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URSO EXCEL\NIVEL EXTRA\TABLAS DINAMICAS DASHOARD\"/>
    </mc:Choice>
  </mc:AlternateContent>
  <xr:revisionPtr revIDLastSave="0" documentId="13_ncr:1_{732F495E-4287-4D8B-B026-E605D1D5B281}" xr6:coauthVersionLast="47" xr6:coauthVersionMax="47" xr10:uidLastSave="{00000000-0000-0000-0000-000000000000}"/>
  <bookViews>
    <workbookView xWindow="-120" yWindow="-120" windowWidth="20730" windowHeight="10545" activeTab="2" xr2:uid="{870A50B6-76C8-4EDA-AF70-96F47D26AF53}"/>
  </bookViews>
  <sheets>
    <sheet name="Satisfaccion" sheetId="8" r:id="rId1"/>
    <sheet name="Velocimetro" sheetId="12" r:id="rId2"/>
    <sheet name="Dashoard" sheetId="13" r:id="rId3"/>
    <sheet name="Cascada Inmuebles" sheetId="9" r:id="rId4"/>
    <sheet name="Anillo Efeciencia" sheetId="11" r:id="rId5"/>
    <sheet name="Operaciones" sheetId="3" r:id="rId6"/>
    <sheet name="Ganancias Anuales" sheetId="4" r:id="rId7"/>
    <sheet name="Ganancias Por Región" sheetId="6" r:id="rId8"/>
    <sheet name="Anillo de venta" sheetId="7" r:id="rId9"/>
  </sheets>
  <definedNames>
    <definedName name="_xlchart.v1.4" hidden="1">'Cascada Inmuebles'!$E$4:$E$11</definedName>
    <definedName name="_xlchart.v1.5" hidden="1">'Cascada Inmuebles'!$F$4:$F$11</definedName>
    <definedName name="_xlchart.v1.6" hidden="1">'Cascada Inmuebles'!$E$4:$E$11</definedName>
    <definedName name="_xlchart.v1.7" hidden="1">'Cascada Inmuebles'!$F$4:$F$11</definedName>
    <definedName name="_xlchart.v1.8" hidden="1">'Cascada Inmuebles'!$E$4:$E$11</definedName>
    <definedName name="_xlchart.v1.9" hidden="1">'Cascada Inmuebles'!$F$4:$F$11</definedName>
    <definedName name="_xlchart.v5.0" hidden="1">'Ganancias Por Región'!$A$8:$B$8</definedName>
    <definedName name="_xlchart.v5.1" hidden="1">'Ganancias Por Región'!$A$9:$B$12</definedName>
    <definedName name="_xlchart.v5.10" hidden="1">'Ganancias Por Región'!$A$8:$B$8</definedName>
    <definedName name="_xlchart.v5.11" hidden="1">'Ganancias Por Región'!$A$9:$B$12</definedName>
    <definedName name="_xlchart.v5.12" hidden="1">'Ganancias Por Región'!$C$8</definedName>
    <definedName name="_xlchart.v5.13" hidden="1">'Ganancias Por Región'!$C$9:$C$12</definedName>
    <definedName name="_xlchart.v5.2" hidden="1">'Ganancias Por Región'!$C$8</definedName>
    <definedName name="_xlchart.v5.3" hidden="1">'Ganancias Por Región'!$C$9:$C$12</definedName>
    <definedName name="tablaoperaciones">Operaciones!$A$1:$N$2760</definedName>
  </definedNames>
  <calcPr calcId="191029"/>
  <pivotCaches>
    <pivotCache cacheId="0" r:id="rId10"/>
    <pivotCache cacheId="1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C3" i="7"/>
  <c r="C12" i="6"/>
  <c r="C11" i="6"/>
  <c r="C10" i="6"/>
  <c r="C9" i="6"/>
  <c r="F11" i="9"/>
  <c r="F10" i="9"/>
  <c r="F9" i="9"/>
  <c r="F8" i="9"/>
  <c r="F7" i="9"/>
  <c r="F6" i="9"/>
  <c r="F5" i="9"/>
  <c r="F4" i="9"/>
  <c r="C5" i="11"/>
  <c r="C4" i="11"/>
</calcChain>
</file>

<file path=xl/sharedStrings.xml><?xml version="1.0" encoding="utf-8"?>
<sst xmlns="http://schemas.openxmlformats.org/spreadsheetml/2006/main" count="11163" uniqueCount="72">
  <si>
    <t>Id Operación</t>
  </si>
  <si>
    <t>Fecha Alta</t>
  </si>
  <si>
    <t>Operación</t>
  </si>
  <si>
    <t>Provincia</t>
  </si>
  <si>
    <t>Superficie (m²)</t>
  </si>
  <si>
    <t>Costos Operativos</t>
  </si>
  <si>
    <t>Monto Total Operación</t>
  </si>
  <si>
    <t>Beneficio Propietario</t>
  </si>
  <si>
    <t>Ganancia</t>
  </si>
  <si>
    <t>Fecha Operación</t>
  </si>
  <si>
    <t>Vendedor</t>
  </si>
  <si>
    <t>Alquiler</t>
  </si>
  <si>
    <t>Venta</t>
  </si>
  <si>
    <t>Casa</t>
  </si>
  <si>
    <t>Romina</t>
  </si>
  <si>
    <t>Arturo</t>
  </si>
  <si>
    <t>Carlos</t>
  </si>
  <si>
    <t>Iván</t>
  </si>
  <si>
    <t>Ángeles</t>
  </si>
  <si>
    <t>Sabrina</t>
  </si>
  <si>
    <t>Sevilla</t>
  </si>
  <si>
    <t>Málaga</t>
  </si>
  <si>
    <t>Cádiz</t>
  </si>
  <si>
    <t>Córdoba</t>
  </si>
  <si>
    <t>Depósito</t>
  </si>
  <si>
    <t>Estacionamiento</t>
  </si>
  <si>
    <t>Local Comercial</t>
  </si>
  <si>
    <t>Departamento</t>
  </si>
  <si>
    <t>Oficinas</t>
  </si>
  <si>
    <t>Terreno</t>
  </si>
  <si>
    <t>Tipo de Inmueble</t>
  </si>
  <si>
    <t>Calificación Operación</t>
  </si>
  <si>
    <t>Etiquetas de fila</t>
  </si>
  <si>
    <t>Total general</t>
  </si>
  <si>
    <t>Suma de Ganancia</t>
  </si>
  <si>
    <t>2016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</si>
  <si>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</si>
  <si>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</si>
  <si>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</si>
  <si>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</si>
  <si>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</si>
  <si>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</si>
  <si>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</si>
  <si>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</si>
  <si>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</si>
  <si>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2017</t>
  </si>
  <si>
    <t>ene</t>
  </si>
  <si>
    <t>feb</t>
  </si>
  <si>
    <t>mar</t>
  </si>
  <si>
    <t>2018</t>
  </si>
  <si>
    <t>2019</t>
  </si>
  <si>
    <t>Condados</t>
  </si>
  <si>
    <t>País</t>
  </si>
  <si>
    <t>España</t>
  </si>
  <si>
    <t>Ganancias Totales</t>
  </si>
  <si>
    <t>Cadiz</t>
  </si>
  <si>
    <t>Cuenta de Ganancia</t>
  </si>
  <si>
    <t>Eficiencia</t>
  </si>
  <si>
    <t>Cuenta de Id Operación</t>
  </si>
  <si>
    <t>Etiquetas de columna</t>
  </si>
  <si>
    <t>Demorado</t>
  </si>
  <si>
    <t>En Tiempo</t>
  </si>
  <si>
    <t>3</t>
  </si>
  <si>
    <t>2</t>
  </si>
  <si>
    <t>4</t>
  </si>
  <si>
    <t>Promedio de Calificación Operación</t>
  </si>
  <si>
    <t>Segmento 1</t>
  </si>
  <si>
    <t>Segmento 2</t>
  </si>
  <si>
    <t>Segmento 3</t>
  </si>
  <si>
    <t>Segmento 4</t>
  </si>
  <si>
    <t>Segmento 5</t>
  </si>
  <si>
    <t>Segmento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</si>
</sst>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9" fontId="0" fillId="0" borderId="0" xfId="0" applyNumberFormat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2" fillId="3" borderId="5" xfId="0" applyFont="1" applyFill="1" applyBorder="1"/>
    <xf numFmtId="14" fontId="2" fillId="3" borderId="1" xfId="0" applyNumberFormat="1" applyFont="1" applyFill="1" applyBorder="1"/>
    <xf numFmtId="0" fontId="2" fillId="3" borderId="1" xfId="0" applyFont="1" applyFill="1" applyBorder="1"/>
    <xf numFmtId="1" fontId="2" fillId="3" borderId="1" xfId="0" applyNumberFormat="1" applyFont="1" applyFill="1" applyBorder="1"/>
    <xf numFmtId="164" fontId="2" fillId="3" borderId="1" xfId="0" applyNumberFormat="1" applyFont="1" applyFill="1" applyBorder="1"/>
    <xf numFmtId="0" fontId="2" fillId="3" borderId="6" xfId="0" applyFont="1" applyFill="1" applyBorder="1"/>
    <xf numFmtId="0" fontId="0" fillId="2" borderId="5" xfId="0" applyFill="1" applyBorder="1"/>
    <xf numFmtId="14" fontId="0" fillId="2" borderId="1" xfId="0" applyNumberFormat="1" applyFill="1" applyBorder="1"/>
    <xf numFmtId="0" fontId="0" fillId="2" borderId="1" xfId="0" applyFill="1" applyBorder="1"/>
    <xf numFmtId="1" fontId="0" fillId="2" borderId="1" xfId="0" applyNumberFormat="1" applyFill="1" applyBorder="1"/>
    <xf numFmtId="164" fontId="0" fillId="2" borderId="1" xfId="0" applyNumberFormat="1" applyFill="1" applyBorder="1"/>
    <xf numFmtId="0" fontId="0" fillId="2" borderId="6" xfId="0" applyFill="1" applyBorder="1"/>
    <xf numFmtId="0" fontId="0" fillId="0" borderId="5" xfId="0" applyBorder="1"/>
    <xf numFmtId="14" fontId="0" fillId="0" borderId="1" xfId="0" applyNumberFormat="1" applyBorder="1"/>
    <xf numFmtId="0" fontId="0" fillId="0" borderId="1" xfId="0" applyBorder="1"/>
    <xf numFmtId="1" fontId="0" fillId="0" borderId="1" xfId="0" applyNumberFormat="1" applyBorder="1"/>
    <xf numFmtId="164" fontId="0" fillId="0" borderId="1" xfId="0" applyNumberFormat="1" applyBorder="1"/>
    <xf numFmtId="0" fontId="0" fillId="0" borderId="6" xfId="0" applyBorder="1"/>
    <xf numFmtId="14" fontId="0" fillId="2" borderId="3" xfId="0" applyNumberFormat="1" applyFill="1" applyBorder="1"/>
    <xf numFmtId="1" fontId="0" fillId="2" borderId="3" xfId="0" applyNumberFormat="1" applyFill="1" applyBorder="1"/>
    <xf numFmtId="164" fontId="0" fillId="2" borderId="3" xfId="0" applyNumberFormat="1" applyFill="1" applyBorder="1"/>
    <xf numFmtId="9" fontId="0" fillId="0" borderId="0" xfId="1" applyFont="1"/>
    <xf numFmtId="165" fontId="0" fillId="0" borderId="0" xfId="0" applyNumberFormat="1"/>
    <xf numFmtId="0" fontId="0" fillId="4" borderId="0" xfId="0" applyFill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A5E0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[Operaciones_Inmobiliarias.xlsx]Satisfaccion!TablaDinámica8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percentStacked"/>
        <c:varyColors val="0"/>
        <c:ser>
          <c:idx val="0"/>
          <c:order val="0"/>
          <c:tx>
            <c:strRef>
              <c:f>Satisfaccion!$B$1:$B$2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Satisfaccion!$A$3:$A$10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Satisfaccion!$B$3:$B$10</c:f>
              <c:numCache>
                <c:formatCode>General</c:formatCode>
                <c:ptCount val="7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B-49A5-B830-747A547CCBBD}"/>
            </c:ext>
          </c:extLst>
        </c:ser>
        <c:ser>
          <c:idx val="1"/>
          <c:order val="1"/>
          <c:tx>
            <c:strRef>
              <c:f>Satisfaccion!$C$1:$C$2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Satisfaccion!$A$3:$A$10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Satisfaccion!$C$3:$C$10</c:f>
              <c:numCache>
                <c:formatCode>General</c:formatCode>
                <c:ptCount val="7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3B-49A5-B830-747A547CCBBD}"/>
            </c:ext>
          </c:extLst>
        </c:ser>
        <c:ser>
          <c:idx val="2"/>
          <c:order val="2"/>
          <c:tx>
            <c:strRef>
              <c:f>Satisfaccion!$D$1:$D$2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Satisfaccion!$A$3:$A$10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Satisfaccion!$D$3:$D$10</c:f>
              <c:numCache>
                <c:formatCode>General</c:formatCode>
                <c:ptCount val="7"/>
                <c:pt idx="0">
                  <c:v>106</c:v>
                </c:pt>
                <c:pt idx="1">
                  <c:v>104</c:v>
                </c:pt>
                <c:pt idx="2">
                  <c:v>90</c:v>
                </c:pt>
                <c:pt idx="3">
                  <c:v>94</c:v>
                </c:pt>
                <c:pt idx="4">
                  <c:v>93</c:v>
                </c:pt>
                <c:pt idx="5">
                  <c:v>121</c:v>
                </c:pt>
                <c:pt idx="6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3B-49A5-B830-747A547CCBBD}"/>
            </c:ext>
          </c:extLst>
        </c:ser>
        <c:ser>
          <c:idx val="3"/>
          <c:order val="3"/>
          <c:tx>
            <c:strRef>
              <c:f>Satisfaccion!$E$1:$E$2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Satisfaccion!$A$3:$A$10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Satisfaccion!$E$3:$E$10</c:f>
              <c:numCache>
                <c:formatCode>General</c:formatCode>
                <c:ptCount val="7"/>
                <c:pt idx="0">
                  <c:v>254</c:v>
                </c:pt>
                <c:pt idx="1">
                  <c:v>287</c:v>
                </c:pt>
                <c:pt idx="2">
                  <c:v>279</c:v>
                </c:pt>
                <c:pt idx="3">
                  <c:v>243</c:v>
                </c:pt>
                <c:pt idx="4">
                  <c:v>246</c:v>
                </c:pt>
                <c:pt idx="5">
                  <c:v>260</c:v>
                </c:pt>
                <c:pt idx="6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3B-49A5-B830-747A547CCBBD}"/>
            </c:ext>
          </c:extLst>
        </c:ser>
        <c:ser>
          <c:idx val="4"/>
          <c:order val="4"/>
          <c:tx>
            <c:strRef>
              <c:f>Satisfaccion!$F$1:$F$2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Satisfaccion!$A$3:$A$10</c:f>
              <c:strCache>
                <c:ptCount val="7"/>
                <c:pt idx="0">
                  <c:v>Casa</c:v>
                </c:pt>
                <c:pt idx="1">
                  <c:v>Departamento</c:v>
                </c:pt>
                <c:pt idx="2">
                  <c:v>Depósito</c:v>
                </c:pt>
                <c:pt idx="3">
                  <c:v>Estacionamiento</c:v>
                </c:pt>
                <c:pt idx="4">
                  <c:v>Local Comercial</c:v>
                </c:pt>
                <c:pt idx="5">
                  <c:v>Oficinas</c:v>
                </c:pt>
                <c:pt idx="6">
                  <c:v>Terreno</c:v>
                </c:pt>
              </c:strCache>
            </c:strRef>
          </c:cat>
          <c:val>
            <c:numRef>
              <c:f>Satisfaccion!$F$3:$F$10</c:f>
              <c:numCache>
                <c:formatCode>General</c:formatCode>
                <c:ptCount val="7"/>
                <c:pt idx="0">
                  <c:v>25</c:v>
                </c:pt>
                <c:pt idx="1">
                  <c:v>36</c:v>
                </c:pt>
                <c:pt idx="2">
                  <c:v>20</c:v>
                </c:pt>
                <c:pt idx="3">
                  <c:v>21</c:v>
                </c:pt>
                <c:pt idx="4">
                  <c:v>35</c:v>
                </c:pt>
                <c:pt idx="5">
                  <c:v>22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3B-49A5-B830-747A547CC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1839823"/>
        <c:axId val="31841071"/>
        <c:axId val="0"/>
      </c:bar3DChart>
      <c:catAx>
        <c:axId val="31839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1841071"/>
        <c:crosses val="autoZero"/>
        <c:auto val="1"/>
        <c:lblAlgn val="ctr"/>
        <c:lblOffset val="100"/>
        <c:noMultiLvlLbl val="0"/>
      </c:catAx>
      <c:valAx>
        <c:axId val="31841071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183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9257">
                    <a:srgbClr val="F8B0B2"/>
                  </a:gs>
                  <a:gs pos="45875">
                    <a:srgbClr val="FC4C4D"/>
                  </a:gs>
                  <a:gs pos="10098">
                    <a:srgbClr val="FFC000"/>
                  </a:gs>
                  <a:gs pos="66000">
                    <a:srgbClr val="FF0000"/>
                  </a:gs>
                  <a:gs pos="0">
                    <a:srgbClr val="FFC000"/>
                  </a:gs>
                  <a:gs pos="74000">
                    <a:srgbClr val="FF0000"/>
                  </a:gs>
                  <a:gs pos="83000">
                    <a:srgbClr val="FF0000"/>
                  </a:gs>
                  <a:gs pos="100000">
                    <a:srgbClr val="FF0000"/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ED4-4197-A5DC-77B7881DE2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D4-4197-A5DC-77B7881DE23E}"/>
              </c:ext>
            </c:extLst>
          </c:dPt>
          <c:cat>
            <c:strRef>
              <c:f>Velocimetro!$A$4:$A$9</c:f>
              <c:strCache>
                <c:ptCount val="6"/>
                <c:pt idx="0">
                  <c:v>Segmento 1</c:v>
                </c:pt>
                <c:pt idx="1">
                  <c:v>Segmento 2</c:v>
                </c:pt>
                <c:pt idx="2">
                  <c:v>Segmento 3</c:v>
                </c:pt>
                <c:pt idx="3">
                  <c:v>Segmento 4</c:v>
                </c:pt>
                <c:pt idx="4">
                  <c:v>Segmento 5</c:v>
                </c:pt>
                <c:pt idx="5">
                  <c:v>Segmento 6</c:v>
                </c:pt>
              </c:strCache>
            </c:strRef>
          </c:cat>
          <c:val>
            <c:numRef>
              <c:f>Velocimetro!$B$4:$B$9</c:f>
              <c:numCache>
                <c:formatCode>General</c:formatCode>
                <c:ptCount val="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4-4197-A5DC-77B7881DE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[Operaciones_Inmobiliarias.xlsx]Ganancias Anuales!TablaDinámica2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'Ganancias Anuales'!$B$3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multiLvlStrRef>
              <c:f>'Ganancias Anuales'!$A$4:$A$46</c:f>
              <c:multiLvlStrCache>
                <c:ptCount val="38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sep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  <c:pt idx="9">
                    <c:v>ene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abr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ago</c:v>
                  </c:pt>
                  <c:pt idx="17">
                    <c:v>sep</c:v>
                  </c:pt>
                  <c:pt idx="18">
                    <c:v>oct</c:v>
                  </c:pt>
                  <c:pt idx="19">
                    <c:v>nov</c:v>
                  </c:pt>
                  <c:pt idx="20">
                    <c:v>dic</c:v>
                  </c:pt>
                  <c:pt idx="21">
                    <c:v>ene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abr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  <c:pt idx="28">
                    <c:v>ago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nov</c:v>
                  </c:pt>
                  <c:pt idx="32">
                    <c:v>dic</c:v>
                  </c:pt>
                  <c:pt idx="33">
                    <c:v>ene</c:v>
                  </c:pt>
                  <c:pt idx="34">
                    <c:v>feb</c:v>
                  </c:pt>
                  <c:pt idx="35">
                    <c:v>mar</c:v>
                  </c:pt>
                  <c:pt idx="36">
                    <c:v>abr</c:v>
                  </c:pt>
                  <c:pt idx="37">
                    <c:v>may</c:v>
                  </c:pt>
                </c:lvl>
                <c:lvl>
                  <c:pt idx="0">
                    <c:v>2016</c:v>
                  </c:pt>
                  <c:pt idx="9">
                    <c:v>2017</c:v>
                  </c:pt>
                  <c:pt idx="21">
                    <c:v>2018</c:v>
                  </c:pt>
                  <c:pt idx="33">
                    <c:v>2019</c:v>
                  </c:pt>
                </c:lvl>
              </c:multiLvlStrCache>
            </c:multiLvlStrRef>
          </c:cat>
          <c:val>
            <c:numRef>
              <c:f>'Ganancias Anuales'!$B$4:$B$46</c:f>
              <c:numCache>
                <c:formatCode>General</c:formatCode>
                <c:ptCount val="38"/>
                <c:pt idx="0">
                  <c:v>1342223.3600000001</c:v>
                </c:pt>
                <c:pt idx="1">
                  <c:v>1517677.6</c:v>
                </c:pt>
                <c:pt idx="2">
                  <c:v>2979555.32</c:v>
                </c:pt>
                <c:pt idx="3">
                  <c:v>5938994.8399999999</c:v>
                </c:pt>
                <c:pt idx="4">
                  <c:v>7398660.3199999994</c:v>
                </c:pt>
                <c:pt idx="5">
                  <c:v>9954199.4399999976</c:v>
                </c:pt>
                <c:pt idx="6">
                  <c:v>12746263.160000002</c:v>
                </c:pt>
                <c:pt idx="7">
                  <c:v>12770555.640000001</c:v>
                </c:pt>
                <c:pt idx="8">
                  <c:v>17033721.280000005</c:v>
                </c:pt>
                <c:pt idx="9">
                  <c:v>17727430.400000002</c:v>
                </c:pt>
                <c:pt idx="10">
                  <c:v>13586316.039999999</c:v>
                </c:pt>
                <c:pt idx="11">
                  <c:v>17224752.199999996</c:v>
                </c:pt>
                <c:pt idx="12">
                  <c:v>16990355.479999997</c:v>
                </c:pt>
                <c:pt idx="13">
                  <c:v>17838412.959999997</c:v>
                </c:pt>
                <c:pt idx="14">
                  <c:v>18315173.679999992</c:v>
                </c:pt>
                <c:pt idx="15">
                  <c:v>20005661.639999997</c:v>
                </c:pt>
                <c:pt idx="16">
                  <c:v>16432457.92</c:v>
                </c:pt>
                <c:pt idx="17">
                  <c:v>19591289.32</c:v>
                </c:pt>
                <c:pt idx="18">
                  <c:v>20558610.399999991</c:v>
                </c:pt>
                <c:pt idx="19">
                  <c:v>17296481.440000009</c:v>
                </c:pt>
                <c:pt idx="20">
                  <c:v>14068278.76</c:v>
                </c:pt>
                <c:pt idx="21">
                  <c:v>18314668.440000001</c:v>
                </c:pt>
                <c:pt idx="22">
                  <c:v>17533528.640000004</c:v>
                </c:pt>
                <c:pt idx="23">
                  <c:v>12498637.279999997</c:v>
                </c:pt>
                <c:pt idx="24">
                  <c:v>19339962.040000007</c:v>
                </c:pt>
                <c:pt idx="25">
                  <c:v>21106958.43999999</c:v>
                </c:pt>
                <c:pt idx="26">
                  <c:v>15342325.720000003</c:v>
                </c:pt>
                <c:pt idx="27">
                  <c:v>15336315.680000002</c:v>
                </c:pt>
                <c:pt idx="28">
                  <c:v>13962101.639999997</c:v>
                </c:pt>
                <c:pt idx="29">
                  <c:v>14533409.240000002</c:v>
                </c:pt>
                <c:pt idx="30">
                  <c:v>18456080.27999999</c:v>
                </c:pt>
                <c:pt idx="31">
                  <c:v>15446364.560000002</c:v>
                </c:pt>
                <c:pt idx="32">
                  <c:v>20574386.040000007</c:v>
                </c:pt>
                <c:pt idx="33">
                  <c:v>18922198.72000001</c:v>
                </c:pt>
                <c:pt idx="34">
                  <c:v>11912296.120000003</c:v>
                </c:pt>
                <c:pt idx="35">
                  <c:v>20690418.879999999</c:v>
                </c:pt>
                <c:pt idx="36">
                  <c:v>14602727.319999998</c:v>
                </c:pt>
                <c:pt idx="37">
                  <c:v>4670596.5200000014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1-4922-BD4C-F1FB5F55A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376406607"/>
        <c:axId val="1386144799"/>
      </c:lineChart>
      <c:catAx>
        <c:axId val="137640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86144799"/>
        <c:crosses val="autoZero"/>
        <c:auto val="1"/>
        <c:lblAlgn val="ctr"/>
        <c:lblOffset val="100"/>
        <c:noMultiLvlLbl val="0"/>
      </c:catAx>
      <c:valAx>
        <c:axId val="1386144799"/>
        <c:scaling>
          <c:orientation val="minMax"/>
        </c:scaling>
        <c:delete val="0"/>
        <c:axPos val="l"/>
        <c:numFmt formatCode="[$S/-280A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7640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[Operaciones_Inmobiliarias.xlsx]Anillo de venta!TablaDinámica5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'Anillo de venta'!$B$1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FC-4FF0-8B64-32CAA88E7A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FC-4FF0-8B64-32CAA88E7A70}"/>
              </c:ext>
            </c:extLst>
          </c:dPt>
          <c:cat>
            <c:strRef>
              <c:f>'Anillo de venta'!$A$2:$A$4</c:f>
              <c:strCache>
                <c:ptCount val="2"/>
                <c:pt idx="0">
                  <c:v>Venta</c:v>
                </c:pt>
                <c:pt idx="1">
                  <c:v>Alquiler</c:v>
                </c:pt>
              </c:strCache>
            </c:strRef>
          </c:cat>
          <c:val>
            <c:numRef>
              <c:f>'Anillo de venta'!$B$2:$B$4</c:f>
              <c:numCache>
                <c:formatCode>General</c:formatCode>
                <c:ptCount val="2"/>
                <c:pt idx="0">
                  <c:v>1951</c:v>
                </c:pt>
                <c:pt idx="1">
                  <c:v>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FC-4FF0-8B64-32CAA88E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[Operaciones_Inmobiliarias.xlsx]Anillo Efeciencia!TablaDinámica5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'Anillo Efeciencia'!$B$3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B9-4601-BA74-BF91B23E20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B9-4601-BA74-BF91B23E2048}"/>
              </c:ext>
            </c:extLst>
          </c:dPt>
          <c:cat>
            <c:strRef>
              <c:f>'Anillo Efeciencia'!$A$4:$A$6</c:f>
              <c:strCache>
                <c:ptCount val="2"/>
                <c:pt idx="0">
                  <c:v>En Tiempo</c:v>
                </c:pt>
                <c:pt idx="1">
                  <c:v>Demorado</c:v>
                </c:pt>
              </c:strCache>
            </c:strRef>
          </c:cat>
          <c:val>
            <c:numRef>
              <c:f>'Anillo Efeciencia'!$B$4:$B$6</c:f>
              <c:numCache>
                <c:formatCode>General</c:formatCode>
                <c:ptCount val="2"/>
                <c:pt idx="0">
                  <c:v>666</c:v>
                </c:pt>
                <c:pt idx="1">
                  <c:v>2093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7-409C-9518-CE482E960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[Operaciones_Inmobiliarias.xlsx]Anillo de venta!TablaDinámica5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'Anillo de venta'!$B$1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D3-4220-9BE4-F7762F07C7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D3-4220-9BE4-F7762F07C715}"/>
              </c:ext>
            </c:extLst>
          </c:dPt>
          <c:cat>
            <c:strRef>
              <c:f>'Anillo de venta'!$A$2:$A$4</c:f>
              <c:strCache>
                <c:ptCount val="2"/>
                <c:pt idx="0">
                  <c:v>Venta</c:v>
                </c:pt>
                <c:pt idx="1">
                  <c:v>Alquiler</c:v>
                </c:pt>
              </c:strCache>
            </c:strRef>
          </c:cat>
          <c:val>
            <c:numRef>
              <c:f>'Anillo de venta'!$B$2:$B$4</c:f>
              <c:numCache>
                <c:formatCode>General</c:formatCode>
                <c:ptCount val="2"/>
                <c:pt idx="0">
                  <c:v>1951</c:v>
                </c:pt>
                <c:pt idx="1">
                  <c:v>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1-4E9D-9B9C-E38B5F12F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CA2DCF20-CD11-411C-8085-5739E66E78D3}">
          <cx:tx>
            <cx:txData>
              <cx:f>_xlchart.v5.2</cx:f>
              <cx:v>Ganancias Totales</cx:v>
            </cx:txData>
          </cx:tx>
          <cx:dataId val="0"/>
          <cx:layoutPr>
            <cx:geography viewedRegionType="dataOnly" cultureLanguage="es-ES" cultureRegion="PE" attribution="Con tecnología de Bing">
              <cx:geoCache provider="{E9337A44-BEBE-4D9F-B70C-5C5E7DAFC167}">
                <cx:binary>3HrZct04tuWvZPi56QRBgAAqKiuiweFMmiXbsl8YSg0kQRIgQYIg+Tf3A+5DR39C/VhvZTqzbOdw
qzoqOqKvwpZ0hANuYI9rr33++rj85bF9frDfLV2rx788Lj+8qaap/8v334+P1XP3ML7t6kdrRvMy
vX003ffm5aV+fP7+yT74WpffYxSS7x+rBzs9L2/+9ld4Wvlszszjw1Qbfe2e7XrzPLp2Gv9k7XeX
vns0Tk+v20t40g9vsrF/+Pv/enjz3cNTV+u0HidbP074hzfJw1O9vfnuWU/1tN6t/fMPb75+y5vv
vv9Wwm9O810LB57cE2yO4reURoKhKBI/f735rjW6/Lwc0LcsRoyEGH9e5r8Iv3joYH/y9//4rw70
03Eenp7s8zjCfX76+Y+NX53+hzf/Uz89tO7x7//5e3f/LOuPdFWPJvlZjYl5vVt2+5Myvv/aTH/7
6zd/APV885cvLPmtLv+rpX/ekH//3/bJ/AjX/PfZkr0VAvMwFp+NFX9tS/KWI4EJA2v//EV+Ef6L
Lf+JI/2RNX/Z+i/Z85dN/y0sevs81237bzYoiaignH9jSfo25hEWSNDPUSm+tuQ/c5TfN+SvO/8F
O/6657+FGc///h/tQ/lvNWP8locRpxz9kkS/jUuGwcqxCH8/x/4zJ/p9a/6681+w5q97/v+3Zvh1
PfnDRPuv1kz2lsRRSFlMPhvsW3vCEmRYHH7Os+HX0flljfvjM/2+Rb/c+ydG/X9ruz8un79Cj/Rh
esh+Ai1fVNA/X/1JAYCvvtn6p/XyZ3Uenn54I2JMwzD6wrSvz/m8+Zd69yV2+WrT88M4/fAG0A/i
MeeCkYgjIqIQ8rB//mkpfksYRjEsQVRTEiL85jtt7FQBpmJvEcWUMEIJB1zFoc6Oxv20FL99dQyC
Ioh4zFhEfoWRV6ZdS6N/1cnn199p112ZWk/jD2/gOf3P73o9LI1ZGGJEEXtNHBgkQhXoHx9uAKnC
m8P/Qac5mNBQVNL7+rbf5n0dOS+/UMk/JYMLznAYRwRjjAT48pcyGrcRQaOykt3yUBmVo6Db/bkE
+ptbCBTGLKYsBDmMfHML0pRTXQ4gATfjoQ6qhDR+2G8TVsc/F/RbdX0liILFvrxKz5jjoQNBmyX5
2rSSB/X5/4UIFiJwFQIpQHxzl6aqedMYEDHFXTr0nay6Of0XRUQk5BERjEcIR3HIvr4Fn0S0aTe+
GG7kNtmEx9d/LoACpP/arSISIQ7uBQ7KBZjlawllObCeuOElNdLIy1Be3mS9lHmeb1Lurm7y88PN
Id9lu7vzy4O8u7+RZ893Q3J5uNrttMywvNi3CQvk9XnqJvn054cLf/9wIkScUcxE9I2GxcQ7bqPh
5f17f7zfQJD8dPf82Mo6GVP7QncXPzcFP/cEv+P/IXpNGr/RR8gg3+MQE87YN37jo8Cwis0v5Rhl
zolr7OzJeH6cDbvstiopmcmi5Y7gPqnskDk/HZbeHv2A03BZk66KZc1Gmmx4iHdDVSwXfO23tJrU
J7uIFJUizNFYHoWnezTZfMX8w2biMKUzT2ob5UMdndMAyxmbdEThZVi2ixzQvCdxm/RoywdBukQ7
fZhpe2xG2sg57DNEeyuxmH4MKpVh0eRVP+RkuxuCMjEbkWiND6Eek5rzqwHbWqqhOZlpSboNJ8jF
53DgFCucqFhnyJsyLZbhGnG0pzpMqsHcRfEwJPMock+iiwnFEg1mv5pSroKez2rbB6G+hG7bST23
ydTWkrPLaVTJShcZ22PdKTkGSm6cyRg/+nqVsftQr0YqexMtpQyLMxt8FO1h664DdL42PFuL5nxA
JNXRhdkUSFKyHO2RRfrQVF2R8O1Mrc2Udg1vZaltlczevqeNv7fF3CWsnx9i0wZynvJ6XNNpNvdF
3e2Kisho6C4E0neDqaOUL8WdWUKJymPnnUti4z4tMUrGQWhp/XjY2CcI0KyLykPMWR666HqzywdB
1IVVLc/USJodakSCtzmt5z51o5Zq0wezmn2xnqvFnxR392swnRvur9Q4wonmUzCNeazMR4PKSXKy
Hqm6ItFdx4cjR82BdUEve1+dq4LJOhhkEXRyUlHSUPEUxEsylnFiSLir/SILcaXsaQw/bQ3OCrFc
xw7yK3ppitwPdSp6sR84SULX5Es7ysj0aRtSSbd+lMJvsnHs0GydFPYSz+pQFwG4dyeLbSnyedD7
Hs/n3u6C0cuFXnhyNPMFnY9NcxkVh6C5mLfT1lxhcgziK0LA3tejfv29Ky/7/gbZCz7ejsWZae9m
f8XjTioenvTQyS6qL7egvBAESbJ0coienGu/+BHwRnr8HIoGdPToTCWN+rHH75dh2KNYJXQ9KmuT
Ev4v1RGpMel8IOu1SSz4KRn0yYprA0/X8ybr4aFpS9nPF+U8SI2UdB2VhelljUq5Fc3FVsbHrjEJ
rjfJ/HoeF1WcKXe9TH02iq6Vypu0mXV4XiGRF/hy6uckDt0OoToLw+dJ1UmwXRJxsYQleMQIGxY5
zcXeEWOeGtuyK2WwOBSi/BDg6ROfqOvgTkgkFLwVoNX7Gq8nzeJ0tNd63LUelE6Ifi/GKgsZulwD
H8pAdMeKNzs8PVE87BripCjWpKdWzluXTPDTWJ2sTZPOTuwcqu4iT3acTY1cLD+fCE9stQx5GdeP
IanSWJgxm6ONp7roVqmaJkymjpUJRQiiN5g1klRjvtMbRxI1tM0DZNRBVNUrLplDGSPr0pGLUeo+
sOc4akSKJzIlRtkG4t8v4o6wBe2moJ0TVtvTqpCRdd9fKxKt6VD3VbLFMU2JQ3O2jCqUbtncbl3q
a4/UfjOGZqqi8b6q+HKg7fzcKQJZhYRqt/olDa0QSbGGtbTjRFMnrM/LgrwflY3TadBOtlgP2Wbr
LWeu5SfFwjgRWKeTaRZZdmMrt2ZSZ5azLi/13GW+6EFmEzjJDLhKyIW6mjkleTModejmeTvWFM2Q
Z4vhTE1FIceuNQdf9dvFiGw6IFGlxRhex72/qubxcgniB6vouzrUsfR99GL8eJyrmiW8H4SMx8Un
IiYuW3iPEq1anPKhQtfFuvQXVjTHcAB0VlhwQ0SWa2PmXlqj79vOx3JYN5pV/XIKquXcM/9QlkWR
0wWSf9+aWk6No7tVoCV1i92Sgm3sNDkIR4THx0Z046e6rrkUg7jrw9Vna1AzOQ7sY6+jGzQOJunH
ME71otmn0os2QbqZsiUIg7uWQdYrXPOwzKNKi95NZ6sfbrQqj0ugRGo2A0nZ8UWSEvJ+U5b4IsDD
kFq4j9xWOyQtGngyBXSToyrjrPSRuCgIMndE0SAnYf/gux7lzRaTxI92h8rh3vezkmJr7jWzRbJY
HCeI49Tq9Xm2hU47XfG72EwIPKs1yULdeeQjlXDnRxmwocujbjhEo33HRXvZV+Ows0o1MjQDSZwt
d1vVCgmhV8oS23hXBAFJGobHHXhklM1o9gkdi3MbQfIffWnSOqYqEz7YrYVmuWdLk6AtWJOp79Yr
3Jkw5b0BIzgre1ocalPStA+FOopetR/7IWqPwiw8DdsKasek85a37MiGZsvQGlzGHae7RTEhlVhv
ViB9E2s2JAMP6MJ1dbdvdF3mWlefiFV7jUckm3BqZdG5tKoUl+E2unxDtU5aV99rzHRCpva8Has1
nZepSOOmv/S2fIei/lD1nZHUdDmzvk/mxRwRdpUk3Ofc+LyOB5eSjkW7Nhyewnrqb4iB/EsdWUBr
XEuP5klqgFx7wF1lGlBPzz0qGgj+Yt1tBnU73KAELah710/lsK9DhaUuHMnVEg0yHsQ7InCf12zB
su6W5zL2k6R283KopwMykUkcgVyHOdn1jl14PPiksbZLMKVD4vupTQs/L/vWlaGRweKVLBjR6VqE
Kp2caq9U43UCGAZntcIfQr19gGi7n9x4WmKRgY6jHJH6oOcqD3EVyHIJmgOh1P5oIkAqTddL5AIt
t9AsN11Qu2SsujHHHCyxRNsGyCqSLQ+IrHA4Ju3KR8gYnUsKjqss0iRIlzZ0snZtkVXrUkjaB0+T
6VEa6drnLetu+2JMI0jzlYcMiUR5WY6zfVhEuUjXawjNaCRVsvriVK4k5xVdoHAizHbjsM4JxsPH
tRaTLKnq0n7id0WBoiEJ6VDnk3DFkxGDzkOr9G3vm4VJPa76IQ7MPi7MS98O6i7sqlZWU9Xmepra
XM0dTSy14d4w/9HAaetkDU29R3MfJMMy92dVo+lFV+gxnV8LRiS2bVfXHWCYjXUJL8r1VKkGSdHU
3XM3Cp6N0eaTbYBEzDu65oGnzzFgp3lYrnS/5RbjB1cAZCZYzwkH826R05LZ1SaFC9EBeV7cKDQB
ThiqYZOTK8cz78NWYkaatCXR9H6y8yw5olCbXfOjayDExHKiKj51HUksWe5U0Z2isjksWLxDXdNJ
XKq8mnHmxraTY6mzddNXVo2wdQyPURmezS6by5sqmqQpdJh28Zpir++rqH2/9HonbCBFXSaLwzsI
4QgeUl22sd+ZoH+q23VXDPyIRn7rCjKmK0H3qFgBB60m3oe1wbnXht4ptu01o1WKN7QfxbSzpZeW
z2mgallCWNR8Sn0pkqiEKky3XLfL9dCFidDotLoFcAGgFXB9g8eUA2KZqXKJmZczo31/cgIFxyhk
+aLWUXZE74sYH+u2eo5D1KaoCmrIBauXYh045MMarMk6t+ehctJtfZ9EIHRXskrOATvooLlhHOVB
wG59U6EUzVZ2m/1Qb+6IR36CKdy5X4sMPOxUkujYRRoaJLa3lma6tkGip23LV8OxpHOXT87tg2la
ssZgLefO7Upuz41os66OJS2mIlHhLGu9ZZTT97UQXcbUdqQejrzh/kMttndxZC5pEUEjaaqzYtzS
daZ75aJQ4hE/MOgMJRXNNcUAT9pmv64Ogqd1mbFBVgQ6kpEL7mfcj8kWxjcja6skDJGX07hcq3Br
AB9VNrEh0/eegPMKwJQO4aQSDsm4m9/bssggytIx9B8WC4nZlu2Z3ZZs2tQ+Jigbhu3gov5Tp3GY
9eO4K4s2h/KeUhOctVMo6RABtcGTkaPzdtk+Fj1/b8SyL71NWLVmdRmcDeVyaGuaKFr9OLjoqUHq
OC2vHVs3nBc8cnLlIpBqndJZLOfNTG5YyVLTxZMMiv40kGZOO7VdmKCjuzoscz6bS7GqT7Sr7ytG
S+h3wZeC4V0TzFcGqVKqcHhB9XSa6vAQN6xNIvC4oG2hQ6j5kqIJZ7ExSVO077xjaVv6axtvmiZ0
I43sbX2mzaJ38VS9FPHwrMSwSOOXRPCK7Ac2QSEOOg7NZ4SVZEV/H3CUKKPSNiJbZnpQU4wLsStF
N1zXmtQYoK6dTxAgBfTH1VOzbifWoRvaFXM+xPEee9Gf2LSJi4iXh6Bbj6RW5noFWiKW2szV3lXN
jo/BlrRmiDPXb/tym88H61/aoX3CYn7WnH6w3XRXkmm6m6m7AjjaXIjC6nQr4uCS9BOVwoVpD4mX
1DY1Y5WXC8/xxvbzuiaD2+5mVgJ0HnKLWKJ8faDxcDJl/MlDWcjnpsh4b9NNlyG0s5ofBFZrAq6w
OjkBSaXk0kzFaSyYlwyIo0zpbmeJeCFk2w5C2IcYsDV4bgRxQOfLZhlcUtahu5+6qjhr/bIlOBZP
YQysXGc3kXgwEvBz7FM0d82l7rBPwHw0G0LvcheM+HprfH1GG3BD37KUA7gQBlow1SVDAHwAwenq
6qufSKHPtPJnkuZnYvTR9Kuty+rziP3Xl3+7Mx38+2mS+48/vk7o//Fq92xeid/x2ze9yvn1XSDm
s9xXvvirF7/hr/+Aof75MwB/sPjH9PUvQ4JXbjekFGjSXyf5v6GuvxwD/IPz/nnXZ+46fBtjYKjh
65W9jqkAovAzd83eUox4JGDiFMYwpRDAlP7CXfO3DHPo3aL4p5UI+LcvueuIw9RRhK+bYOmXO35l
IqDsf49XE+FviF/gGV95tRhIbGiN2DdMJhHE+pnML4RGOxo5ehHX7jISCAxd91eR1/FZrFaT6HZE
u3bWJF8AgmRBH2+yDGK346U60zUfT7iJ7mLmsggg3oXD0BjHvr2jnnwM8ZSOlfNJSaGT2BahdkOZ
RxiikPZln3BOChnxLVvHnp/h9mKD2p/RjakTdLVP0PldMehvToaeVrHG+zquoViW8V4NN0Vbk4uh
2Oo0DlsrB8o9NNdjmWgI8nydtMsGvT2SzUimh+bgcQh9QwSiZujKQ9FfdKUZLsbxyQ4NPtcb7SUT
M0qnDuglTIEBodP9Ate/G9ZozgTVN7H1XdZH4XiM0PoKv0y6Yv8yLm68VBWQiLTT7zju0xHS9/Xc
40MTkD5lLTUf3dqdQcqzOXVKZyKaTdIq5S49VruxOeBqqU+xYYUs1yU6BWOx7dYRL5c+KC4oCs8i
MwanuuXi1PP4hOOBfCCx18d2AyhPiZqzMNjETs9eogq3UGN4f1SBaXYOT/OJOMNz3uFPyvbBCnh7
6uWE6Mu0oS4x1kVYBn1Ty8Vvzb4ursTQ+1PYGWgkTR+n3jzXvGPAovQ2r/z6EkyOHkban81DOcu1
qPg1EcCirryEPGOGtMKjkWHnaW6E3a6aVY6rj890WHyI+fZASGWBrORONjyiBwL0bsojJS4MNOd7
aFLqQ6BGdApclXW+LfdKVSfQWn21hEuuPdUAOML2YsZVwpuqvN4UoAfsx8spqNWuL4JImnkwkhdu
6hJaRuiAtzU+1n3dQ08MwORI2qyt3VFEDh9dPHSXwaTb/Ccdl54EkDexTZoeWs42io/xBIxgE7sy
81VQnRrqLjmZoiM3QeKiAlwpwseorYdjq+hOkALdGgAJErWDO/UaCmJcDcce2cwbXlzHM0ldbxcg
6jqWF4H7cWQ4vhQIVRdx0KdonLPGT0vui7JM7YIjad0s9rboV4mKaDywqoJu2bBw1w68gMcTv7ON
v5yB9wKabc8w/lGNAKjg81NATPb9DHzyWgMX0wSA+Bq1d3qoZKO76nJcb4DzeuQamsNAQU3cwjZK
+6FbU7WuOIXmmwrrzvgA/HnE4kPBOnJijSenYC4vxoIA99bOckbtdMNC6IiCItjyXs0Q36A2RJfL
2gVDskBOkLaqOnC3ZUl64MbHoZet5c8zAk2OWzGnyEI7YwtGz5WOL6q1MhdQ3JO19+JYWFUl0xTj
lGqgLKDQmx0pwX2ph/5/DYJK2hVBC+DBwbeyP5klMqf5199838xwRb1mU4FJBrVxk20U3IogHHeb
EEguzgdAKAfFzkYUWF5hpquBsaQyVS+LiOvbwbomIQXZxw0Or4epHY6eqqSFCDgHci3tqNku3eSB
qzD7upzQjQEEEun2TCuETysTw711qoLGm9CjiuKrZhGHhTh7j9vbMZieeFehd33VVCkDMBIBA3AF
oEnI1bF2Pzc+rQx9t24CX5HVh7mw+ACzygYobVWfKtKlNl773RgPKhm80GfrWl1UtA2zRgU6ZwFZ
DlEdDmmAIHH3Q+ky17wiDFdtyUSAWFOsCPehAKxYdUztlhkIxUFzf77gbt2N4pWD3EQoYd7BL72p
X/FrAy2k015GUV2cTZb1CYNu6yYGuijXIWStrqnnU31bdhRSE90uw9kNB7W1lQQbj+etD11SU3Gp
qOY7FNdj0ih0wfGRWVDbBt93wDw1OdNhKcVkjw0m/aGOtld61xdnoxelNAt2F81wu4m43hcdUF3G
7GYmgFlRoZDOhoMsxT3QGLHkS2fSwEHqrxhq9piyCVp5TiXwS+3VBKx7EjX1YdxWdFFWS8Zd+aJ9
0mmv0jnmn3Bh+2RrukFCUq+PXUGTjrLlsqkCcZrPULKWvDkuWwcAm4Ao5hucV8X8fgxqI3twgStD
pt0EPn0qS2jSwg7OpOedYvoGA315u8VuD5jZn7YBSTZcrlOtTsjfYK3FjdmG6a4vf2QQbLuQFTVE
x/RuiD7SaZp+xLWVkXoHjN327LvqrpyjHOYj7U1gB5aSuMibyXQ3pAMmunb53EbFhxGq0caKXd2M
p2YYXuKpv1NqvB6VQRnM6A/ErtBk2Pg+WGAsw8cJBrqVzoKogUwS63pXr3Y+J5FCiaj9gzWmvmrU
IpKFa5gEzFZ/aKx6R0j4GrohGGj155vHlyis6wxPCDixeurkVm8tNEFoZ/h0j8iAd4jzJz8Z9AmX
cWrC8oZWpn3P+jijukYpCcPwBBk2PpWiAo7Cmfmyd3NWB2JKFF7D9xE0JJLClPhUuA48fCpuF+B2
JED61DdcZUDYLFm7vurXF3CbQSJVNekUn9sgipKRbS8wVgr2fLXnllcmK5CHBgujPt3aM8ei9hSO
1wtu1uPSUSxZVZ4TyEBly8Ic13UaormRFZ/HTMRxkLCxO7clHk5zuPQnIMiHPriY8HS/jgTGFOW4
ZkaMzXm3VAtM6qA9Xgl58g6/bNQ1MkBrd8QBTUsGvIAvdqxCt2o6C3nw1Nsw0bXY2aDHZ6s9uGkd
DsL0D3rsMkj7TcIJhYCungaOP/iAX6yo6pK+nq5tr3UKMXDWlhbGQe0AIalg0DVGQINQBVMGVWfc
r5u0lMuAzOcYEZ42S6klKbaEwAcwzsha7vTE7UGs8KGIFUGqx9aX+6XAczpDlyFH6ICALI4eCZ6a
nWiBrFCs/wgzkhIy0Eh2rK9tEk0uSOdKsGNklwtIeCpbgcYHTdIfK1VG2Sagsdc0IHk1BWEKyUrn
VIUQt23bXrv5rpu4ZBPme4YYDECNOEJ3RSTMXvBRk/Jl23RebDqUZprujRnXZGXLTiyBuK0w0KCd
punmtwCorwrt+nXLRmOHFPnZ3gLt7mUX1lESNqrYqQXfzl0rkoqxebdU0yCXMXBJU7cvI3UALQh7
X1BsDg6A3zSU/GjrLvGi7uHpHoqRwKe2GOd0bWa1pxhGPFuxyg5KyJFM4wEB1bhb8EJlMASPzWT7
TOsgKYXCZwvebw1g4MgWl7FaVtlMZZNiPJ7DB2VOEw2TPq6LhLWozDTAEcDAvU4rNu3rXkUyDtY2
xREk19gUcggavgfGEklnCD0DWk76qhKymieSRYFtd1VDbkNMk7Ut70hdLkkdlDC8EwwnVkGjH4bX
JS8sjIG2VEX+Q93BiFsU80fKzH25+eu4aZYsboIdlEdAvwFPhih4Nxazljhob4alTQPsGAx757t1
GzxAi84cWVzmVm/BMRD6cS2G6jCuQX/VDZvLq2YFvpi+EnARTKkq06FroNceIwYDfLqyFFEYnIh+
Frto4Bw69+e+jjrpxxUDz9TeAjYTuxlh8OyirPdVbXdFOV8xmKblmkI1KsL4BBobkgat7d6TJ6og
rZaNfa9bnWxteRoru5x5C8OTHj6EUQR8gHE9u+lo1GXrAKNEDly+5FPBZWeiCEY8zZbOfhuhwXnQ
uj3vy5XtHZtu/w81Z9IcuY5l6V+ENBIgAXLTCw4+yuWaQ6ENTaFQgOAMggQJ/vo6nv2qKjN7MKtF
mXVvnoU9xSA5iYt7z/nO7W10aTr122tmLzcripudMOcU0Os/4n75Hpst+lyW6hU4OVSoARLmOD0N
fUV+VMY1d210XMOWwh2wIcQZHe+iAUJDEKuHaIrmzJ9tNjZohUuf7ZemPUQUjyCEKNO2DR639Mxu
KsLfaNXgRpuJ7uzm9XfTr25dyENtol/FVELXm/3mMGv3ychs9swv3Z0qAx8ma3y/tKs8z2H70nbv
ZGgghI4wzsp6Ge9kK9CFMf/qtgB3oOce+tm+MepjqvIWlHf0sAXhR8unwxBB3oVC2OyVZPCFveIu
aHmc9iSCPuPNa1IGQV4x0uRcuznDxHugfHZJt04uKedNJlocW7LK3PPx4itwCpIzD5iDxlh16+9H
HZ5MA7Nb1+vRr8gHrh9vPzdkgiJn/GNf2AZWauRnIigg2I71dNEa6l+8QX8hcNGOE9nYbnD23M7r
dK2Ci7mdnA5vAZ95t6+ania+9o9GBtH9plPR8jEFsZFI6aPbb2aSIAVRpbaI0ZAaSjLVabHzfIy1
cWUPfR08Qe6y9wLOtNwIeAR/ms5zACe1iWG7U1ammksvh7dyHOYoOpeyWE8lsfdV3B/5ZJtjuOYk
8vWxqeWZGU1P4epeCIegKFa271EHZgP3N5quLUTUtIj1DDzkeZPedxtAxd3ghN7c4O4aoeW/t2NK
MHGcuL9m1EFJNF6Jao/aBX5IYtooi7So2reKmnIfbPVz29Umpxxvtys78AQC+lmRtprpF1+i4qJu
d0E1vtThrUH1cIqnTde7OtweIn/8IVViFlXkfVk/ltWKHsyb7r1RxomaoJYRQjB7VTLr4+h3abZX
UeO+rfsOsh16fTR1MCKHXoX4RDuzK5r+bWz0Q9uTZBzXZOm2OtV+MyeRiZZMyerNDP4rDJWkjAeV
9aL9cpMGY9T0O97Ye92E307rm2+39AnrTk7hniO03sFzO8AzfxH4DpI5Gj5KoEqQ8wuNroh/NUM7
pP0UnOsKLTRZhiXtlu4D/TnK3LBMqW0wooUaA9RsxHGKz8gdQB7o+Hug6hNMQ8Alt/84iAlHeCEo
rVOv8iqAyF9sFLabt2xpSVZ8TMbCpFH5JKabtx8dWsv7PVMU7nMl9nLt6CXAT6rcbw9vIuSHMIX3
1+EsxWFCN+rDblMPrPREJvCSA0/ZTsEclId+Mn7ihtDLa1vSFLo0y1qvwPRe9c88HHvQQ/N1bro4
NUy7IyY/3GXfoVVP84C2rWFgkcpgeozajWMcpCzTrusetq3YSZ8tV77w3JtYBknAvxp7HIfNO4fj
XdEqlgSTkAcaZNFmhl2/vCxVcCohsm7+lrSYAIhq5c72NosL/tQQ3p5BILZ5t4pUQ74PR3zyBZ13
YSTqA+7r97hhd4qVX2txM5kxnXR1E6bDUn35XZGz0B4nuuLH77qTHRfYWxK4Aj2vRS2yOn7FJ+Wg
d3jygI72d+1z7+RXE87Q1lfnEeJLs2E4CRo15o1VeLqkjzGrmASOMkmovelBk76bDH9SYdscyLj+
GSv7G52ASNtIQmTYxMXgc4vhguO5rRjI4vpotyDDi5UOtJ2SufZdMsjCJFIVN/piR/ufg/0zui+f
6ZuLoWFJ4S4Ig/634PwlrkZMLN3L4DqQN8PLorcuASBXpMFQ/Clrr0ZzZU+V3ap0a9mU+rRQBxM5
nbRTNyYVYUcaE4GL5QaMbd4RlvcVqa86C83w2PuO7amQE4pGOWdVuexJCVHRxG45FEDXuPwUfAwe
B/oYLrB7bQ07zsssicLz1sXPzYjS4kHqz6dXWYb9rqjMnyIQYdIM28nacLrC2PQSqIzoRecY3imo
naQODirU3300xDtT+N8N7sWkb7tvaernQnoAa9STrOMdnMcs6hk0GeU+y62+BzZgMjI4L+9KdQjg
Hx/BdqRghOl+iBdcWn28ZA2qyVDIFzX3d7bq9N1agipBf1gIPEezkj4xOFGpf3PdzSrThZUjWijr
MrcuL1GpPsvOuUw2bD63tNAXHc+npasgRNbudQggotJ56R6VY9+KZqQRr37X2VfZskcZQ87sm3TV
rLuveuBsVpOk96afdHtcpMJUr92D1+CBhASddj9UAKLUazOMr24UIplu5gf1xudoA6dB/QECngFj
R4HnBCU3p1C2v8DZqoRPxePyawW4k9NamJQu/gnuwoK20/uhg/uQlA8IPeW6WZ6tLCHdRpj0VvK0
1fXRIxynZA1lYmsQT9BCrqwpqx2cb7SaA9xfcDn+w0wVKItcF/WSirjBu9rgK4Qu6EyKp1X7daYb
10KEi1imCnHsZQRfCjiUMm1x1DZ0WdDP4BcwxtsVuFJp+5szyDM+QOU0a3n2+jBOQRa4pFjHQ1Rr
dxkYSrZa9obZ4HX0r8yLTcrW/sEspTuudSQTw8g7+j40XQodoiTyeW5e5ypqU8zqPKlD6L9RnLR6
caj+TdLgMIll+GMgqOn1uZ3bb132Q+6GoD11vbknce9lfo87QYS+l3OvkamedJsGGnN0z9EVarRu
8zbzPSezhCpRYPykcxL48ZsZy2tlmcU80O+mcKoOS0x+dRUDWbSEJW7azR5rtOToz5aCneTgPXnd
3B8rS/YCYEwyVCHIyUG8tnIbEjoKcxARuifyNZQefEcfcqDswyHlFSos3tufMIW9g5aqBOdX213l
scvWN1FSl1XKWaT3LWmevZbSh6L4rSv7DFiEHUJVtpkbP9y6Xc2Gj6qN9S82+FMSRzshY5GO87bj
QRScnJAPdRc0+8XaN77gRqmdcDvmpLo0aNIDXAqBGzCS29RXywfrwMpNdYW3vgtAAgNE9Ld+D2Ss
zEU864wN7Tka5iITXZSzNoQAG3cA2oryizK4EC0rvMtSy/DQMkNzkP3fEbjHJI5hvKM9PIqQqHRz
BX5D2YESxIC8G6ivLnStw1yN/YNSdY6h4bOeg2nnYaDsARcFyzjlUFeSqhnC48oHsm+AQQrR/72A
eelC7c++gQzljZW3i0ZvTUaMZsfQNa+25qfQ/6VXXcBcbSLM7Xxvw85LVVffXFgDhUsMj3qLgIqi
3gFdOQF9c0+xDfdbB0l4mQewuLBNANhwjB6YQdKAdTrjIxgY3hXeToG7wu0AeAFSYbnjE4O2niLY
SZ/QYntZ7whUajx+sDIvAAcJRtPwsk3Pa/fsG1o89LpkiSrDSwD0LFPKC88NLoC+ncvrQKNzEQZ/
porolxLD9F43JsoK61/4rrkVTfjTn2NYv+GUjAusddYxDFEVRPh16PHiz91B+9DC65pDHtDQAr3R
dnlYb2+Bo/59HcPm0UuTBDiYKPHo8O0aQKXD+EwZO/Gug0e/AtcLobRFw2GyQBuM2OvZe9nW5mmi
EKCF5uUuZtI7e9b9WS29UlGR/TjDAMHdlpQblLnFEACmTJ2nuJN36LH7pC0gDZLN7q1OpZ6r3J9B
qLbhlLBClqfAkruqL/eUUwB3hhxYGaB7UBIzAlTFfenw4ygSHKfgphTHXt7SNTcFFa8GLKIXNllZ
3A8UMluM05Isgbfe09GZnXyAmBgf6cDZzjXADPW4HavVRL9hsEDR/GXMondRJSsMl/TgSnxvYQsU
TVm6AzGg9qNJ5tABTQj7GjyraQ6erNxBcPAkhQKg6no8TqKbHx0G4GJsgepWqt0FMehBSZY+X5YS
dFMTJDGb9h7phpy4AW5+fGnKQiYoix4qpG+3Z9QAdPo7Mog5Ze36Sl3fJFauxU0uvi5lB0aEa7RF
Hc+3ef4xjFDY4Bx+qCBUyewEDgTXz5q8KFW9k6B4m+xNKArR5PX1c6M1GmYt0f7CYF9wR1/KBQXG
dfoxKMhnx4jZz0t0T1nr7zpoyxnErin1QiDwEWwSaKhsbwb1aQt2IML8hIj4UKLBQ+27jyao12Gx
fYjjsETXoRlxCTUz1Jle0tTxYL+wxqDDj6rUs91e20KmYrKfs5zQGfZg2HwGmAK3/aus3cdCuME7
iv8zcR8KXvRn+h5buPMri9+NHn9yFHMGL6Tb+IdQ0JdjA3C0VL8PXX0PQeVDFTBHPKV/o2HBdd4P
L9B83zy7LsfWoJgVCAxExbIvjMMtPEQEDXnbZcEQf/3dMR0xMmbF5qHjse1dFUzLxXSh23sW+M60
cXLQc/E0y2i4tAPZ/B1ZSZfhOxZtMtYgOaaWL19lrafD3M91RpbmztRokMeCTy9FXIszW7wume08
vQjjLgBHu4ul/CeGku4sABHdlWK5jkPsrjUNDUDYkgBbsBlklf4+Km8pi1mqvW2AOkv46XksSvss
TQzv0y6HDiwhaphAy4sn+bCN/Q/Pr8YfHZ7VcTMMR32g+sdS8SBbRPmoy3bKF77FP5ggD7yIvUeF
wf2JUXHe6A2ZWEZ2LbfpE4ireV8shcURk36HDIbLQ9T2dKg1/wyaR7SqCZe8eHYrWa/cxee6DC6T
DunjYof5RRUq63x+r6d2vveB+0wO4mPNbpJe8axFbXZdyXzYnBZPHHUjWOMy8SBiojm+oyZE/yna
JtPT3GQAs2uI521WI4lgcKO+mnDLhyJcb+9ik22V/FCRco+9RYfcx3U+Usi4/k0ppvlaFNETRvQt
1R0U0JKuz5GCSV9bU2NchgaqBlFe48kmAyDoEWbPSzVigmTL8tMDOXurhokUA2y8dfthkVC5uvCt
BieaWW1FhtRWn/uN9zUJs8KPgRtJ7XgXj3w/9Vsqqknm0iF7pYeJZD6ws7xmk0pgEfJdS82GkXMW
P1FM0Gvy6IdYzZQGZAKBObT9btOxBaM3itOwrRhqJvPT8e1EAtPvaw2hsrLAQkmABp/00J87zsY0
tDF0LLM0r84TF+2c2FVd2MEyW3AGA/qitBv3nQxA8IN1Qmu9sXRa3ZrqZlLpjDUNT83CbkVwrPYo
ABGkCEgEGhXlHBJyAMJrHhBaUztU/nxEiA50KyRWG65PXJE19fHNQ/4JCkAQ/EnIetiPYBjSQpsZ
PKeEnIN3+FyucHRiI366wayZmmy+iK4EwVPg5W8n9gT/5lAHnYIw4aGue1Bvabcj43zvVVGwC5vp
z+bHLzHOx6H3K5aFy0s/dfxg2HCuMQo/8ptMZ0SrT2arcQPBNKuDsU2aBiarJPoSQemUo4mfKvzW
HLlK7zJNbNv9t8BAl3/f8/GvNNA/wkD/4/9xZAhJtP+kf5B49dFk/N+wofRflk78lXn9n3/sL24o
uCVUmUBKNeQsQCzzPzOv4d9unE4cC3whigSPQfT8EzeEqGzAQT1TjyE0+O/ckPibH4H0QXb0Fiv8
r3JDcG7+NY+HpGvgcUYjBjQovn2D/5jjJL1jmpTjH0tIBQ3L8k8Y/XfgJ8FYxggwsdXlYzDHqe/D
pg5WgNmrGsgJMkuX2yZ2uafG91lx92RMuaHpavhr7cEq4LOROVdhk9fTovNlLS+j1yyfRRyzfaer
vDYiyGtRk3NLep2gH2hR1kAlm7F+68vNvthgfC2QuUMSFKK0z3Ifw2IK5fM2Vqw4wn4lLmvtyD5U
WC1TjQVyYZCMJ4XzvQzjeaady7y+WzHig1tgUFo0n71TgV4gV4E5GIIoX0C6OIFqJw4kHhBCCQcM
piuUlQAiN3r54Lk09GPkLUaVhXxyEx4A1wB1ckglymDOPPw06FsfmphcmA+fK0D6dtjAS4ZqBzsZ
Tt/inRguEL608KGit0DSMOkaGIEqkk++1RdjxiNgiMusYMx4Up0IQ4tQRuUlmEubIBiSTXI9FTy8
MvCSlAIoLbYyIQ0AiqWqc1lU33MVv2sVP2xR8wYyDXEb5fZDC796Dap3QDKgSHoQkWrew4kskqmo
USQX9t4xCxhzWu5pv+Qhch9jYI5zwX6PRYPOZXzpKsTRunSwEuWvAIpb8BojJWIoMZrRrIO5dBxk
uXz2IFP3YwlNIN5U+ArDm6XLgpncoBnTUNbgGTYXtwYYgSidMwEVKQk2sXz3AqrUgps1KQK2A5MG
899U0JXbqEo4ZsSMRcVdpNQdG8luJI7m0TR9+qjOMJ8JpvB+Gn6x230TUZLbun0sovEG22j24Hy9
vDVhaOHO4k2A+PbifPNWl+znwNhDAGnr3uvUcLduWoI3gmuaTIF46vDzR2QcT+02zWcXQo4kplT7
piQHjs8x6SkAtNnNQV50TiWt64+dj04oxtTTFmsOFD+fJxKmaHMxdnggctTo/BvZ/VLBp5HTAALQ
e/DH8XGMwjEvKvbc0O2Mga0GhyCQMCAS9mmw6+F+RSuA3ro9qK3W4FQt5tPxtVLBtUQSJhOmf6ZT
+VCP7FIiETCQut8h6HLCX3o00YrolRSf3u2bCFiTYbD+XDyGsOoAzS/0q1zbakxiYiOQudVTs62I
Egm9IMZRIrIEUn9msczawg13k8O9xpD3gAhjEJI1kKBH1jwiOocruInp7fefQ4ZBppDmp/bcWxxX
z7OuXOIEAkjaUehdYktwtOGvRvEMr8qBXao+gTSwh7GFfq4iBiRhMFtqOH2VBAOsBKMMSP+HNMVu
7c2dw/iopEKQVPZHY4YftikeOI2eTADftCL+78Fb+wRA5GWcvR9MDYhSqidMz4c57F7jeXptHDmA
HEJQT7yLODzBob+4MXpaqxaxcyvzrWd7z6d5vy0kKxfMNqU29zQwrxjJnv0RD6Np+CMJ2sMErD1x
Dkdz5vZpQAAVTuIBjt7L1g8IWILYA2FcSoBceLeqaFF5uALTdEG1Q5zs1e/hGG0Kzx0M5AXloQAL
Yn+0cNVyI9cWitOooSDBTQomDdS5x9IC0svrqvBtiU71+dATDKFVCc7Zp3UqvBhtGn6UHZLQ12Xx
/ARaSJRYoV7kVn7xWD4MTN5RRX9XrkPvGiFuqLRAgszdh7r4NYXe82D95wIEYDYLSw5L4yY85Yrm
4Ft9EOjMy/vVAxZq4PqYhlcHREPw4igTXtYVlHnrFJq0EEZRtalPWCUHeER+tkXcz6fYarysCGOE
MExSteAN3wbfXuAi+PlWFSWQDm7Sis2vepr848brfr8NeKH54CNTAeO5jc0dTDiTzshLgHADCCnk
OOeCFY8jW77aUvK9aIyA6TqEGRdbs8Ot90LI7O9KpX1ozBJioPXtaxshoSeRycUJLjJQvF3G5dYj
6VD9Qr877hQCeEnF7Z+5CZ8w/lskOkeZiM0vcgQr17SL44snFoh0IuJHsEvVURLzUg/tgTIB5p4B
amsnL3eO5yYqr2LrnzcfiVTF/Aj0m3uNoI5mzJZIQXiwoWld6iNf5IjxdR2ytVtouvTbu2sXIBYQ
mIDaHdyG+MFKxZvugsdyDTAlx965goiVtTG+hJzJoWjKHTUYjIIB0k8ApXAsi/fS8Q+c2lc3ha9F
FR2bqRnSzjcIfZQSWEQYn7ybreCvhdjPoogTWC59MjXbz6CaRsgToz5MZbDvkIDYSVi4NHYCnOL6
ox2Lfaz0lY6Ll98scsRoltcxlP0jRCtkY6pIJV3Vg4GpkSlqVIEQECj/DKzxH1uiq5YAb1Pqylf8
5SafJHQX416qoBe5i6LLWCBaIoHMp/1AJ4Tgol/YjfExDP4OzttvQUNYaCoacaLWp2hc5qwAogNT
e8DnuOLfxUaQRwcq74iQy1sxLr+habtMQe7NEHi/RnP3Vg/LddMit1354oOzqgIISxGcBWSBUKIY
BvUDgA8DnmT6wIx1ZFvwMNp1xJ0569Rj47cKWpU2soXCUtgnDNOfAXGPMNR07kOABPhveMqtPW9L
Dys+siWM0NpPfBLDKRI750vkPePrhsmojvSZ+yE6JuzhgGZN3xGBb3NOxFOIpRcQ20ERABc+NN46
waeqt9SO65V04rXSQOY6pAN5PL9RP3iDkvs5NeUL8qLwzNt2D98JPlH3FfijxbUAg4R06PvAL2RY
ofAH/eDtwaNnGxGkxzHAxoEN/tGOl96V+u1j3bjnqHY7PBb4ED57sl6JccpeDMUMXgXbfdmo6xiS
bJ7ru3Xu82bBCpHBVzvbAvXbEIwAAAhNfi7vEJ9CR1ABabRgg1uEsOqRvzRr81L7w410kYfAE96e
01vurXiQvXcAwRgmQbiBW/a27ZnGyHvxZX4rLMJIfAiQze3nITUK0SA7hWUSIk5TzzMFOwRpB2xw
vF8MvhgjbYu/uVGvixc8BWzEYgOPn6JGP5akgGhNH9Gp57pqH0D0NanPxsfCTGc9bSpHC7vH0rFz
R7207tXHSrDUwoNVHRB5hxVX7kC88UJ6pOW1rq+mNZ/WK7A1QbwQFxyBrqC0oOvhUxqpMEOA7l7R
5kvK8o/FeUo80VzisRuB4s/nala/AUbVWTs3z+i4Dx24Xwj0/NiE4z0VJaRKILRRjQWJ834Q/kfR
V3ebpJmuPQO4rXn3ffnNBtHhFTZFxoy3oSv22R3iz9hZMW0Pg//3ro0g9TmADu7Qb+2lhVVHDYCK
UIw/5aYejGDtzhYWDn0F3YlMCIazVWBvBe1fEZZHqrm8YzjbKYYe+ugv4aMZDLolReeDmhEoVpRc
mUEpvMnDw6B2MfZ6YHvHfA/mGHsc2hi5KU6gVA8yoTTYzpNXVShUMclVw2C7YGDwJX1vS0go3gg8
EBiWD9AzwG4FBnidrkbkFQllHiF4Dt/KP0fa/4BneWia/rXxkF3aKF7eQtM0rLCmYYDi6MfAPdmE
xQHlk0/5eVh8LAcg6Jg2/rpJCIOAPVPppvu+0KcVBhfMj6MKBQSV4MHTdT73/EFMXZkyJp6DaAT2
svr4RaxS32shGBQqbwsNk5zxIkGBpmkkANhg5eQhIhymKPzx0+Zqet+v7d3aR/7Png3DxY9UAFl0
MehXVtLct7a8n2IBI6Oe4Bx4AYKWECKwSAW9Z1UwEIMr+ppWlkWyWnffjeoFcCPH6IJ7jAA4gO6K
cKOyHdKWPgSfrZWYRzqvzmoLV3lq4HGtFLAf5qImpfEAZLl+mirzIQFOP/FS4lJsAAMHpWBoJ1qV
1RWlCYuH4cMuHufJLNEGTi7aAGMM5g71dtirJkQ2E9Ql2K8O1vFUhS8Fdhoh3rBFUPKDy4ABcFdD
WsMelPiIQfR7kfV3tSqyQ27ubd62+RZIBoPh8XRy7leB0Kxnhj7rSgf3siGnocPb5wPPjLr1exT0
h15Arvfdh9j0AYPuY2RmKC/00bblx4rgFzYOFKeuipedW4A2xlP9irt+L4T34YMmAuCLaEAwty9N
NXyGK5yYyiurhI0xwOqieO/iEeMRfWzW/gux6m8Z9Pd+KO85VgagwaRPalH3tpxD+NCO5dMCkDVq
mhHiV9CnYT9XGaSjJzzuu9Zs7bHo9ZRxUskcE8xNJdS/Rkdkpm0A/bPgczLy8aGogo8WPHlDh73F
v3KsRI/xI6B4yujKimZO20k9IjbpkIjzo5SsoffZFnP/Znuo8qocc2pbyK44ACS0NTLWRB11QMmO
1CNO1RR+QpxEoAjUkNfu/KDxUxgYe4/2nz22oqRtg15yJItDHJY+uj7+iitogwIBzoT2Fveha/ZC
rxds1ECiNUC2re69fdnP364vERGKyhyQ7hf2dgS7xcPrDcPsu18mRPx7gxeyLl6Rv1CJN3lfaB5d
1nTLo4+CCAfqgDG/zGJLH2XrnRkrdlusHSjO9qo7FDHw9Mm2AMgglb7lK4YsZuWxWuJ3aDMVqsga
pnXXc0zbNT9YxFRx95DvSLUX/IA1JsulPElRHAuK0h765jKK7V6Q+Zus8SdDPj9bt/qKsOmcCqzu
QaDy2DbtidyqxIYAxxxsBSoLbNJuXb+wEuJohAXTAdt5AsePobHE7CtxsUQl3j2tHDA4P1pSYs3O
G8YP48k9XRFNCHl4WIoqTGPXYUmCt3FolciAxuNuEvMjeI1nDXfeX+Xv9XaayFpf67o6Dso+ADS1
2bJ5gNfV8zjZxwkzTVEPb67F500DQBdNtSZdZ5DziRHPx+Id0H5YGNT367vncXzNL7YkUBvWXzAo
PqaNz2aSF0ip2ItDzG2pmvuQADxSlNUWCv0NwINWdMcD+odhr5dbmq8SQdzMH9Hv/YMu97+Jx9H/
ZVkZ5RHFvkioZmFEY/Eve64qYQO9idsmsTbYbYy9FaZ5n+eZHNFTxPh8UZuCepO7zU2nMPC+bc/a
/WSE3vMFKsrYO0BScrt3c/W4gnT2EygMsC+D2EvhtfJUYBfEzqMt+JpNYLVCBG35v0WK/f9LZMUK
XR/i5v85m/kfCzT/UZr960/9pbEybFUOMcJimRiy7ACxIOT+lc3EalfIpLe9riKE2npTS/9DYxV/
g+QJCiRmPKQIT/5TNhMCK1aUCQFaDPMR/69kM5Hn/FeJFdv+GLbLxSHFRY638J8l1nIRjMhh+iOM
8nJBRyiLQw08OUC+DNm9OSouCOUDni7yduLgtCd9HVvxVbX82QUtOyBH8MGritw7/Nmct/zDo8ve
n3GiCL022/K6tPMx8pcdtLXU8/t0HHB9Yo9B1Rt1y3OD10L7IyzsnR5XEuQT9cbxgWELDVwr7ELC
lrN1HeDGYA8FrYfPIYpL7J2YzH0QtxtWHwFykVN4nUHd6cQPtyff3AKBrt8RQIT9aPMOQFpIbhoG
RgK7/mq3Je95CAZsyGQFdGBsMywiSBd/AgGE/NUCbKj0waFRFEP5uw6jXFZYFQSTHrdRgVNncSDj
7niL2WRrgc4dG7Jc/KN2d2DnFnwOoWM8XSe675fhNA9YuhE+Al4OzKcimWEnJ8ES9NfbNpWOpb3Y
zf6TlQ9F8yL8+8V/CqJzxA5xmXfhz8ZSRMfvnX6h5XX0t10EVAjifn6DN7mW+VDegJczKJvQ/xIY
yyvC05KnW3mJsWFMj0njvZX2h65/Ts1P1XyzZs+rSzQdm+5PgA0cDiIbQTHFgLE8b3WxN/1h+Df2
zmQ5cuw8oy9kODAPGy8ykciBmZxZHDYIFsm6mOeL6el9bkktdastRUte2I5wbboX1WwSTAD/cL5z
MxxIA7lTUDKfkUomSWaVc/CcDcu7jhkiR3fTzgMZG6aod2O+YtFIR+aK6IH0tb4G24mSgu2Zh35D
XJoYv1PzxOIvF696vPNcvvh8bSFYQApl4hK8n5Y5LDumvZFCl2KdmaDNYOBYYcsxedHPg3PoqVX9
xopE5jxkglflaG/d3g5nv3ukjtz4XFFML9TRFAZTu12s+iK8IYrd+c5hMhybd7T/u9W67pw1jFNG
m0/rfFqg7sxIEUEU/EzaNYGrTiRv7TC+UE/uEvcM1LuDoNtU+dnog3BYqMSlGfZVolwLZ9eLr9Wn
39X7u6Lwj0mfX5GjoJEsrj1eq2aXPJJcowBexdGvmEc1r0XwCV77OdqXxEzuRVGFYn3sJHOVftqO
wbHVEbuQDaVqEzzBLV6nOf9cCJpW4qpBecHScDO1141GbvhiLZDZmbuBpWIaAtD1WYr7GmjXmbrP
zvIQsZTVe8XwzwSI9pSDqcReV7mtdmAkHtWe+TjQPDeawQgm/6bL4t3qsutJsxVzybc1ecpDsZGa
fkxW4LCiPrc4iMyGDoEw5gRAWF1yWd7YhnafGnj0iPUEwo4CF/gsbrbxsGzxae0EEUyMBADm0BM2
c9e6VKOPr8qEfOTHoIFm+K7ZO6cdN9BSgi0xQkGjFO8moRMwnrx7a7kWsdWP18ALkW37UeC095rt
r/c6sTIQ1i2b/D2RqpPGZCX1tJNprj9ar4+KrLI3uZeE/shovMab1ZbVVWnrBw1RXu2iMWRnzST/
Lkvsj6p+AXZ4nyCsrGndy8R4W+gffek+x5n3YorxTKVy61j+62zWPRYx65YE7K5Ohw17f+ov46FP
emub8Jw10eP4jrshN70rFa3hOZFndCy0PRK/lPBrgJ/M8I9erYplW7IYBo9wvtY43S+jhBr4zFpQ
CGBciv86lDzKSMlCb/gnDzrQHeWH36+vLHS3kiKtahgqMPl2vDLY5k76mXXGqSbtPTb+vuaq7LAh
xkyJy8Mku+3iS8qnzhvvHK0SIR6O4ptedoQnfCcLjbSyrkjaasU2b32eYVOevRp+4xG+GaO8L+4L
BktDEtA5Z18JDpJ6TV3W0GZ2rDqnwBmSC5x9PZ/qpcsJ0VYBId5syYLjGACcdTPJKKPSv+kp0SBM
t5+9N5c7faCkZu55Hly3oPnP1m1nZgdDs5M9Oyb0fJIbv/WJq2ULdqrS2Hl5HOKRudh5eyuqvNr0
sRNacQ6jVzRHc7KfZYe7dRYNGjKwLXIv8mKWWhfKNGNnzkNijg99t5bnhZT3rgbA3dg68O2UMBiZ
UmPeOIQQN4VmvlWr+DEzgt/GOlV72vdPZRVAofedt2vSlPBkt5+5zrvCdh67gByH1mTfndy809aE
PZSv3SLn/KoQukwpyz3CRkxoCeRFReuCnM467aEO1NGwA10ReNiTb0Wg2AkqGeepRHG1X3tS/eQc
8fA5ZLM1xxEbtvFJOArCEHZwP5UMy6Y8bY7WLD8Yk83IcQGt7BgynHwz8heRfQ6ZX7z2hXB41wOy
slhlChhY+t7wu+bTtngmGyKIRll8Dxgm8aSFPOnjPOoSM9vB0s5kUN3sqiTVf5s4QX/MHDkcxSC4
t2dS8ek2RYvwSTvQHqSL1qBYP3zcMxuPkttTtXf6swrvgXETVZnPqkZnBsdloWz38/QyUMYTDyrg
aPgO1jpFSljE86ah7Bc29T9plApbAT1BhjluUF2CqdFlqb6h9MpvjZ4+jP1wh37zQaWCdNVpDNmA
DAwy00hvApdP9+wFHynjJZ0mZXb7u8luI0nzEritseWBuIZTxfy3kPbBUL1OR9OTO/Ub07yoK+yJ
TDPzX7upiyihVfISLKgtzZO1ZMMub7Qm3cS0VjUt1uDWLF9U11W3yHc8Qq/ckSfdPVYZ1GKnOrUB
XWbGezYUKsRlz18jtGIh5UVTXR4M7xF/YHJKU0MLC78J88X/mlRvaFKDHpY0M2A4JAurQHuIxzqi
ITrVcGZrmZ/YXj4Eaa0DcZR7yM+jZvM5JultudlHFXvdlkQ5VKNhnhjCvQufpceMBwKPSx3piTtu
YzQHRtnGR2e0uhtDT4qj2zXPMAY/3ATkJEndG7MwQmn0kW+wzraz9IfL3PS7zBbvZhaUn7Rs7IJM
/k1j4LSR1bpulrZnNrOKJ29xzwJyc1v5q9gFmftutcPZ7ZYyKpWcAgSmC9Olmajq6i/DL1Hbxkyd
Gnuf9U3II/zE3HkjiElSg3o7QQu/0TpxWhbyXlUefKCGYquYPOux0hmm2pkdGHCSz3Bx7fIukmCh
fI/es+5LuZndNjIwfISJwXPcGSq+zZr/4dCoolW6Ud3yC4a8/0bKMVrnnqShnG9KCIGoYKQFTAq6
BirFKsgGtkpkfeVrwxvKtGIfz0u2AaoEOhiqi5MXl9mLo4Qgd+tNn361vJu98WFPRrkrkS9c3KV9
TfImCekSb2PXv/cqEG3UiXSJfkCBq00PeIg/RLJ+oWBFNlVP02bCkLa1neLcdE4bkrq6zUV253lZ
TCAUwH8ppLu1nFjuQDEgx6V/b3XjfTq312Xm6/vAdOHkyeEQZnXJz7pJiBkz39QJKkUg+5s1b55M
HIuxki166jWUYbrCDIyJEd0CAyTkjIXSNEolbNTk+OUHRjgplaOnEaCLsTvWLTutFd9jnbf73jfs
rT2memRn1bvEYxRlPfVltgJsm75Hjt93HNRZxCtL5ZTUlV0SuwvjCgvjZKHck46ghPCVj7JRZkp4
5ICnfnozGPpZayT2SuWxLIPkfe0YEmRT1zzqOPh2dcs7LCsc963wRjfUcwgGoNb7Dk3mrHyZdtYs
W3pwk887q7osQKu5mv0H2i4mFnPrXUmtXLfpOjKCsbFr1UrNWfA73IqMOZCQ63vMkrcwMBj0g7PL
f6o9cXxyTRuKrPlO1l0dUk5nkdZnp7iumus07sVdoLcQceQat6bEL1PyhCbSUgbgBwHjU6s7zRhH
M6UeHVlZA42+k9a+cZrp1iua62SGah+wlvIQWq77lP6mksx6edG1Zz74lLBmuZ5KmuBDTUYRwSE6
VB7cDspqhuizkqX6+B8jltkz0WJUqnXe8AFWelVnRY5JlmgXdJpz5KmxRqBn7c7rCO1gzRi37My+
DUraavmLE5ZwGBumpjFF5xyOtp/t49QDxZ2d99JiUiN4LG5hxF2KBOnsai0/uHN+Rz5PsiEh0Wex
7twtpONC3jnJNrWxzAIg380ZycNxbK56ZaJl5anvuwk7bZUpUa0p9AGBXldsR7CDk923hKDT4sXt
kVzxhGGBVUIix8p+uyqtYamMuIUrYekd02BqZ+k5byR0eHVdEF6ASwRHgVUkHlyzEzf3AE/P/z+C
QWVlOEwk/v4I5i8n0vxqBPPLf/UXzM0l4ML4xQCO0G0wsr+MYDgSy/JtjnYImM2YlmP9BnMzeL+r
osYh8BKYDE5+wdw45cVm9agbAUMYNFX/1AgGOu53E0DD4GgFpkSe5bEWtZU+6+OvpzuYyVDINWbC
jC8Q7F6cbSXyLDuNMJgxcOMwueneSZTfiImPsoavlWa5JTxG+Osh436LEhoESGyNCB8tDwkSGHu9
aOgLRb0LlGO0UrbROeZOEyYG0sTInE2KlDRo7JXdUyOifoUGrpS7FMyaVbQKJ7Rd02y4gjtLuU61
CetpRwaPdqyKVoSoYHtWVMQ4S1N5xZDmxVmNZ+b8z7FyqY6dXm175VedlWmVIzYqzPKQ6/mfRKzK
yTorOytfnefzjLUd3125DRrzgV/c3qSC26IiZWaE6HXA8IKiWacEjNevFrsPL6MAL6yuPaUoVpAG
T000TyiYQRqzgycFmYAYtWyNYxZOY8F5UhVXXuCCFigXbWYinpnEStpiIbjiOCnP55S7vWMOez1r
i7GVOq7eflydsM9GApxTRGIk2XiiOllpT3oJM66RZUybcOWKPH50cOeSyo5hq9HpCjO7lEqwm2Pa
XZRyN6nQB7ATRVxesNrM2gmtNp5ePAJvkEAiQlhTHrwaeQukGHMZwgPbmJib0aNnmHC+Hvypvamm
FTekLb1Tym57LruF4sD0Qw2c8zhkYnqtpD+cEiUXrrEMzwEDFI+fhYrcCPsGFfGqpMSj0hPzKvai
hoyri6l5p68FZIFwKIZLcQ2rMm3JaVm7nKznPjYpKYbJryPsjyiWcmgMk0ctRSDIEXWBWOL7WBUK
mZOPOxeV2nbMCAa4qqDoRXEHO3Fbq1KD0vMsJIqX1kblm/M5OWhi/RortgBUKrpLLWCtzO+Z+5ET
juP7wjZvg0TiKk+G11KY9WVpGa/06qVA6vlFz1JCCYG7N1KxD+JjwTfXF82lLon5ydkA9oplsden
6Y005ZWvKq5Y1V5YhFTrTz0mSYNHYpxvFlWreV0Q5RRvQo0qJ8q5uSUEZqoKj1wAOT1V9THYD0LD
aCKMM7TulIYEt6cNPoYuogHnvAprdL5plJJ5RpbXobhUbEBNsdk2OfOPPDnVFm0w6FKYtzMDnBjl
cqMkKhMfI1IwTgceQv2HyYfNE6yrVHVuqTGTc1TtC75w9imGvRJlmNZQH2uNf+689GlWlbMEP9is
ldr5YannPkmw1qlaW5KPu3F8TKibIfEioXV3PIowGgyRRZluaN6Np+p2hwK+FdWzqSr6oEz7Gwq6
+Jgt5qdw855TCYJ+N9EKaB49ge7Kd5cmYUTiSWyEvsGkgUir8oo07RaD95GDCff8X3Uk8OkDOYiz
4KiDMTAO+G2ijtakb5UzWUDf+kyLlgV5pW1U3+eWuZlahTWuSeYruKTVcjYq7dPK5gbBP7eQ2qER
AXpJyuCzVhu2bAjI5egJUnW5hAabuEat5FJ2c/7Aip4MPD9p0H3NaoFnq1UeVqoPwJFkR2d5qEos
mcI8azMnTCzKla611nVNmFxtv590jXSx2hrCSn0EVfBor3rLbpm+QkiQmpVlo05QKSkYJzusIXPW
kcUw7UvPfM9slPSuO2o8VdhdrrB6VNEoibBu3mYsONehEsqFXX8jK6+/52oPOsh1QYyb3i1qRypi
95KxNE3n5dl05yX0CSsCcLq3ZaC9gYPdpmrjmooAXcCI5KtjHbtWsY35hpeJmRRDGNddeRSrdTZY
45JufE+T6aWWPU9iteat2Iqx9Wsd7Ec4y9CTXg+Lfe8aAihKLLewm9dEkD7yBCjIKfNbadSXeRnv
4omUaa52za7aOpdq/cwa2gqIIXETjXutt96qwNw7RvnErpMhkJ3NkW9rp0XttVczextYdOfxeDJZ
fFdad7BYhLvIITHYPfe4IuaCAKzamE+szqnDxKbIlx+8fuJwrR0G8CzbR7V1HwLtickE6/zMgVcL
3gKW81kS+EeZ09k605EWug7twiWWAqZhtpiIeJA6j+lQl98ztf9vFAkgFRPA8xEA5ScosJpe/cay
odoSmfC2CALbTRqQD0tQ49Nbphit+jdMMg/W1J5AD4rtotAEqSAFH4PCZjGCnV7U7qcY7JvYWVbO
lYBxsBTtYCnuAaHNI47h60IREYFiI0YHgcSseIkuG+zTCAN1cBRNIRVXIQ3tMihlIcJAghlzyTtE
oPK+BKU0Xm0vP1uZa1xnhEhOecYPy/vuoE2peXRigwiebcawu/Ec2n6CaIQWFrCV81UK/dFRXIht
eQ8E2ECerPy6wwbRxdq9D+q3estxAS1pQEwSUJOBGYau2BPQpSdL0SiGY+6ZCV51QaZ4jCsTbCUo
SxrAtdwsK6PSNiHPVwK5cI7C009bjLO8YY++ChQNY+kaZAiKHdwE9bIpFDVDyp5VjSJpOlmkIR0y
72OM4lvZqOW7g7wYKSNIjN59FaA5TEF5uSlaxy2ma+CZAMsffm9F9GS9F6Z6cpsp1kc6gTwMrAM2
QZE88PrM7yczQGJZZGeQgrcubp8yKfAgGL0RpooomhRbNCjKiHTnrQt2NIBCMeLl6nSd3uwtRSd5
49RsOdODmRuL70YxTLOimWzFNQ2KcLIV65TEwacP/NQpCspt9G9jrr1Oy/Au8X+VoFNz7x9rxVLx
RDnwGbiFBG/DzC2+Gs/B0AZ/ZQBidQXaOKjeH0SKP5p0ug5Atrxk2MJdhpxddh+DdLFWe5xAvHRb
vjueHZW1m7JSgARzQMK8mO4d2Soe5PStBhoLav+KFhYTEDSZBlZmWt2drjizDuDMgbHUFIA24+gA
SGO3cHIUocYU9LrrWK/Zi31qWQwdeCfne2+CwE9kWuw1Bbkx0eJjMZvHSQFwhKdA4RQUB2k+h/AF
K3o7+W1izh+Oy2rex22G3iXA5zUtOX09ZPwtB5iwdHBSm0VBNlzrdcnBUdzrGytp2mrDvUwuwWbs
XSXyLhfEnf0163mxFzNbDWO5KbsS4qfwdlanE0dFmQjpgDt0SvoriNRuz63mXDgk5HUO8rdZENAc
3HSvI+jcSD5MfKg8csw1Bw8QTKPWDDYYZ3YiEI895xwYpEE1f761B+8mzvtXnqsoUfimMBfgYlzX
bzlPGxoaLLnw+kM2M2Fa28epLHZLut6KTn/1W3EVkOfoW1MNeod0K6b+U8zTUzER5jLNWG6dtsON
gG09bcrvVZ0c6SyuLcNiF2jteZgdsrQ60/tc6CiOaTPXx9GSx0Sqw3ma7LlgOeFrHP+UGYkR5Toj
7ZT+ZD+nXMpOjE3Eyx+XRBC/YBEKzgz6eNGRxdt0E/NQM6l4uHWztgVDeje8cpfMSU9YZ/0x52xn
5YjLRGoDN41OFMb0is92FFZUCferHZjLZzYe0a6EDxbl8j4lIt3WvuCgoIn7GRDH9z5mhzOddJlA
ea8SXKVkJW0U8X6eqPtaVyPzUtYvSYbvwwS+yaUfnD2hIbrDOb6zBKvSwXWSHVV5cuBRuvL56ZD1
6cZz47H3sgFXmVRxotAo113c52fWGCCUshvAtngern1eXA0eLnUCRLO6RfaaPn8fOgZ4oiV342Nf
0EFaDl63fFE7VaB1y7lv0BkGqZVzo/MMn+pPzcQ71E5Tj12OOWWyllT604vVENPp8vzRTQ2L87/k
ywocpoTASEgKco4BO3N9ab8hgPlmcKbEHYP2ydnkSNO3uYX1oWAR57h40XqPeWLsWPkbJ1EThtF4
9spgBhVhrbxbuuVU2/BdtKmHsivufBW0cmzsOcHq3ftBxSE8yoHkzdmuxGqwaQnxoneg4PV9Dn0i
A8sRF3F/76mABDFlrr3s6KgQHh1HTakjJrY3cWOxteyHliTCgn3kwjEjM8qY9KvV26tFZPu0hShr
/G5n241LoMEMm0474Q0BUJiqb4s90WJU80uSC+o1TmcBuifgmc1nEkXMdeRd4bqK7tIZc+osNLFO
bUBieGHW+bNORS6SmkPSnAtcGNb0uLj4ufacCv8WvdQV7jNsG057N8NhI2vGzjUb7J8Mn7M0ysFB
pWvsgYtO0mYnYU/5qaOmm7riqc+KcOnRmC4t5bDPS3OMuoyG1haH3jLRNhanMs339cKdYyAzK7vb
rksuSMnoYqb6mYDoMUdWram5VsHhQ918Qr4GBPVqNinLgdJGCRlj7YjDhGi163YPI0XnxraHjwlf
yzpOz3mNrN5yVPjyZBsWN8/sXTwMCJsGUmpO0teS9klYzndvwpJrGfwCsUBeDLj3XM4woikeUSfl
ocBBSEt8xdvh3ky8j1zztmv16dk2RzE4VxTjUTMbp5LuWIpmh5v2sqIU25SyjtKcG10SMTanV71M
XrMlmF4pb7yzvqTyMJfIVAt3HcK0zG1SB46PA4msTzviViI/Oy0kL9YOoLvKx5L+vN6tfrEeyqB5
WCRJhLyzzzyLwlk3YUHWnT23Z3eCJ2gHXIXsNZilEkoVTQMnitJkzAPFm5opRwqM7l2BGXszK6C7
ExWib4yo1ZIMIdifuVvH4oyIhJOK3OYq0Y1wVlW+VafadSdBX8umftG09AOdWrbLZJdechyhWWGP
hwotPihMOV2Pej8d1tj5sqi8uAGz5Gj6LqVpgiJFOHF99NgzPAMRESxJ1ru4Ke/WYqGi1W7hgLSQ
2NhdyWGDR0POGad9+N2L0NMfi04i0miQXybBjxgYgiNYrB8EBPTTJBqTlCL3lDv69SmYiy6qx3rE
pkE/RuanYWMzGt5+sLvymgOLstDWdOJjnkPdqm4222pey66muh99os+abU3HNGGSK9lWbStverWz
wD7r+qBgHZIqhovLml8wj0x1TIyZGs21r/vNFQIC3J1ISKoHggRV1KtzZnR14kwjp7qBVDjVnERj
M0Xh4DwhN2YxvHbquBo7Icnh/TzD5t9mk/69Vojc4uEMFIuPg2zkF8yZDUnkBy3BBJ5lnONFfbn8
JOCQjz2OcXVpFRznJgGPegXMZXyaOQDQQAJMy3GYjCQNB0XZjUNuHjz8WpsFAk+O6/7/ynT2V2cc
7P7hsbw/z559rP+1v/TL+QDq/ILff6G/fxQCU9VfTW7/y5N8f365n2cJ/8MvU7xTBcrPL07lZazL
WNYDOwdoU39+e2qzA5Onewx8fzmkG7qOCfOvLtTvf4Lfn/Twr/2dv/8j/PpCGL8/FOKPXAV+zL9e
BO+fP7r6f/4i/O3HgaH838bc/8iF4Mv85kowvvcNl0Tnzz+kyJkviT9/WjT7333WVbbHB+ZPfxjP
/6+7En+mSn+zCPnnr8S/cDz9/7Yr8cty5795Jbg7LIfe1f+bDwNQrm+ZsNiKy/35549/GP7AA+TP
Z858FF/v3X/8JwAAAP//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plotArea>
      <cx:plotAreaRegion>
        <cx:series layoutId="waterfall" uniqueId="{982BB533-0F6B-46F4-B701-75E7356F2797}">
          <cx:dataLabels pos="outEnd">
            <cx:visibility seriesName="0" categoryName="0" value="1"/>
          </cx:dataLabels>
          <cx:dataId val="0"/>
          <cx:layoutPr>
            <cx:subtotals>
              <cx:idx val="7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plotArea>
      <cx:plotAreaRegion>
        <cx:series layoutId="waterfall" uniqueId="{982BB533-0F6B-46F4-B701-75E7356F2797}">
          <cx:dataLabels pos="outEnd">
            <cx:visibility seriesName="0" categoryName="0" value="1"/>
          </cx:dataLabels>
          <cx:dataId val="0"/>
          <cx:layoutPr>
            <cx:subtotals>
              <cx:idx val="7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plotArea>
      <cx:plotAreaRegion>
        <cx:series layoutId="regionMap" uniqueId="{CA2DCF20-CD11-411C-8085-5739E66E78D3}">
          <cx:tx>
            <cx:txData>
              <cx:f>_xlchart.v5.12</cx:f>
              <cx:v>Ganancias Totales</cx:v>
            </cx:txData>
          </cx:tx>
          <cx:dataId val="0"/>
          <cx:layoutPr>
            <cx:geography viewedRegionType="dataOnly" cultureLanguage="es-ES" cultureRegion="PE" attribution="Con tecnología de Bing">
              <cx:geoCache provider="{E9337A44-BEBE-4D9F-B70C-5C5E7DAFC167}">
                <cx:binary>3HrZct04tuWvZPi56QRBgAAqKiuiweFMmiXbsl8YSg0kQRIgQYIg+Tf3A+5DR39C/VhvZTqzbOdw
qzoqOqKvwpZ0hANuYI9rr33++rj85bF9frDfLV2rx788Lj+8qaap/8v334+P1XP3ML7t6kdrRvMy
vX003ffm5aV+fP7+yT74WpffYxSS7x+rBzs9L2/+9ld4Wvlszszjw1Qbfe2e7XrzPLp2Gv9k7XeX
vns0Tk+v20t40g9vsrF/+Pv/enjz3cNTV+u0HidbP074hzfJw1O9vfnuWU/1tN6t/fMPb75+y5vv
vv9Wwm9O810LB57cE2yO4reURoKhKBI/f735rjW6/Lwc0LcsRoyEGH9e5r8Iv3joYH/y9//4rw70
03Eenp7s8zjCfX76+Y+NX53+hzf/Uz89tO7x7//5e3f/LOuPdFWPJvlZjYl5vVt2+5Myvv/aTH/7
6zd/APV885cvLPmtLv+rpX/ekH//3/bJ/AjX/PfZkr0VAvMwFp+NFX9tS/KWI4EJA2v//EV+Ef6L
Lf+JI/2RNX/Z+i/Z85dN/y0sevs81237bzYoiaignH9jSfo25hEWSNDPUSm+tuQ/c5TfN+SvO/8F
O/6657+FGc///h/tQ/lvNWP8locRpxz9kkS/jUuGwcqxCH8/x/4zJ/p9a/6681+w5q97/v+3Zvh1
PfnDRPuv1kz2lsRRSFlMPhvsW3vCEmRYHH7Os+HX0flljfvjM/2+Rb/c+ydG/X9ruz8un79Cj/Rh
esh+Ai1fVNA/X/1JAYCvvtn6p/XyZ3Uenn54I2JMwzD6wrSvz/m8+Zd69yV2+WrT88M4/fAG0A/i
MeeCkYgjIqIQ8rB//mkpfksYRjEsQVRTEiL85jtt7FQBpmJvEcWUMEIJB1zFoc6Oxv20FL99dQyC
Ioh4zFhEfoWRV6ZdS6N/1cnn199p112ZWk/jD2/gOf3P73o9LI1ZGGJEEXtNHBgkQhXoHx9uAKnC
m8P/Qac5mNBQVNL7+rbf5n0dOS+/UMk/JYMLznAYRwRjjAT48pcyGrcRQaOykt3yUBmVo6Db/bkE
+ptbCBTGLKYsBDmMfHML0pRTXQ4gATfjoQ6qhDR+2G8TVsc/F/RbdX0liILFvrxKz5jjoQNBmyX5
2rSSB/X5/4UIFiJwFQIpQHxzl6aqedMYEDHFXTr0nay6Of0XRUQk5BERjEcIR3HIvr4Fn0S0aTe+
GG7kNtmEx9d/LoACpP/arSISIQ7uBQ7KBZjlawllObCeuOElNdLIy1Be3mS9lHmeb1Lurm7y88PN
Id9lu7vzy4O8u7+RZ893Q3J5uNrttMywvNi3CQvk9XnqJvn054cLf/9wIkScUcxE9I2GxcQ7bqPh
5f17f7zfQJD8dPf82Mo6GVP7QncXPzcFP/cEv+P/IXpNGr/RR8gg3+MQE87YN37jo8Cwis0v5Rhl
zolr7OzJeH6cDbvstiopmcmi5Y7gPqnskDk/HZbeHv2A03BZk66KZc1Gmmx4iHdDVSwXfO23tJrU
J7uIFJUizNFYHoWnezTZfMX8w2biMKUzT2ob5UMdndMAyxmbdEThZVi2ixzQvCdxm/RoywdBukQ7
fZhpe2xG2sg57DNEeyuxmH4MKpVh0eRVP+RkuxuCMjEbkWiND6Eek5rzqwHbWqqhOZlpSboNJ8jF
53DgFCucqFhnyJsyLZbhGnG0pzpMqsHcRfEwJPMock+iiwnFEg1mv5pSroKez2rbB6G+hG7bST23
ydTWkrPLaVTJShcZ22PdKTkGSm6cyRg/+nqVsftQr0YqexMtpQyLMxt8FO1h664DdL42PFuL5nxA
JNXRhdkUSFKyHO2RRfrQVF2R8O1Mrc2Udg1vZaltlczevqeNv7fF3CWsnx9i0wZynvJ6XNNpNvdF
3e2Kisho6C4E0neDqaOUL8WdWUKJymPnnUti4z4tMUrGQWhp/XjY2CcI0KyLykPMWR666HqzywdB
1IVVLc/USJodakSCtzmt5z51o5Zq0wezmn2xnqvFnxR392swnRvur9Q4wonmUzCNeazMR4PKSXKy
Hqm6ItFdx4cjR82BdUEve1+dq4LJOhhkEXRyUlHSUPEUxEsylnFiSLir/SILcaXsaQw/bQ3OCrFc
xw7yK3ppitwPdSp6sR84SULX5Es7ysj0aRtSSbd+lMJvsnHs0GydFPYSz+pQFwG4dyeLbSnyedD7
Hs/n3u6C0cuFXnhyNPMFnY9NcxkVh6C5mLfT1lxhcgziK0LA3tejfv29Ky/7/gbZCz7ejsWZae9m
f8XjTioenvTQyS6qL7egvBAESbJ0coienGu/+BHwRnr8HIoGdPToTCWN+rHH75dh2KNYJXQ9KmuT
Ev4v1RGpMel8IOu1SSz4KRn0yYprA0/X8ybr4aFpS9nPF+U8SI2UdB2VhelljUq5Fc3FVsbHrjEJ
rjfJ/HoeF1WcKXe9TH02iq6Vypu0mXV4XiGRF/hy6uckDt0OoToLw+dJ1UmwXRJxsYQleMQIGxY5
zcXeEWOeGtuyK2WwOBSi/BDg6ROfqOvgTkgkFLwVoNX7Gq8nzeJ0tNd63LUelE6Ifi/GKgsZulwD
H8pAdMeKNzs8PVE87BripCjWpKdWzluXTPDTWJ2sTZPOTuwcqu4iT3acTY1cLD+fCE9stQx5GdeP
IanSWJgxm6ONp7roVqmaJkymjpUJRQiiN5g1klRjvtMbRxI1tM0DZNRBVNUrLplDGSPr0pGLUeo+
sOc4akSKJzIlRtkG4t8v4o6wBe2moJ0TVtvTqpCRdd9fKxKt6VD3VbLFMU2JQ3O2jCqUbtncbl3q
a4/UfjOGZqqi8b6q+HKg7fzcKQJZhYRqt/olDa0QSbGGtbTjRFMnrM/LgrwflY3TadBOtlgP2Wbr
LWeu5SfFwjgRWKeTaRZZdmMrt2ZSZ5azLi/13GW+6EFmEzjJDLhKyIW6mjkleTModejmeTvWFM2Q
Z4vhTE1FIceuNQdf9dvFiGw6IFGlxRhex72/qubxcgniB6vouzrUsfR99GL8eJyrmiW8H4SMx8Un
IiYuW3iPEq1anPKhQtfFuvQXVjTHcAB0VlhwQ0SWa2PmXlqj79vOx3JYN5pV/XIKquXcM/9QlkWR
0wWSf9+aWk6No7tVoCV1i92Sgm3sNDkIR4THx0Z046e6rrkUg7jrw9Vna1AzOQ7sY6+jGzQOJunH
ME71otmn0os2QbqZsiUIg7uWQdYrXPOwzKNKi95NZ6sfbrQqj0ugRGo2A0nZ8UWSEvJ+U5b4IsDD
kFq4j9xWOyQtGngyBXSToyrjrPSRuCgIMndE0SAnYf/gux7lzRaTxI92h8rh3vezkmJr7jWzRbJY
HCeI49Tq9Xm2hU47XfG72EwIPKs1yULdeeQjlXDnRxmwocujbjhEo33HRXvZV+Ows0o1MjQDSZwt
d1vVCgmhV8oS23hXBAFJGobHHXhklM1o9gkdi3MbQfIffWnSOqYqEz7YrYVmuWdLk6AtWJOp79Yr
3Jkw5b0BIzgre1ocalPStA+FOopetR/7IWqPwiw8DdsKasek85a37MiGZsvQGlzGHae7RTEhlVhv
ViB9E2s2JAMP6MJ1dbdvdF3mWlefiFV7jUckm3BqZdG5tKoUl+E2unxDtU5aV99rzHRCpva8Has1
nZepSOOmv/S2fIei/lD1nZHUdDmzvk/mxRwRdpUk3Ofc+LyOB5eSjkW7Nhyewnrqb4iB/EsdWUBr
XEuP5klqgFx7wF1lGlBPzz0qGgj+Yt1tBnU73KAELah710/lsK9DhaUuHMnVEg0yHsQ7InCf12zB
su6W5zL2k6R283KopwMykUkcgVyHOdn1jl14PPiksbZLMKVD4vupTQs/L/vWlaGRweKVLBjR6VqE
Kp2caq9U43UCGAZntcIfQr19gGi7n9x4WmKRgY6jHJH6oOcqD3EVyHIJmgOh1P5oIkAqTddL5AIt
t9AsN11Qu2SsujHHHCyxRNsGyCqSLQ+IrHA4Ju3KR8gYnUsKjqss0iRIlzZ0snZtkVXrUkjaB0+T
6VEa6drnLetu+2JMI0jzlYcMiUR5WY6zfVhEuUjXawjNaCRVsvriVK4k5xVdoHAizHbjsM4JxsPH
tRaTLKnq0n7id0WBoiEJ6VDnk3DFkxGDzkOr9G3vm4VJPa76IQ7MPi7MS98O6i7sqlZWU9Xmepra
XM0dTSy14d4w/9HAaetkDU29R3MfJMMy92dVo+lFV+gxnV8LRiS2bVfXHWCYjXUJL8r1VKkGSdHU
3XM3Cp6N0eaTbYBEzDu65oGnzzFgp3lYrnS/5RbjB1cAZCZYzwkH826R05LZ1SaFC9EBeV7cKDQB
ThiqYZOTK8cz78NWYkaatCXR9H6y8yw5olCbXfOjayDExHKiKj51HUksWe5U0Z2isjksWLxDXdNJ
XKq8mnHmxraTY6mzddNXVo2wdQyPURmezS6by5sqmqQpdJh28Zpir++rqH2/9HonbCBFXSaLwzsI
4QgeUl22sd+ZoH+q23VXDPyIRn7rCjKmK0H3qFgBB60m3oe1wbnXht4ptu01o1WKN7QfxbSzpZeW
z2mgallCWNR8Sn0pkqiEKky3XLfL9dCFidDotLoFcAGgFXB9g8eUA2KZqXKJmZczo31/cgIFxyhk
+aLWUXZE74sYH+u2eo5D1KaoCmrIBauXYh045MMarMk6t+ehctJtfZ9EIHRXskrOATvooLlhHOVB
wG59U6EUzVZ2m/1Qb+6IR36CKdy5X4sMPOxUkujYRRoaJLa3lma6tkGip23LV8OxpHOXT87tg2la
ssZgLefO7Upuz41os66OJS2mIlHhLGu9ZZTT97UQXcbUdqQejrzh/kMttndxZC5pEUEjaaqzYtzS
daZ75aJQ4hE/MOgMJRXNNcUAT9pmv64Ogqd1mbFBVgQ6kpEL7mfcj8kWxjcja6skDJGX07hcq3Br
AB9VNrEh0/eegPMKwJQO4aQSDsm4m9/bssggytIx9B8WC4nZlu2Z3ZZs2tQ+Jigbhu3gov5Tp3GY
9eO4K4s2h/KeUhOctVMo6RABtcGTkaPzdtk+Fj1/b8SyL71NWLVmdRmcDeVyaGuaKFr9OLjoqUHq
OC2vHVs3nBc8cnLlIpBqndJZLOfNTG5YyVLTxZMMiv40kGZOO7VdmKCjuzoscz6bS7GqT7Sr7ytG
S+h3wZeC4V0TzFcGqVKqcHhB9XSa6vAQN6xNIvC4oG2hQ6j5kqIJZ7ExSVO077xjaVv6axtvmiZ0
I43sbX2mzaJ38VS9FPHwrMSwSOOXRPCK7Ac2QSEOOg7NZ4SVZEV/H3CUKKPSNiJbZnpQU4wLsStF
N1zXmtQYoK6dTxAgBfTH1VOzbifWoRvaFXM+xPEee9Gf2LSJi4iXh6Bbj6RW5noFWiKW2szV3lXN
jo/BlrRmiDPXb/tym88H61/aoX3CYn7WnH6w3XRXkmm6m6m7AjjaXIjC6nQr4uCS9BOVwoVpD4mX
1DY1Y5WXC8/xxvbzuiaD2+5mVgJ0HnKLWKJ8faDxcDJl/MlDWcjnpsh4b9NNlyG0s5ofBFZrAq6w
OjkBSaXk0kzFaSyYlwyIo0zpbmeJeCFk2w5C2IcYsDV4bgRxQOfLZhlcUtahu5+6qjhr/bIlOBZP
YQysXGc3kXgwEvBz7FM0d82l7rBPwHw0G0LvcheM+HprfH1GG3BD37KUA7gQBlow1SVDAHwAwenq
6qufSKHPtPJnkuZnYvTR9Kuty+rziP3Xl3+7Mx38+2mS+48/vk7o//Fq92xeid/x2ze9yvn1XSDm
s9xXvvirF7/hr/+Aof75MwB/sPjH9PUvQ4JXbjekFGjSXyf5v6GuvxwD/IPz/nnXZ+46fBtjYKjh
65W9jqkAovAzd83eUox4JGDiFMYwpRDAlP7CXfO3DHPo3aL4p5UI+LcvueuIw9RRhK+bYOmXO35l
IqDsf49XE+FviF/gGV95tRhIbGiN2DdMJhHE+pnML4RGOxo5ehHX7jISCAxd91eR1/FZrFaT6HZE
u3bWJF8AgmRBH2+yDGK346U60zUfT7iJ7mLmsggg3oXD0BjHvr2jnnwM8ZSOlfNJSaGT2BahdkOZ
RxiikPZln3BOChnxLVvHnp/h9mKD2p/RjakTdLVP0PldMehvToaeVrHG+zquoViW8V4NN0Vbk4uh
2Oo0DlsrB8o9NNdjmWgI8nydtMsGvT2SzUimh+bgcQh9QwSiZujKQ9FfdKUZLsbxyQ4NPtcb7SUT
M0qnDuglTIEBodP9Ate/G9ZozgTVN7H1XdZH4XiM0PoKv0y6Yv8yLm68VBWQiLTT7zju0xHS9/Xc
40MTkD5lLTUf3dqdQcqzOXVKZyKaTdIq5S49VruxOeBqqU+xYYUs1yU6BWOx7dYRL5c+KC4oCs8i
MwanuuXi1PP4hOOBfCCx18d2AyhPiZqzMNjETs9eogq3UGN4f1SBaXYOT/OJOMNz3uFPyvbBCnh7
6uWE6Mu0oS4x1kVYBn1Ty8Vvzb4ursTQ+1PYGWgkTR+n3jzXvGPAovQ2r/z6EkyOHkban81DOcu1
qPg1EcCirryEPGOGtMKjkWHnaW6E3a6aVY6rj890WHyI+fZASGWBrORONjyiBwL0bsojJS4MNOd7
aFLqQ6BGdApclXW+LfdKVSfQWn21hEuuPdUAOML2YsZVwpuqvN4UoAfsx8spqNWuL4JImnkwkhdu
6hJaRuiAtzU+1n3dQ08MwORI2qyt3VFEDh9dPHSXwaTb/Ccdl54EkDexTZoeWs42io/xBIxgE7sy
81VQnRrqLjmZoiM3QeKiAlwpwseorYdjq+hOkALdGgAJErWDO/UaCmJcDcce2cwbXlzHM0ldbxcg
6jqWF4H7cWQ4vhQIVRdx0KdonLPGT0vui7JM7YIjad0s9rboV4mKaDywqoJu2bBw1w68gMcTv7ON
v5yB9wKabc8w/lGNAKjg81NATPb9DHzyWgMX0wSA+Bq1d3qoZKO76nJcb4DzeuQamsNAQU3cwjZK
+6FbU7WuOIXmmwrrzvgA/HnE4kPBOnJijSenYC4vxoIA99bOckbtdMNC6IiCItjyXs0Q36A2RJfL
2gVDskBOkLaqOnC3ZUl64MbHoZet5c8zAk2OWzGnyEI7YwtGz5WOL6q1MhdQ3JO19+JYWFUl0xTj
lGqgLKDQmx0pwX2ph/5/DYJK2hVBC+DBwbeyP5klMqf5199838xwRb1mU4FJBrVxk20U3IogHHeb
EEguzgdAKAfFzkYUWF5hpquBsaQyVS+LiOvbwbomIQXZxw0Or4epHY6eqqSFCDgHci3tqNku3eSB
qzD7upzQjQEEEun2TCuETysTw711qoLGm9CjiuKrZhGHhTh7j9vbMZieeFehd33VVCkDMBIBA3AF
oEnI1bF2Pzc+rQx9t24CX5HVh7mw+ACzygYobVWfKtKlNl773RgPKhm80GfrWl1UtA2zRgU6ZwFZ
DlEdDmmAIHH3Q+ky17wiDFdtyUSAWFOsCPehAKxYdUztlhkIxUFzf77gbt2N4pWD3EQoYd7BL72p
X/FrAy2k015GUV2cTZb1CYNu6yYGuijXIWStrqnnU31bdhRSE90uw9kNB7W1lQQbj+etD11SU3Gp
qOY7FNdj0ih0wfGRWVDbBt93wDw1OdNhKcVkjw0m/aGOtld61xdnoxelNAt2F81wu4m43hcdUF3G
7GYmgFlRoZDOhoMsxT3QGLHkS2fSwEHqrxhq9piyCVp5TiXwS+3VBKx7EjX1YdxWdFFWS8Zd+aJ9
0mmv0jnmn3Bh+2RrukFCUq+PXUGTjrLlsqkCcZrPULKWvDkuWwcAm4Ao5hucV8X8fgxqI3twgStD
pt0EPn0qS2jSwg7OpOedYvoGA315u8VuD5jZn7YBSTZcrlOtTsjfYK3FjdmG6a4vf2QQbLuQFTVE
x/RuiD7SaZp+xLWVkXoHjN327LvqrpyjHOYj7U1gB5aSuMibyXQ3pAMmunb53EbFhxGq0caKXd2M
p2YYXuKpv1NqvB6VQRnM6A/ErtBk2Pg+WGAsw8cJBrqVzoKogUwS63pXr3Y+J5FCiaj9gzWmvmrU
IpKFa5gEzFZ/aKx6R0j4GrohGGj155vHlyis6wxPCDixeurkVm8tNEFoZ/h0j8iAd4jzJz8Z9AmX
cWrC8oZWpn3P+jijukYpCcPwBBk2PpWiAo7Cmfmyd3NWB2JKFF7D9xE0JJLClPhUuA48fCpuF+B2
JED61DdcZUDYLFm7vurXF3CbQSJVNekUn9sgipKRbS8wVgr2fLXnllcmK5CHBgujPt3aM8ei9hSO
1wtu1uPSUSxZVZ4TyEBly8Ic13UaormRFZ/HTMRxkLCxO7clHk5zuPQnIMiHPriY8HS/jgTGFOW4
ZkaMzXm3VAtM6qA9Xgl58g6/bNQ1MkBrd8QBTUsGvIAvdqxCt2o6C3nw1Nsw0bXY2aDHZ6s9uGkd
DsL0D3rsMkj7TcIJhYCungaOP/iAX6yo6pK+nq5tr3UKMXDWlhbGQe0AIalg0DVGQINQBVMGVWfc
r5u0lMuAzOcYEZ42S6klKbaEwAcwzsha7vTE7UGs8KGIFUGqx9aX+6XAczpDlyFH6ICALI4eCZ6a
nWiBrFCs/wgzkhIy0Eh2rK9tEk0uSOdKsGNklwtIeCpbgcYHTdIfK1VG2Sagsdc0IHk1BWEKyUrn
VIUQt23bXrv5rpu4ZBPme4YYDECNOEJ3RSTMXvBRk/Jl23RebDqUZprujRnXZGXLTiyBuK0w0KCd
punmtwCorwrt+nXLRmOHFPnZ3gLt7mUX1lESNqrYqQXfzl0rkoqxebdU0yCXMXBJU7cvI3UALQh7
X1BsDg6A3zSU/GjrLvGi7uHpHoqRwKe2GOd0bWa1pxhGPFuxyg5KyJFM4wEB1bhb8EJlMASPzWT7
TOsgKYXCZwvebw1g4MgWl7FaVtlMZZNiPJ7DB2VOEw2TPq6LhLWozDTAEcDAvU4rNu3rXkUyDtY2
xREk19gUcggavgfGEklnCD0DWk76qhKymieSRYFtd1VDbkNMk7Ut70hdLkkdlDC8EwwnVkGjH4bX
JS8sjIG2VEX+Q93BiFsU80fKzH25+eu4aZYsboIdlEdAvwFPhih4Nxazljhob4alTQPsGAx757t1
GzxAi84cWVzmVm/BMRD6cS2G6jCuQX/VDZvLq2YFvpi+EnARTKkq06FroNceIwYDfLqyFFEYnIh+
Frto4Bw69+e+jjrpxxUDz9TeAjYTuxlh8OyirPdVbXdFOV8xmKblmkI1KsL4BBobkgat7d6TJ6og
rZaNfa9bnWxteRoru5x5C8OTHj6EUQR8gHE9u+lo1GXrAKNEDly+5FPBZWeiCEY8zZbOfhuhwXnQ
uj3vy5XtHZtu/w81Z9IcuY5l6V+ENBIgAXLTCw4+yuWaQ6ENTaFQgOAMggQJ/vo6nv2qKjN7MKtF
mXVvnoU9xSA5iYt7z/nO7W10aTr122tmLzcripudMOcU0Os/4n75Hpst+lyW6hU4OVSoARLmOD0N
fUV+VMY1d210XMOWwh2wIcQZHe+iAUJDEKuHaIrmzJ9tNjZohUuf7ZemPUQUjyCEKNO2DR639Mxu
KsLfaNXgRpuJ7uzm9XfTr25dyENtol/FVELXm/3mMGv3ychs9swv3Z0qAx8ma3y/tKs8z2H70nbv
ZGgghI4wzsp6Ge9kK9CFMf/qtgB3oOce+tm+MepjqvIWlHf0sAXhR8unwxBB3oVC2OyVZPCFveIu
aHmc9iSCPuPNa1IGQV4x0uRcuznDxHugfHZJt04uKedNJlocW7LK3PPx4itwCpIzD5iDxlh16+9H
HZ5MA7Nb1+vRr8gHrh9vPzdkgiJn/GNf2AZWauRnIigg2I71dNEa6l+8QX8hcNGOE9nYbnD23M7r
dK2Ci7mdnA5vAZ95t6+ania+9o9GBtH9plPR8jEFsZFI6aPbb2aSIAVRpbaI0ZAaSjLVabHzfIy1
cWUPfR08Qe6y9wLOtNwIeAR/ms5zACe1iWG7U1ammksvh7dyHOYoOpeyWE8lsfdV3B/5ZJtjuOYk
8vWxqeWZGU1P4epeCIegKFa271EHZgP3N5quLUTUtIj1DDzkeZPedxtAxd3ghN7c4O4aoeW/t2NK
MHGcuL9m1EFJNF6Jao/aBX5IYtooi7So2reKmnIfbPVz29Umpxxvtys78AQC+lmRtprpF1+i4qJu
d0E1vtThrUH1cIqnTde7OtweIn/8IVViFlXkfVk/ltWKHsyb7r1RxomaoJYRQjB7VTLr4+h3abZX
UeO+rfsOsh16fTR1MCKHXoX4RDuzK5r+bWz0Q9uTZBzXZOm2OtV+MyeRiZZMyerNDP4rDJWkjAeV
9aL9cpMGY9T0O97Ye92E307rm2+39AnrTk7hniO03sFzO8AzfxH4DpI5Gj5KoEqQ8wuNroh/NUM7
pP0UnOsKLTRZhiXtlu4D/TnK3LBMqW0wooUaA9RsxHGKz8gdQB7o+Hug6hNMQ8Alt/84iAlHeCEo
rVOv8iqAyF9sFLabt2xpSVZ8TMbCpFH5JKabtx8dWsv7PVMU7nMl9nLt6CXAT6rcbw9vIuSHMIX3
1+EsxWFCN+rDblMPrPREJvCSA0/ZTsEclId+Mn7ihtDLa1vSFLo0y1qvwPRe9c88HHvQQ/N1bro4
NUy7IyY/3GXfoVVP84C2rWFgkcpgeozajWMcpCzTrusetq3YSZ8tV77w3JtYBknAvxp7HIfNO4fj
XdEqlgSTkAcaZNFmhl2/vCxVcCohsm7+lrSYAIhq5c72NosL/tQQ3p5BILZ5t4pUQ74PR3zyBZ13
YSTqA+7r97hhd4qVX2txM5kxnXR1E6bDUn35XZGz0B4nuuLH77qTHRfYWxK4Aj2vRS2yOn7FJ+Wg
d3jygI72d+1z7+RXE87Q1lfnEeJLs2E4CRo15o1VeLqkjzGrmASOMkmovelBk76bDH9SYdscyLj+
GSv7G52ASNtIQmTYxMXgc4vhguO5rRjI4vpotyDDi5UOtJ2SufZdMsjCJFIVN/piR/ufg/0zui+f
6ZuLoWFJ4S4Ig/634PwlrkZMLN3L4DqQN8PLorcuASBXpMFQ/Clrr0ZzZU+V3ap0a9mU+rRQBxM5
nbRTNyYVYUcaE4GL5QaMbd4RlvcVqa86C83w2PuO7amQE4pGOWdVuexJCVHRxG45FEDXuPwUfAwe
B/oYLrB7bQ07zsssicLz1sXPzYjS4kHqz6dXWYb9rqjMnyIQYdIM28nacLrC2PQSqIzoRecY3imo
naQODirU3300xDtT+N8N7sWkb7tvaernQnoAa9STrOMdnMcs6hk0GeU+y62+BzZgMjI4L+9KdQjg
Hx/BdqRghOl+iBdcWn28ZA2qyVDIFzX3d7bq9N1agipBf1gIPEezkj4xOFGpf3PdzSrThZUjWijr
MrcuL1GpPsvOuUw2bD63tNAXHc+npasgRNbudQggotJ56R6VY9+KZqQRr37X2VfZskcZQ87sm3TV
rLuveuBsVpOk96afdHtcpMJUr92D1+CBhASddj9UAKLUazOMr24UIplu5gf1xudoA6dB/QECngFj
R4HnBCU3p1C2v8DZqoRPxePyawW4k9NamJQu/gnuwoK20/uhg/uQlA8IPeW6WZ6tLCHdRpj0VvK0
1fXRIxynZA1lYmsQT9BCrqwpqx2cb7SaA9xfcDn+w0wVKItcF/WSirjBu9rgK4Qu6EyKp1X7daYb
10KEi1imCnHsZQRfCjiUMm1x1DZ0WdDP4BcwxtsVuFJp+5szyDM+QOU0a3n2+jBOQRa4pFjHQ1Rr
dxkYSrZa9obZ4HX0r8yLTcrW/sEspTuudSQTw8g7+j40XQodoiTyeW5e5ypqU8zqPKlD6L9RnLR6
caj+TdLgMIll+GMgqOn1uZ3bb132Q+6GoD11vbknce9lfo87QYS+l3OvkamedJsGGnN0z9EVarRu
8zbzPSezhCpRYPykcxL48ZsZy2tlmcU80O+mcKoOS0x+dRUDWbSEJW7azR5rtOToz5aCneTgPXnd
3B8rS/YCYEwyVCHIyUG8tnIbEjoKcxARuifyNZQefEcfcqDswyHlFSos3tufMIW9g5aqBOdX213l
scvWN1FSl1XKWaT3LWmevZbSh6L4rSv7DFiEHUJVtpkbP9y6Xc2Gj6qN9S82+FMSRzshY5GO87bj
QRScnJAPdRc0+8XaN77gRqmdcDvmpLo0aNIDXAqBGzCS29RXywfrwMpNdYW3vgtAAgNE9Ld+D2Ss
zEU864wN7Tka5iITXZSzNoQAG3cA2oryizK4EC0rvMtSy/DQMkNzkP3fEbjHJI5hvKM9PIqQqHRz
BX5D2YESxIC8G6ivLnStw1yN/YNSdY6h4bOeg2nnYaDsARcFyzjlUFeSqhnC48oHsm+AQQrR/72A
eelC7c++gQzljZW3i0ZvTUaMZsfQNa+25qfQ/6VXXcBcbSLM7Xxvw85LVVffXFgDhUsMj3qLgIqi
3gFdOQF9c0+xDfdbB0l4mQewuLBNANhwjB6YQdKAdTrjIxgY3hXeToG7wu0AeAFSYbnjE4O2niLY
SZ/QYntZ7whUajx+sDIvAAcJRtPwsk3Pa/fsG1o89LpkiSrDSwD0LFPKC88NLoC+ncvrQKNzEQZ/
porolxLD9F43JsoK61/4rrkVTfjTn2NYv+GUjAusddYxDFEVRPh16PHiz91B+9DC65pDHtDQAr3R
dnlYb2+Bo/59HcPm0UuTBDiYKPHo8O0aQKXD+EwZO/Gug0e/AtcLobRFw2GyQBuM2OvZe9nW5mmi
EKCF5uUuZtI7e9b9WS29UlGR/TjDAMHdlpQblLnFEACmTJ2nuJN36LH7pC0gDZLN7q1OpZ6r3J9B
qLbhlLBClqfAkruqL/eUUwB3hhxYGaB7UBIzAlTFfenw4ygSHKfgphTHXt7SNTcFFa8GLKIXNllZ
3A8UMluM05Isgbfe09GZnXyAmBgf6cDZzjXADPW4HavVRL9hsEDR/GXMondRJSsMl/TgSnxvYQsU
TVm6AzGg9qNJ5tABTQj7GjyraQ6erNxBcPAkhQKg6no8TqKbHx0G4GJsgepWqt0FMehBSZY+X5YS
dFMTJDGb9h7phpy4AW5+fGnKQiYoix4qpG+3Z9QAdPo7Mog5Ze36Sl3fJFauxU0uvi5lB0aEa7RF
Hc+3ef4xjFDY4Bx+qCBUyewEDgTXz5q8KFW9k6B4m+xNKArR5PX1c6M1GmYt0f7CYF9wR1/KBQXG
dfoxKMhnx4jZz0t0T1nr7zpoyxnErin1QiDwEWwSaKhsbwb1aQt2IML8hIj4UKLBQ+27jyao12Gx
fYjjsETXoRlxCTUz1Jle0tTxYL+wxqDDj6rUs91e20KmYrKfs5zQGfZg2HwGmAK3/aus3cdCuME7
iv8zcR8KXvRn+h5buPMri9+NHn9yFHMGL6Tb+IdQ0JdjA3C0VL8PXX0PQeVDFTBHPKV/o2HBdd4P
L9B83zy7LsfWoJgVCAxExbIvjMMtPEQEDXnbZcEQf/3dMR0xMmbF5qHjse1dFUzLxXSh23sW+M60
cXLQc/E0y2i4tAPZ/B1ZSZfhOxZtMtYgOaaWL19lrafD3M91RpbmztRokMeCTy9FXIszW7wume08
vQjjLgBHu4ul/CeGku4sABHdlWK5jkPsrjUNDUDYkgBbsBlklf4+Km8pi1mqvW2AOkv46XksSvss
TQzv0y6HDiwhaphAy4sn+bCN/Q/Pr8YfHZ7VcTMMR32g+sdS8SBbRPmoy3bKF77FP5ggD7yIvUeF
wf2JUXHe6A2ZWEZ2LbfpE4ireV8shcURk36HDIbLQ9T2dKg1/wyaR7SqCZe8eHYrWa/cxee6DC6T
DunjYof5RRUq63x+r6d2vveB+0wO4mPNbpJe8axFbXZdyXzYnBZPHHUjWOMy8SBiojm+oyZE/yna
JtPT3GQAs2uI521WI4lgcKO+mnDLhyJcb+9ik22V/FCRco+9RYfcx3U+Usi4/k0ppvlaFNETRvQt
1R0U0JKuz5GCSV9bU2NchgaqBlFe48kmAyDoEWbPSzVigmTL8tMDOXurhokUA2y8dfthkVC5uvCt
BieaWW1FhtRWn/uN9zUJs8KPgRtJ7XgXj3w/9Vsqqknm0iF7pYeJZD6ws7xmk0pgEfJdS82GkXMW
P1FM0Gvy6IdYzZQGZAKBObT9btOxBaM3itOwrRhqJvPT8e1EAtPvaw2hsrLAQkmABp/00J87zsY0
tDF0LLM0r84TF+2c2FVd2MEyW3AGA/qitBv3nQxA8IN1Qmu9sXRa3ZrqZlLpjDUNT83CbkVwrPYo
ABGkCEgEGhXlHBJyAMJrHhBaUztU/nxEiA50KyRWG65PXJE19fHNQ/4JCkAQ/EnIetiPYBjSQpsZ
PKeEnIN3+FyucHRiI366wayZmmy+iK4EwVPg5W8n9gT/5lAHnYIw4aGue1Bvabcj43zvVVGwC5vp
z+bHLzHOx6H3K5aFy0s/dfxg2HCuMQo/8ptMZ0SrT2arcQPBNKuDsU2aBiarJPoSQemUo4mfKvzW
HLlK7zJNbNv9t8BAl3/f8/GvNNA/wkD/4/9xZAhJtP+kf5B49dFk/N+wofRflk78lXn9n3/sL24o
uCVUmUBKNeQsQCzzPzOv4d9unE4cC3whigSPQfT8EzeEqGzAQT1TjyE0+O/ckPibH4H0QXb0Fiv8
r3JDcG7+NY+HpGvgcUYjBjQovn2D/5jjJL1jmpTjH0tIBQ3L8k8Y/XfgJ8FYxggwsdXlYzDHqe/D
pg5WgNmrGsgJMkuX2yZ2uafG91lx92RMuaHpavhr7cEq4LOROVdhk9fTovNlLS+j1yyfRRyzfaer
vDYiyGtRk3NLep2gH2hR1kAlm7F+68vNvthgfC2QuUMSFKK0z3Ifw2IK5fM2Vqw4wn4lLmvtyD5U
WC1TjQVyYZCMJ4XzvQzjeaady7y+WzHig1tgUFo0n71TgV4gV4E5GIIoX0C6OIFqJw4kHhBCCQcM
piuUlQAiN3r54Lk09GPkLUaVhXxyEx4A1wB1ckglymDOPPw06FsfmphcmA+fK0D6dtjAS4ZqBzsZ
Tt/inRguEL608KGit0DSMOkaGIEqkk++1RdjxiNgiMusYMx4Up0IQ4tQRuUlmEubIBiSTXI9FTy8
MvCSlAIoLbYyIQ0AiqWqc1lU33MVv2sVP2xR8wYyDXEb5fZDC796Dap3QDKgSHoQkWrew4kskqmo
USQX9t4xCxhzWu5pv+Qhch9jYI5zwX6PRYPOZXzpKsTRunSwEuWvAIpb8BojJWIoMZrRrIO5dBxk
uXz2IFP3YwlNIN5U+ArDm6XLgpncoBnTUNbgGTYXtwYYgSidMwEVKQk2sXz3AqrUgps1KQK2A5MG
899U0JXbqEo4ZsSMRcVdpNQdG8luJI7m0TR9+qjOMJ8JpvB+Gn6x230TUZLbun0sovEG22j24Hy9
vDVhaOHO4k2A+PbifPNWl+znwNhDAGnr3uvUcLduWoI3gmuaTIF46vDzR2QcT+02zWcXQo4kplT7
piQHjs8x6SkAtNnNQV50TiWt64+dj04oxtTTFmsOFD+fJxKmaHMxdnggctTo/BvZ/VLBp5HTAALQ
e/DH8XGMwjEvKvbc0O2Mga0GhyCQMCAS9mmw6+F+RSuA3ro9qK3W4FQt5tPxtVLBtUQSJhOmf6ZT
+VCP7FIiETCQut8h6HLCX3o00YrolRSf3u2bCFiTYbD+XDyGsOoAzS/0q1zbakxiYiOQudVTs62I
Egm9IMZRIrIEUn9msczawg13k8O9xpD3gAhjEJI1kKBH1jwiOocruInp7fefQ4ZBppDmp/bcWxxX
z7OuXOIEAkjaUehdYktwtOGvRvEMr8qBXao+gTSwh7GFfq4iBiRhMFtqOH2VBAOsBKMMSP+HNMVu
7c2dw/iopEKQVPZHY4YftikeOI2eTADftCL+78Fb+wRA5GWcvR9MDYhSqidMz4c57F7jeXptHDmA
HEJQT7yLODzBob+4MXpaqxaxcyvzrWd7z6d5vy0kKxfMNqU29zQwrxjJnv0RD6Np+CMJ2sMErD1x
Dkdz5vZpQAAVTuIBjt7L1g8IWILYA2FcSoBceLeqaFF5uALTdEG1Q5zs1e/hGG0Kzx0M5AXloQAL
Yn+0cNVyI9cWitOooSDBTQomDdS5x9IC0svrqvBtiU71+dATDKFVCc7Zp3UqvBhtGn6UHZLQ12Xx
/ARaSJRYoV7kVn7xWD4MTN5RRX9XrkPvGiFuqLRAgszdh7r4NYXe82D95wIEYDYLSw5L4yY85Yrm
4Ft9EOjMy/vVAxZq4PqYhlcHREPw4igTXtYVlHnrFJq0EEZRtalPWCUHeER+tkXcz6fYarysCGOE
MExSteAN3wbfXuAi+PlWFSWQDm7Sis2vepr848brfr8NeKH54CNTAeO5jc0dTDiTzshLgHADCCnk
OOeCFY8jW77aUvK9aIyA6TqEGRdbs8Ot90LI7O9KpX1ozBJioPXtaxshoSeRycUJLjJQvF3G5dYj
6VD9Qr877hQCeEnF7Z+5CZ8w/lskOkeZiM0vcgQr17SL44snFoh0IuJHsEvVURLzUg/tgTIB5p4B
amsnL3eO5yYqr2LrnzcfiVTF/Aj0m3uNoI5mzJZIQXiwoWld6iNf5IjxdR2ytVtouvTbu2sXIBYQ
mIDaHdyG+MFKxZvugsdyDTAlx965goiVtTG+hJzJoWjKHTUYjIIB0k8ApXAsi/fS8Q+c2lc3ha9F
FR2bqRnSzjcIfZQSWEQYn7ybreCvhdjPoogTWC59MjXbz6CaRsgToz5MZbDvkIDYSVi4NHYCnOL6
ox2Lfaz0lY6Ll98scsRoltcxlP0jRCtkY6pIJV3Vg4GpkSlqVIEQECj/DKzxH1uiq5YAb1Pqylf8
5SafJHQX416qoBe5i6LLWCBaIoHMp/1AJ4Tgol/YjfExDP4OzttvQUNYaCoacaLWp2hc5qwAogNT
e8DnuOLfxUaQRwcq74iQy1sxLr+habtMQe7NEHi/RnP3Vg/LddMit1354oOzqgIISxGcBWSBUKIY
BvUDgA8DnmT6wIx1ZFvwMNp1xJ0569Rj47cKWpU2soXCUtgnDNOfAXGPMNR07kOABPhveMqtPW9L
Dys+siWM0NpPfBLDKRI750vkPePrhsmojvSZ+yE6JuzhgGZN3xGBb3NOxFOIpRcQ20ERABc+NN46
waeqt9SO65V04rXSQOY6pAN5PL9RP3iDkvs5NeUL8qLwzNt2D98JPlH3FfijxbUAg4R06PvAL2RY
ofAH/eDtwaNnGxGkxzHAxoEN/tGOl96V+u1j3bjnqHY7PBb4ED57sl6JccpeDMUMXgXbfdmo6xiS
bJ7ru3Xu82bBCpHBVzvbAvXbEIwAAAhNfi7vEJ9CR1ABabRgg1uEsOqRvzRr81L7w410kYfAE96e
01vurXiQvXcAwRgmQbiBW/a27ZnGyHvxZX4rLMJIfAiQze3nITUK0SA7hWUSIk5TzzMFOwRpB2xw
vF8MvhgjbYu/uVGvixc8BWzEYgOPn6JGP5akgGhNH9Gp57pqH0D0NanPxsfCTGc9bSpHC7vH0rFz
R7207tXHSrDUwoNVHRB5hxVX7kC88UJ6pOW1rq+mNZ/WK7A1QbwQFxyBrqC0oOvhUxqpMEOA7l7R
5kvK8o/FeUo80VzisRuB4s/nala/AUbVWTs3z+i4Dx24Xwj0/NiE4z0VJaRKILRRjQWJ834Q/kfR
V3ebpJmuPQO4rXn3ffnNBtHhFTZFxoy3oSv22R3iz9hZMW0Pg//3ro0g9TmADu7Qb+2lhVVHDYCK
UIw/5aYejGDtzhYWDn0F3YlMCIazVWBvBe1fEZZHqrm8YzjbKYYe+ugv4aMZDLolReeDmhEoVpRc
mUEpvMnDw6B2MfZ6YHvHfA/mGHsc2hi5KU6gVA8yoTTYzpNXVShUMclVw2C7YGDwJX1vS0go3gg8
EBiWD9AzwG4FBnidrkbkFQllHiF4Dt/KP0fa/4BneWia/rXxkF3aKF7eQtM0rLCmYYDi6MfAPdmE
xQHlk0/5eVh8LAcg6Jg2/rpJCIOAPVPppvu+0KcVBhfMj6MKBQSV4MHTdT73/EFMXZkyJp6DaAT2
svr4RaxS32shGBQqbwsNk5zxIkGBpmkkANhg5eQhIhymKPzx0+Zqet+v7d3aR/7Png3DxY9UAFl0
MehXVtLct7a8n2IBI6Oe4Bx4AYKWECKwSAW9Z1UwEIMr+ppWlkWyWnffjeoFcCPH6IJ7jAA4gO6K
cKOyHdKWPgSfrZWYRzqvzmoLV3lq4HGtFLAf5qImpfEAZLl+mirzIQFOP/FS4lJsAAMHpWBoJ1qV
1RWlCYuH4cMuHufJLNEGTi7aAGMM5g71dtirJkQ2E9Ql2K8O1vFUhS8Fdhoh3rBFUPKDy4ABcFdD
WsMelPiIQfR7kfV3tSqyQ27ubd62+RZIBoPh8XRy7leB0Kxnhj7rSgf3siGnocPb5wPPjLr1exT0
h15Arvfdh9j0AYPuY2RmKC/00bblx4rgFzYOFKeuipedW4A2xlP9irt+L4T34YMmAuCLaEAwty9N
NXyGK5yYyiurhI0xwOqieO/iEeMRfWzW/gux6m8Z9Pd+KO85VgagwaRPalH3tpxD+NCO5dMCkDVq
mhHiV9CnYT9XGaSjJzzuu9Zs7bHo9ZRxUskcE8xNJdS/Rkdkpm0A/bPgczLy8aGogo8WPHlDh73F
v3KsRI/xI6B4yujKimZO20k9IjbpkIjzo5SsoffZFnP/Znuo8qocc2pbyK44ACS0NTLWRB11QMmO
1CNO1RR+QpxEoAjUkNfu/KDxUxgYe4/2nz22oqRtg15yJItDHJY+uj7+iitogwIBzoT2Fveha/ZC
rxds1ECiNUC2re69fdnP364vERGKyhyQ7hf2dgS7xcPrDcPsu18mRPx7gxeyLl6Rv1CJN3lfaB5d
1nTLo4+CCAfqgDG/zGJLH2XrnRkrdlusHSjO9qo7FDHw9Mm2AMgglb7lK4YsZuWxWuJ3aDMVqsga
pnXXc0zbNT9YxFRx95DvSLUX/IA1JsulPElRHAuK0h765jKK7V6Q+Zus8SdDPj9bt/qKsOmcCqzu
QaDy2DbtidyqxIYAxxxsBSoLbNJuXb+wEuJohAXTAdt5AsePobHE7CtxsUQl3j2tHDA4P1pSYs3O
G8YP48k9XRFNCHl4WIoqTGPXYUmCt3FolciAxuNuEvMjeI1nDXfeX+Xv9XaayFpf67o6Dso+ADS1
2bJ5gNfV8zjZxwkzTVEPb67F500DQBdNtSZdZ5DziRHPx+Id0H5YGNT367vncXzNL7YkUBvWXzAo
PqaNz2aSF0ip2ItDzG2pmvuQADxSlNUWCv0NwINWdMcD+odhr5dbmq8SQdzMH9Hv/YMu97+Jx9H/
ZVkZ5RHFvkioZmFEY/Eve64qYQO9idsmsTbYbYy9FaZ5n+eZHNFTxPh8UZuCepO7zU2nMPC+bc/a
/WSE3vMFKsrYO0BScrt3c/W4gnT2EygMsC+D2EvhtfJUYBfEzqMt+JpNYLVCBG35v0WK/f9LZMUK
XR/i5v85m/kfCzT/UZr960/9pbEybFUOMcJimRiy7ACxIOT+lc3EalfIpLe9riKE2npTS/9DYxV/
g+QJCiRmPKQIT/5TNhMCK1aUCQFaDPMR/69kM5Hn/FeJFdv+GLbLxSHFRY638J8l1nIRjMhh+iOM
8nJBRyiLQw08OUC+DNm9OSouCOUDni7yduLgtCd9HVvxVbX82QUtOyBH8MGritw7/Nmct/zDo8ve
n3GiCL022/K6tPMx8pcdtLXU8/t0HHB9Yo9B1Rt1y3OD10L7IyzsnR5XEuQT9cbxgWELDVwr7ELC
lrN1HeDGYA8FrYfPIYpL7J2YzH0QtxtWHwFykVN4nUHd6cQPtyff3AKBrt8RQIT9aPMOQFpIbhoG
RgK7/mq3Je95CAZsyGQFdGBsMywiSBd/AgGE/NUCbKj0waFRFEP5uw6jXFZYFQSTHrdRgVNncSDj
7niL2WRrgc4dG7Jc/KN2d2DnFnwOoWM8XSe675fhNA9YuhE+Al4OzKcimWEnJ8ES9NfbNpWOpb3Y
zf6TlQ9F8yL8+8V/CqJzxA5xmXfhz8ZSRMfvnX6h5XX0t10EVAjifn6DN7mW+VDegJczKJvQ/xIY
yyvC05KnW3mJsWFMj0njvZX2h65/Ts1P1XyzZs+rSzQdm+5PgA0cDiIbQTHFgLE8b3WxN/1h+Df2
zmQ5cuw8oy9kODAPGy8ykciBmZxZHDYIFsm6mOeL6el9bkktdastRUte2I5wbboX1WwSTAD/cL5z
MxxIA7lTUDKfkUomSWaVc/CcDcu7jhkiR3fTzgMZG6aod2O+YtFIR+aK6IH0tb4G24mSgu2Zh35D
XJoYv1PzxOIvF696vPNcvvh8bSFYQApl4hK8n5Y5LDumvZFCl2KdmaDNYOBYYcsxedHPg3PoqVX9
xopE5jxkglflaG/d3g5nv3ukjtz4XFFML9TRFAZTu12s+iK8IYrd+c5hMhybd7T/u9W67pw1jFNG
m0/rfFqg7sxIEUEU/EzaNYGrTiRv7TC+UE/uEvcM1LuDoNtU+dnog3BYqMSlGfZVolwLZ9eLr9Wn
39X7u6Lwj0mfX5GjoJEsrj1eq2aXPJJcowBexdGvmEc1r0XwCV77OdqXxEzuRVGFYn3sJHOVftqO
wbHVEbuQDaVqEzzBLV6nOf9cCJpW4qpBecHScDO1141GbvhiLZDZmbuBpWIaAtD1WYr7GmjXmbrP
zvIQsZTVe8XwzwSI9pSDqcReV7mtdmAkHtWe+TjQPDeawQgm/6bL4t3qsutJsxVzybc1ecpDsZGa
fkxW4LCiPrc4iMyGDoEw5gRAWF1yWd7YhnafGnj0iPUEwo4CF/gsbrbxsGzxae0EEUyMBADm0BM2
c9e6VKOPr8qEfOTHoIFm+K7ZO6cdN9BSgi0xQkGjFO8moRMwnrx7a7kWsdWP18ALkW37UeC095rt
r/c6sTIQ1i2b/D2RqpPGZCX1tJNprj9ar4+KrLI3uZeE/shovMab1ZbVVWnrBw1RXu2iMWRnzST/
Lkvsj6p+AXZ4nyCsrGndy8R4W+gffek+x5n3YorxTKVy61j+62zWPRYx65YE7K5Ohw17f+ov46FP
emub8Jw10eP4jrshN70rFa3hOZFndCy0PRK/lPBrgJ/M8I9erYplW7IYBo9wvtY43S+jhBr4zFpQ
CGBciv86lDzKSMlCb/gnDzrQHeWH36+vLHS3kiKtahgqMPl2vDLY5k76mXXGqSbtPTb+vuaq7LAh
xkyJy8Mku+3iS8qnzhvvHK0SIR6O4ptedoQnfCcLjbSyrkjaasU2b32eYVOevRp+4xG+GaO8L+4L
BktDEtA5Z18JDpJ6TV3W0GZ2rDqnwBmSC5x9PZ/qpcsJ0VYBId5syYLjGACcdTPJKKPSv+kp0SBM
t5+9N5c7faCkZu55Hly3oPnP1m1nZgdDs5M9Oyb0fJIbv/WJq2ULdqrS2Hl5HOKRudh5eyuqvNr0
sRNacQ6jVzRHc7KfZYe7dRYNGjKwLXIv8mKWWhfKNGNnzkNijg99t5bnhZT3rgbA3dg68O2UMBiZ
UmPeOIQQN4VmvlWr+DEzgt/GOlV72vdPZRVAofedt2vSlPBkt5+5zrvCdh67gByH1mTfndy809aE
PZSv3SLn/KoQukwpyz3CRkxoCeRFReuCnM467aEO1NGwA10ReNiTb0Wg2AkqGeepRHG1X3tS/eQc
8fA5ZLM1xxEbtvFJOArCEHZwP5UMy6Y8bY7WLD8Yk83IcQGt7BgynHwz8heRfQ6ZX7z2hXB41wOy
slhlChhY+t7wu+bTtngmGyKIRll8Dxgm8aSFPOnjPOoSM9vB0s5kUN3sqiTVf5s4QX/MHDkcxSC4
t2dS8ek2RYvwSTvQHqSL1qBYP3zcMxuPkttTtXf6swrvgXETVZnPqkZnBsdloWz38/QyUMYTDyrg
aPgO1jpFSljE86ah7Bc29T9plApbAT1BhjluUF2CqdFlqb6h9MpvjZ4+jP1wh37zQaWCdNVpDNmA
DAwy00hvApdP9+wFHynjJZ0mZXb7u8luI0nzEritseWBuIZTxfy3kPbBUL1OR9OTO/Ub07yoK+yJ
TDPzX7upiyihVfISLKgtzZO1ZMMub7Qm3cS0VjUt1uDWLF9U11W3yHc8Qq/ckSfdPVYZ1GKnOrUB
XWbGezYUKsRlz18jtGIh5UVTXR4M7xF/YHJKU0MLC78J88X/mlRvaFKDHpY0M2A4JAurQHuIxzqi
ITrVcGZrmZ/YXj4Eaa0DcZR7yM+jZvM5JultudlHFXvdlkQ5VKNhnhjCvQufpceMBwKPSx3piTtu
YzQHRtnGR2e0uhtDT4qj2zXPMAY/3ATkJEndG7MwQmn0kW+wzraz9IfL3PS7zBbvZhaUn7Rs7IJM
/k1j4LSR1bpulrZnNrOKJ29xzwJyc1v5q9gFmftutcPZ7ZYyKpWcAgSmC9Olmajq6i/DL1Hbxkyd
Gnuf9U3II/zE3HkjiElSg3o7QQu/0TpxWhbyXlUefKCGYquYPOux0hmm2pkdGHCSz3Bx7fIukmCh
fI/es+5LuZndNjIwfISJwXPcGSq+zZr/4dCoolW6Ud3yC4a8/0bKMVrnnqShnG9KCIGoYKQFTAq6
BirFKsgGtkpkfeVrwxvKtGIfz0u2AaoEOhiqi5MXl9mLo4Qgd+tNn361vJu98WFPRrkrkS9c3KV9
TfImCekSb2PXv/cqEG3UiXSJfkCBq00PeIg/RLJ+oWBFNlVP02bCkLa1neLcdE4bkrq6zUV253lZ
TCAUwH8ppLu1nFjuQDEgx6V/b3XjfTq312Xm6/vAdOHkyeEQZnXJz7pJiBkz39QJKkUg+5s1b55M
HIuxki166jWUYbrCDIyJEd0CAyTkjIXSNEolbNTk+OUHRjgplaOnEaCLsTvWLTutFd9jnbf73jfs
rT2memRn1bvEYxRlPfVltgJsm75Hjt93HNRZxCtL5ZTUlV0SuwvjCgvjZKHck46ghPCVj7JRZkp4
5ICnfnozGPpZayT2SuWxLIPkfe0YEmRT1zzqOPh2dcs7LCsc963wRjfUcwgGoNb7Dk3mrHyZdtYs
W3pwk887q7osQKu5mv0H2i4mFnPrXUmtXLfpOjKCsbFr1UrNWfA73IqMOZCQ63vMkrcwMBj0g7PL
f6o9cXxyTRuKrPlO1l0dUk5nkdZnp7iumus07sVdoLcQceQat6bEL1PyhCbSUgbgBwHjU6s7zRhH
M6UeHVlZA42+k9a+cZrp1iua62SGah+wlvIQWq77lP6mksx6edG1Zz74lLBmuZ5KmuBDTUYRwSE6
VB7cDspqhuizkqX6+B8jltkz0WJUqnXe8AFWelVnRY5JlmgXdJpz5KmxRqBn7c7rCO1gzRi37My+
DUraavmLE5ZwGBumpjFF5xyOtp/t49QDxZ2d99JiUiN4LG5hxF2KBOnsai0/uHN+Rz5PsiEh0Wex
7twtpONC3jnJNrWxzAIg380ZycNxbK56ZaJl5anvuwk7bZUpUa0p9AGBXldsR7CDk923hKDT4sXt
kVzxhGGBVUIix8p+uyqtYamMuIUrYekd02BqZ+k5byR0eHVdEF6ASwRHgVUkHlyzEzf3AE/P/z+C
QWVlOEwk/v4I5i8n0vxqBPPLf/UXzM0l4ML4xQCO0G0wsr+MYDgSy/JtjnYImM2YlmP9BnMzeL+r
osYh8BKYDE5+wdw45cVm9agbAUMYNFX/1AgGOu53E0DD4GgFpkSe5bEWtZU+6+OvpzuYyVDINWbC
jC8Q7F6cbSXyLDuNMJgxcOMwueneSZTfiImPsoavlWa5JTxG+Osh436LEhoESGyNCB8tDwkSGHu9
aOgLRb0LlGO0UrbROeZOEyYG0sTInE2KlDRo7JXdUyOifoUGrpS7FMyaVbQKJ7Rd02y4gjtLuU61
CetpRwaPdqyKVoSoYHtWVMQ4S1N5xZDmxVmNZ+b8z7FyqY6dXm175VedlWmVIzYqzPKQ6/mfRKzK
yTorOytfnefzjLUd3125DRrzgV/c3qSC26IiZWaE6HXA8IKiWacEjNevFrsPL6MAL6yuPaUoVpAG
T000TyiYQRqzgycFmYAYtWyNYxZOY8F5UhVXXuCCFigXbWYinpnEStpiIbjiOCnP55S7vWMOez1r
i7GVOq7eflydsM9GApxTRGIk2XiiOllpT3oJM66RZUybcOWKPH50cOeSyo5hq9HpCjO7lEqwm2Pa
XZRyN6nQB7ATRVxesNrM2gmtNp5ePAJvkEAiQlhTHrwaeQukGHMZwgPbmJib0aNnmHC+Hvypvamm
FTekLb1Tym57LruF4sD0Qw2c8zhkYnqtpD+cEiUXrrEMzwEDFI+fhYrcCPsGFfGqpMSj0hPzKvai
hoyri6l5p68FZIFwKIZLcQ2rMm3JaVm7nKznPjYpKYbJryPsjyiWcmgMk0ctRSDIEXWBWOL7WBUK
mZOPOxeV2nbMCAa4qqDoRXEHO3Fbq1KD0vMsJIqX1kblm/M5OWhi/RortgBUKrpLLWCtzO+Z+5ET
juP7wjZvg0TiKk+G11KY9WVpGa/06qVA6vlFz1JCCYG7N1KxD+JjwTfXF82lLon5ydkA9oplsden
6Y005ZWvKq5Y1V5YhFTrTz0mSYNHYpxvFlWreV0Q5RRvQo0qJ8q5uSUEZqoKj1wAOT1V9THYD0LD
aCKMM7TulIYEt6cNPoYuogHnvAprdL5plJJ5RpbXobhUbEBNsdk2OfOPPDnVFm0w6FKYtzMDnBjl
cqMkKhMfI1IwTgceQv2HyYfNE6yrVHVuqTGTc1TtC75w9imGvRJlmNZQH2uNf+689GlWlbMEP9is
ldr5YannPkmw1qlaW5KPu3F8TKibIfEioXV3PIowGgyRRZluaN6Np+p2hwK+FdWzqSr6oEz7Gwq6
+Jgt5qdw855TCYJ+N9EKaB49ge7Kd5cmYUTiSWyEvsGkgUir8oo07RaD95GDCff8X3Uk8OkDOYiz
4KiDMTAO+G2ijtakb5UzWUDf+kyLlgV5pW1U3+eWuZlahTWuSeYruKTVcjYq7dPK5gbBP7eQ2qER
AXpJyuCzVhu2bAjI5egJUnW5hAabuEat5FJ2c/7Aip4MPD9p0H3NaoFnq1UeVqoPwJFkR2d5qEos
mcI8azMnTCzKla611nVNmFxtv590jXSx2hrCSn0EVfBor3rLbpm+QkiQmpVlo05QKSkYJzusIXPW
kcUw7UvPfM9slPSuO2o8VdhdrrB6VNEoibBu3mYsONehEsqFXX8jK6+/52oPOsh1QYyb3i1qRypi
95KxNE3n5dl05yX0CSsCcLq3ZaC9gYPdpmrjmooAXcCI5KtjHbtWsY35hpeJmRRDGNddeRSrdTZY
45JufE+T6aWWPU9iteat2Iqx9Wsd7Ec4y9CTXg+Lfe8aAihKLLewm9dEkD7yBCjIKfNbadSXeRnv
4omUaa52za7aOpdq/cwa2gqIIXETjXutt96qwNw7RvnErpMhkJ3NkW9rp0XttVczextYdOfxeDJZ
fFdad7BYhLvIITHYPfe4IuaCAKzamE+szqnDxKbIlx+8fuJwrR0G8CzbR7V1HwLtickE6/zMgVcL
3gKW81kS+EeZ09k605EWug7twiWWAqZhtpiIeJA6j+lQl98ztf9vFAkgFRPA8xEA5ScosJpe/cay
odoSmfC2CALbTRqQD0tQ49Nbphit+jdMMg/W1J5AD4rtotAEqSAFH4PCZjGCnV7U7qcY7JvYWVbO
lYBxsBTtYCnuAaHNI47h60IREYFiI0YHgcSseIkuG+zTCAN1cBRNIRVXIQ3tMihlIcJAghlzyTtE
oPK+BKU0Xm0vP1uZa1xnhEhOecYPy/vuoE2peXRigwiebcawu/Ec2n6CaIQWFrCV81UK/dFRXIht
eQ8E2ECerPy6wwbRxdq9D+q3estxAS1pQEwSUJOBGYau2BPQpSdL0SiGY+6ZCV51QaZ4jCsTbCUo
SxrAtdwsK6PSNiHPVwK5cI7C009bjLO8YY++ChQNY+kaZAiKHdwE9bIpFDVDyp5VjSJpOlmkIR0y
72OM4lvZqOW7g7wYKSNIjN59FaA5TEF5uSlaxy2ma+CZAMsffm9F9GS9F6Z6cpsp1kc6gTwMrAM2
QZE88PrM7yczQGJZZGeQgrcubp8yKfAgGL0RpooomhRbNCjKiHTnrQt2NIBCMeLl6nSd3uwtRSd5
49RsOdODmRuL70YxTLOimWzFNQ2KcLIV65TEwacP/NQpCspt9G9jrr1Oy/Au8X+VoFNz7x9rxVLx
RDnwGbiFBG/DzC2+Gs/B0AZ/ZQBidQXaOKjeH0SKP5p0ug5Atrxk2MJdhpxddh+DdLFWe5xAvHRb
vjueHZW1m7JSgARzQMK8mO4d2Soe5PStBhoLav+KFhYTEDSZBlZmWt2drjizDuDMgbHUFIA24+gA
SGO3cHIUocYU9LrrWK/Zi31qWQwdeCfne2+CwE9kWuw1Bbkx0eJjMZvHSQFwhKdA4RQUB2k+h/AF
K3o7+W1izh+Oy2rex22G3iXA5zUtOX09ZPwtB5iwdHBSm0VBNlzrdcnBUdzrGytp2mrDvUwuwWbs
XSXyLhfEnf0163mxFzNbDWO5KbsS4qfwdlanE0dFmQjpgDt0SvoriNRuz63mXDgk5HUO8rdZENAc
3HSvI+jcSD5MfKg8csw1Bw8QTKPWDDYYZ3YiEI895xwYpEE1f761B+8mzvtXnqsoUfimMBfgYlzX
bzlPGxoaLLnw+kM2M2Fa28epLHZLut6KTn/1W3EVkOfoW1MNeod0K6b+U8zTUzER5jLNWG6dtsON
gG09bcrvVZ0c6SyuLcNiF2jteZgdsrQ60/tc6CiOaTPXx9GSx0Sqw3ma7LlgOeFrHP+UGYkR5Toj
7ZT+ZD+nXMpOjE3Eyx+XRBC/YBEKzgz6eNGRxdt0E/NQM6l4uHWztgVDeje8cpfMSU9YZ/0x52xn
5YjLRGoDN41OFMb0is92FFZUCferHZjLZzYe0a6EDxbl8j4lIt3WvuCgoIn7GRDH9z5mhzOddJlA
ea8SXKVkJW0U8X6eqPtaVyPzUtYvSYbvwwS+yaUfnD2hIbrDOb6zBKvSwXWSHVV5cuBRuvL56ZD1
6cZz47H3sgFXmVRxotAo113c52fWGCCUshvAtngern1eXA0eLnUCRLO6RfaaPn8fOgZ4oiV342Nf
0EFaDl63fFE7VaB1y7lv0BkGqZVzo/MMn+pPzcQ71E5Tj12OOWWyllT604vVENPp8vzRTQ2L87/k
ywocpoTASEgKco4BO3N9ab8hgPlmcKbEHYP2ydnkSNO3uYX1oWAR57h40XqPeWLsWPkbJ1EThtF4
9spgBhVhrbxbuuVU2/BdtKmHsivufBW0cmzsOcHq3ftBxSE8yoHkzdmuxGqwaQnxoneg4PV9Dn0i
A8sRF3F/76mABDFlrr3s6KgQHh1HTakjJrY3cWOxteyHliTCgn3kwjEjM8qY9KvV26tFZPu0hShr
/G5n241LoMEMm0474Q0BUJiqb4s90WJU80uSC+o1TmcBuifgmc1nEkXMdeRd4bqK7tIZc+osNLFO
bUBieGHW+bNORS6SmkPSnAtcGNb0uLj4ufacCv8WvdQV7jNsG057N8NhI2vGzjUb7J8Mn7M0ysFB
pWvsgYtO0mYnYU/5qaOmm7riqc+KcOnRmC4t5bDPS3OMuoyG1haH3jLRNhanMs339cKdYyAzK7vb
rksuSMnoYqb6mYDoMUdWram5VsHhQ918Qr4GBPVqNinLgdJGCRlj7YjDhGi163YPI0XnxraHjwlf
yzpOz3mNrN5yVPjyZBsWN8/sXTwMCJsGUmpO0teS9klYzndvwpJrGfwCsUBeDLj3XM4woikeUSfl
ocBBSEt8xdvh3ky8j1zztmv16dk2RzE4VxTjUTMbp5LuWIpmh5v2sqIU25SyjtKcG10SMTanV71M
XrMlmF4pb7yzvqTyMJfIVAt3HcK0zG1SB46PA4msTzviViI/Oy0kL9YOoLvKx5L+vN6tfrEeyqB5
WCRJhLyzzzyLwlk3YUHWnT23Z3eCJ2gHXIXsNZilEkoVTQMnitJkzAPFm5opRwqM7l2BGXszK6C7
ExWib4yo1ZIMIdifuVvH4oyIhJOK3OYq0Y1wVlW+VafadSdBX8umftG09AOdWrbLZJdechyhWWGP
hwotPihMOV2Pej8d1tj5sqi8uAGz5Gj6LqVpgiJFOHF99NgzPAMRESxJ1ru4Ke/WYqGi1W7hgLSQ
2NhdyWGDR0POGad9+N2L0NMfi04i0miQXybBjxgYgiNYrB8EBPTTJBqTlCL3lDv69SmYiy6qx3rE
pkE/RuanYWMzGt5+sLvymgOLstDWdOJjnkPdqm4222pey66muh99os+abU3HNGGSK9lWbStverWz
wD7r+qBgHZIqhovLml8wj0x1TIyZGs21r/vNFQIC3J1ISKoHggRV1KtzZnR14kwjp7qBVDjVnERj
M0Xh4DwhN2YxvHbquBo7Icnh/TzD5t9mk/69Vojc4uEMFIuPg2zkF8yZDUnkBy3BBJ5lnONFfbn8
JOCQjz2OcXVpFRznJgGPegXMZXyaOQDQQAJMy3GYjCQNB0XZjUNuHjz8WpsFAk+O6/7/ynT2V2cc
7P7hsbw/z559rP+1v/TL+QDq/ILff6G/fxQCU9VfTW7/y5N8f365n2cJ/8MvU7xTBcrPL07lZazL
WNYDOwdoU39+e2qzA5Onewx8fzmkG7qOCfOvLtTvf4Lfn/Twr/2dv/8j/PpCGL8/FOKPXAV+zL9e
BO+fP7r6f/4i/O3HgaH838bc/8iF4Mv85kowvvcNl0Tnzz+kyJkviT9/WjT7333WVbbHB+ZPfxjP
/6+7En+mSn+zCPnnr8S/cDz9/7Yr8cty5795Jbg7LIfe1f+bDwNQrm+ZsNiKy/35549/GP7AA+TP
Z858FF/v3X/8JwAAAP//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microsoft.com/office/2014/relationships/chartEx" Target="../charts/chartEx1.xml"/><Relationship Id="rId1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1266825</xdr:colOff>
      <xdr:row>9</xdr:row>
      <xdr:rowOff>104775</xdr:rowOff>
    </xdr:from>
    <xdr:to>
      <xdr:col>9</xdr:col>
      <xdr:colOff>685800</xdr:colOff>
      <xdr:row>23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400EA4-4107-0429-0A7F-F5967C9B1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</xdr:row>
      <xdr:rowOff>142875</xdr:rowOff>
    </xdr:from>
    <xdr:to>
      <xdr:col>10</xdr:col>
      <xdr:colOff>238125</xdr:colOff>
      <xdr:row>16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1DEB6AC-F088-B30D-6AEF-51CDF7B03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742949</xdr:colOff>
      <xdr:row>0</xdr:row>
      <xdr:rowOff>0</xdr:rowOff>
    </xdr:from>
    <xdr:to>
      <xdr:col>12</xdr:col>
      <xdr:colOff>219074</xdr:colOff>
      <xdr:row>1</xdr:row>
      <xdr:rowOff>133350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E836FF0-C56D-0615-68D3-93F67344F676}"/>
            </a:ext>
          </a:extLst>
        </xdr:cNvPr>
        <xdr:cNvSpPr txBox="1"/>
      </xdr:nvSpPr>
      <xdr:spPr>
        <a:xfrm>
          <a:off x="3790949" y="0"/>
          <a:ext cx="5572125" cy="32385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2000">
              <a:solidFill>
                <a:sysClr val="windowText" lastClr="000000"/>
              </a:solidFill>
            </a:rPr>
            <a:t>IMPACTO DE TRANSACCIONES</a:t>
          </a:r>
        </a:p>
        <a:p>
          <a:endParaRPr lang="es-P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742950</xdr:colOff>
      <xdr:row>3</xdr:row>
      <xdr:rowOff>0</xdr:rowOff>
    </xdr:from>
    <xdr:to>
      <xdr:col>5</xdr:col>
      <xdr:colOff>142875</xdr:colOff>
      <xdr:row>25</xdr:row>
      <xdr:rowOff>9525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574857B4-42B0-9702-57B7-1416D8307053}"/>
            </a:ext>
          </a:extLst>
        </xdr:cNvPr>
        <xdr:cNvSpPr txBox="1"/>
      </xdr:nvSpPr>
      <xdr:spPr>
        <a:xfrm>
          <a:off x="742950" y="571500"/>
          <a:ext cx="3209925" cy="420052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PE" sz="1100"/>
        </a:p>
      </xdr:txBody>
    </xdr:sp>
    <xdr:clientData/>
  </xdr:twoCellAnchor>
  <xdr:twoCellAnchor>
    <xdr:from>
      <xdr:col>1</xdr:col>
      <xdr:colOff>123825</xdr:colOff>
      <xdr:row>3</xdr:row>
      <xdr:rowOff>133350</xdr:rowOff>
    </xdr:from>
    <xdr:to>
      <xdr:col>3</xdr:col>
      <xdr:colOff>466725</xdr:colOff>
      <xdr:row>5</xdr:row>
      <xdr:rowOff>95250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ED7679EA-1CC4-4482-A777-38B0824B7E3C}"/>
            </a:ext>
          </a:extLst>
        </xdr:cNvPr>
        <xdr:cNvSpPr txBox="1"/>
      </xdr:nvSpPr>
      <xdr:spPr>
        <a:xfrm>
          <a:off x="885825" y="704850"/>
          <a:ext cx="1866900" cy="342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Satisfacción</a:t>
          </a:r>
          <a:r>
            <a:rPr lang="es-PE" sz="1100" baseline="0"/>
            <a:t> de Clientes</a:t>
          </a:r>
          <a:endParaRPr lang="es-PE" sz="1100"/>
        </a:p>
      </xdr:txBody>
    </xdr:sp>
    <xdr:clientData/>
  </xdr:twoCellAnchor>
  <xdr:oneCellAnchor>
    <xdr:from>
      <xdr:col>1</xdr:col>
      <xdr:colOff>533400</xdr:colOff>
      <xdr:row>1</xdr:row>
      <xdr:rowOff>47625</xdr:rowOff>
    </xdr:from>
    <xdr:ext cx="184731" cy="264560"/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CFA2EE7B-26E0-3ADC-C274-91C020EA6897}"/>
            </a:ext>
          </a:extLst>
        </xdr:cNvPr>
        <xdr:cNvSpPr txBox="1"/>
      </xdr:nvSpPr>
      <xdr:spPr>
        <a:xfrm>
          <a:off x="1295400" y="238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PE" sz="1100"/>
        </a:p>
      </xdr:txBody>
    </xdr:sp>
    <xdr:clientData/>
  </xdr:oneCellAnchor>
  <xdr:twoCellAnchor>
    <xdr:from>
      <xdr:col>5</xdr:col>
      <xdr:colOff>752475</xdr:colOff>
      <xdr:row>15</xdr:row>
      <xdr:rowOff>142875</xdr:rowOff>
    </xdr:from>
    <xdr:to>
      <xdr:col>14</xdr:col>
      <xdr:colOff>742950</xdr:colOff>
      <xdr:row>31</xdr:row>
      <xdr:rowOff>9525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FDEE22CB-A05C-F4C3-BCF4-57090889670C}"/>
            </a:ext>
          </a:extLst>
        </xdr:cNvPr>
        <xdr:cNvSpPr txBox="1"/>
      </xdr:nvSpPr>
      <xdr:spPr>
        <a:xfrm>
          <a:off x="4562475" y="3000375"/>
          <a:ext cx="6848475" cy="291465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	</a:t>
          </a:r>
        </a:p>
      </xdr:txBody>
    </xdr:sp>
    <xdr:clientData/>
  </xdr:twoCellAnchor>
  <xdr:twoCellAnchor>
    <xdr:from>
      <xdr:col>7</xdr:col>
      <xdr:colOff>142875</xdr:colOff>
      <xdr:row>16</xdr:row>
      <xdr:rowOff>47624</xdr:rowOff>
    </xdr:from>
    <xdr:to>
      <xdr:col>9</xdr:col>
      <xdr:colOff>485775</xdr:colOff>
      <xdr:row>18</xdr:row>
      <xdr:rowOff>9524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46A95418-1DF1-40B6-8900-E9F09B1EE27D}"/>
            </a:ext>
          </a:extLst>
        </xdr:cNvPr>
        <xdr:cNvSpPr txBox="1"/>
      </xdr:nvSpPr>
      <xdr:spPr>
        <a:xfrm>
          <a:off x="5476875" y="3095624"/>
          <a:ext cx="1866900" cy="342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Ganancias</a:t>
          </a:r>
        </a:p>
      </xdr:txBody>
    </xdr:sp>
    <xdr:clientData/>
  </xdr:twoCellAnchor>
  <xdr:twoCellAnchor>
    <xdr:from>
      <xdr:col>10</xdr:col>
      <xdr:colOff>733425</xdr:colOff>
      <xdr:row>3</xdr:row>
      <xdr:rowOff>19051</xdr:rowOff>
    </xdr:from>
    <xdr:to>
      <xdr:col>14</xdr:col>
      <xdr:colOff>752475</xdr:colOff>
      <xdr:row>14</xdr:row>
      <xdr:rowOff>171451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96FA956B-663C-DEF2-ADCC-AF4F6CBCD77D}"/>
            </a:ext>
          </a:extLst>
        </xdr:cNvPr>
        <xdr:cNvSpPr txBox="1"/>
      </xdr:nvSpPr>
      <xdr:spPr>
        <a:xfrm>
          <a:off x="8353425" y="590551"/>
          <a:ext cx="3067050" cy="2247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PE" sz="1600"/>
        </a:p>
      </xdr:txBody>
    </xdr:sp>
    <xdr:clientData/>
  </xdr:twoCellAnchor>
  <xdr:twoCellAnchor>
    <xdr:from>
      <xdr:col>12</xdr:col>
      <xdr:colOff>38100</xdr:colOff>
      <xdr:row>3</xdr:row>
      <xdr:rowOff>95251</xdr:rowOff>
    </xdr:from>
    <xdr:to>
      <xdr:col>14</xdr:col>
      <xdr:colOff>381000</xdr:colOff>
      <xdr:row>5</xdr:row>
      <xdr:rowOff>57151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F060ABBB-13DD-432F-9C17-395493F3752C}"/>
            </a:ext>
          </a:extLst>
        </xdr:cNvPr>
        <xdr:cNvSpPr txBox="1"/>
      </xdr:nvSpPr>
      <xdr:spPr>
        <a:xfrm>
          <a:off x="9182100" y="666751"/>
          <a:ext cx="1866900" cy="342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Eficiencia</a:t>
          </a:r>
        </a:p>
        <a:p>
          <a:endParaRPr lang="es-PE" sz="1100"/>
        </a:p>
      </xdr:txBody>
    </xdr:sp>
    <xdr:clientData/>
  </xdr:twoCellAnchor>
  <xdr:twoCellAnchor>
    <xdr:from>
      <xdr:col>6</xdr:col>
      <xdr:colOff>9524</xdr:colOff>
      <xdr:row>2</xdr:row>
      <xdr:rowOff>171450</xdr:rowOff>
    </xdr:from>
    <xdr:to>
      <xdr:col>10</xdr:col>
      <xdr:colOff>457199</xdr:colOff>
      <xdr:row>15</xdr:row>
      <xdr:rowOff>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17EF38F4-F84D-3AED-25CA-B8F121117E8B}"/>
            </a:ext>
          </a:extLst>
        </xdr:cNvPr>
        <xdr:cNvSpPr txBox="1"/>
      </xdr:nvSpPr>
      <xdr:spPr>
        <a:xfrm>
          <a:off x="4581524" y="552450"/>
          <a:ext cx="3495675" cy="230505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PE" sz="1100"/>
        </a:p>
      </xdr:txBody>
    </xdr:sp>
    <xdr:clientData/>
  </xdr:twoCellAnchor>
  <xdr:twoCellAnchor>
    <xdr:from>
      <xdr:col>6</xdr:col>
      <xdr:colOff>685799</xdr:colOff>
      <xdr:row>3</xdr:row>
      <xdr:rowOff>95250</xdr:rowOff>
    </xdr:from>
    <xdr:to>
      <xdr:col>9</xdr:col>
      <xdr:colOff>266699</xdr:colOff>
      <xdr:row>5</xdr:row>
      <xdr:rowOff>57150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BF65AD95-0871-42A5-B055-C7C4871C855C}"/>
            </a:ext>
          </a:extLst>
        </xdr:cNvPr>
        <xdr:cNvSpPr txBox="1"/>
      </xdr:nvSpPr>
      <xdr:spPr>
        <a:xfrm>
          <a:off x="5257799" y="666750"/>
          <a:ext cx="1866900" cy="342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Propiedades</a:t>
          </a:r>
        </a:p>
      </xdr:txBody>
    </xdr:sp>
    <xdr:clientData/>
  </xdr:twoCellAnchor>
  <xdr:twoCellAnchor>
    <xdr:from>
      <xdr:col>6</xdr:col>
      <xdr:colOff>57150</xdr:colOff>
      <xdr:row>19</xdr:row>
      <xdr:rowOff>19051</xdr:rowOff>
    </xdr:from>
    <xdr:to>
      <xdr:col>11</xdr:col>
      <xdr:colOff>180975</xdr:colOff>
      <xdr:row>30</xdr:row>
      <xdr:rowOff>66675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E1F28A7-FAE8-4E67-B486-172F6CA89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19</xdr:row>
      <xdr:rowOff>9525</xdr:rowOff>
    </xdr:from>
    <xdr:to>
      <xdr:col>14</xdr:col>
      <xdr:colOff>590551</xdr:colOff>
      <xdr:row>29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1" name="Gráfico 20">
              <a:extLst>
                <a:ext uri="{FF2B5EF4-FFF2-40B4-BE49-F238E27FC236}">
                  <a16:creationId xmlns:a16="http://schemas.microsoft.com/office/drawing/2014/main" id="{E7FBF4B1-C370-4E6E-ABCB-A6595FFCEE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2025" y="3629025"/>
              <a:ext cx="2676526" cy="2000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609600</xdr:colOff>
      <xdr:row>11</xdr:row>
      <xdr:rowOff>28575</xdr:rowOff>
    </xdr:from>
    <xdr:to>
      <xdr:col>4</xdr:col>
      <xdr:colOff>352425</xdr:colOff>
      <xdr:row>13</xdr:row>
      <xdr:rowOff>114300</xdr:rowOff>
    </xdr:to>
    <xdr:sp macro="" textlink="'Anillo de venta'!C3">
      <xdr:nvSpPr>
        <xdr:cNvPr id="23" name="CuadroTexto 22">
          <a:extLst>
            <a:ext uri="{FF2B5EF4-FFF2-40B4-BE49-F238E27FC236}">
              <a16:creationId xmlns:a16="http://schemas.microsoft.com/office/drawing/2014/main" id="{7072DEF9-2053-27B5-DB68-985CABB42716}"/>
            </a:ext>
          </a:extLst>
        </xdr:cNvPr>
        <xdr:cNvSpPr txBox="1"/>
      </xdr:nvSpPr>
      <xdr:spPr>
        <a:xfrm>
          <a:off x="1371600" y="2124075"/>
          <a:ext cx="2028825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0FE24D7-7612-4740-B1A1-4F3B0D1AF9D5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71%</a:t>
          </a:fld>
          <a:endParaRPr lang="es-PE" sz="1100"/>
        </a:p>
      </xdr:txBody>
    </xdr:sp>
    <xdr:clientData/>
  </xdr:twoCellAnchor>
  <xdr:twoCellAnchor>
    <xdr:from>
      <xdr:col>10</xdr:col>
      <xdr:colOff>733425</xdr:colOff>
      <xdr:row>3</xdr:row>
      <xdr:rowOff>19051</xdr:rowOff>
    </xdr:from>
    <xdr:to>
      <xdr:col>14</xdr:col>
      <xdr:colOff>205425</xdr:colOff>
      <xdr:row>16</xdr:row>
      <xdr:rowOff>62551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570ACD8-00F8-4068-9158-CB6055D20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409575</xdr:colOff>
      <xdr:row>8</xdr:row>
      <xdr:rowOff>180975</xdr:rowOff>
    </xdr:from>
    <xdr:to>
      <xdr:col>12</xdr:col>
      <xdr:colOff>571500</xdr:colOff>
      <xdr:row>11</xdr:row>
      <xdr:rowOff>9525</xdr:rowOff>
    </xdr:to>
    <xdr:sp macro="" textlink="'Anillo de venta'!$C$3">
      <xdr:nvSpPr>
        <xdr:cNvPr id="25" name="CuadroTexto 24">
          <a:extLst>
            <a:ext uri="{FF2B5EF4-FFF2-40B4-BE49-F238E27FC236}">
              <a16:creationId xmlns:a16="http://schemas.microsoft.com/office/drawing/2014/main" id="{B1578180-5027-4262-AF86-CFE83A764943}"/>
            </a:ext>
          </a:extLst>
        </xdr:cNvPr>
        <xdr:cNvSpPr txBox="1"/>
      </xdr:nvSpPr>
      <xdr:spPr>
        <a:xfrm>
          <a:off x="8791575" y="1704975"/>
          <a:ext cx="923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F38F12A-6F6B-410F-A660-AF444AB3A530}" type="TxLink">
            <a:rPr lang="en-US" sz="3200" b="0" i="0" u="none" strike="noStrike">
              <a:ln>
                <a:noFill/>
              </a:ln>
              <a:solidFill>
                <a:schemeClr val="bg1"/>
              </a:solidFill>
              <a:latin typeface="Calibri"/>
              <a:cs typeface="Calibri"/>
            </a:rPr>
            <a:t>71%</a:t>
          </a:fld>
          <a:endParaRPr lang="es-PE" sz="13800">
            <a:ln>
              <a:noFill/>
            </a:ln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428626</xdr:colOff>
      <xdr:row>11</xdr:row>
      <xdr:rowOff>19050</xdr:rowOff>
    </xdr:from>
    <xdr:to>
      <xdr:col>12</xdr:col>
      <xdr:colOff>476250</xdr:colOff>
      <xdr:row>12</xdr:row>
      <xdr:rowOff>123825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72CF7370-B349-F8C0-5714-467F5D1B8224}"/>
            </a:ext>
          </a:extLst>
        </xdr:cNvPr>
        <xdr:cNvSpPr txBox="1"/>
      </xdr:nvSpPr>
      <xdr:spPr>
        <a:xfrm>
          <a:off x="8810626" y="2114550"/>
          <a:ext cx="809624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600" b="1">
              <a:solidFill>
                <a:schemeClr val="bg1"/>
              </a:solidFill>
            </a:rPr>
            <a:t>ventas</a:t>
          </a:r>
        </a:p>
      </xdr:txBody>
    </xdr:sp>
    <xdr:clientData/>
  </xdr:twoCellAnchor>
  <xdr:twoCellAnchor>
    <xdr:from>
      <xdr:col>6</xdr:col>
      <xdr:colOff>361950</xdr:colOff>
      <xdr:row>5</xdr:row>
      <xdr:rowOff>47624</xdr:rowOff>
    </xdr:from>
    <xdr:to>
      <xdr:col>10</xdr:col>
      <xdr:colOff>257175</xdr:colOff>
      <xdr:row>13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7" name="Gráfico 26">
              <a:extLst>
                <a:ext uri="{FF2B5EF4-FFF2-40B4-BE49-F238E27FC236}">
                  <a16:creationId xmlns:a16="http://schemas.microsoft.com/office/drawing/2014/main" id="{42C91E4C-4D02-4FBE-8CD1-5384250E24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33950" y="1000124"/>
              <a:ext cx="2943225" cy="1628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</xdr:row>
      <xdr:rowOff>161925</xdr:rowOff>
    </xdr:from>
    <xdr:to>
      <xdr:col>12</xdr:col>
      <xdr:colOff>723900</xdr:colOff>
      <xdr:row>17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022902C-CF6C-FBAE-F6E9-91E9ED3AF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34150" y="542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676275</xdr:colOff>
      <xdr:row>1</xdr:row>
      <xdr:rowOff>104775</xdr:rowOff>
    </xdr:from>
    <xdr:to>
      <xdr:col>9</xdr:col>
      <xdr:colOff>676275</xdr:colOff>
      <xdr:row>15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60976D5-1C78-5E55-C068-4096524D7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704850</xdr:colOff>
      <xdr:row>16</xdr:row>
      <xdr:rowOff>104775</xdr:rowOff>
    </xdr:from>
    <xdr:to>
      <xdr:col>9</xdr:col>
      <xdr:colOff>752475</xdr:colOff>
      <xdr:row>21</xdr:row>
      <xdr:rowOff>57150</xdr:rowOff>
    </xdr:to>
    <xdr:sp macro="" textlink="$C$4">
      <xdr:nvSpPr>
        <xdr:cNvPr id="4" name="CuadroTexto 3">
          <a:extLst>
            <a:ext uri="{FF2B5EF4-FFF2-40B4-BE49-F238E27FC236}">
              <a16:creationId xmlns:a16="http://schemas.microsoft.com/office/drawing/2014/main" id="{7636FF08-54A9-2CA0-2A7A-08999722BEB3}"/>
            </a:ext>
          </a:extLst>
        </xdr:cNvPr>
        <xdr:cNvSpPr txBox="1"/>
      </xdr:nvSpPr>
      <xdr:spPr>
        <a:xfrm>
          <a:off x="4105275" y="3152775"/>
          <a:ext cx="4619625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2B11A07-9E47-4188-A1C6-A9AE0687D576}" type="TxLink">
            <a:rPr lang="en-US" sz="5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24%</a:t>
          </a:fld>
          <a:endParaRPr lang="es-PE" sz="5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3</xdr:row>
      <xdr:rowOff>9525</xdr:rowOff>
    </xdr:from>
    <xdr:to>
      <xdr:col>10</xdr:col>
      <xdr:colOff>142875</xdr:colOff>
      <xdr:row>17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A071E760-C11F-6AF6-9998-98F98CA542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0975" y="5810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1</xdr:row>
      <xdr:rowOff>66675</xdr:rowOff>
    </xdr:from>
    <xdr:to>
      <xdr:col>9</xdr:col>
      <xdr:colOff>647700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D79C90-EB87-2695-BB07-98A2F70E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16</xdr:row>
      <xdr:rowOff>57150</xdr:rowOff>
    </xdr:from>
    <xdr:to>
      <xdr:col>9</xdr:col>
      <xdr:colOff>638175</xdr:colOff>
      <xdr:row>20</xdr:row>
      <xdr:rowOff>95250</xdr:rowOff>
    </xdr:to>
    <xdr:sp macro="" textlink="$C$3">
      <xdr:nvSpPr>
        <xdr:cNvPr id="3" name="CuadroTexto 2">
          <a:extLst>
            <a:ext uri="{FF2B5EF4-FFF2-40B4-BE49-F238E27FC236}">
              <a16:creationId xmlns:a16="http://schemas.microsoft.com/office/drawing/2014/main" id="{5F5D6B40-DF88-0488-DA97-C3DC9105B8DD}"/>
            </a:ext>
          </a:extLst>
        </xdr:cNvPr>
        <xdr:cNvSpPr txBox="1"/>
      </xdr:nvSpPr>
      <xdr:spPr>
        <a:xfrm>
          <a:off x="3848100" y="3105150"/>
          <a:ext cx="454342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13332D2-DB59-4940-94A4-5E96F36B6104}" type="TxLink">
            <a:rPr lang="en-US" sz="5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71%</a:t>
          </a:fld>
          <a:endParaRPr lang="es-PE" sz="54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Operaciones_Inmobiliaria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67.076289004632" createdVersion="8" refreshedVersion="8" minRefreshableVersion="3" recordCount="2759" xr:uid="{2647F862-71EE-4380-9591-8383CEBFB334}">
  <cacheSource type="worksheet">
    <worksheetSource ref="A1:N2760" sheet="Operaciones" r:id="rId2"/>
  </cacheSource>
  <cacheFields count="15">
    <cacheField name="Id Operación" numFmtId="0">
      <sharedItems containsSemiMixedTypes="0" containsString="0" containsNumber="1" containsInteger="1" minValue="1" maxValue="2759"/>
    </cacheField>
    <cacheField name="Fecha Alta" numFmtId="14">
      <sharedItems containsSemiMixedTypes="0" containsNonDate="0" containsDate="1" containsString="0" minDate="2016-01-01T00:00:00" maxDate="2019-01-11T00:00:00"/>
    </cacheField>
    <cacheField name="Fecha Operación" numFmtId="14">
      <sharedItems containsSemiMixedTypes="0" containsNonDate="0" containsDate="1" containsString="0" minDate="2016-04-05T00:00:00" maxDate="2019-05-08T00:00:00" count="990">
        <d v="2016-06-19T00:00:00"/>
        <d v="2016-04-19T00:00:00"/>
        <d v="2016-11-08T00:00:00"/>
        <d v="2016-04-27T00:00:00"/>
        <d v="2016-07-10T00:00:00"/>
        <d v="2016-09-05T00:00:00"/>
        <d v="2016-06-07T00:00:00"/>
        <d v="2016-10-31T00:00:00"/>
        <d v="2016-12-28T00:00:00"/>
        <d v="2016-10-06T00:00:00"/>
        <d v="2016-10-28T00:00:00"/>
        <d v="2016-04-05T00:00:00"/>
        <d v="2016-11-04T00:00:00"/>
        <d v="2016-10-01T00:00:00"/>
        <d v="2016-11-29T00:00:00"/>
        <d v="2016-11-21T00:00:00"/>
        <d v="2016-10-08T00:00:00"/>
        <d v="2016-06-06T00:00:00"/>
        <d v="2016-04-09T00:00:00"/>
        <d v="2016-08-19T00:00:00"/>
        <d v="2016-06-12T00:00:00"/>
        <d v="2016-04-14T00:00:00"/>
        <d v="2016-04-21T00:00:00"/>
        <d v="2016-12-01T00:00:00"/>
        <d v="2016-05-23T00:00:00"/>
        <d v="2016-06-22T00:00:00"/>
        <d v="2016-12-23T00:00:00"/>
        <d v="2016-06-16T00:00:00"/>
        <d v="2016-07-07T00:00:00"/>
        <d v="2016-08-04T00:00:00"/>
        <d v="2016-09-24T00:00:00"/>
        <d v="2016-04-12T00:00:00"/>
        <d v="2016-07-03T00:00:00"/>
        <d v="2016-11-01T00:00:00"/>
        <d v="2016-12-31T00:00:00"/>
        <d v="2016-12-02T00:00:00"/>
        <d v="2016-07-09T00:00:00"/>
        <d v="2016-12-08T00:00:00"/>
        <d v="2017-01-14T00:00:00"/>
        <d v="2016-07-22T00:00:00"/>
        <d v="2016-09-23T00:00:00"/>
        <d v="2016-11-20T00:00:00"/>
        <d v="2016-09-22T00:00:00"/>
        <d v="2016-12-16T00:00:00"/>
        <d v="2017-01-02T00:00:00"/>
        <d v="2016-10-29T00:00:00"/>
        <d v="2016-08-11T00:00:00"/>
        <d v="2016-07-06T00:00:00"/>
        <d v="2017-01-11T00:00:00"/>
        <d v="2016-11-13T00:00:00"/>
        <d v="2016-12-14T00:00:00"/>
        <d v="2016-09-26T00:00:00"/>
        <d v="2016-10-17T00:00:00"/>
        <d v="2016-05-30T00:00:00"/>
        <d v="2016-05-01T00:00:00"/>
        <d v="2016-07-04T00:00:00"/>
        <d v="2016-12-21T00:00:00"/>
        <d v="2016-11-19T00:00:00"/>
        <d v="2016-06-28T00:00:00"/>
        <d v="2016-09-12T00:00:00"/>
        <d v="2017-01-23T00:00:00"/>
        <d v="2016-09-06T00:00:00"/>
        <d v="2016-10-13T00:00:00"/>
        <d v="2016-05-26T00:00:00"/>
        <d v="2016-12-24T00:00:00"/>
        <d v="2016-10-15T00:00:00"/>
        <d v="2016-10-09T00:00:00"/>
        <d v="2016-07-12T00:00:00"/>
        <d v="2016-09-04T00:00:00"/>
        <d v="2016-10-22T00:00:00"/>
        <d v="2016-08-14T00:00:00"/>
        <d v="2016-06-25T00:00:00"/>
        <d v="2016-10-04T00:00:00"/>
        <d v="2016-11-27T00:00:00"/>
        <d v="2016-10-05T00:00:00"/>
        <d v="2016-11-17T00:00:00"/>
        <d v="2016-09-14T00:00:00"/>
        <d v="2016-05-29T00:00:00"/>
        <d v="2016-07-28T00:00:00"/>
        <d v="2016-06-03T00:00:00"/>
        <d v="2017-01-08T00:00:00"/>
        <d v="2016-05-12T00:00:00"/>
        <d v="2016-10-10T00:00:00"/>
        <d v="2016-09-27T00:00:00"/>
        <d v="2016-07-24T00:00:00"/>
        <d v="2016-05-06T00:00:00"/>
        <d v="2016-10-23T00:00:00"/>
        <d v="2016-06-08T00:00:00"/>
        <d v="2017-02-05T00:00:00"/>
        <d v="2016-11-07T00:00:00"/>
        <d v="2017-02-01T00:00:00"/>
        <d v="2016-12-22T00:00:00"/>
        <d v="2016-06-23T00:00:00"/>
        <d v="2016-07-19T00:00:00"/>
        <d v="2016-07-14T00:00:00"/>
        <d v="2017-02-02T00:00:00"/>
        <d v="2017-01-26T00:00:00"/>
        <d v="2016-12-13T00:00:00"/>
        <d v="2016-12-20T00:00:00"/>
        <d v="2016-08-09T00:00:00"/>
        <d v="2016-11-25T00:00:00"/>
        <d v="2016-08-15T00:00:00"/>
        <d v="2017-01-04T00:00:00"/>
        <d v="2016-09-10T00:00:00"/>
        <d v="2016-12-06T00:00:00"/>
        <d v="2016-07-30T00:00:00"/>
        <d v="2016-08-25T00:00:00"/>
        <d v="2016-08-31T00:00:00"/>
        <d v="2016-11-23T00:00:00"/>
        <d v="2016-12-04T00:00:00"/>
        <d v="2016-11-14T00:00:00"/>
        <d v="2017-02-20T00:00:00"/>
        <d v="2016-06-24T00:00:00"/>
        <d v="2017-01-19T00:00:00"/>
        <d v="2016-06-02T00:00:00"/>
        <d v="2016-10-14T00:00:00"/>
        <d v="2016-08-20T00:00:00"/>
        <d v="2016-05-28T00:00:00"/>
        <d v="2017-02-12T00:00:00"/>
        <d v="2016-12-19T00:00:00"/>
        <d v="2016-10-02T00:00:00"/>
        <d v="2017-02-13T00:00:00"/>
        <d v="2016-07-13T00:00:00"/>
        <d v="2016-09-03T00:00:00"/>
        <d v="2016-07-01T00:00:00"/>
        <d v="2016-08-01T00:00:00"/>
        <d v="2016-07-23T00:00:00"/>
        <d v="2016-07-29T00:00:00"/>
        <d v="2016-08-16T00:00:00"/>
        <d v="2016-09-13T00:00:00"/>
        <d v="2016-10-11T00:00:00"/>
        <d v="2016-10-19T00:00:00"/>
        <d v="2017-03-08T00:00:00"/>
        <d v="2016-08-30T00:00:00"/>
        <d v="2016-09-01T00:00:00"/>
        <d v="2016-10-26T00:00:00"/>
        <d v="2017-02-27T00:00:00"/>
        <d v="2016-06-21T00:00:00"/>
        <d v="2016-09-02T00:00:00"/>
        <d v="2016-10-24T00:00:00"/>
        <d v="2016-08-27T00:00:00"/>
        <d v="2016-12-10T00:00:00"/>
        <d v="2017-02-08T00:00:00"/>
        <d v="2016-10-25T00:00:00"/>
        <d v="2017-03-09T00:00:00"/>
        <d v="2016-10-07T00:00:00"/>
        <d v="2016-07-21T00:00:00"/>
        <d v="2016-11-10T00:00:00"/>
        <d v="2017-01-13T00:00:00"/>
        <d v="2017-03-10T00:00:00"/>
        <d v="2016-11-09T00:00:00"/>
        <d v="2016-08-13T00:00:00"/>
        <d v="2016-07-16T00:00:00"/>
        <d v="2017-02-21T00:00:00"/>
        <d v="2016-09-21T00:00:00"/>
        <d v="2017-03-03T00:00:00"/>
        <d v="2016-08-26T00:00:00"/>
        <d v="2016-11-03T00:00:00"/>
        <d v="2017-03-28T00:00:00"/>
        <d v="2016-09-17T00:00:00"/>
        <d v="2016-09-09T00:00:00"/>
        <d v="2016-08-21T00:00:00"/>
        <d v="2016-12-15T00:00:00"/>
        <d v="2016-08-29T00:00:00"/>
        <d v="2016-11-12T00:00:00"/>
        <d v="2017-01-25T00:00:00"/>
        <d v="2017-03-01T00:00:00"/>
        <d v="2017-02-18T00:00:00"/>
        <d v="2017-03-26T00:00:00"/>
        <d v="2016-11-02T00:00:00"/>
        <d v="2016-12-03T00:00:00"/>
        <d v="2016-07-26T00:00:00"/>
        <d v="2017-03-31T00:00:00"/>
        <d v="2017-04-08T00:00:00"/>
        <d v="2016-12-09T00:00:00"/>
        <d v="2016-12-26T00:00:00"/>
        <d v="2017-01-22T00:00:00"/>
        <d v="2016-08-08T00:00:00"/>
        <d v="2017-03-04T00:00:00"/>
        <d v="2017-02-09T00:00:00"/>
        <d v="2017-02-26T00:00:00"/>
        <d v="2017-04-07T00:00:00"/>
        <d v="2016-08-06T00:00:00"/>
        <d v="2017-03-02T00:00:00"/>
        <d v="2016-09-16T00:00:00"/>
        <d v="2017-02-15T00:00:00"/>
        <d v="2017-02-14T00:00:00"/>
        <d v="2017-03-17T00:00:00"/>
        <d v="2017-01-06T00:00:00"/>
        <d v="2017-04-13T00:00:00"/>
        <d v="2016-10-20T00:00:00"/>
        <d v="2017-01-10T00:00:00"/>
        <d v="2017-01-24T00:00:00"/>
        <d v="2017-02-17T00:00:00"/>
        <d v="2017-03-27T00:00:00"/>
        <d v="2016-09-11T00:00:00"/>
        <d v="2017-03-18T00:00:00"/>
        <d v="2017-04-16T00:00:00"/>
        <d v="2017-02-06T00:00:00"/>
        <d v="2017-03-22T00:00:00"/>
        <d v="2017-02-16T00:00:00"/>
        <d v="2016-11-18T00:00:00"/>
        <d v="2016-09-28T00:00:00"/>
        <d v="2017-04-14T00:00:00"/>
        <d v="2017-03-16T00:00:00"/>
        <d v="2016-12-29T00:00:00"/>
        <d v="2017-01-07T00:00:00"/>
        <d v="2017-03-21T00:00:00"/>
        <d v="2017-02-07T00:00:00"/>
        <d v="2016-08-12T00:00:00"/>
        <d v="2017-04-17T00:00:00"/>
        <d v="2016-11-11T00:00:00"/>
        <d v="2017-04-27T00:00:00"/>
        <d v="2017-01-28T00:00:00"/>
        <d v="2016-09-15T00:00:00"/>
        <d v="2016-09-19T00:00:00"/>
        <d v="2017-01-01T00:00:00"/>
        <d v="2016-09-18T00:00:00"/>
        <d v="2017-04-24T00:00:00"/>
        <d v="2017-03-30T00:00:00"/>
        <d v="2017-02-03T00:00:00"/>
        <d v="2017-03-19T00:00:00"/>
        <d v="2016-10-16T00:00:00"/>
        <d v="2017-05-10T00:00:00"/>
        <d v="2017-03-24T00:00:00"/>
        <d v="2016-10-18T00:00:00"/>
        <d v="2016-12-27T00:00:00"/>
        <d v="2017-05-03T00:00:00"/>
        <d v="2017-05-21T00:00:00"/>
        <d v="2017-04-10T00:00:00"/>
        <d v="2016-10-21T00:00:00"/>
        <d v="2017-03-20T00:00:00"/>
        <d v="2017-03-29T00:00:00"/>
        <d v="2017-05-23T00:00:00"/>
        <d v="2016-09-07T00:00:00"/>
        <d v="2017-06-02T00:00:00"/>
        <d v="2017-01-21T00:00:00"/>
        <d v="2017-04-26T00:00:00"/>
        <d v="2017-01-20T00:00:00"/>
        <d v="2017-02-23T00:00:00"/>
        <d v="2017-04-05T00:00:00"/>
        <d v="2016-10-30T00:00:00"/>
        <d v="2017-05-14T00:00:00"/>
        <d v="2016-12-17T00:00:00"/>
        <d v="2017-05-29T00:00:00"/>
        <d v="2017-05-05T00:00:00"/>
        <d v="2016-11-06T00:00:00"/>
        <d v="2016-12-11T00:00:00"/>
        <d v="2016-10-12T00:00:00"/>
        <d v="2017-05-04T00:00:00"/>
        <d v="2017-06-04T00:00:00"/>
        <d v="2017-06-09T00:00:00"/>
        <d v="2017-05-01T00:00:00"/>
        <d v="2017-04-25T00:00:00"/>
        <d v="2017-06-05T00:00:00"/>
        <d v="2016-10-03T00:00:00"/>
        <d v="2017-03-12T00:00:00"/>
        <d v="2017-04-28T00:00:00"/>
        <d v="2017-06-01T00:00:00"/>
        <d v="2017-06-15T00:00:00"/>
        <d v="2017-03-15T00:00:00"/>
        <d v="2017-06-16T00:00:00"/>
        <d v="2017-04-02T00:00:00"/>
        <d v="2017-06-23T00:00:00"/>
        <d v="2017-05-25T00:00:00"/>
        <d v="2017-05-13T00:00:00"/>
        <d v="2017-05-26T00:00:00"/>
        <d v="2017-05-17T00:00:00"/>
        <d v="2017-01-30T00:00:00"/>
        <d v="2017-07-03T00:00:00"/>
        <d v="2017-06-28T00:00:00"/>
        <d v="2016-12-07T00:00:00"/>
        <d v="2017-05-22T00:00:00"/>
        <d v="2017-05-06T00:00:00"/>
        <d v="2017-01-29T00:00:00"/>
        <d v="2017-06-07T00:00:00"/>
        <d v="2017-04-09T00:00:00"/>
        <d v="2017-05-16T00:00:00"/>
        <d v="2016-11-22T00:00:00"/>
        <d v="2017-07-05T00:00:00"/>
        <d v="2017-01-16T00:00:00"/>
        <d v="2017-03-25T00:00:00"/>
        <d v="2017-06-24T00:00:00"/>
        <d v="2017-01-09T00:00:00"/>
        <d v="2017-03-07T00:00:00"/>
        <d v="2017-02-04T00:00:00"/>
        <d v="2017-06-14T00:00:00"/>
        <d v="2017-06-12T00:00:00"/>
        <d v="2017-04-12T00:00:00"/>
        <d v="2017-05-07T00:00:00"/>
        <d v="2017-06-30T00:00:00"/>
        <d v="2017-04-30T00:00:00"/>
        <d v="2017-07-11T00:00:00"/>
        <d v="2017-06-20T00:00:00"/>
        <d v="2017-06-27T00:00:00"/>
        <d v="2017-06-26T00:00:00"/>
        <d v="2016-12-25T00:00:00"/>
        <d v="2017-07-01T00:00:00"/>
        <d v="2017-06-21T00:00:00"/>
        <d v="2016-11-15T00:00:00"/>
        <d v="2017-01-15T00:00:00"/>
        <d v="2017-05-11T00:00:00"/>
        <d v="2017-05-30T00:00:00"/>
        <d v="2017-04-21T00:00:00"/>
        <d v="2017-06-22T00:00:00"/>
        <d v="2017-07-20T00:00:00"/>
        <d v="2016-11-16T00:00:00"/>
        <d v="2017-03-23T00:00:00"/>
        <d v="2017-07-02T00:00:00"/>
        <d v="2017-06-17T00:00:00"/>
        <d v="2017-06-29T00:00:00"/>
        <d v="2017-04-15T00:00:00"/>
        <d v="2017-07-23T00:00:00"/>
        <d v="2017-05-02T00:00:00"/>
        <d v="2017-07-27T00:00:00"/>
        <d v="2017-08-03T00:00:00"/>
        <d v="2017-06-25T00:00:00"/>
        <d v="2017-03-05T00:00:00"/>
        <d v="2017-02-22T00:00:00"/>
        <d v="2017-05-12T00:00:00"/>
        <d v="2017-01-27T00:00:00"/>
        <d v="2017-07-04T00:00:00"/>
        <d v="2017-07-30T00:00:00"/>
        <d v="2017-01-12T00:00:00"/>
        <d v="2017-07-28T00:00:00"/>
        <d v="2017-02-19T00:00:00"/>
        <d v="2017-08-14T00:00:00"/>
        <d v="2017-01-17T00:00:00"/>
        <d v="2017-06-03T00:00:00"/>
        <d v="2017-07-16T00:00:00"/>
        <d v="2017-08-01T00:00:00"/>
        <d v="2017-08-10T00:00:00"/>
        <d v="2017-07-14T00:00:00"/>
        <d v="2017-05-18T00:00:00"/>
        <d v="2017-06-10T00:00:00"/>
        <d v="2017-04-01T00:00:00"/>
        <d v="2017-02-28T00:00:00"/>
        <d v="2017-08-09T00:00:00"/>
        <d v="2017-08-05T00:00:00"/>
        <d v="2017-03-14T00:00:00"/>
        <d v="2017-04-20T00:00:00"/>
        <d v="2017-05-09T00:00:00"/>
        <d v="2017-04-03T00:00:00"/>
        <d v="2017-08-04T00:00:00"/>
        <d v="2017-01-05T00:00:00"/>
        <d v="2017-07-10T00:00:00"/>
        <d v="2017-04-29T00:00:00"/>
        <d v="2017-07-25T00:00:00"/>
        <d v="2017-02-10T00:00:00"/>
        <d v="2017-05-27T00:00:00"/>
        <d v="2017-07-13T00:00:00"/>
        <d v="2017-05-24T00:00:00"/>
        <d v="2017-08-08T00:00:00"/>
        <d v="2017-09-03T00:00:00"/>
        <d v="2017-07-09T00:00:00"/>
        <d v="2017-04-23T00:00:00"/>
        <d v="2017-07-07T00:00:00"/>
        <d v="2016-12-30T00:00:00"/>
        <d v="2017-09-15T00:00:00"/>
        <d v="2017-08-07T00:00:00"/>
        <d v="2017-01-31T00:00:00"/>
        <d v="2017-09-08T00:00:00"/>
        <d v="2017-06-19T00:00:00"/>
        <d v="2017-04-11T00:00:00"/>
        <d v="2017-09-16T00:00:00"/>
        <d v="2017-09-11T00:00:00"/>
        <d v="2017-08-13T00:00:00"/>
        <d v="2017-05-20T00:00:00"/>
        <d v="2017-07-26T00:00:00"/>
        <d v="2017-08-27T00:00:00"/>
        <d v="2017-08-25T00:00:00"/>
        <d v="2017-09-26T00:00:00"/>
        <d v="2017-06-18T00:00:00"/>
        <d v="2017-08-17T00:00:00"/>
        <d v="2017-09-02T00:00:00"/>
        <d v="2017-10-05T00:00:00"/>
        <d v="2017-09-25T00:00:00"/>
        <d v="2017-10-02T00:00:00"/>
        <d v="2017-09-06T00:00:00"/>
        <d v="2017-05-19T00:00:00"/>
        <d v="2017-06-08T00:00:00"/>
        <d v="2017-09-24T00:00:00"/>
        <d v="2017-08-26T00:00:00"/>
        <d v="2017-07-18T00:00:00"/>
        <d v="2017-10-01T00:00:00"/>
        <d v="2017-08-30T00:00:00"/>
        <d v="2017-04-04T00:00:00"/>
        <d v="2017-09-04T00:00:00"/>
        <d v="2017-07-19T00:00:00"/>
        <d v="2017-09-01T00:00:00"/>
        <d v="2017-07-17T00:00:00"/>
        <d v="2017-07-12T00:00:00"/>
        <d v="2017-08-24T00:00:00"/>
        <d v="2017-08-06T00:00:00"/>
        <d v="2017-04-06T00:00:00"/>
        <d v="2017-10-23T00:00:00"/>
        <d v="2017-08-31T00:00:00"/>
        <d v="2017-09-22T00:00:00"/>
        <d v="2017-08-28T00:00:00"/>
        <d v="2017-06-11T00:00:00"/>
        <d v="2017-02-11T00:00:00"/>
        <d v="2017-10-28T00:00:00"/>
        <d v="2017-09-18T00:00:00"/>
        <d v="2017-09-10T00:00:00"/>
        <d v="2017-09-20T00:00:00"/>
        <d v="2017-09-07T00:00:00"/>
        <d v="2017-06-13T00:00:00"/>
        <d v="2017-08-29T00:00:00"/>
        <d v="2017-04-18T00:00:00"/>
        <d v="2017-10-22T00:00:00"/>
        <d v="2017-11-08T00:00:00"/>
        <d v="2017-07-31T00:00:00"/>
        <d v="2017-10-31T00:00:00"/>
        <d v="2017-10-11T00:00:00"/>
        <d v="2017-09-21T00:00:00"/>
        <d v="2017-09-12T00:00:00"/>
        <d v="2017-11-05T00:00:00"/>
        <d v="2017-11-11T00:00:00"/>
        <d v="2017-10-27T00:00:00"/>
        <d v="2017-11-16T00:00:00"/>
        <d v="2017-09-19T00:00:00"/>
        <d v="2017-08-20T00:00:00"/>
        <d v="2017-10-19T00:00:00"/>
        <d v="2017-06-06T00:00:00"/>
        <d v="2017-10-29T00:00:00"/>
        <d v="2017-11-13T00:00:00"/>
        <d v="2017-10-17T00:00:00"/>
        <d v="2017-10-10T00:00:00"/>
        <d v="2017-11-01T00:00:00"/>
        <d v="2017-10-20T00:00:00"/>
        <d v="2017-12-01T00:00:00"/>
        <d v="2017-09-13T00:00:00"/>
        <d v="2017-03-11T00:00:00"/>
        <d v="2017-05-28T00:00:00"/>
        <d v="2017-07-15T00:00:00"/>
        <d v="2017-08-15T00:00:00"/>
        <d v="2017-04-22T00:00:00"/>
        <d v="2017-10-03T00:00:00"/>
        <d v="2017-12-10T00:00:00"/>
        <d v="2017-11-20T00:00:00"/>
        <d v="2017-10-09T00:00:00"/>
        <d v="2017-10-04T00:00:00"/>
        <d v="2017-11-30T00:00:00"/>
        <d v="2017-08-21T00:00:00"/>
        <d v="2017-10-13T00:00:00"/>
        <d v="2017-07-22T00:00:00"/>
        <d v="2017-12-20T00:00:00"/>
        <d v="2017-10-15T00:00:00"/>
        <d v="2017-12-04T00:00:00"/>
        <d v="2017-12-23T00:00:00"/>
        <d v="2017-07-21T00:00:00"/>
        <d v="2017-12-03T00:00:00"/>
        <d v="2017-10-24T00:00:00"/>
        <d v="2017-10-07T00:00:00"/>
        <d v="2017-11-10T00:00:00"/>
        <d v="2017-10-16T00:00:00"/>
        <d v="2017-11-19T00:00:00"/>
        <d v="2017-11-06T00:00:00"/>
        <d v="2017-11-25T00:00:00"/>
        <d v="2017-12-12T00:00:00"/>
        <d v="2017-11-29T00:00:00"/>
        <d v="2017-12-07T00:00:00"/>
        <d v="2017-12-11T00:00:00"/>
        <d v="2017-11-27T00:00:00"/>
        <d v="2017-10-08T00:00:00"/>
        <d v="2017-05-15T00:00:00"/>
        <d v="2017-10-30T00:00:00"/>
        <d v="2017-12-30T00:00:00"/>
        <d v="2018-01-06T00:00:00"/>
        <d v="2017-12-17T00:00:00"/>
        <d v="2017-09-05T00:00:00"/>
        <d v="2017-10-14T00:00:00"/>
        <d v="2017-08-23T00:00:00"/>
        <d v="2018-01-14T00:00:00"/>
        <d v="2017-11-28T00:00:00"/>
        <d v="2017-12-15T00:00:00"/>
        <d v="2018-01-02T00:00:00"/>
        <d v="2018-01-13T00:00:00"/>
        <d v="2018-01-26T00:00:00"/>
        <d v="2017-09-09T00:00:00"/>
        <d v="2017-05-31T00:00:00"/>
        <d v="2018-01-03T00:00:00"/>
        <d v="2018-01-29T00:00:00"/>
        <d v="2017-11-26T00:00:00"/>
        <d v="2017-12-14T00:00:00"/>
        <d v="2018-01-31T00:00:00"/>
        <d v="2018-02-08T00:00:00"/>
        <d v="2017-12-25T00:00:00"/>
        <d v="2017-09-23T00:00:00"/>
        <d v="2017-11-07T00:00:00"/>
        <d v="2018-02-13T00:00:00"/>
        <d v="2018-02-01T00:00:00"/>
        <d v="2018-01-28T00:00:00"/>
        <d v="2017-10-25T00:00:00"/>
        <d v="2018-02-05T00:00:00"/>
        <d v="2017-12-02T00:00:00"/>
        <d v="2017-12-18T00:00:00"/>
        <d v="2018-01-18T00:00:00"/>
        <d v="2017-10-12T00:00:00"/>
        <d v="2018-01-15T00:00:00"/>
        <d v="2017-10-21T00:00:00"/>
        <d v="2018-01-22T00:00:00"/>
        <d v="2018-02-17T00:00:00"/>
        <d v="2017-12-22T00:00:00"/>
        <d v="2017-11-18T00:00:00"/>
        <d v="2018-01-16T00:00:00"/>
        <d v="2018-02-20T00:00:00"/>
        <d v="2018-02-04T00:00:00"/>
        <d v="2017-09-14T00:00:00"/>
        <d v="2017-12-05T00:00:00"/>
        <d v="2017-08-11T00:00:00"/>
        <d v="2017-12-06T00:00:00"/>
        <d v="2018-01-10T00:00:00"/>
        <d v="2017-12-27T00:00:00"/>
        <d v="2018-02-09T00:00:00"/>
        <d v="2017-10-18T00:00:00"/>
        <d v="2017-09-28T00:00:00"/>
        <d v="2018-01-25T00:00:00"/>
        <d v="2018-02-27T00:00:00"/>
        <d v="2017-09-30T00:00:00"/>
        <d v="2017-11-23T00:00:00"/>
        <d v="2017-12-09T00:00:00"/>
        <d v="2017-11-02T00:00:00"/>
        <d v="2017-08-22T00:00:00"/>
        <d v="2017-11-03T00:00:00"/>
        <d v="2017-07-24T00:00:00"/>
        <d v="2018-03-26T00:00:00"/>
        <d v="2018-02-14T00:00:00"/>
        <d v="2018-03-30T00:00:00"/>
        <d v="2018-02-11T00:00:00"/>
        <d v="2018-01-11T00:00:00"/>
        <d v="2017-11-04T00:00:00"/>
        <d v="2017-11-17T00:00:00"/>
        <d v="2018-01-12T00:00:00"/>
        <d v="2017-12-24T00:00:00"/>
        <d v="2017-12-26T00:00:00"/>
        <d v="2018-04-09T00:00:00"/>
        <d v="2018-01-20T00:00:00"/>
        <d v="2018-03-28T00:00:00"/>
        <d v="2017-12-21T00:00:00"/>
        <d v="2018-04-07T00:00:00"/>
        <d v="2017-08-18T00:00:00"/>
        <d v="2018-02-12T00:00:00"/>
        <d v="2018-03-10T00:00:00"/>
        <d v="2018-01-01T00:00:00"/>
        <d v="2018-02-25T00:00:00"/>
        <d v="2018-03-20T00:00:00"/>
        <d v="2018-04-21T00:00:00"/>
        <d v="2017-12-16T00:00:00"/>
        <d v="2018-03-23T00:00:00"/>
        <d v="2018-04-24T00:00:00"/>
        <d v="2017-11-12T00:00:00"/>
        <d v="2018-02-06T00:00:00"/>
        <d v="2018-03-25T00:00:00"/>
        <d v="2018-04-17T00:00:00"/>
        <d v="2017-10-06T00:00:00"/>
        <d v="2018-04-12T00:00:00"/>
        <d v="2017-11-14T00:00:00"/>
        <d v="2018-04-19T00:00:00"/>
        <d v="2018-04-25T00:00:00"/>
        <d v="2018-02-23T00:00:00"/>
        <d v="2018-04-30T00:00:00"/>
        <d v="2018-03-14T00:00:00"/>
        <d v="2018-03-15T00:00:00"/>
        <d v="2018-04-03T00:00:00"/>
        <d v="2018-03-04T00:00:00"/>
        <d v="2017-08-12T00:00:00"/>
        <d v="2018-04-13T00:00:00"/>
        <d v="2018-02-28T00:00:00"/>
        <d v="2017-12-08T00:00:00"/>
        <d v="2017-11-15T00:00:00"/>
        <d v="2018-04-08T00:00:00"/>
        <d v="2018-02-24T00:00:00"/>
        <d v="2017-11-09T00:00:00"/>
        <d v="2018-05-20T00:00:00"/>
        <d v="2018-03-21T00:00:00"/>
        <d v="2017-09-17T00:00:00"/>
        <d v="2018-03-13T00:00:00"/>
        <d v="2018-03-03T00:00:00"/>
        <d v="2018-01-09T00:00:00"/>
        <d v="2018-04-15T00:00:00"/>
        <d v="2018-03-22T00:00:00"/>
        <d v="2018-02-10T00:00:00"/>
        <d v="2018-05-08T00:00:00"/>
        <d v="2018-02-15T00:00:00"/>
        <d v="2018-01-21T00:00:00"/>
        <d v="2018-04-14T00:00:00"/>
        <d v="2018-05-18T00:00:00"/>
        <d v="2018-03-17T00:00:00"/>
        <d v="2018-04-10T00:00:00"/>
        <d v="2018-05-01T00:00:00"/>
        <d v="2018-03-08T00:00:00"/>
        <d v="2018-05-17T00:00:00"/>
        <d v="2018-02-26T00:00:00"/>
        <d v="2018-04-23T00:00:00"/>
        <d v="2018-04-18T00:00:00"/>
        <d v="2018-02-02T00:00:00"/>
        <d v="2018-03-19T00:00:00"/>
        <d v="2018-06-03T00:00:00"/>
        <d v="2018-03-24T00:00:00"/>
        <d v="2018-05-16T00:00:00"/>
        <d v="2018-02-07T00:00:00"/>
        <d v="2018-06-05T00:00:00"/>
        <d v="2018-03-11T00:00:00"/>
        <d v="2018-05-12T00:00:00"/>
        <d v="2018-04-16T00:00:00"/>
        <d v="2018-06-14T00:00:00"/>
        <d v="2018-03-16T00:00:00"/>
        <d v="2018-04-04T00:00:00"/>
        <d v="2018-05-25T00:00:00"/>
        <d v="2018-05-27T00:00:00"/>
        <d v="2017-11-24T00:00:00"/>
        <d v="2018-01-24T00:00:00"/>
        <d v="2018-05-28T00:00:00"/>
        <d v="2018-06-06T00:00:00"/>
        <d v="2018-06-07T00:00:00"/>
        <d v="2018-05-03T00:00:00"/>
        <d v="2018-05-14T00:00:00"/>
        <d v="2018-03-12T00:00:00"/>
        <d v="2018-07-02T00:00:00"/>
        <d v="2018-06-23T00:00:00"/>
        <d v="2018-01-27T00:00:00"/>
        <d v="2018-04-28T00:00:00"/>
        <d v="2018-07-07T00:00:00"/>
        <d v="2018-06-13T00:00:00"/>
        <d v="2018-05-02T00:00:00"/>
        <d v="2018-07-10T00:00:00"/>
        <d v="2018-05-29T00:00:00"/>
        <d v="2018-06-02T00:00:00"/>
        <d v="2018-06-27T00:00:00"/>
        <d v="2018-02-18T00:00:00"/>
        <d v="2018-07-09T00:00:00"/>
        <d v="2018-04-05T00:00:00"/>
        <d v="2018-02-19T00:00:00"/>
        <d v="2018-07-04T00:00:00"/>
        <d v="2018-01-07T00:00:00"/>
        <d v="2018-05-15T00:00:00"/>
        <d v="2018-02-16T00:00:00"/>
        <d v="2017-12-29T00:00:00"/>
        <d v="2018-06-10T00:00:00"/>
        <d v="2018-07-24T00:00:00"/>
        <d v="2018-04-11T00:00:00"/>
        <d v="2018-07-23T00:00:00"/>
        <d v="2018-04-29T00:00:00"/>
        <d v="2018-05-06T00:00:00"/>
        <d v="2018-07-28T00:00:00"/>
        <d v="2018-07-22T00:00:00"/>
        <d v="2018-08-03T00:00:00"/>
        <d v="2018-01-04T00:00:00"/>
        <d v="2018-03-29T00:00:00"/>
        <d v="2018-04-26T00:00:00"/>
        <d v="2018-08-05T00:00:00"/>
        <d v="2018-06-04T00:00:00"/>
        <d v="2018-06-29T00:00:00"/>
        <d v="2017-11-21T00:00:00"/>
        <d v="2018-03-01T00:00:00"/>
        <d v="2018-05-22T00:00:00"/>
        <d v="2018-08-04T00:00:00"/>
        <d v="2018-02-22T00:00:00"/>
        <d v="2018-06-01T00:00:00"/>
        <d v="2017-12-13T00:00:00"/>
        <d v="2018-06-15T00:00:00"/>
        <d v="2018-08-08T00:00:00"/>
        <d v="2018-01-08T00:00:00"/>
        <d v="2018-04-01T00:00:00"/>
        <d v="2018-02-03T00:00:00"/>
        <d v="2018-07-27T00:00:00"/>
        <d v="2018-07-15T00:00:00"/>
        <d v="2018-04-22T00:00:00"/>
        <d v="2018-05-23T00:00:00"/>
        <d v="2018-06-12T00:00:00"/>
        <d v="2018-08-29T00:00:00"/>
        <d v="2018-07-03T00:00:00"/>
        <d v="2018-04-06T00:00:00"/>
        <d v="2018-03-18T00:00:00"/>
        <d v="2018-05-07T00:00:00"/>
        <d v="2018-08-28T00:00:00"/>
        <d v="2018-05-05T00:00:00"/>
        <d v="2018-09-04T00:00:00"/>
        <d v="2018-01-30T00:00:00"/>
        <d v="2018-08-14T00:00:00"/>
        <d v="2018-01-17T00:00:00"/>
        <d v="2018-07-11T00:00:00"/>
        <d v="2018-09-03T00:00:00"/>
        <d v="2018-05-31T00:00:00"/>
        <d v="2018-09-02T00:00:00"/>
        <d v="2018-04-27T00:00:00"/>
        <d v="2018-08-06T00:00:00"/>
        <d v="2018-03-02T00:00:00"/>
        <d v="2018-05-19T00:00:00"/>
        <d v="2018-04-20T00:00:00"/>
        <d v="2018-07-19T00:00:00"/>
        <d v="2018-07-21T00:00:00"/>
        <d v="2018-09-13T00:00:00"/>
        <d v="2018-09-20T00:00:00"/>
        <d v="2018-09-27T00:00:00"/>
        <d v="2018-08-15T00:00:00"/>
        <d v="2018-08-10T00:00:00"/>
        <d v="2018-08-16T00:00:00"/>
        <d v="2018-08-01T00:00:00"/>
        <d v="2018-07-08T00:00:00"/>
        <d v="2018-06-09T00:00:00"/>
        <d v="2018-07-26T00:00:00"/>
        <d v="2018-09-28T00:00:00"/>
        <d v="2018-07-14T00:00:00"/>
        <d v="2018-01-05T00:00:00"/>
        <d v="2018-08-11T00:00:00"/>
        <d v="2018-05-24T00:00:00"/>
        <d v="2018-10-02T00:00:00"/>
        <d v="2018-10-06T00:00:00"/>
        <d v="2018-06-18T00:00:00"/>
        <d v="2018-08-02T00:00:00"/>
        <d v="2018-07-29T00:00:00"/>
        <d v="2018-06-19T00:00:00"/>
        <d v="2018-09-10T00:00:00"/>
        <d v="2018-01-23T00:00:00"/>
        <d v="2018-09-01T00:00:00"/>
        <d v="2018-06-08T00:00:00"/>
        <d v="2018-02-21T00:00:00"/>
        <d v="2018-09-12T00:00:00"/>
        <d v="2018-09-29T00:00:00"/>
        <d v="2018-06-20T00:00:00"/>
        <d v="2018-06-21T00:00:00"/>
        <d v="2018-03-27T00:00:00"/>
        <d v="2018-08-27T00:00:00"/>
        <d v="2018-03-06T00:00:00"/>
        <d v="2018-05-30T00:00:00"/>
        <d v="2018-08-26T00:00:00"/>
        <d v="2018-06-28T00:00:00"/>
        <d v="2018-09-05T00:00:00"/>
        <d v="2018-10-15T00:00:00"/>
        <d v="2018-09-07T00:00:00"/>
        <d v="2018-10-28T00:00:00"/>
        <d v="2018-08-19T00:00:00"/>
        <d v="2018-10-18T00:00:00"/>
        <d v="2018-10-10T00:00:00"/>
        <d v="2018-10-25T00:00:00"/>
        <d v="2018-10-29T00:00:00"/>
        <d v="2018-08-18T00:00:00"/>
        <d v="2018-05-13T00:00:00"/>
        <d v="2018-09-18T00:00:00"/>
        <d v="2018-03-05T00:00:00"/>
        <d v="2018-05-04T00:00:00"/>
        <d v="2018-05-21T00:00:00"/>
        <d v="2018-10-01T00:00:00"/>
        <d v="2018-11-05T00:00:00"/>
        <d v="2018-05-26T00:00:00"/>
        <d v="2018-11-01T00:00:00"/>
        <d v="2018-10-16T00:00:00"/>
        <d v="2018-08-17T00:00:00"/>
        <d v="2018-10-21T00:00:00"/>
        <d v="2018-10-24T00:00:00"/>
        <d v="2018-03-09T00:00:00"/>
        <d v="2018-10-19T00:00:00"/>
        <d v="2018-11-23T00:00:00"/>
        <d v="2018-09-14T00:00:00"/>
        <d v="2018-11-13T00:00:00"/>
        <d v="2018-09-23T00:00:00"/>
        <d v="2018-09-17T00:00:00"/>
        <d v="2018-05-10T00:00:00"/>
        <d v="2018-06-17T00:00:00"/>
        <d v="2018-08-12T00:00:00"/>
        <d v="2018-03-31T00:00:00"/>
        <d v="2018-09-26T00:00:00"/>
        <d v="2018-11-09T00:00:00"/>
        <d v="2018-08-22T00:00:00"/>
        <d v="2018-10-04T00:00:00"/>
        <d v="2018-11-10T00:00:00"/>
        <d v="2018-11-21T00:00:00"/>
        <d v="2018-11-06T00:00:00"/>
        <d v="2018-10-05T00:00:00"/>
        <d v="2018-06-25T00:00:00"/>
        <d v="2018-11-26T00:00:00"/>
        <d v="2018-12-15T00:00:00"/>
        <d v="2018-07-06T00:00:00"/>
        <d v="2018-12-18T00:00:00"/>
        <d v="2018-12-03T00:00:00"/>
        <d v="2018-06-26T00:00:00"/>
        <d v="2018-11-11T00:00:00"/>
        <d v="2018-12-11T00:00:00"/>
        <d v="2018-10-13T00:00:00"/>
        <d v="2018-10-03T00:00:00"/>
        <d v="2018-04-02T00:00:00"/>
        <d v="2018-07-01T00:00:00"/>
        <d v="2018-12-05T00:00:00"/>
        <d v="2018-09-25T00:00:00"/>
        <d v="2018-12-23T00:00:00"/>
        <d v="2018-12-12T00:00:00"/>
        <d v="2018-10-20T00:00:00"/>
        <d v="2018-12-07T00:00:00"/>
        <d v="2018-10-22T00:00:00"/>
        <d v="2018-09-08T00:00:00"/>
        <d v="2018-07-13T00:00:00"/>
        <d v="2018-12-28T00:00:00"/>
        <d v="2018-12-17T00:00:00"/>
        <d v="2018-12-26T00:00:00"/>
        <d v="2018-11-03T00:00:00"/>
        <d v="2018-06-24T00:00:00"/>
        <d v="2018-07-12T00:00:00"/>
        <d v="2018-07-16T00:00:00"/>
        <d v="2018-09-11T00:00:00"/>
        <d v="2018-09-19T00:00:00"/>
        <d v="2018-10-14T00:00:00"/>
        <d v="2018-10-07T00:00:00"/>
        <d v="2019-01-05T00:00:00"/>
        <d v="2018-11-30T00:00:00"/>
        <d v="2018-08-21T00:00:00"/>
        <d v="2018-12-25T00:00:00"/>
        <d v="2018-12-19T00:00:00"/>
        <d v="2018-10-17T00:00:00"/>
        <d v="2018-11-16T00:00:00"/>
        <d v="2018-11-22T00:00:00"/>
        <d v="2018-11-07T00:00:00"/>
        <d v="2018-12-16T00:00:00"/>
        <d v="2018-06-16T00:00:00"/>
        <d v="2018-07-20T00:00:00"/>
        <d v="2018-10-30T00:00:00"/>
        <d v="2018-08-31T00:00:00"/>
        <d v="2019-01-10T00:00:00"/>
        <d v="2018-12-22T00:00:00"/>
        <d v="2019-01-24T00:00:00"/>
        <d v="2018-12-14T00:00:00"/>
        <d v="2019-01-08T00:00:00"/>
        <d v="2018-08-09T00:00:00"/>
        <d v="2018-08-23T00:00:00"/>
        <d v="2018-10-12T00:00:00"/>
        <d v="2018-09-24T00:00:00"/>
        <d v="2019-01-17T00:00:00"/>
        <d v="2019-01-30T00:00:00"/>
        <d v="2018-08-30T00:00:00"/>
        <d v="2018-06-11T00:00:00"/>
        <d v="2018-12-27T00:00:00"/>
        <d v="2018-12-24T00:00:00"/>
        <d v="2018-12-06T00:00:00"/>
        <d v="2019-02-05T00:00:00"/>
        <d v="2018-07-18T00:00:00"/>
        <d v="2018-10-08T00:00:00"/>
        <d v="2019-01-18T00:00:00"/>
        <d v="2019-02-01T00:00:00"/>
        <d v="2018-11-20T00:00:00"/>
        <d v="2018-07-05T00:00:00"/>
        <d v="2018-06-30T00:00:00"/>
        <d v="2019-02-02T00:00:00"/>
        <d v="2018-10-27T00:00:00"/>
        <d v="2019-01-12T00:00:00"/>
        <d v="2018-12-08T00:00:00"/>
        <d v="2019-01-23T00:00:00"/>
        <d v="2019-02-03T00:00:00"/>
        <d v="2018-07-17T00:00:00"/>
        <d v="2019-02-13T00:00:00"/>
        <d v="2019-01-21T00:00:00"/>
        <d v="2019-03-02T00:00:00"/>
        <d v="2019-01-11T00:00:00"/>
        <d v="2019-01-29T00:00:00"/>
        <d v="2018-12-21T00:00:00"/>
        <d v="2019-02-14T00:00:00"/>
        <d v="2019-02-06T00:00:00"/>
        <d v="2019-02-16T00:00:00"/>
        <d v="2019-01-01T00:00:00"/>
        <d v="2019-01-26T00:00:00"/>
        <d v="2019-03-01T00:00:00"/>
        <d v="2019-02-26T00:00:00"/>
        <d v="2018-09-22T00:00:00"/>
        <d v="2019-02-22T00:00:00"/>
        <d v="2018-12-04T00:00:00"/>
        <d v="2019-01-19T00:00:00"/>
        <d v="2019-02-11T00:00:00"/>
        <d v="2019-03-07T00:00:00"/>
        <d v="2018-11-19T00:00:00"/>
        <d v="2019-03-15T00:00:00"/>
        <d v="2019-01-03T00:00:00"/>
        <d v="2019-01-14T00:00:00"/>
        <d v="2019-01-31T00:00:00"/>
        <d v="2018-06-22T00:00:00"/>
        <d v="2018-07-31T00:00:00"/>
        <d v="2019-02-09T00:00:00"/>
        <d v="2019-01-28T00:00:00"/>
        <d v="2019-02-17T00:00:00"/>
        <d v="2018-11-15T00:00:00"/>
        <d v="2019-03-13T00:00:00"/>
        <d v="2018-12-31T00:00:00"/>
        <d v="2019-03-14T00:00:00"/>
        <d v="2018-11-12T00:00:00"/>
        <d v="2018-11-08T00:00:00"/>
        <d v="2018-11-25T00:00:00"/>
        <d v="2018-11-02T00:00:00"/>
        <d v="2018-10-26T00:00:00"/>
        <d v="2019-03-31T00:00:00"/>
        <d v="2018-09-15T00:00:00"/>
        <d v="2019-01-07T00:00:00"/>
        <d v="2019-03-03T00:00:00"/>
        <d v="2019-01-27T00:00:00"/>
        <d v="2019-03-12T00:00:00"/>
        <d v="2019-03-28T00:00:00"/>
        <d v="2019-03-05T00:00:00"/>
        <d v="2019-01-04T00:00:00"/>
        <d v="2019-03-23T00:00:00"/>
        <d v="2019-01-09T00:00:00"/>
        <d v="2019-03-20T00:00:00"/>
        <d v="2019-03-27T00:00:00"/>
        <d v="2018-12-09T00:00:00"/>
        <d v="2019-04-13T00:00:00"/>
        <d v="2019-01-06T00:00:00"/>
        <d v="2018-10-31T00:00:00"/>
        <d v="2019-04-02T00:00:00"/>
        <d v="2019-04-14T00:00:00"/>
        <d v="2019-02-12T00:00:00"/>
        <d v="2018-11-18T00:00:00"/>
        <d v="2019-02-15T00:00:00"/>
        <d v="2019-04-30T00:00:00"/>
        <d v="2019-05-01T00:00:00"/>
        <d v="2019-04-18T00:00:00"/>
        <d v="2019-01-16T00:00:00"/>
        <d v="2019-02-23T00:00:00"/>
        <d v="2019-02-27T00:00:00"/>
        <d v="2019-03-08T00:00:00"/>
        <d v="2019-05-07T00:00:00"/>
        <d v="2019-04-07T00:00:00"/>
        <d v="2019-03-04T00:00:00"/>
        <d v="2018-12-29T00:00:00"/>
        <d v="2019-03-22T00:00:00"/>
        <d v="2018-11-17T00:00:00"/>
        <d v="2019-03-26T00:00:00"/>
        <d v="2019-03-24T00:00:00"/>
        <d v="2019-01-15T00:00:00"/>
        <d v="2019-02-04T00:00:00"/>
        <d v="2018-12-10T00:00:00"/>
        <d v="2019-01-25T00:00:00"/>
        <d v="2019-04-04T00:00:00"/>
        <d v="2019-01-22T00:00:00"/>
        <d v="2019-03-16T00:00:00"/>
        <d v="2019-03-29T00:00:00"/>
        <d v="2019-04-29T00:00:00"/>
        <d v="2019-01-13T00:00:00"/>
        <d v="2019-02-08T00:00:00"/>
        <d v="2019-04-25T00:00:00"/>
        <d v="2019-04-12T00:00:00"/>
        <d v="2018-09-30T00:00:00"/>
        <d v="2019-05-06T00:00:00"/>
        <d v="2019-04-17T00:00:00"/>
        <d v="2019-02-10T00:00:00"/>
        <d v="2018-10-09T00:00:00"/>
        <d v="2019-04-23T00:00:00"/>
        <d v="2018-10-11T00:00:00"/>
        <d v="2019-04-21T00:00:00"/>
        <d v="2019-03-10T00:00:00"/>
        <d v="2019-04-19T00:00:00"/>
        <d v="2019-02-18T00:00:00"/>
        <d v="2018-11-28T00:00:00"/>
        <d v="2019-04-10T00:00:00"/>
        <d v="2019-04-28T00:00:00"/>
        <d v="2019-02-07T00:00:00"/>
        <d v="2019-03-25T00:00:00"/>
        <d v="2019-04-24T00:00:00"/>
        <d v="2018-11-24T00:00:00"/>
        <d v="2019-03-09T00:00:00"/>
        <d v="2019-04-01T00:00:00"/>
        <d v="2019-02-21T00:00:00"/>
        <d v="2019-03-11T00:00:00"/>
        <d v="2019-03-18T00:00:00"/>
        <d v="2019-02-24T00:00:00"/>
        <d v="2018-10-23T00:00:00"/>
        <d v="2019-03-17T00:00:00"/>
        <d v="2019-02-25T00:00:00"/>
        <d v="2019-04-06T00:00:00"/>
        <d v="2019-01-02T00:00:00"/>
        <d v="2018-12-30T00:00:00"/>
        <d v="2018-11-27T00:00:00"/>
        <d v="2019-03-21T00:00:00"/>
        <d v="2019-04-16T00:00:00"/>
        <d v="2018-12-01T00:00:00"/>
        <d v="2019-03-06T00:00:00"/>
        <d v="2019-02-20T00:00:00"/>
        <d v="2019-04-27T00:00:00"/>
        <d v="2019-01-20T00:00:00"/>
        <d v="2019-05-03T00:00:00"/>
        <d v="2019-02-28T00:00:00"/>
        <d v="2019-02-19T00:00:00"/>
        <d v="2019-04-20T00:00:00"/>
        <d v="2018-12-20T00:00:00"/>
        <d v="2019-04-09T00:00:00"/>
        <d v="2019-05-02T00:00:00"/>
        <d v="2019-03-30T00:00:00"/>
        <d v="2019-05-04T00:00:00"/>
        <d v="2019-04-26T00:00:00"/>
        <d v="2019-05-05T00:00:00"/>
        <d v="2019-04-03T00:00:00"/>
        <d v="2019-04-22T00:00:00"/>
        <d v="2019-04-08T00:00:00"/>
        <d v="2019-04-15T00:00:00"/>
      </sharedItems>
      <fieldGroup par="14" base="2">
        <rangePr groupBy="months" startDate="2016-04-05T00:00:00" endDate="2019-05-08T00:00:00"/>
        <groupItems count="14">
          <s v="&lt;05/04/201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19"/>
        </groupItems>
      </fieldGroup>
    </cacheField>
    <cacheField name="Provincia" numFmtId="0">
      <sharedItems count="4">
        <s v="Málaga"/>
        <s v="Córdoba"/>
        <s v="Sevilla"/>
        <s v="Cádiz"/>
      </sharedItems>
    </cacheField>
    <cacheField name="Tipo de Inmueble" numFmtId="0">
      <sharedItems/>
    </cacheField>
    <cacheField name="Superficie (m²)" numFmtId="1">
      <sharedItems containsSemiMixedTypes="0" containsString="0" containsNumber="1" containsInteger="1" minValue="33" maxValue="297"/>
    </cacheField>
    <cacheField name="Operación" numFmtId="0">
      <sharedItems count="2">
        <s v="Venta"/>
        <s v="Alquiler"/>
      </sharedItems>
    </cacheField>
    <cacheField name="Costos Operativos" numFmtId="164">
      <sharedItems containsSemiMixedTypes="0" containsString="0" containsNumber="1" minValue="5549.8" maxValue="116495"/>
    </cacheField>
    <cacheField name="Monto Total Operación" numFmtId="164">
      <sharedItems containsSemiMixedTypes="0" containsString="0" containsNumber="1" containsInteger="1" minValue="200405" maxValue="2973785"/>
    </cacheField>
    <cacheField name="Beneficio Propietario" numFmtId="164">
      <sharedItems containsSemiMixedTypes="0" containsString="0" containsNumber="1" minValue="160324" maxValue="2379028"/>
    </cacheField>
    <cacheField name="Ganancia" numFmtId="164">
      <sharedItems containsSemiMixedTypes="0" containsString="0" containsNumber="1" minValue="34531.199999999997" maxValue="478262"/>
    </cacheField>
    <cacheField name="Vendedor" numFmtId="0">
      <sharedItems/>
    </cacheField>
    <cacheField name="Calificación Operación" numFmtId="0">
      <sharedItems containsSemiMixedTypes="0" containsString="0" containsNumber="1" minValue="1" maxValue="5"/>
    </cacheField>
    <cacheField name="Trimestres" numFmtId="0" databaseField="0">
      <fieldGroup base="2">
        <rangePr groupBy="quarters" startDate="2016-04-05T00:00:00" endDate="2019-05-08T00:00:00"/>
        <groupItems count="6">
          <s v="&lt;05/04/2016"/>
          <s v="Trim.1"/>
          <s v="Trim.2"/>
          <s v="Trim.3"/>
          <s v="Trim.4"/>
          <s v="&gt;08/05/2019"/>
        </groupItems>
      </fieldGroup>
    </cacheField>
    <cacheField name="Años" numFmtId="0" databaseField="0">
      <fieldGroup base="2">
        <rangePr groupBy="years" startDate="2016-04-05T00:00:00" endDate="2019-05-08T00:00:00"/>
        <groupItems count="6">
          <s v="&lt;05/04/2016"/>
          <s v="2016"/>
          <s v="2017"/>
          <s v="2018"/>
          <s v="2019"/>
          <s v="&gt;08/05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87.023701851853" createdVersion="8" refreshedVersion="8" minRefreshableVersion="3" recordCount="2759" xr:uid="{8271E340-CFE4-42E0-BD8F-23B6DCFC80AB}">
  <cacheSource type="worksheet">
    <worksheetSource ref="A1:N2760" sheet="Operaciones"/>
  </cacheSource>
  <cacheFields count="14">
    <cacheField name="Id Operación" numFmtId="0">
      <sharedItems containsSemiMixedTypes="0" containsString="0" containsNumber="1" containsInteger="1" minValue="1" maxValue="2759"/>
    </cacheField>
    <cacheField name="Fecha Alta" numFmtId="14">
      <sharedItems containsSemiMixedTypes="0" containsNonDate="0" containsDate="1" containsString="0" minDate="2016-01-01T00:00:00" maxDate="2019-01-11T00:00:00"/>
    </cacheField>
    <cacheField name="Fecha Operación" numFmtId="14">
      <sharedItems containsSemiMixedTypes="0" containsNonDate="0" containsDate="1" containsString="0" minDate="2016-04-05T00:00:00" maxDate="2019-05-08T00:00:00"/>
    </cacheField>
    <cacheField name="Eficiencia" numFmtId="14">
      <sharedItems count="2">
        <s v="Demorado"/>
        <s v="En Tiempo"/>
      </sharedItems>
    </cacheField>
    <cacheField name="Provincia" numFmtId="0">
      <sharedItems/>
    </cacheField>
    <cacheField name="Tipo de Inmueble" numFmtId="0">
      <sharedItems/>
    </cacheField>
    <cacheField name="Superficie (m²)" numFmtId="1">
      <sharedItems containsSemiMixedTypes="0" containsString="0" containsNumber="1" containsInteger="1" minValue="33" maxValue="297"/>
    </cacheField>
    <cacheField name="Operación" numFmtId="0">
      <sharedItems/>
    </cacheField>
    <cacheField name="Costos Operativos" numFmtId="164">
      <sharedItems containsSemiMixedTypes="0" containsString="0" containsNumber="1" minValue="5549.8" maxValue="116495"/>
    </cacheField>
    <cacheField name="Monto Total Operación" numFmtId="164">
      <sharedItems containsSemiMixedTypes="0" containsString="0" containsNumber="1" containsInteger="1" minValue="200405" maxValue="2973785"/>
    </cacheField>
    <cacheField name="Beneficio Propietario" numFmtId="164">
      <sharedItems containsSemiMixedTypes="0" containsString="0" containsNumber="1" minValue="160324" maxValue="2379028"/>
    </cacheField>
    <cacheField name="Ganancia" numFmtId="164">
      <sharedItems containsSemiMixedTypes="0" containsString="0" containsNumber="1" minValue="34531.199999999997" maxValue="478262"/>
    </cacheField>
    <cacheField name="Vendedor" numFmtId="0">
      <sharedItems/>
    </cacheField>
    <cacheField name="Calificación Operación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87.03439212963" createdVersion="8" refreshedVersion="8" minRefreshableVersion="3" recordCount="2759" xr:uid="{67C25211-005E-4D1A-ACD5-0820019F358D}">
  <cacheSource type="worksheet">
    <worksheetSource name="tablaoperaciones"/>
  </cacheSource>
  <cacheFields count="15">
    <cacheField name="Id Operación" numFmtId="0">
      <sharedItems containsSemiMixedTypes="0" containsString="0" containsNumber="1" containsInteger="1" minValue="1" maxValue="2759"/>
    </cacheField>
    <cacheField name="Fecha Alta" numFmtId="14">
      <sharedItems containsSemiMixedTypes="0" containsNonDate="0" containsDate="1" containsString="0" minDate="2016-01-01T00:00:00" maxDate="2019-01-11T00:00:00"/>
    </cacheField>
    <cacheField name="Fecha Operación" numFmtId="14">
      <sharedItems containsSemiMixedTypes="0" containsNonDate="0" containsDate="1" containsString="0" minDate="2016-04-05T00:00:00" maxDate="2019-05-08T00:00:00"/>
    </cacheField>
    <cacheField name="Eficiencia" numFmtId="14">
      <sharedItems/>
    </cacheField>
    <cacheField name="Provincia" numFmtId="0">
      <sharedItems/>
    </cacheField>
    <cacheField name="Tipo de Inmueble" numFmtId="0">
      <sharedItems count="7">
        <s v="Depósito"/>
        <s v="Departamento"/>
        <s v="Local Comercial"/>
        <s v="Terreno"/>
        <s v="Oficinas"/>
        <s v="Casa"/>
        <s v="Estacionamiento"/>
      </sharedItems>
    </cacheField>
    <cacheField name="Superficie (m²)" numFmtId="1">
      <sharedItems containsSemiMixedTypes="0" containsString="0" containsNumber="1" containsInteger="1" minValue="33" maxValue="297"/>
    </cacheField>
    <cacheField name="Operación" numFmtId="0">
      <sharedItems/>
    </cacheField>
    <cacheField name="Costos Operativos" numFmtId="164">
      <sharedItems containsSemiMixedTypes="0" containsString="0" containsNumber="1" minValue="5549.8" maxValue="116495"/>
    </cacheField>
    <cacheField name="Monto Total Operación" numFmtId="164">
      <sharedItems containsSemiMixedTypes="0" containsString="0" containsNumber="1" containsInteger="1" minValue="200405" maxValue="2973785"/>
    </cacheField>
    <cacheField name="Beneficio Propietario" numFmtId="164">
      <sharedItems containsSemiMixedTypes="0" containsString="0" containsNumber="1" minValue="160324" maxValue="2379028"/>
    </cacheField>
    <cacheField name="Ganancia" numFmtId="164">
      <sharedItems containsSemiMixedTypes="0" containsString="0" containsNumber="1" minValue="34531.199999999997" maxValue="478262"/>
    </cacheField>
    <cacheField name="Vendedor" numFmtId="0">
      <sharedItems/>
    </cacheField>
    <cacheField name="Calificación Operación" numFmtId="0">
      <sharedItems containsSemiMixedTypes="0" containsString="0" containsNumber="1" minValue="1" maxValue="5" count="17">
        <n v="4.5999999999999996"/>
        <n v="4.9000000000000004"/>
        <n v="4.7"/>
        <n v="4.5"/>
        <n v="4.3"/>
        <n v="3.6"/>
        <n v="5"/>
        <n v="4.0999999999999996"/>
        <n v="3.7"/>
        <n v="4"/>
        <n v="3.9"/>
        <n v="4.4000000000000004"/>
        <n v="4.8"/>
        <n v="4.2"/>
        <n v="2.4"/>
        <n v="3.8"/>
        <n v="1"/>
      </sharedItems>
      <fieldGroup par="14"/>
    </cacheField>
    <cacheField name="Calificación Operación2" numFmtId="0" databaseField="0">
      <fieldGroup base="13">
        <discretePr count="17">
          <x v="4"/>
          <x v="4"/>
          <x v="4"/>
          <x v="4"/>
          <x v="4"/>
          <x v="3"/>
          <x v="0"/>
          <x v="4"/>
          <x v="3"/>
          <x v="4"/>
          <x v="3"/>
          <x v="4"/>
          <x v="4"/>
          <x v="4"/>
          <x v="1"/>
          <x v="3"/>
          <x v="2"/>
        </discretePr>
        <groupItems count="5">
          <n v="5"/>
          <n v="2.4"/>
          <n v="1"/>
          <s v="Grupo1"/>
          <s v="Grupo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59">
  <r>
    <n v="1"/>
    <d v="2016-01-01T00:00:00"/>
    <x v="0"/>
    <x v="0"/>
    <s v="Depósito"/>
    <n v="285"/>
    <x v="0"/>
    <n v="84689.12"/>
    <n v="2170388"/>
    <n v="1736310.4"/>
    <n v="349388.4800000001"/>
    <s v="Romina"/>
    <n v="4.5999999999999996"/>
  </r>
  <r>
    <n v="2"/>
    <d v="2016-01-01T00:00:00"/>
    <x v="1"/>
    <x v="1"/>
    <s v="Departamento"/>
    <n v="194"/>
    <x v="0"/>
    <n v="77155.960000000006"/>
    <n v="1981909"/>
    <n v="1585527.2"/>
    <n v="319225.84000000003"/>
    <s v="Arturo"/>
    <n v="4.9000000000000004"/>
  </r>
  <r>
    <n v="3"/>
    <d v="2016-01-01T00:00:00"/>
    <x v="2"/>
    <x v="1"/>
    <s v="Local Comercial"/>
    <n v="76"/>
    <x v="1"/>
    <n v="27367.64"/>
    <n v="748901"/>
    <n v="599120.80000000005"/>
    <n v="122412.55999999995"/>
    <s v="Carlos"/>
    <n v="4.9000000000000004"/>
  </r>
  <r>
    <n v="4"/>
    <d v="2016-01-02T00:00:00"/>
    <x v="3"/>
    <x v="0"/>
    <s v="Terreno"/>
    <n v="280"/>
    <x v="0"/>
    <n v="71530"/>
    <n v="1851935"/>
    <n v="1481548"/>
    <n v="298857"/>
    <s v="Iván"/>
    <n v="4.7"/>
  </r>
  <r>
    <n v="5"/>
    <d v="2016-01-02T00:00:00"/>
    <x v="4"/>
    <x v="2"/>
    <s v="Departamento"/>
    <n v="148"/>
    <x v="0"/>
    <n v="44516.959999999999"/>
    <n v="1174509"/>
    <n v="939607.2"/>
    <n v="190384.84000000005"/>
    <s v="Ángeles"/>
    <n v="4.5"/>
  </r>
  <r>
    <n v="6"/>
    <d v="2016-01-03T00:00:00"/>
    <x v="5"/>
    <x v="3"/>
    <s v="Local Comercial"/>
    <n v="124"/>
    <x v="0"/>
    <n v="37090.239999999998"/>
    <n v="989641"/>
    <n v="791712.8"/>
    <n v="160837.95999999996"/>
    <s v="Arturo"/>
    <n v="4.3"/>
  </r>
  <r>
    <n v="7"/>
    <d v="2016-01-03T00:00:00"/>
    <x v="6"/>
    <x v="1"/>
    <s v="Oficinas"/>
    <n v="64"/>
    <x v="1"/>
    <n v="15565.44"/>
    <n v="443171"/>
    <n v="354536.8"/>
    <n v="73068.760000000009"/>
    <s v="Arturo"/>
    <n v="3.6"/>
  </r>
  <r>
    <n v="8"/>
    <d v="2016-01-03T00:00:00"/>
    <x v="7"/>
    <x v="0"/>
    <s v="Departamento"/>
    <n v="231"/>
    <x v="0"/>
    <n v="85596"/>
    <n v="2194960"/>
    <n v="1755968"/>
    <n v="353396"/>
    <s v="Iván"/>
    <n v="4.9000000000000004"/>
  </r>
  <r>
    <n v="9"/>
    <d v="2016-01-04T00:00:00"/>
    <x v="8"/>
    <x v="2"/>
    <s v="Terreno"/>
    <n v="102"/>
    <x v="0"/>
    <n v="40358.199999999997"/>
    <n v="1060865"/>
    <n v="848692"/>
    <n v="171814.8"/>
    <s v="Iván"/>
    <n v="4.5"/>
  </r>
  <r>
    <n v="10"/>
    <d v="2016-01-04T00:00:00"/>
    <x v="9"/>
    <x v="3"/>
    <s v="Departamento"/>
    <n v="293"/>
    <x v="0"/>
    <n v="80843.72"/>
    <n v="2079253"/>
    <n v="1663402.4"/>
    <n v="335006.88000000012"/>
    <s v="Carlos"/>
    <n v="4.5"/>
  </r>
  <r>
    <n v="11"/>
    <d v="2016-01-04T00:00:00"/>
    <x v="10"/>
    <x v="1"/>
    <s v="Terreno"/>
    <n v="117"/>
    <x v="1"/>
    <n v="23982.720000000001"/>
    <n v="663553"/>
    <n v="530842.4"/>
    <n v="108727.87999999998"/>
    <s v="Arturo"/>
    <n v="5"/>
  </r>
  <r>
    <n v="12"/>
    <d v="2016-01-04T00:00:00"/>
    <x v="11"/>
    <x v="2"/>
    <s v="Local Comercial"/>
    <n v="182"/>
    <x v="0"/>
    <n v="39357.120000000003"/>
    <n v="1035813"/>
    <n v="828650.4"/>
    <n v="167805.47999999998"/>
    <s v="Romina"/>
    <n v="4.9000000000000004"/>
  </r>
  <r>
    <n v="13"/>
    <d v="2016-01-04T00:00:00"/>
    <x v="12"/>
    <x v="2"/>
    <s v="Departamento"/>
    <n v="293"/>
    <x v="0"/>
    <n v="116495"/>
    <n v="2973785"/>
    <n v="2379028"/>
    <n v="478262"/>
    <s v="Iván"/>
    <n v="4.0999999999999996"/>
  </r>
  <r>
    <n v="14"/>
    <d v="2016-01-04T00:00:00"/>
    <x v="13"/>
    <x v="3"/>
    <s v="Oficinas"/>
    <n v="61"/>
    <x v="1"/>
    <n v="25992"/>
    <n v="701185"/>
    <n v="560948"/>
    <n v="114245"/>
    <s v="Romina"/>
    <n v="3.7"/>
  </r>
  <r>
    <n v="15"/>
    <d v="2016-01-04T00:00:00"/>
    <x v="14"/>
    <x v="2"/>
    <s v="Local Comercial"/>
    <n v="172"/>
    <x v="0"/>
    <n v="31930.44"/>
    <n v="856821"/>
    <n v="685456.8"/>
    <n v="139433.75999999995"/>
    <s v="Arturo"/>
    <n v="4.0999999999999996"/>
  </r>
  <r>
    <n v="16"/>
    <d v="2016-01-05T00:00:00"/>
    <x v="15"/>
    <x v="1"/>
    <s v="Oficinas"/>
    <n v="172"/>
    <x v="0"/>
    <n v="36282.400000000001"/>
    <n v="974445"/>
    <n v="779556"/>
    <n v="158606.6"/>
    <s v="Romina"/>
    <n v="3.7"/>
  </r>
  <r>
    <n v="17"/>
    <d v="2016-01-05T00:00:00"/>
    <x v="16"/>
    <x v="1"/>
    <s v="Local Comercial"/>
    <n v="53"/>
    <x v="1"/>
    <n v="13357.84"/>
    <n v="395331"/>
    <n v="316264.8"/>
    <n v="65708.360000000015"/>
    <s v="Sabrina"/>
    <n v="4"/>
  </r>
  <r>
    <n v="18"/>
    <d v="2016-01-06T00:00:00"/>
    <x v="17"/>
    <x v="3"/>
    <s v="Casa"/>
    <n v="279"/>
    <x v="0"/>
    <n v="66426.2"/>
    <n v="1716090"/>
    <n v="1372872"/>
    <n v="276791.8"/>
    <s v="Romina"/>
    <n v="3.9"/>
  </r>
  <r>
    <n v="19"/>
    <d v="2016-01-07T00:00:00"/>
    <x v="18"/>
    <x v="1"/>
    <s v="Oficinas"/>
    <n v="52"/>
    <x v="1"/>
    <n v="17757.599999999999"/>
    <n v="509100"/>
    <n v="407280"/>
    <n v="84062.399999999994"/>
    <s v="Sabrina"/>
    <n v="3.7"/>
  </r>
  <r>
    <n v="20"/>
    <d v="2016-01-08T00:00:00"/>
    <x v="19"/>
    <x v="2"/>
    <s v="Depósito"/>
    <n v="145"/>
    <x v="0"/>
    <n v="45941.84"/>
    <n v="1205981"/>
    <n v="964784.8"/>
    <n v="195254.35999999996"/>
    <s v="Ángeles"/>
    <n v="4"/>
  </r>
  <r>
    <n v="21"/>
    <d v="2016-01-09T00:00:00"/>
    <x v="20"/>
    <x v="3"/>
    <s v="Depósito"/>
    <n v="221"/>
    <x v="0"/>
    <n v="80070.679999999993"/>
    <n v="2057477"/>
    <n v="1645981.6"/>
    <n v="331424.71999999991"/>
    <s v="Romina"/>
    <n v="4.4000000000000004"/>
  </r>
  <r>
    <n v="22"/>
    <d v="2016-01-09T00:00:00"/>
    <x v="21"/>
    <x v="1"/>
    <s v="Estacionamiento"/>
    <n v="113"/>
    <x v="1"/>
    <n v="27877.08"/>
    <n v="764037"/>
    <n v="611229.6"/>
    <n v="124930.32000000002"/>
    <s v="Arturo"/>
    <n v="4.4000000000000004"/>
  </r>
  <r>
    <n v="23"/>
    <d v="2016-01-10T00:00:00"/>
    <x v="22"/>
    <x v="1"/>
    <s v="Local Comercial"/>
    <n v="180"/>
    <x v="0"/>
    <n v="56584.160000000003"/>
    <n v="1475414"/>
    <n v="1180331.2"/>
    <n v="238498.64000000004"/>
    <s v="Sabrina"/>
    <n v="4.7"/>
  </r>
  <r>
    <n v="24"/>
    <d v="2016-01-10T00:00:00"/>
    <x v="23"/>
    <x v="2"/>
    <s v="Departamento"/>
    <n v="73"/>
    <x v="1"/>
    <n v="16283.6"/>
    <n v="463875"/>
    <n v="371100"/>
    <n v="76491.399999999994"/>
    <s v="Carlos"/>
    <n v="4"/>
  </r>
  <r>
    <n v="25"/>
    <d v="2016-01-10T00:00:00"/>
    <x v="24"/>
    <x v="1"/>
    <s v="Depósito"/>
    <n v="118"/>
    <x v="0"/>
    <n v="45976.36"/>
    <n v="1207169"/>
    <n v="965735.2"/>
    <n v="195457.44000000006"/>
    <s v="Iván"/>
    <n v="4.7"/>
  </r>
  <r>
    <n v="26"/>
    <d v="2016-01-10T00:00:00"/>
    <x v="25"/>
    <x v="2"/>
    <s v="Terreno"/>
    <n v="65"/>
    <x v="1"/>
    <n v="20899.2"/>
    <n v="586265"/>
    <n v="469012"/>
    <n v="96353.8"/>
    <s v="Iván"/>
    <n v="4.9000000000000004"/>
  </r>
  <r>
    <n v="27"/>
    <d v="2016-01-11T00:00:00"/>
    <x v="26"/>
    <x v="2"/>
    <s v="Depósito"/>
    <n v="65"/>
    <x v="1"/>
    <n v="25465.200000000001"/>
    <n v="695815"/>
    <n v="556652"/>
    <n v="113697.8"/>
    <s v="Arturo"/>
    <n v="4.3"/>
  </r>
  <r>
    <n v="28"/>
    <d v="2016-01-12T00:00:00"/>
    <x v="27"/>
    <x v="2"/>
    <s v="Terreno"/>
    <n v="182"/>
    <x v="0"/>
    <n v="65473.4"/>
    <n v="1697045"/>
    <n v="1357636"/>
    <n v="273935.59999999998"/>
    <s v="Carlos"/>
    <n v="4.5"/>
  </r>
  <r>
    <n v="29"/>
    <d v="2016-01-12T00:00:00"/>
    <x v="28"/>
    <x v="0"/>
    <s v="Casa"/>
    <n v="86"/>
    <x v="1"/>
    <n v="29011.84"/>
    <n v="790056"/>
    <n v="632044.80000000005"/>
    <n v="128999.35999999996"/>
    <s v="Sabrina"/>
    <n v="4.5999999999999996"/>
  </r>
  <r>
    <n v="30"/>
    <d v="2016-01-12T00:00:00"/>
    <x v="29"/>
    <x v="2"/>
    <s v="Estacionamiento"/>
    <n v="196"/>
    <x v="0"/>
    <n v="36883.879999999997"/>
    <n v="975557"/>
    <n v="780445.6"/>
    <n v="158227.52000000002"/>
    <s v="Romina"/>
    <n v="4.9000000000000004"/>
  </r>
  <r>
    <n v="31"/>
    <d v="2016-01-13T00:00:00"/>
    <x v="30"/>
    <x v="2"/>
    <s v="Terreno"/>
    <n v="138"/>
    <x v="0"/>
    <n v="55199.96"/>
    <n v="1441859"/>
    <n v="1153487.2"/>
    <n v="233171.84000000005"/>
    <s v="Iván"/>
    <n v="4.5"/>
  </r>
  <r>
    <n v="32"/>
    <d v="2016-01-13T00:00:00"/>
    <x v="31"/>
    <x v="1"/>
    <s v="Departamento"/>
    <n v="87"/>
    <x v="1"/>
    <n v="23922.92"/>
    <n v="663833"/>
    <n v="531066.4"/>
    <n v="108843.67999999998"/>
    <s v="Ángeles"/>
    <n v="4.4000000000000004"/>
  </r>
  <r>
    <n v="33"/>
    <d v="2016-01-15T00:00:00"/>
    <x v="32"/>
    <x v="1"/>
    <s v="Departamento"/>
    <n v="178"/>
    <x v="0"/>
    <n v="59444.4"/>
    <n v="1540595"/>
    <n v="1232476"/>
    <n v="248674.6"/>
    <s v="Ángeles"/>
    <n v="3.7"/>
  </r>
  <r>
    <n v="34"/>
    <d v="2016-01-15T00:00:00"/>
    <x v="33"/>
    <x v="3"/>
    <s v="Departamento"/>
    <n v="276"/>
    <x v="0"/>
    <n v="98320.88"/>
    <n v="2519682"/>
    <n v="2015745.6"/>
    <n v="405615.5199999999"/>
    <s v="Ángeles"/>
    <n v="4.8"/>
  </r>
  <r>
    <n v="35"/>
    <d v="2016-01-15T00:00:00"/>
    <x v="34"/>
    <x v="3"/>
    <s v="Terreno"/>
    <n v="254"/>
    <x v="0"/>
    <n v="71120.84"/>
    <n v="1836256"/>
    <n v="1469004.8"/>
    <n v="296130.36"/>
    <s v="Sabrina"/>
    <n v="4.3"/>
  </r>
  <r>
    <n v="36"/>
    <d v="2016-01-16T00:00:00"/>
    <x v="35"/>
    <x v="2"/>
    <s v="Local Comercial"/>
    <n v="134"/>
    <x v="0"/>
    <n v="41183.599999999999"/>
    <n v="1090825"/>
    <n v="872660"/>
    <n v="176981.4"/>
    <s v="Sabrina"/>
    <n v="4"/>
  </r>
  <r>
    <n v="37"/>
    <d v="2016-01-16T00:00:00"/>
    <x v="36"/>
    <x v="3"/>
    <s v="Depósito"/>
    <n v="222"/>
    <x v="0"/>
    <n v="45395.88"/>
    <n v="1197057"/>
    <n v="957645.6"/>
    <n v="194015.52000000002"/>
    <s v="Arturo"/>
    <n v="4.7"/>
  </r>
  <r>
    <n v="38"/>
    <d v="2016-01-17T00:00:00"/>
    <x v="37"/>
    <x v="2"/>
    <s v="Oficinas"/>
    <n v="293"/>
    <x v="0"/>
    <n v="58986"/>
    <n v="1529285"/>
    <n v="1223428"/>
    <n v="246871"/>
    <s v="Carlos"/>
    <n v="4.8"/>
  </r>
  <r>
    <n v="39"/>
    <d v="2016-01-18T00:00:00"/>
    <x v="38"/>
    <x v="2"/>
    <s v="Terreno"/>
    <n v="211"/>
    <x v="0"/>
    <n v="45281.2"/>
    <n v="1191465"/>
    <n v="953172"/>
    <n v="193011.8"/>
    <s v="Carlos"/>
    <n v="4.2"/>
  </r>
  <r>
    <n v="40"/>
    <d v="2016-01-18T00:00:00"/>
    <x v="39"/>
    <x v="0"/>
    <s v="Terreno"/>
    <n v="176"/>
    <x v="0"/>
    <n v="41447.360000000001"/>
    <n v="1094269"/>
    <n v="875415.2"/>
    <n v="177406.44000000006"/>
    <s v="Iván"/>
    <n v="4.8"/>
  </r>
  <r>
    <n v="41"/>
    <d v="2016-01-18T00:00:00"/>
    <x v="40"/>
    <x v="1"/>
    <s v="Depósito"/>
    <n v="224"/>
    <x v="0"/>
    <n v="55647.4"/>
    <n v="1458345"/>
    <n v="1166676"/>
    <n v="236021.6"/>
    <s v="Iván"/>
    <n v="3.6"/>
  </r>
  <r>
    <n v="42"/>
    <d v="2016-01-19T00:00:00"/>
    <x v="41"/>
    <x v="3"/>
    <s v="Departamento"/>
    <n v="162"/>
    <x v="0"/>
    <n v="56193.68"/>
    <n v="1463477"/>
    <n v="1170781.6000000001"/>
    <n v="236501.71999999991"/>
    <s v="Iván"/>
    <n v="2.4"/>
  </r>
  <r>
    <n v="43"/>
    <d v="2016-01-19T00:00:00"/>
    <x v="42"/>
    <x v="2"/>
    <s v="Depósito"/>
    <n v="69"/>
    <x v="1"/>
    <n v="22336.639999999999"/>
    <n v="616201"/>
    <n v="492960.8"/>
    <n v="100903.56000000001"/>
    <s v="Ángeles"/>
    <n v="3.9"/>
  </r>
  <r>
    <n v="44"/>
    <d v="2016-01-19T00:00:00"/>
    <x v="43"/>
    <x v="2"/>
    <s v="Oficinas"/>
    <n v="274"/>
    <x v="0"/>
    <n v="60862.48"/>
    <n v="1573547"/>
    <n v="1258837.6000000001"/>
    <n v="253846.9199999999"/>
    <s v="Ángeles"/>
    <n v="3.9"/>
  </r>
  <r>
    <n v="45"/>
    <d v="2016-01-20T00:00:00"/>
    <x v="44"/>
    <x v="1"/>
    <s v="Local Comercial"/>
    <n v="284"/>
    <x v="0"/>
    <n v="113132.32"/>
    <n v="2887543"/>
    <n v="2310034.4"/>
    <n v="464376.28000000009"/>
    <s v="Carlos"/>
    <n v="3.9"/>
  </r>
  <r>
    <n v="46"/>
    <d v="2016-01-20T00:00:00"/>
    <x v="45"/>
    <x v="2"/>
    <s v="Departamento"/>
    <n v="219"/>
    <x v="0"/>
    <n v="50869.919999999998"/>
    <n v="1330533"/>
    <n v="1064426.3999999999"/>
    <n v="215236.68000000011"/>
    <s v="Romina"/>
    <n v="4.2"/>
  </r>
  <r>
    <n v="47"/>
    <d v="2016-01-20T00:00:00"/>
    <x v="46"/>
    <x v="0"/>
    <s v="Terreno"/>
    <n v="47"/>
    <x v="1"/>
    <n v="8993.7199999999993"/>
    <n v="285903"/>
    <n v="228722.4"/>
    <n v="48186.880000000005"/>
    <s v="Sabrina"/>
    <n v="4.5999999999999996"/>
  </r>
  <r>
    <n v="48"/>
    <d v="2016-01-20T00:00:00"/>
    <x v="47"/>
    <x v="2"/>
    <s v="Departamento"/>
    <n v="279"/>
    <x v="0"/>
    <n v="57506.52"/>
    <n v="1493973"/>
    <n v="1195178.3999999999"/>
    <n v="241288.0800000001"/>
    <s v="Iván"/>
    <n v="4.5999999999999996"/>
  </r>
  <r>
    <n v="49"/>
    <d v="2016-01-20T00:00:00"/>
    <x v="48"/>
    <x v="1"/>
    <s v="Terreno"/>
    <n v="36"/>
    <x v="1"/>
    <n v="11870.2"/>
    <n v="358165"/>
    <n v="286532"/>
    <n v="59762.8"/>
    <s v="Iván"/>
    <n v="4.5999999999999996"/>
  </r>
  <r>
    <n v="50"/>
    <d v="2016-01-20T00:00:00"/>
    <x v="49"/>
    <x v="0"/>
    <s v="Terreno"/>
    <n v="228"/>
    <x v="0"/>
    <n v="37468"/>
    <n v="994110"/>
    <n v="795288"/>
    <n v="161354"/>
    <s v="Romina"/>
    <n v="5"/>
  </r>
  <r>
    <n v="51"/>
    <d v="2016-01-20T00:00:00"/>
    <x v="50"/>
    <x v="0"/>
    <s v="Estacionamiento"/>
    <n v="84"/>
    <x v="1"/>
    <n v="21612.799999999999"/>
    <n v="605105"/>
    <n v="484084"/>
    <n v="99408.2"/>
    <s v="Carlos"/>
    <n v="4.4000000000000004"/>
  </r>
  <r>
    <n v="52"/>
    <d v="2016-01-22T00:00:00"/>
    <x v="51"/>
    <x v="3"/>
    <s v="Oficinas"/>
    <n v="200"/>
    <x v="0"/>
    <n v="63061.56"/>
    <n v="1642049"/>
    <n v="1313639.2"/>
    <n v="265348.24000000005"/>
    <s v="Ángeles"/>
    <n v="4.7"/>
  </r>
  <r>
    <n v="53"/>
    <d v="2016-01-22T00:00:00"/>
    <x v="52"/>
    <x v="0"/>
    <s v="Departamento"/>
    <n v="153"/>
    <x v="0"/>
    <n v="56501.919999999998"/>
    <n v="1475233"/>
    <n v="1180186.3999999999"/>
    <n v="238544.68000000011"/>
    <s v="Romina"/>
    <n v="4.3"/>
  </r>
  <r>
    <n v="54"/>
    <d v="2016-01-22T00:00:00"/>
    <x v="53"/>
    <x v="3"/>
    <s v="Oficinas"/>
    <n v="64"/>
    <x v="1"/>
    <n v="26463.84"/>
    <n v="723481"/>
    <n v="578784.80000000005"/>
    <n v="118232.35999999996"/>
    <s v="Sabrina"/>
    <n v="4"/>
  </r>
  <r>
    <n v="55"/>
    <d v="2016-01-22T00:00:00"/>
    <x v="36"/>
    <x v="1"/>
    <s v="Estacionamiento"/>
    <n v="120"/>
    <x v="0"/>
    <n v="38497.360000000001"/>
    <n v="1019719"/>
    <n v="815775.2"/>
    <n v="165446.44000000006"/>
    <s v="Romina"/>
    <n v="3.8"/>
  </r>
  <r>
    <n v="56"/>
    <d v="2016-01-23T00:00:00"/>
    <x v="54"/>
    <x v="3"/>
    <s v="Local Comercial"/>
    <n v="47"/>
    <x v="1"/>
    <n v="8607.7999999999993"/>
    <n v="275705"/>
    <n v="220564"/>
    <n v="46533.2"/>
    <s v="Ángeles"/>
    <n v="3.8"/>
  </r>
  <r>
    <n v="57"/>
    <d v="2016-01-23T00:00:00"/>
    <x v="55"/>
    <x v="0"/>
    <s v="Terreno"/>
    <n v="50"/>
    <x v="1"/>
    <n v="19847.2"/>
    <n v="549215"/>
    <n v="439372"/>
    <n v="89995.8"/>
    <s v="Romina"/>
    <n v="3.9"/>
  </r>
  <r>
    <n v="58"/>
    <d v="2016-01-24T00:00:00"/>
    <x v="56"/>
    <x v="3"/>
    <s v="Oficinas"/>
    <n v="270"/>
    <x v="0"/>
    <n v="90790.04"/>
    <n v="2324111"/>
    <n v="1859288.8"/>
    <n v="374032.16"/>
    <s v="Ángeles"/>
    <n v="4.4000000000000004"/>
  </r>
  <r>
    <n v="59"/>
    <d v="2016-01-24T00:00:00"/>
    <x v="57"/>
    <x v="0"/>
    <s v="Casa"/>
    <n v="159"/>
    <x v="0"/>
    <n v="53992.639999999999"/>
    <n v="1410301"/>
    <n v="1128240.8"/>
    <n v="228067.55999999994"/>
    <s v="Carlos"/>
    <n v="4.3"/>
  </r>
  <r>
    <n v="60"/>
    <d v="2016-01-24T00:00:00"/>
    <x v="58"/>
    <x v="3"/>
    <s v="Oficinas"/>
    <n v="263"/>
    <x v="0"/>
    <n v="75571.600000000006"/>
    <n v="1956725"/>
    <n v="1565380"/>
    <n v="315773.40000000002"/>
    <s v="Iván"/>
    <n v="4.0999999999999996"/>
  </r>
  <r>
    <n v="61"/>
    <d v="2016-01-24T00:00:00"/>
    <x v="59"/>
    <x v="2"/>
    <s v="Oficinas"/>
    <n v="115"/>
    <x v="0"/>
    <n v="44484.6"/>
    <n v="1177325"/>
    <n v="941860"/>
    <n v="190980.4"/>
    <s v="Romina"/>
    <n v="4.2"/>
  </r>
  <r>
    <n v="62"/>
    <d v="2016-01-24T00:00:00"/>
    <x v="60"/>
    <x v="0"/>
    <s v="Depósito"/>
    <n v="172"/>
    <x v="0"/>
    <n v="44562.52"/>
    <n v="1179423"/>
    <n v="943538.4"/>
    <n v="191322.08"/>
    <s v="Carlos"/>
    <n v="4.7"/>
  </r>
  <r>
    <n v="63"/>
    <d v="2016-01-25T00:00:00"/>
    <x v="61"/>
    <x v="3"/>
    <s v="Depósito"/>
    <n v="141"/>
    <x v="1"/>
    <n v="28629.759999999998"/>
    <n v="774629"/>
    <n v="619703.19999999995"/>
    <n v="126296.04000000005"/>
    <s v="Sabrina"/>
    <n v="3.7"/>
  </r>
  <r>
    <n v="64"/>
    <d v="2016-01-26T00:00:00"/>
    <x v="62"/>
    <x v="1"/>
    <s v="Departamento"/>
    <n v="51"/>
    <x v="1"/>
    <n v="19242.400000000001"/>
    <n v="545495"/>
    <n v="436396"/>
    <n v="89856.6"/>
    <s v="Ángeles"/>
    <n v="3.8"/>
  </r>
  <r>
    <n v="65"/>
    <d v="2016-01-26T00:00:00"/>
    <x v="63"/>
    <x v="0"/>
    <s v="Departamento"/>
    <n v="141"/>
    <x v="0"/>
    <n v="56279.28"/>
    <n v="1473317"/>
    <n v="1178653.6000000001"/>
    <n v="238384.11999999991"/>
    <s v="Sabrina"/>
    <n v="3.6"/>
  </r>
  <r>
    <n v="66"/>
    <d v="2016-01-27T00:00:00"/>
    <x v="64"/>
    <x v="3"/>
    <s v="Oficinas"/>
    <n v="269"/>
    <x v="0"/>
    <n v="83733.960000000006"/>
    <n v="2155909"/>
    <n v="1724727.2"/>
    <n v="347447.84"/>
    <s v="Arturo"/>
    <n v="3.9"/>
  </r>
  <r>
    <n v="67"/>
    <d v="2016-01-27T00:00:00"/>
    <x v="65"/>
    <x v="3"/>
    <s v="Oficinas"/>
    <n v="213"/>
    <x v="0"/>
    <n v="36981.08"/>
    <n v="985412"/>
    <n v="788329.6"/>
    <n v="160101.32"/>
    <s v="Iván"/>
    <n v="4.4000000000000004"/>
  </r>
  <r>
    <n v="68"/>
    <d v="2016-01-27T00:00:00"/>
    <x v="58"/>
    <x v="1"/>
    <s v="Local Comercial"/>
    <n v="63"/>
    <x v="1"/>
    <n v="14207.68"/>
    <n v="413477"/>
    <n v="330781.59999999998"/>
    <n v="68487.72000000003"/>
    <s v="Sabrina"/>
    <n v="4.9000000000000004"/>
  </r>
  <r>
    <n v="69"/>
    <d v="2016-01-27T00:00:00"/>
    <x v="66"/>
    <x v="2"/>
    <s v="Terreno"/>
    <n v="243"/>
    <x v="0"/>
    <n v="87263.32"/>
    <n v="2248893"/>
    <n v="1799114.4"/>
    <n v="362515.28000000009"/>
    <s v="Ángeles"/>
    <n v="3.7"/>
  </r>
  <r>
    <n v="70"/>
    <d v="2016-01-28T00:00:00"/>
    <x v="67"/>
    <x v="3"/>
    <s v="Casa"/>
    <n v="174"/>
    <x v="0"/>
    <n v="65107.8"/>
    <n v="1684180"/>
    <n v="1347344"/>
    <n v="271728.2"/>
    <s v="Ángeles"/>
    <n v="4.8"/>
  </r>
  <r>
    <n v="71"/>
    <d v="2016-01-28T00:00:00"/>
    <x v="33"/>
    <x v="0"/>
    <s v="Terreno"/>
    <n v="228"/>
    <x v="0"/>
    <n v="76433"/>
    <n v="1976410"/>
    <n v="1581128"/>
    <n v="318849"/>
    <s v="Romina"/>
    <n v="3.7"/>
  </r>
  <r>
    <n v="72"/>
    <d v="2016-01-28T00:00:00"/>
    <x v="65"/>
    <x v="2"/>
    <s v="Depósito"/>
    <n v="212"/>
    <x v="0"/>
    <n v="58162.080000000002"/>
    <n v="1515437"/>
    <n v="1212349.6000000001"/>
    <n v="244925.31999999989"/>
    <s v="Romina"/>
    <n v="4"/>
  </r>
  <r>
    <n v="73"/>
    <d v="2016-01-28T00:00:00"/>
    <x v="68"/>
    <x v="3"/>
    <s v="Estacionamiento"/>
    <n v="58"/>
    <x v="1"/>
    <n v="11813.76"/>
    <n v="356529"/>
    <n v="285223.2"/>
    <n v="59492.039999999986"/>
    <s v="Carlos"/>
    <n v="3.6"/>
  </r>
  <r>
    <n v="74"/>
    <d v="2016-01-29T00:00:00"/>
    <x v="69"/>
    <x v="3"/>
    <s v="Local Comercial"/>
    <n v="226"/>
    <x v="0"/>
    <n v="43313.2"/>
    <n v="1134540"/>
    <n v="907632"/>
    <n v="183594.8"/>
    <s v="Carlos"/>
    <n v="3.9"/>
  </r>
  <r>
    <n v="75"/>
    <d v="2016-01-29T00:00:00"/>
    <x v="70"/>
    <x v="0"/>
    <s v="Departamento"/>
    <n v="38"/>
    <x v="1"/>
    <n v="6345.48"/>
    <n v="224347"/>
    <n v="179477.6"/>
    <n v="38523.919999999998"/>
    <s v="Iván"/>
    <n v="4.3"/>
  </r>
  <r>
    <n v="76"/>
    <d v="2016-01-29T00:00:00"/>
    <x v="8"/>
    <x v="0"/>
    <s v="Casa"/>
    <n v="231"/>
    <x v="0"/>
    <n v="69513.240000000005"/>
    <n v="1793591"/>
    <n v="1434872.8"/>
    <n v="289204.95999999996"/>
    <s v="Arturo"/>
    <n v="4.9000000000000004"/>
  </r>
  <r>
    <n v="77"/>
    <d v="2016-01-30T00:00:00"/>
    <x v="71"/>
    <x v="3"/>
    <s v="Terreno"/>
    <n v="108"/>
    <x v="0"/>
    <n v="43324.68"/>
    <n v="1141477"/>
    <n v="913181.6"/>
    <n v="184970.72000000003"/>
    <s v="Arturo"/>
    <n v="4.5"/>
  </r>
  <r>
    <n v="78"/>
    <d v="2016-01-31T00:00:00"/>
    <x v="72"/>
    <x v="3"/>
    <s v="Oficinas"/>
    <n v="82"/>
    <x v="1"/>
    <n v="16901.400000000001"/>
    <n v="484970"/>
    <n v="387976"/>
    <n v="80092.600000000006"/>
    <s v="Ángeles"/>
    <n v="4"/>
  </r>
  <r>
    <n v="79"/>
    <d v="2016-01-31T00:00:00"/>
    <x v="73"/>
    <x v="3"/>
    <s v="Estacionamiento"/>
    <n v="291"/>
    <x v="0"/>
    <n v="99806.36"/>
    <n v="2556969"/>
    <n v="2045575.2"/>
    <n v="411587.44000000006"/>
    <s v="Romina"/>
    <n v="4.8"/>
  </r>
  <r>
    <n v="80"/>
    <d v="2016-01-31T00:00:00"/>
    <x v="74"/>
    <x v="3"/>
    <s v="Depósito"/>
    <n v="212"/>
    <x v="0"/>
    <n v="52797.279999999999"/>
    <n v="1375592"/>
    <n v="1100473.6000000001"/>
    <n v="222321.11999999991"/>
    <s v="Romina"/>
    <n v="4.9000000000000004"/>
  </r>
  <r>
    <n v="81"/>
    <d v="2016-02-01T00:00:00"/>
    <x v="75"/>
    <x v="2"/>
    <s v="Departamento"/>
    <n v="231"/>
    <x v="0"/>
    <n v="71665.759999999995"/>
    <n v="1848729"/>
    <n v="1478983.2"/>
    <n v="298080.04000000004"/>
    <s v="Arturo"/>
    <n v="4.7"/>
  </r>
  <r>
    <n v="82"/>
    <d v="2016-02-02T00:00:00"/>
    <x v="76"/>
    <x v="1"/>
    <s v="Local Comercial"/>
    <n v="111"/>
    <x v="0"/>
    <n v="41923.24"/>
    <n v="1106216"/>
    <n v="884972.8"/>
    <n v="179319.95999999996"/>
    <s v="Arturo"/>
    <n v="4.3"/>
  </r>
  <r>
    <n v="83"/>
    <d v="2016-02-02T00:00:00"/>
    <x v="77"/>
    <x v="3"/>
    <s v="Casa"/>
    <n v="53"/>
    <x v="1"/>
    <n v="17924.88"/>
    <n v="507557"/>
    <n v="406045.6"/>
    <n v="83586.520000000019"/>
    <s v="Ángeles"/>
    <n v="3.8"/>
  </r>
  <r>
    <n v="84"/>
    <d v="2016-02-02T00:00:00"/>
    <x v="78"/>
    <x v="2"/>
    <s v="Casa"/>
    <n v="88"/>
    <x v="1"/>
    <n v="17618.599999999999"/>
    <n v="507425"/>
    <n v="405940"/>
    <n v="83866.399999999994"/>
    <s v="Romina"/>
    <n v="4.5999999999999996"/>
  </r>
  <r>
    <n v="85"/>
    <d v="2016-02-02T00:00:00"/>
    <x v="79"/>
    <x v="1"/>
    <s v="Departamento"/>
    <n v="123"/>
    <x v="0"/>
    <n v="36015.879999999997"/>
    <n v="961807"/>
    <n v="769445.6"/>
    <n v="156345.52000000002"/>
    <s v="Carlos"/>
    <n v="4.7"/>
  </r>
  <r>
    <n v="86"/>
    <d v="2016-02-03T00:00:00"/>
    <x v="80"/>
    <x v="0"/>
    <s v="Local Comercial"/>
    <n v="271"/>
    <x v="0"/>
    <n v="84745"/>
    <n v="2178185"/>
    <n v="1742548"/>
    <n v="350892"/>
    <s v="Iván"/>
    <n v="3.9"/>
  </r>
  <r>
    <n v="87"/>
    <d v="2016-02-03T00:00:00"/>
    <x v="81"/>
    <x v="1"/>
    <s v="Terreno"/>
    <n v="88"/>
    <x v="0"/>
    <n v="30523"/>
    <n v="815360"/>
    <n v="652288"/>
    <n v="132549"/>
    <s v="Sabrina"/>
    <n v="4.4000000000000004"/>
  </r>
  <r>
    <n v="88"/>
    <d v="2016-02-03T00:00:00"/>
    <x v="82"/>
    <x v="3"/>
    <s v="Terreno"/>
    <n v="52"/>
    <x v="1"/>
    <n v="15609.84"/>
    <n v="457681"/>
    <n v="366144.8"/>
    <n v="75926.360000000015"/>
    <s v="Arturo"/>
    <n v="4.3"/>
  </r>
  <r>
    <n v="89"/>
    <d v="2016-02-04T00:00:00"/>
    <x v="83"/>
    <x v="1"/>
    <s v="Estacionamiento"/>
    <n v="45"/>
    <x v="1"/>
    <n v="8051.64"/>
    <n v="256201"/>
    <n v="204960.8"/>
    <n v="43188.560000000012"/>
    <s v="Iván"/>
    <n v="4.9000000000000004"/>
  </r>
  <r>
    <n v="90"/>
    <d v="2016-02-04T00:00:00"/>
    <x v="84"/>
    <x v="0"/>
    <s v="Terreno"/>
    <n v="289"/>
    <x v="0"/>
    <n v="106547.64"/>
    <n v="2722301"/>
    <n v="2177840.7999999998"/>
    <n v="437912.56000000017"/>
    <s v="Arturo"/>
    <n v="3.6"/>
  </r>
  <r>
    <n v="91"/>
    <d v="2016-02-04T00:00:00"/>
    <x v="43"/>
    <x v="2"/>
    <s v="Casa"/>
    <n v="117"/>
    <x v="1"/>
    <n v="28230.36"/>
    <n v="760094"/>
    <n v="608075.19999999995"/>
    <n v="123788.44000000005"/>
    <s v="Carlos"/>
    <n v="4.8"/>
  </r>
  <r>
    <n v="92"/>
    <d v="2016-02-05T00:00:00"/>
    <x v="85"/>
    <x v="0"/>
    <s v="Departamento"/>
    <n v="42"/>
    <x v="1"/>
    <n v="14718.28"/>
    <n v="424517"/>
    <n v="339613.6"/>
    <n v="70185.120000000024"/>
    <s v="Iván"/>
    <n v="4.5"/>
  </r>
  <r>
    <n v="93"/>
    <d v="2016-02-05T00:00:00"/>
    <x v="86"/>
    <x v="2"/>
    <s v="Oficinas"/>
    <n v="128"/>
    <x v="0"/>
    <n v="36040.800000000003"/>
    <n v="958505"/>
    <n v="766804"/>
    <n v="155660.20000000001"/>
    <s v="Carlos"/>
    <n v="4.5"/>
  </r>
  <r>
    <n v="94"/>
    <d v="2016-02-06T00:00:00"/>
    <x v="87"/>
    <x v="0"/>
    <s v="Estacionamiento"/>
    <n v="171"/>
    <x v="0"/>
    <n v="37446.32"/>
    <n v="1001843"/>
    <n v="801474.4"/>
    <n v="162922.27999999997"/>
    <s v="Sabrina"/>
    <n v="4.8"/>
  </r>
  <r>
    <n v="95"/>
    <d v="2016-02-06T00:00:00"/>
    <x v="24"/>
    <x v="1"/>
    <s v="Departamento"/>
    <n v="64"/>
    <x v="1"/>
    <n v="25665.64"/>
    <n v="700301"/>
    <n v="560240.80000000005"/>
    <n v="114394.55999999995"/>
    <s v="Carlos"/>
    <n v="4.2"/>
  </r>
  <r>
    <n v="96"/>
    <d v="2016-02-07T00:00:00"/>
    <x v="88"/>
    <x v="0"/>
    <s v="Oficinas"/>
    <n v="98"/>
    <x v="1"/>
    <n v="28174.240000000002"/>
    <n v="765416"/>
    <n v="612332.80000000005"/>
    <n v="124908.95999999995"/>
    <s v="Iván"/>
    <n v="3.9"/>
  </r>
  <r>
    <n v="97"/>
    <d v="2016-02-07T00:00:00"/>
    <x v="89"/>
    <x v="3"/>
    <s v="Casa"/>
    <n v="91"/>
    <x v="1"/>
    <n v="24226.44"/>
    <n v="662021"/>
    <n v="529616.80000000005"/>
    <n v="108177.75999999995"/>
    <s v="Iván"/>
    <n v="4.5"/>
  </r>
  <r>
    <n v="98"/>
    <d v="2016-02-07T00:00:00"/>
    <x v="90"/>
    <x v="1"/>
    <s v="Oficinas"/>
    <n v="220"/>
    <x v="0"/>
    <n v="57855.28"/>
    <n v="1504267"/>
    <n v="1203413.6000000001"/>
    <n v="242998.11999999991"/>
    <s v="Romina"/>
    <n v="3.6"/>
  </r>
  <r>
    <n v="99"/>
    <d v="2016-02-07T00:00:00"/>
    <x v="91"/>
    <x v="1"/>
    <s v="Estacionamiento"/>
    <n v="248"/>
    <x v="0"/>
    <n v="81589.440000000002"/>
    <n v="2103721"/>
    <n v="1682976.8"/>
    <n v="339154.75999999995"/>
    <s v="Ángeles"/>
    <n v="4.0999999999999996"/>
  </r>
  <r>
    <n v="100"/>
    <d v="2016-02-08T00:00:00"/>
    <x v="92"/>
    <x v="1"/>
    <s v="Terreno"/>
    <n v="120"/>
    <x v="1"/>
    <n v="20301"/>
    <n v="567860"/>
    <n v="454288"/>
    <n v="93271"/>
    <s v="Iván"/>
    <n v="4.3"/>
  </r>
  <r>
    <n v="101"/>
    <d v="2016-02-08T00:00:00"/>
    <x v="83"/>
    <x v="0"/>
    <s v="Local Comercial"/>
    <n v="158"/>
    <x v="1"/>
    <n v="27427.759999999998"/>
    <n v="747179"/>
    <n v="597743.19999999995"/>
    <n v="122008.04000000005"/>
    <s v="Ángeles"/>
    <n v="4.5999999999999996"/>
  </r>
  <r>
    <n v="102"/>
    <d v="2016-02-08T00:00:00"/>
    <x v="24"/>
    <x v="3"/>
    <s v="Departamento"/>
    <n v="41"/>
    <x v="1"/>
    <n v="16934.400000000001"/>
    <n v="474920"/>
    <n v="379936"/>
    <n v="78049.600000000006"/>
    <s v="Sabrina"/>
    <n v="4.5"/>
  </r>
  <r>
    <n v="103"/>
    <d v="2016-02-08T00:00:00"/>
    <x v="93"/>
    <x v="2"/>
    <s v="Departamento"/>
    <n v="252"/>
    <x v="0"/>
    <n v="46562.6"/>
    <n v="1224575"/>
    <n v="979660"/>
    <n v="198352.4"/>
    <s v="Ángeles"/>
    <n v="4.2"/>
  </r>
  <r>
    <n v="104"/>
    <d v="2016-02-09T00:00:00"/>
    <x v="94"/>
    <x v="1"/>
    <s v="Depósito"/>
    <n v="100"/>
    <x v="1"/>
    <n v="27226"/>
    <n v="735885"/>
    <n v="588708"/>
    <n v="119951"/>
    <s v="Sabrina"/>
    <n v="4.5"/>
  </r>
  <r>
    <n v="105"/>
    <d v="2016-02-10T00:00:00"/>
    <x v="95"/>
    <x v="1"/>
    <s v="Casa"/>
    <n v="232"/>
    <x v="0"/>
    <n v="73257.84"/>
    <n v="1890981"/>
    <n v="1512784.8"/>
    <n v="304938.36"/>
    <s v="Sabrina"/>
    <n v="4.3"/>
  </r>
  <r>
    <n v="106"/>
    <d v="2016-02-10T00:00:00"/>
    <x v="96"/>
    <x v="0"/>
    <s v="Local Comercial"/>
    <n v="295"/>
    <x v="0"/>
    <n v="83406"/>
    <n v="2142185"/>
    <n v="1713748"/>
    <n v="345031"/>
    <s v="Arturo"/>
    <n v="4.7"/>
  </r>
  <r>
    <n v="107"/>
    <d v="2016-02-10T00:00:00"/>
    <x v="97"/>
    <x v="0"/>
    <s v="Depósito"/>
    <n v="215"/>
    <x v="0"/>
    <n v="70463.72"/>
    <n v="1827803"/>
    <n v="1462242.4"/>
    <n v="295096.88000000012"/>
    <s v="Iván"/>
    <n v="3.8"/>
  </r>
  <r>
    <n v="108"/>
    <d v="2016-02-12T00:00:00"/>
    <x v="98"/>
    <x v="3"/>
    <s v="Terreno"/>
    <n v="181"/>
    <x v="0"/>
    <n v="70520.88"/>
    <n v="1818782"/>
    <n v="1455025.6"/>
    <n v="293235.5199999999"/>
    <s v="Carlos"/>
    <n v="1"/>
  </r>
  <r>
    <n v="109"/>
    <d v="2016-02-12T00:00:00"/>
    <x v="99"/>
    <x v="3"/>
    <s v="Estacionamiento"/>
    <n v="295"/>
    <x v="0"/>
    <n v="60389"/>
    <n v="1564685"/>
    <n v="1251748"/>
    <n v="252548"/>
    <s v="Arturo"/>
    <n v="5"/>
  </r>
  <r>
    <n v="110"/>
    <d v="2016-02-12T00:00:00"/>
    <x v="98"/>
    <x v="1"/>
    <s v="Departamento"/>
    <n v="201"/>
    <x v="0"/>
    <n v="62651.68"/>
    <n v="1624127"/>
    <n v="1299301.6000000001"/>
    <n v="262173.71999999991"/>
    <s v="Sabrina"/>
    <n v="5"/>
  </r>
  <r>
    <n v="111"/>
    <d v="2016-02-13T00:00:00"/>
    <x v="100"/>
    <x v="1"/>
    <s v="Oficinas"/>
    <n v="159"/>
    <x v="0"/>
    <n v="37318.639999999999"/>
    <n v="991151"/>
    <n v="792920.8"/>
    <n v="160911.55999999994"/>
    <s v="Carlos"/>
    <n v="4.2"/>
  </r>
  <r>
    <n v="112"/>
    <d v="2016-02-13T00:00:00"/>
    <x v="42"/>
    <x v="0"/>
    <s v="Departamento"/>
    <n v="155"/>
    <x v="0"/>
    <n v="41449"/>
    <n v="1101285"/>
    <n v="881028"/>
    <n v="178808"/>
    <s v="Arturo"/>
    <n v="4.0999999999999996"/>
  </r>
  <r>
    <n v="113"/>
    <d v="2016-02-13T00:00:00"/>
    <x v="44"/>
    <x v="1"/>
    <s v="Terreno"/>
    <n v="84"/>
    <x v="0"/>
    <n v="34612.639999999999"/>
    <n v="923726"/>
    <n v="738980.8"/>
    <n v="150132.55999999994"/>
    <s v="Sabrina"/>
    <n v="3.7"/>
  </r>
  <r>
    <n v="114"/>
    <d v="2016-02-14T00:00:00"/>
    <x v="48"/>
    <x v="2"/>
    <s v="Estacionamiento"/>
    <n v="100"/>
    <x v="0"/>
    <n v="31351.96"/>
    <n v="843284"/>
    <n v="674627.2"/>
    <n v="137304.84000000005"/>
    <s v="Carlos"/>
    <n v="4.5999999999999996"/>
  </r>
  <r>
    <n v="115"/>
    <d v="2016-02-14T00:00:00"/>
    <x v="101"/>
    <x v="3"/>
    <s v="Local Comercial"/>
    <n v="50"/>
    <x v="1"/>
    <n v="16659"/>
    <n v="475235"/>
    <n v="380188"/>
    <n v="78388"/>
    <s v="Romina"/>
    <n v="4.7"/>
  </r>
  <r>
    <n v="116"/>
    <d v="2016-02-15T00:00:00"/>
    <x v="102"/>
    <x v="0"/>
    <s v="Depósito"/>
    <n v="100"/>
    <x v="0"/>
    <n v="38172.36"/>
    <n v="1010144"/>
    <n v="808115.19999999995"/>
    <n v="163856.44000000006"/>
    <s v="Iván"/>
    <n v="4.5"/>
  </r>
  <r>
    <n v="117"/>
    <d v="2016-02-15T00:00:00"/>
    <x v="51"/>
    <x v="2"/>
    <s v="Estacionamiento"/>
    <n v="271"/>
    <x v="0"/>
    <n v="68225.320000000007"/>
    <n v="1760493"/>
    <n v="1408394.4"/>
    <n v="283873.28000000009"/>
    <s v="Carlos"/>
    <n v="4.3"/>
  </r>
  <r>
    <n v="118"/>
    <d v="2016-02-15T00:00:00"/>
    <x v="103"/>
    <x v="0"/>
    <s v="Terreno"/>
    <n v="246"/>
    <x v="0"/>
    <n v="81051.039999999994"/>
    <n v="2083761"/>
    <n v="1667008.8"/>
    <n v="335701.16"/>
    <s v="Sabrina"/>
    <n v="4.4000000000000004"/>
  </r>
  <r>
    <n v="119"/>
    <d v="2016-02-16T00:00:00"/>
    <x v="47"/>
    <x v="2"/>
    <s v="Local Comercial"/>
    <n v="47"/>
    <x v="1"/>
    <n v="11550.56"/>
    <n v="344474"/>
    <n v="275579.2"/>
    <n v="57344.239999999991"/>
    <s v="Arturo"/>
    <n v="5"/>
  </r>
  <r>
    <n v="120"/>
    <d v="2016-02-16T00:00:00"/>
    <x v="97"/>
    <x v="1"/>
    <s v="Estacionamiento"/>
    <n v="168"/>
    <x v="0"/>
    <n v="37970.120000000003"/>
    <n v="1010363"/>
    <n v="808290.4"/>
    <n v="164102.47999999998"/>
    <s v="Iván"/>
    <n v="4.2"/>
  </r>
  <r>
    <n v="121"/>
    <d v="2016-02-17T00:00:00"/>
    <x v="104"/>
    <x v="2"/>
    <s v="Terreno"/>
    <n v="146"/>
    <x v="1"/>
    <n v="26654.560000000001"/>
    <n v="725349"/>
    <n v="580279.19999999995"/>
    <n v="118415.24000000005"/>
    <s v="Iván"/>
    <n v="3.7"/>
  </r>
  <r>
    <n v="122"/>
    <d v="2016-02-17T00:00:00"/>
    <x v="88"/>
    <x v="1"/>
    <s v="Terreno"/>
    <n v="267"/>
    <x v="0"/>
    <n v="54611.4"/>
    <n v="1422395"/>
    <n v="1137916"/>
    <n v="229867.6"/>
    <s v="Arturo"/>
    <n v="4.9000000000000004"/>
  </r>
  <r>
    <n v="123"/>
    <d v="2016-02-17T00:00:00"/>
    <x v="105"/>
    <x v="2"/>
    <s v="Departamento"/>
    <n v="174"/>
    <x v="0"/>
    <n v="57657.24"/>
    <n v="1497841"/>
    <n v="1198272.8"/>
    <n v="241910.95999999996"/>
    <s v="Arturo"/>
    <n v="3.6"/>
  </r>
  <r>
    <n v="124"/>
    <d v="2016-02-18T00:00:00"/>
    <x v="5"/>
    <x v="1"/>
    <s v="Local Comercial"/>
    <n v="209"/>
    <x v="0"/>
    <n v="36047.120000000003"/>
    <n v="962713"/>
    <n v="770170.4"/>
    <n v="156495.47999999998"/>
    <s v="Carlos"/>
    <n v="3.7"/>
  </r>
  <r>
    <n v="125"/>
    <d v="2016-02-19T00:00:00"/>
    <x v="106"/>
    <x v="2"/>
    <s v="Local Comercial"/>
    <n v="113"/>
    <x v="0"/>
    <n v="41763.68"/>
    <n v="1103677"/>
    <n v="882941.6"/>
    <n v="178971.72000000003"/>
    <s v="Romina"/>
    <n v="3.6"/>
  </r>
  <r>
    <n v="126"/>
    <d v="2016-02-19T00:00:00"/>
    <x v="107"/>
    <x v="3"/>
    <s v="Departamento"/>
    <n v="187"/>
    <x v="0"/>
    <n v="54220.28"/>
    <n v="1409617"/>
    <n v="1127693.6000000001"/>
    <n v="227703.11999999991"/>
    <s v="Ángeles"/>
    <n v="4.8"/>
  </r>
  <r>
    <n v="127"/>
    <d v="2016-02-20T00:00:00"/>
    <x v="77"/>
    <x v="0"/>
    <s v="Local Comercial"/>
    <n v="132"/>
    <x v="0"/>
    <n v="42537.760000000002"/>
    <n v="1123604"/>
    <n v="898883.2"/>
    <n v="182183.04000000004"/>
    <s v="Iván"/>
    <n v="4.4000000000000004"/>
  </r>
  <r>
    <n v="128"/>
    <d v="2016-02-20T00:00:00"/>
    <x v="102"/>
    <x v="3"/>
    <s v="Estacionamiento"/>
    <n v="127"/>
    <x v="0"/>
    <n v="48531.6"/>
    <n v="1266675"/>
    <n v="1013340"/>
    <n v="204803.4"/>
    <s v="Sabrina"/>
    <n v="4.2"/>
  </r>
  <r>
    <n v="129"/>
    <d v="2016-02-21T00:00:00"/>
    <x v="80"/>
    <x v="3"/>
    <s v="Depósito"/>
    <n v="199"/>
    <x v="0"/>
    <n v="53936.04"/>
    <n v="1400411"/>
    <n v="1120328.8"/>
    <n v="226146.15999999995"/>
    <s v="Romina"/>
    <n v="4.0999999999999996"/>
  </r>
  <r>
    <n v="130"/>
    <d v="2016-02-21T00:00:00"/>
    <x v="108"/>
    <x v="2"/>
    <s v="Casa"/>
    <n v="212"/>
    <x v="0"/>
    <n v="54612.84"/>
    <n v="1425581"/>
    <n v="1140464.8"/>
    <n v="230503.35999999996"/>
    <s v="Sabrina"/>
    <n v="4.5"/>
  </r>
  <r>
    <n v="131"/>
    <d v="2016-02-21T00:00:00"/>
    <x v="68"/>
    <x v="1"/>
    <s v="Casa"/>
    <n v="50"/>
    <x v="1"/>
    <n v="18334.8"/>
    <n v="513830"/>
    <n v="411064"/>
    <n v="84431.2"/>
    <s v="Romina"/>
    <n v="4.3"/>
  </r>
  <r>
    <n v="132"/>
    <d v="2016-02-21T00:00:00"/>
    <x v="109"/>
    <x v="2"/>
    <s v="Estacionamiento"/>
    <n v="185"/>
    <x v="0"/>
    <n v="50064.2"/>
    <n v="1305115"/>
    <n v="1044092"/>
    <n v="210958.8"/>
    <s v="Iván"/>
    <n v="5"/>
  </r>
  <r>
    <n v="133"/>
    <d v="2016-02-22T00:00:00"/>
    <x v="110"/>
    <x v="1"/>
    <s v="Casa"/>
    <n v="55"/>
    <x v="1"/>
    <n v="14827.56"/>
    <n v="428449"/>
    <n v="342759.2"/>
    <n v="70862.239999999991"/>
    <s v="Arturo"/>
    <n v="4.2"/>
  </r>
  <r>
    <n v="134"/>
    <d v="2016-02-22T00:00:00"/>
    <x v="111"/>
    <x v="2"/>
    <s v="Depósito"/>
    <n v="269"/>
    <x v="0"/>
    <n v="69682"/>
    <n v="1801710"/>
    <n v="1441368"/>
    <n v="290660"/>
    <s v="Carlos"/>
    <n v="3.9"/>
  </r>
  <r>
    <n v="135"/>
    <d v="2016-02-22T00:00:00"/>
    <x v="74"/>
    <x v="3"/>
    <s v="Oficinas"/>
    <n v="40"/>
    <x v="1"/>
    <n v="8584.2000000000007"/>
    <n v="265940"/>
    <n v="212752"/>
    <n v="44603.8"/>
    <s v="Iván"/>
    <n v="3.8"/>
  </r>
  <r>
    <n v="136"/>
    <d v="2016-02-23T00:00:00"/>
    <x v="112"/>
    <x v="3"/>
    <s v="Casa"/>
    <n v="98"/>
    <x v="1"/>
    <n v="24150.400000000001"/>
    <n v="660920"/>
    <n v="528736"/>
    <n v="108033.60000000001"/>
    <s v="Carlos"/>
    <n v="4.4000000000000004"/>
  </r>
  <r>
    <n v="137"/>
    <d v="2016-02-23T00:00:00"/>
    <x v="113"/>
    <x v="1"/>
    <s v="Departamento"/>
    <n v="113"/>
    <x v="1"/>
    <n v="26342.16"/>
    <n v="722639"/>
    <n v="578111.19999999995"/>
    <n v="118185.64000000004"/>
    <s v="Arturo"/>
    <n v="5"/>
  </r>
  <r>
    <n v="138"/>
    <d v="2016-02-24T00:00:00"/>
    <x v="8"/>
    <x v="1"/>
    <s v="Terreno"/>
    <n v="85"/>
    <x v="1"/>
    <n v="26129.200000000001"/>
    <n v="714965"/>
    <n v="571972"/>
    <n v="116863.8"/>
    <s v="Sabrina"/>
    <n v="3.8"/>
  </r>
  <r>
    <n v="139"/>
    <d v="2016-02-26T00:00:00"/>
    <x v="42"/>
    <x v="1"/>
    <s v="Casa"/>
    <n v="57"/>
    <x v="1"/>
    <n v="20568"/>
    <n v="570410"/>
    <n v="456328"/>
    <n v="93514"/>
    <s v="Carlos"/>
    <n v="3.8"/>
  </r>
  <r>
    <n v="140"/>
    <d v="2016-02-26T00:00:00"/>
    <x v="114"/>
    <x v="1"/>
    <s v="Local Comercial"/>
    <n v="216"/>
    <x v="0"/>
    <n v="42099.360000000001"/>
    <n v="1112519"/>
    <n v="890015.2"/>
    <n v="180404.44000000006"/>
    <s v="Ángeles"/>
    <n v="4.4000000000000004"/>
  </r>
  <r>
    <n v="141"/>
    <d v="2016-02-27T00:00:00"/>
    <x v="34"/>
    <x v="0"/>
    <s v="Terreno"/>
    <n v="40"/>
    <x v="1"/>
    <n v="17521.080000000002"/>
    <n v="491962"/>
    <n v="393569.6"/>
    <n v="80871.320000000022"/>
    <s v="Carlos"/>
    <n v="3.9"/>
  </r>
  <r>
    <n v="142"/>
    <d v="2016-02-27T00:00:00"/>
    <x v="40"/>
    <x v="0"/>
    <s v="Terreno"/>
    <n v="118"/>
    <x v="0"/>
    <n v="44538.239999999998"/>
    <n v="1164641"/>
    <n v="931712.8"/>
    <n v="188389.95999999996"/>
    <s v="Arturo"/>
    <n v="3.9"/>
  </r>
  <r>
    <n v="143"/>
    <d v="2016-02-27T00:00:00"/>
    <x v="8"/>
    <x v="2"/>
    <s v="Estacionamiento"/>
    <n v="128"/>
    <x v="0"/>
    <n v="51434.8"/>
    <n v="1347005"/>
    <n v="1077604"/>
    <n v="217966.2"/>
    <s v="Ángeles"/>
    <n v="4.7"/>
  </r>
  <r>
    <n v="144"/>
    <d v="2016-02-28T00:00:00"/>
    <x v="57"/>
    <x v="1"/>
    <s v="Estacionamiento"/>
    <n v="117"/>
    <x v="0"/>
    <n v="30400.799999999999"/>
    <n v="819355"/>
    <n v="655484"/>
    <n v="133470.20000000001"/>
    <s v="Arturo"/>
    <n v="4.5"/>
  </r>
  <r>
    <n v="145"/>
    <d v="2016-02-28T00:00:00"/>
    <x v="115"/>
    <x v="3"/>
    <s v="Terreno"/>
    <n v="44"/>
    <x v="1"/>
    <n v="11959"/>
    <n v="352035"/>
    <n v="281628"/>
    <n v="58448"/>
    <s v="Arturo"/>
    <n v="4.2"/>
  </r>
  <r>
    <n v="146"/>
    <d v="2016-02-28T00:00:00"/>
    <x v="116"/>
    <x v="1"/>
    <s v="Departamento"/>
    <n v="268"/>
    <x v="0"/>
    <n v="79970.8"/>
    <n v="2065455"/>
    <n v="1652364"/>
    <n v="333120.2"/>
    <s v="Sabrina"/>
    <n v="4.0999999999999996"/>
  </r>
  <r>
    <n v="147"/>
    <d v="2016-02-28T00:00:00"/>
    <x v="117"/>
    <x v="1"/>
    <s v="Estacionamiento"/>
    <n v="70"/>
    <x v="1"/>
    <n v="28631.52"/>
    <n v="770873"/>
    <n v="616698.4"/>
    <n v="125543.07999999997"/>
    <s v="Carlos"/>
    <n v="4.7"/>
  </r>
  <r>
    <n v="148"/>
    <d v="2016-02-28T00:00:00"/>
    <x v="53"/>
    <x v="1"/>
    <s v="Depósito"/>
    <n v="105"/>
    <x v="0"/>
    <n v="30565.64"/>
    <n v="815726"/>
    <n v="652580.80000000005"/>
    <n v="132579.55999999994"/>
    <s v="Ángeles"/>
    <n v="5"/>
  </r>
  <r>
    <n v="149"/>
    <d v="2016-02-29T00:00:00"/>
    <x v="118"/>
    <x v="0"/>
    <s v="Estacionamiento"/>
    <n v="244"/>
    <x v="0"/>
    <n v="58548.24"/>
    <n v="1528991"/>
    <n v="1223192.8"/>
    <n v="247249.95999999996"/>
    <s v="Sabrina"/>
    <n v="4.7"/>
  </r>
  <r>
    <n v="150"/>
    <d v="2016-03-01T00:00:00"/>
    <x v="119"/>
    <x v="3"/>
    <s v="Depósito"/>
    <n v="208"/>
    <x v="0"/>
    <n v="71234.64"/>
    <n v="1837001"/>
    <n v="1469600.8"/>
    <n v="296165.55999999994"/>
    <s v="Iván"/>
    <n v="4.8"/>
  </r>
  <r>
    <n v="151"/>
    <d v="2016-03-01T00:00:00"/>
    <x v="120"/>
    <x v="0"/>
    <s v="Depósito"/>
    <n v="122"/>
    <x v="0"/>
    <n v="49433.16"/>
    <n v="1296389"/>
    <n v="1037111.2"/>
    <n v="209844.64000000004"/>
    <s v="Sabrina"/>
    <n v="4.4000000000000004"/>
  </r>
  <r>
    <n v="152"/>
    <d v="2016-03-02T00:00:00"/>
    <x v="121"/>
    <x v="3"/>
    <s v="Estacionamiento"/>
    <n v="168"/>
    <x v="0"/>
    <n v="41340.92"/>
    <n v="1100133"/>
    <n v="880106.4"/>
    <n v="178685.68"/>
    <s v="Ángeles"/>
    <n v="4.8"/>
  </r>
  <r>
    <n v="153"/>
    <d v="2016-03-02T00:00:00"/>
    <x v="122"/>
    <x v="3"/>
    <s v="Terreno"/>
    <n v="64"/>
    <x v="1"/>
    <n v="16415.240000000002"/>
    <n v="471141"/>
    <n v="376912.8"/>
    <n v="77812.960000000006"/>
    <s v="Ángeles"/>
    <n v="4.2"/>
  </r>
  <r>
    <n v="154"/>
    <d v="2016-03-02T00:00:00"/>
    <x v="123"/>
    <x v="3"/>
    <s v="Local Comercial"/>
    <n v="48"/>
    <x v="1"/>
    <n v="19244.96"/>
    <n v="545409"/>
    <n v="436327.2"/>
    <n v="89836.84"/>
    <s v="Arturo"/>
    <n v="4.5999999999999996"/>
  </r>
  <r>
    <n v="155"/>
    <d v="2016-03-03T00:00:00"/>
    <x v="120"/>
    <x v="3"/>
    <s v="Oficinas"/>
    <n v="182"/>
    <x v="0"/>
    <n v="55185.8"/>
    <n v="1440080"/>
    <n v="1152064"/>
    <n v="232830.2"/>
    <s v="Arturo"/>
    <n v="4.5999999999999996"/>
  </r>
  <r>
    <n v="156"/>
    <d v="2016-03-03T00:00:00"/>
    <x v="124"/>
    <x v="2"/>
    <s v="Departamento"/>
    <n v="281"/>
    <x v="0"/>
    <n v="61773.279999999999"/>
    <n v="1597917"/>
    <n v="1278333.6000000001"/>
    <n v="257810.11999999991"/>
    <s v="Arturo"/>
    <n v="4.2"/>
  </r>
  <r>
    <n v="157"/>
    <d v="2016-03-03T00:00:00"/>
    <x v="120"/>
    <x v="0"/>
    <s v="Departamento"/>
    <n v="197"/>
    <x v="0"/>
    <n v="74470.28"/>
    <n v="1928417"/>
    <n v="1542733.6"/>
    <n v="311213.11999999988"/>
    <s v="Ángeles"/>
    <n v="4.5999999999999996"/>
  </r>
  <r>
    <n v="158"/>
    <d v="2016-03-03T00:00:00"/>
    <x v="82"/>
    <x v="3"/>
    <s v="Estacionamiento"/>
    <n v="97"/>
    <x v="1"/>
    <n v="28173"/>
    <n v="768185"/>
    <n v="614548"/>
    <n v="125464"/>
    <s v="Sabrina"/>
    <n v="4.7"/>
  </r>
  <r>
    <n v="159"/>
    <d v="2016-03-04T00:00:00"/>
    <x v="125"/>
    <x v="0"/>
    <s v="Casa"/>
    <n v="99"/>
    <x v="1"/>
    <n v="21833.119999999999"/>
    <n v="599663"/>
    <n v="479730.4"/>
    <n v="98099.479999999981"/>
    <s v="Arturo"/>
    <n v="3.7"/>
  </r>
  <r>
    <n v="160"/>
    <d v="2016-03-04T00:00:00"/>
    <x v="126"/>
    <x v="3"/>
    <s v="Oficinas"/>
    <n v="207"/>
    <x v="0"/>
    <n v="34131.120000000003"/>
    <n v="911713"/>
    <n v="729370.4"/>
    <n v="148211.47999999998"/>
    <s v="Ángeles"/>
    <n v="3.7"/>
  </r>
  <r>
    <n v="161"/>
    <d v="2016-03-04T00:00:00"/>
    <x v="127"/>
    <x v="2"/>
    <s v="Oficinas"/>
    <n v="158"/>
    <x v="0"/>
    <n v="51576.2"/>
    <n v="1341965"/>
    <n v="1073572"/>
    <n v="216816.8"/>
    <s v="Iván"/>
    <n v="4.2"/>
  </r>
  <r>
    <n v="162"/>
    <d v="2016-03-05T00:00:00"/>
    <x v="128"/>
    <x v="3"/>
    <s v="Estacionamiento"/>
    <n v="245"/>
    <x v="0"/>
    <n v="53298"/>
    <n v="1398160"/>
    <n v="1118528"/>
    <n v="226334"/>
    <s v="Iván"/>
    <n v="4"/>
  </r>
  <r>
    <n v="163"/>
    <d v="2016-03-05T00:00:00"/>
    <x v="108"/>
    <x v="2"/>
    <s v="Depósito"/>
    <n v="259"/>
    <x v="0"/>
    <n v="45682.6"/>
    <n v="1197575"/>
    <n v="958060"/>
    <n v="193832.4"/>
    <s v="Romina"/>
    <n v="4.9000000000000004"/>
  </r>
  <r>
    <n v="164"/>
    <d v="2016-03-05T00:00:00"/>
    <x v="129"/>
    <x v="0"/>
    <s v="Casa"/>
    <n v="280"/>
    <x v="0"/>
    <n v="55167.24"/>
    <n v="1432166"/>
    <n v="1145732.8"/>
    <n v="231265.95999999996"/>
    <s v="Romina"/>
    <n v="4.8"/>
  </r>
  <r>
    <n v="165"/>
    <d v="2016-03-05T00:00:00"/>
    <x v="130"/>
    <x v="3"/>
    <s v="Depósito"/>
    <n v="97"/>
    <x v="0"/>
    <n v="39055.160000000003"/>
    <n v="1037589"/>
    <n v="830071.2"/>
    <n v="168462.64000000004"/>
    <s v="Sabrina"/>
    <n v="3.7"/>
  </r>
  <r>
    <n v="166"/>
    <d v="2016-03-06T00:00:00"/>
    <x v="127"/>
    <x v="3"/>
    <s v="Terreno"/>
    <n v="247"/>
    <x v="0"/>
    <n v="90162"/>
    <n v="2311985"/>
    <n v="1849588"/>
    <n v="372235"/>
    <s v="Sabrina"/>
    <n v="4.8"/>
  </r>
  <r>
    <n v="167"/>
    <d v="2016-03-06T00:00:00"/>
    <x v="38"/>
    <x v="1"/>
    <s v="Terreno"/>
    <n v="165"/>
    <x v="0"/>
    <n v="53933.36"/>
    <n v="1407244"/>
    <n v="1125795.2"/>
    <n v="227515.44000000006"/>
    <s v="Sabrina"/>
    <n v="4"/>
  </r>
  <r>
    <n v="168"/>
    <d v="2016-03-06T00:00:00"/>
    <x v="65"/>
    <x v="2"/>
    <s v="Oficinas"/>
    <n v="218"/>
    <x v="0"/>
    <n v="72895.399999999994"/>
    <n v="1878520"/>
    <n v="1502816"/>
    <n v="302808.59999999998"/>
    <s v="Carlos"/>
    <n v="4.3"/>
  </r>
  <r>
    <n v="169"/>
    <d v="2016-03-07T00:00:00"/>
    <x v="94"/>
    <x v="3"/>
    <s v="Departamento"/>
    <n v="283"/>
    <x v="0"/>
    <n v="82592.12"/>
    <n v="2116563"/>
    <n v="1693250.4"/>
    <n v="340720.4800000001"/>
    <s v="Iván"/>
    <n v="4.8"/>
  </r>
  <r>
    <n v="170"/>
    <d v="2016-03-08T00:00:00"/>
    <x v="111"/>
    <x v="1"/>
    <s v="Casa"/>
    <n v="67"/>
    <x v="1"/>
    <n v="23126.44"/>
    <n v="633771"/>
    <n v="507016.8"/>
    <n v="103627.76000000001"/>
    <s v="Carlos"/>
    <n v="4"/>
  </r>
  <r>
    <n v="171"/>
    <d v="2016-03-08T00:00:00"/>
    <x v="49"/>
    <x v="0"/>
    <s v="Depósito"/>
    <n v="140"/>
    <x v="0"/>
    <n v="53713.599999999999"/>
    <n v="1395125"/>
    <n v="1116100"/>
    <n v="225311.4"/>
    <s v="Carlos"/>
    <n v="4.2"/>
  </r>
  <r>
    <n v="172"/>
    <d v="2016-03-08T00:00:00"/>
    <x v="131"/>
    <x v="0"/>
    <s v="Terreno"/>
    <n v="104"/>
    <x v="1"/>
    <n v="21682.080000000002"/>
    <n v="594737"/>
    <n v="475789.6"/>
    <n v="97265.320000000022"/>
    <s v="Ángeles"/>
    <n v="5"/>
  </r>
  <r>
    <n v="173"/>
    <d v="2016-03-09T00:00:00"/>
    <x v="132"/>
    <x v="2"/>
    <s v="Terreno"/>
    <n v="265"/>
    <x v="0"/>
    <n v="95282.04"/>
    <n v="2436961"/>
    <n v="1949568.8"/>
    <n v="392110.16"/>
    <s v="Carlos"/>
    <n v="4.2"/>
  </r>
  <r>
    <n v="174"/>
    <d v="2016-03-09T00:00:00"/>
    <x v="106"/>
    <x v="3"/>
    <s v="Depósito"/>
    <n v="137"/>
    <x v="0"/>
    <n v="44191.64"/>
    <n v="1167901"/>
    <n v="934320.8"/>
    <n v="189388.55999999994"/>
    <s v="Carlos"/>
    <n v="4.9000000000000004"/>
  </r>
  <r>
    <n v="175"/>
    <d v="2016-03-10T00:00:00"/>
    <x v="106"/>
    <x v="3"/>
    <s v="Estacionamiento"/>
    <n v="49"/>
    <x v="1"/>
    <n v="16023.44"/>
    <n v="453421"/>
    <n v="362736.8"/>
    <n v="74660.760000000009"/>
    <s v="Romina"/>
    <n v="4.5"/>
  </r>
  <r>
    <n v="176"/>
    <d v="2016-03-10T00:00:00"/>
    <x v="133"/>
    <x v="1"/>
    <s v="Depósito"/>
    <n v="190"/>
    <x v="0"/>
    <n v="65677.399999999994"/>
    <n v="1695320"/>
    <n v="1356256"/>
    <n v="273386.59999999998"/>
    <s v="Iván"/>
    <n v="4.7"/>
  </r>
  <r>
    <n v="177"/>
    <d v="2016-03-11T00:00:00"/>
    <x v="134"/>
    <x v="1"/>
    <s v="Oficinas"/>
    <n v="145"/>
    <x v="0"/>
    <n v="56013.48"/>
    <n v="1467497"/>
    <n v="1173997.6000000001"/>
    <n v="237485.9199999999"/>
    <s v="Iván"/>
    <n v="4.5"/>
  </r>
  <r>
    <n v="178"/>
    <d v="2016-03-11T00:00:00"/>
    <x v="135"/>
    <x v="3"/>
    <s v="Departamento"/>
    <n v="114"/>
    <x v="1"/>
    <n v="19508"/>
    <n v="549785"/>
    <n v="439828"/>
    <n v="90449"/>
    <s v="Ángeles"/>
    <n v="3.7"/>
  </r>
  <r>
    <n v="179"/>
    <d v="2016-03-12T00:00:00"/>
    <x v="136"/>
    <x v="3"/>
    <s v="Estacionamiento"/>
    <n v="152"/>
    <x v="0"/>
    <n v="33050.120000000003"/>
    <n v="884813"/>
    <n v="707850.4"/>
    <n v="143912.47999999998"/>
    <s v="Iván"/>
    <n v="4.0999999999999996"/>
  </r>
  <r>
    <n v="180"/>
    <d v="2016-03-12T00:00:00"/>
    <x v="137"/>
    <x v="1"/>
    <s v="Estacionamiento"/>
    <n v="195"/>
    <x v="0"/>
    <n v="73899.12"/>
    <n v="1911413"/>
    <n v="1529130.4"/>
    <n v="308383.4800000001"/>
    <s v="Iván"/>
    <n v="3.6"/>
  </r>
  <r>
    <n v="181"/>
    <d v="2016-03-12T00:00:00"/>
    <x v="46"/>
    <x v="3"/>
    <s v="Casa"/>
    <n v="37"/>
    <x v="1"/>
    <n v="14011.36"/>
    <n v="404069"/>
    <n v="323255.2"/>
    <n v="66802.439999999988"/>
    <s v="Carlos"/>
    <n v="4.4000000000000004"/>
  </r>
  <r>
    <n v="182"/>
    <d v="2016-03-13T00:00:00"/>
    <x v="106"/>
    <x v="0"/>
    <s v="Terreno"/>
    <n v="155"/>
    <x v="0"/>
    <n v="52205.16"/>
    <n v="1359539"/>
    <n v="1087631.2"/>
    <n v="219702.64000000004"/>
    <s v="Carlos"/>
    <n v="4.5999999999999996"/>
  </r>
  <r>
    <n v="183"/>
    <d v="2016-03-14T00:00:00"/>
    <x v="138"/>
    <x v="1"/>
    <s v="Oficinas"/>
    <n v="228"/>
    <x v="0"/>
    <n v="56772.88"/>
    <n v="1483007"/>
    <n v="1186405.6000000001"/>
    <n v="239828.5199999999"/>
    <s v="Romina"/>
    <n v="5"/>
  </r>
  <r>
    <n v="184"/>
    <d v="2016-03-14T00:00:00"/>
    <x v="139"/>
    <x v="2"/>
    <s v="Estacionamiento"/>
    <n v="268"/>
    <x v="0"/>
    <n v="57182.68"/>
    <n v="1484477"/>
    <n v="1187581.6000000001"/>
    <n v="239712.71999999991"/>
    <s v="Arturo"/>
    <n v="5"/>
  </r>
  <r>
    <n v="185"/>
    <d v="2016-03-15T00:00:00"/>
    <x v="140"/>
    <x v="3"/>
    <s v="Casa"/>
    <n v="262"/>
    <x v="0"/>
    <n v="83708.2"/>
    <n v="2146415"/>
    <n v="1717132"/>
    <n v="345574.8"/>
    <s v="Ángeles"/>
    <n v="4.5"/>
  </r>
  <r>
    <n v="186"/>
    <d v="2016-03-16T00:00:00"/>
    <x v="86"/>
    <x v="2"/>
    <s v="Local Comercial"/>
    <n v="81"/>
    <x v="0"/>
    <n v="29990.720000000001"/>
    <n v="816353"/>
    <n v="653082.4"/>
    <n v="133279.87999999998"/>
    <s v="Iván"/>
    <n v="4.5999999999999996"/>
  </r>
  <r>
    <n v="187"/>
    <d v="2016-03-16T00:00:00"/>
    <x v="141"/>
    <x v="3"/>
    <s v="Casa"/>
    <n v="88"/>
    <x v="0"/>
    <n v="36053.199999999997"/>
    <n v="955515"/>
    <n v="764412"/>
    <n v="155049.79999999999"/>
    <s v="Ángeles"/>
    <n v="3.7"/>
  </r>
  <r>
    <n v="188"/>
    <d v="2016-03-16T00:00:00"/>
    <x v="142"/>
    <x v="2"/>
    <s v="Depósito"/>
    <n v="56"/>
    <x v="1"/>
    <n v="20284.560000000001"/>
    <n v="573749"/>
    <n v="458999.2"/>
    <n v="94465.239999999991"/>
    <s v="Romina"/>
    <n v="4"/>
  </r>
  <r>
    <n v="189"/>
    <d v="2016-03-17T00:00:00"/>
    <x v="143"/>
    <x v="0"/>
    <s v="Departamento"/>
    <n v="157"/>
    <x v="0"/>
    <n v="49724"/>
    <n v="1298085"/>
    <n v="1038468"/>
    <n v="209893"/>
    <s v="Iván"/>
    <n v="4.2"/>
  </r>
  <r>
    <n v="190"/>
    <d v="2016-03-17T00:00:00"/>
    <x v="143"/>
    <x v="0"/>
    <s v="Casa"/>
    <n v="92"/>
    <x v="1"/>
    <n v="16877.400000000001"/>
    <n v="484695"/>
    <n v="387756"/>
    <n v="80061.600000000006"/>
    <s v="Arturo"/>
    <n v="4.5"/>
  </r>
  <r>
    <n v="191"/>
    <d v="2016-03-18T00:00:00"/>
    <x v="126"/>
    <x v="1"/>
    <s v="Departamento"/>
    <n v="64"/>
    <x v="1"/>
    <n v="16313"/>
    <n v="467810"/>
    <n v="374248"/>
    <n v="77249"/>
    <s v="Romina"/>
    <n v="5"/>
  </r>
  <r>
    <n v="192"/>
    <d v="2016-03-18T00:00:00"/>
    <x v="144"/>
    <x v="2"/>
    <s v="Local Comercial"/>
    <n v="50"/>
    <x v="1"/>
    <n v="21216.639999999999"/>
    <n v="590101"/>
    <n v="472080.8"/>
    <n v="96803.560000000012"/>
    <s v="Arturo"/>
    <n v="4.4000000000000004"/>
  </r>
  <r>
    <n v="193"/>
    <d v="2016-03-18T00:00:00"/>
    <x v="145"/>
    <x v="0"/>
    <s v="Local Comercial"/>
    <n v="52"/>
    <x v="1"/>
    <n v="17442.04"/>
    <n v="490136"/>
    <n v="392108.79999999999"/>
    <n v="80585.16"/>
    <s v="Ángeles"/>
    <n v="4.4000000000000004"/>
  </r>
  <r>
    <n v="194"/>
    <d v="2016-03-19T00:00:00"/>
    <x v="76"/>
    <x v="1"/>
    <s v="Departamento"/>
    <n v="111"/>
    <x v="0"/>
    <n v="38886.800000000003"/>
    <n v="1023380"/>
    <n v="818704"/>
    <n v="165789.20000000001"/>
    <s v="Arturo"/>
    <n v="5"/>
  </r>
  <r>
    <n v="195"/>
    <d v="2016-03-19T00:00:00"/>
    <x v="146"/>
    <x v="2"/>
    <s v="Depósito"/>
    <n v="58"/>
    <x v="1"/>
    <n v="8896.08"/>
    <n v="287337"/>
    <n v="229869.6"/>
    <n v="48571.319999999992"/>
    <s v="Romina"/>
    <n v="4.9000000000000004"/>
  </r>
  <r>
    <n v="196"/>
    <d v="2016-03-20T00:00:00"/>
    <x v="147"/>
    <x v="1"/>
    <s v="Terreno"/>
    <n v="278"/>
    <x v="0"/>
    <n v="52863.68"/>
    <n v="1373202"/>
    <n v="1098561.6000000001"/>
    <n v="221776.71999999991"/>
    <s v="Romina"/>
    <n v="4.9000000000000004"/>
  </r>
  <r>
    <n v="197"/>
    <d v="2016-03-20T00:00:00"/>
    <x v="148"/>
    <x v="2"/>
    <s v="Oficinas"/>
    <n v="81"/>
    <x v="1"/>
    <n v="19989.52"/>
    <n v="556223"/>
    <n v="444978.4"/>
    <n v="91255.079999999973"/>
    <s v="Romina"/>
    <n v="4"/>
  </r>
  <r>
    <n v="198"/>
    <d v="2016-03-21T00:00:00"/>
    <x v="70"/>
    <x v="1"/>
    <s v="Estacionamiento"/>
    <n v="171"/>
    <x v="1"/>
    <n v="27653.279999999999"/>
    <n v="757367"/>
    <n v="605893.6"/>
    <n v="123820.12000000002"/>
    <s v="Arturo"/>
    <n v="4.8"/>
  </r>
  <r>
    <n v="199"/>
    <d v="2016-03-21T00:00:00"/>
    <x v="149"/>
    <x v="0"/>
    <s v="Casa"/>
    <n v="172"/>
    <x v="0"/>
    <n v="32520.720000000001"/>
    <n v="878828"/>
    <n v="703062.4"/>
    <n v="143244.87999999998"/>
    <s v="Ángeles"/>
    <n v="4.7"/>
  </r>
  <r>
    <n v="200"/>
    <d v="2016-03-22T00:00:00"/>
    <x v="51"/>
    <x v="2"/>
    <s v="Local Comercial"/>
    <n v="278"/>
    <x v="0"/>
    <n v="83143.72"/>
    <n v="2144828"/>
    <n v="1715862.4"/>
    <n v="345821.88000000012"/>
    <s v="Arturo"/>
    <n v="4.2"/>
  </r>
  <r>
    <n v="201"/>
    <d v="2016-03-22T00:00:00"/>
    <x v="150"/>
    <x v="1"/>
    <s v="Depósito"/>
    <n v="240"/>
    <x v="0"/>
    <n v="41292.400000000001"/>
    <n v="1087470"/>
    <n v="869976"/>
    <n v="176201.60000000001"/>
    <s v="Arturo"/>
    <n v="4.3"/>
  </r>
  <r>
    <n v="202"/>
    <d v="2016-03-22T00:00:00"/>
    <x v="151"/>
    <x v="2"/>
    <s v="Local Comercial"/>
    <n v="49"/>
    <x v="1"/>
    <n v="10953.88"/>
    <n v="334757"/>
    <n v="267805.59999999998"/>
    <n v="55997.520000000026"/>
    <s v="Ángeles"/>
    <n v="5"/>
  </r>
  <r>
    <n v="203"/>
    <d v="2016-03-22T00:00:00"/>
    <x v="152"/>
    <x v="1"/>
    <s v="Estacionamiento"/>
    <n v="164"/>
    <x v="0"/>
    <n v="35372.92"/>
    <n v="939283"/>
    <n v="751426.4"/>
    <n v="152483.68"/>
    <s v="Sabrina"/>
    <n v="4.3"/>
  </r>
  <r>
    <n v="204"/>
    <d v="2016-03-23T00:00:00"/>
    <x v="150"/>
    <x v="0"/>
    <s v="Terreno"/>
    <n v="100"/>
    <x v="1"/>
    <n v="26783.200000000001"/>
    <n v="728665"/>
    <n v="582932"/>
    <n v="118949.8"/>
    <s v="Sabrina"/>
    <n v="4"/>
  </r>
  <r>
    <n v="205"/>
    <d v="2016-03-23T00:00:00"/>
    <x v="109"/>
    <x v="2"/>
    <s v="Oficinas"/>
    <n v="269"/>
    <x v="0"/>
    <n v="78979.679999999993"/>
    <n v="2038877"/>
    <n v="1631101.6"/>
    <n v="328795.71999999991"/>
    <s v="Sabrina"/>
    <n v="4.3"/>
  </r>
  <r>
    <n v="206"/>
    <d v="2016-03-23T00:00:00"/>
    <x v="153"/>
    <x v="0"/>
    <s v="Local Comercial"/>
    <n v="246"/>
    <x v="0"/>
    <n v="89129"/>
    <n v="2289985"/>
    <n v="1831988"/>
    <n v="368868"/>
    <s v="Carlos"/>
    <n v="4.2"/>
  </r>
  <r>
    <n v="207"/>
    <d v="2016-03-23T00:00:00"/>
    <x v="19"/>
    <x v="2"/>
    <s v="Estacionamiento"/>
    <n v="127"/>
    <x v="0"/>
    <n v="52697.96"/>
    <n v="1374609"/>
    <n v="1099687.2"/>
    <n v="222223.84000000005"/>
    <s v="Sabrina"/>
    <n v="3.7"/>
  </r>
  <r>
    <n v="208"/>
    <d v="2016-03-23T00:00:00"/>
    <x v="83"/>
    <x v="2"/>
    <s v="Departamento"/>
    <n v="150"/>
    <x v="0"/>
    <n v="53758.2"/>
    <n v="1406165"/>
    <n v="1124932"/>
    <n v="227474.8"/>
    <s v="Arturo"/>
    <n v="4.4000000000000004"/>
  </r>
  <r>
    <n v="209"/>
    <d v="2016-03-24T00:00:00"/>
    <x v="154"/>
    <x v="0"/>
    <s v="Local Comercial"/>
    <n v="164"/>
    <x v="0"/>
    <n v="64956.92"/>
    <n v="1680433"/>
    <n v="1344346.4"/>
    <n v="271129.68000000011"/>
    <s v="Ángeles"/>
    <n v="3.6"/>
  </r>
  <r>
    <n v="210"/>
    <d v="2016-03-24T00:00:00"/>
    <x v="155"/>
    <x v="0"/>
    <s v="Depósito"/>
    <n v="199"/>
    <x v="0"/>
    <n v="50673.760000000002"/>
    <n v="1334079"/>
    <n v="1067263.2"/>
    <n v="216142.04000000004"/>
    <s v="Romina"/>
    <n v="4.4000000000000004"/>
  </r>
  <r>
    <n v="211"/>
    <d v="2016-03-25T00:00:00"/>
    <x v="46"/>
    <x v="1"/>
    <s v="Terreno"/>
    <n v="266"/>
    <x v="0"/>
    <n v="84361.84"/>
    <n v="2170731"/>
    <n v="1736584.8"/>
    <n v="349784.36"/>
    <s v="Romina"/>
    <n v="4.2"/>
  </r>
  <r>
    <n v="212"/>
    <d v="2016-03-25T00:00:00"/>
    <x v="143"/>
    <x v="0"/>
    <s v="Oficinas"/>
    <n v="57"/>
    <x v="1"/>
    <n v="18483.240000000002"/>
    <n v="528641"/>
    <n v="422912.8"/>
    <n v="87244.96"/>
    <s v="Romina"/>
    <n v="4.2"/>
  </r>
  <r>
    <n v="213"/>
    <d v="2016-03-26T00:00:00"/>
    <x v="113"/>
    <x v="1"/>
    <s v="Estacionamiento"/>
    <n v="218"/>
    <x v="0"/>
    <n v="76186.720000000001"/>
    <n v="1969003"/>
    <n v="1575202.4"/>
    <n v="317613.88000000012"/>
    <s v="Arturo"/>
    <n v="4"/>
  </r>
  <r>
    <n v="214"/>
    <d v="2016-03-26T00:00:00"/>
    <x v="156"/>
    <x v="1"/>
    <s v="Terreno"/>
    <n v="156"/>
    <x v="0"/>
    <n v="54527.44"/>
    <n v="1421496"/>
    <n v="1137196.8"/>
    <n v="229771.75999999995"/>
    <s v="Romina"/>
    <n v="4.5"/>
  </r>
  <r>
    <n v="215"/>
    <d v="2016-03-27T00:00:00"/>
    <x v="122"/>
    <x v="1"/>
    <s v="Depósito"/>
    <n v="211"/>
    <x v="0"/>
    <n v="47852.32"/>
    <n v="1255643"/>
    <n v="1004514.4"/>
    <n v="203276.27999999997"/>
    <s v="Arturo"/>
    <n v="4.3"/>
  </r>
  <r>
    <n v="216"/>
    <d v="2016-03-27T00:00:00"/>
    <x v="95"/>
    <x v="1"/>
    <s v="Terreno"/>
    <n v="258"/>
    <x v="0"/>
    <n v="58742.68"/>
    <n v="1531377"/>
    <n v="1225101.6000000001"/>
    <n v="247532.71999999991"/>
    <s v="Ángeles"/>
    <n v="4.0999999999999996"/>
  </r>
  <r>
    <n v="217"/>
    <d v="2016-03-28T00:00:00"/>
    <x v="157"/>
    <x v="3"/>
    <s v="Depósito"/>
    <n v="212"/>
    <x v="0"/>
    <n v="54946"/>
    <n v="1435085"/>
    <n v="1148068"/>
    <n v="232071"/>
    <s v="Sabrina"/>
    <n v="4.2"/>
  </r>
  <r>
    <n v="218"/>
    <d v="2016-03-29T00:00:00"/>
    <x v="34"/>
    <x v="0"/>
    <s v="Oficinas"/>
    <n v="60"/>
    <x v="1"/>
    <n v="17354.400000000001"/>
    <n v="497920"/>
    <n v="398336"/>
    <n v="82229.600000000006"/>
    <s v="Romina"/>
    <n v="4.5999999999999996"/>
  </r>
  <r>
    <n v="219"/>
    <d v="2016-03-29T00:00:00"/>
    <x v="158"/>
    <x v="0"/>
    <s v="Oficinas"/>
    <n v="43"/>
    <x v="1"/>
    <n v="12957.24"/>
    <n v="387741"/>
    <n v="310192.8"/>
    <n v="64590.960000000014"/>
    <s v="Sabrina"/>
    <n v="3.8"/>
  </r>
  <r>
    <n v="220"/>
    <d v="2016-03-30T00:00:00"/>
    <x v="159"/>
    <x v="2"/>
    <s v="Local Comercial"/>
    <n v="204"/>
    <x v="0"/>
    <n v="41001.32"/>
    <n v="1078768"/>
    <n v="863014.40000000002"/>
    <n v="174752.27999999997"/>
    <s v="Iván"/>
    <n v="4.3"/>
  </r>
  <r>
    <n v="221"/>
    <d v="2016-03-30T00:00:00"/>
    <x v="140"/>
    <x v="0"/>
    <s v="Departamento"/>
    <n v="49"/>
    <x v="1"/>
    <n v="18215"/>
    <n v="511085"/>
    <n v="408868"/>
    <n v="84002"/>
    <s v="Arturo"/>
    <n v="4.2"/>
  </r>
  <r>
    <n v="222"/>
    <d v="2016-03-30T00:00:00"/>
    <x v="120"/>
    <x v="1"/>
    <s v="Local Comercial"/>
    <n v="79"/>
    <x v="1"/>
    <n v="15896.4"/>
    <n v="457145"/>
    <n v="365716"/>
    <n v="75532.600000000006"/>
    <s v="Ángeles"/>
    <n v="3.6"/>
  </r>
  <r>
    <n v="223"/>
    <d v="2016-03-31T00:00:00"/>
    <x v="160"/>
    <x v="3"/>
    <s v="Estacionamiento"/>
    <n v="57"/>
    <x v="1"/>
    <n v="18892.96"/>
    <n v="526409"/>
    <n v="421127.2"/>
    <n v="86388.84"/>
    <s v="Sabrina"/>
    <n v="4.2"/>
  </r>
  <r>
    <n v="224"/>
    <d v="2016-03-31T00:00:00"/>
    <x v="161"/>
    <x v="2"/>
    <s v="Oficinas"/>
    <n v="185"/>
    <x v="0"/>
    <n v="40467"/>
    <n v="1068485"/>
    <n v="854788"/>
    <n v="173230"/>
    <s v="Sabrina"/>
    <n v="4.3"/>
  </r>
  <r>
    <n v="225"/>
    <d v="2016-04-01T00:00:00"/>
    <x v="162"/>
    <x v="0"/>
    <s v="Terreno"/>
    <n v="149"/>
    <x v="0"/>
    <n v="41786.800000000003"/>
    <n v="1105805"/>
    <n v="884644"/>
    <n v="179374.2"/>
    <s v="Iván"/>
    <n v="4.4000000000000004"/>
  </r>
  <r>
    <n v="226"/>
    <d v="2016-04-01T00:00:00"/>
    <x v="163"/>
    <x v="1"/>
    <s v="Terreno"/>
    <n v="177"/>
    <x v="0"/>
    <n v="44181.279999999999"/>
    <n v="1169617"/>
    <n v="935693.6"/>
    <n v="189742.12000000002"/>
    <s v="Carlos"/>
    <n v="4.4000000000000004"/>
  </r>
  <r>
    <n v="227"/>
    <d v="2016-04-01T00:00:00"/>
    <x v="160"/>
    <x v="1"/>
    <s v="Local Comercial"/>
    <n v="173"/>
    <x v="0"/>
    <n v="66100.600000000006"/>
    <n v="1707450"/>
    <n v="1365960"/>
    <n v="275389.40000000002"/>
    <s v="Sabrina"/>
    <n v="4"/>
  </r>
  <r>
    <n v="228"/>
    <d v="2016-04-01T00:00:00"/>
    <x v="164"/>
    <x v="0"/>
    <s v="Local Comercial"/>
    <n v="204"/>
    <x v="0"/>
    <n v="79750.759999999995"/>
    <n v="2047104"/>
    <n v="1637683.2"/>
    <n v="329670.04000000004"/>
    <s v="Iván"/>
    <n v="3.8"/>
  </r>
  <r>
    <n v="229"/>
    <d v="2016-04-01T00:00:00"/>
    <x v="165"/>
    <x v="0"/>
    <s v="Oficinas"/>
    <n v="114"/>
    <x v="1"/>
    <n v="28784.240000000002"/>
    <n v="775691"/>
    <n v="620552.80000000005"/>
    <n v="126353.95999999995"/>
    <s v="Romina"/>
    <n v="4.4000000000000004"/>
  </r>
  <r>
    <n v="230"/>
    <d v="2016-04-02T00:00:00"/>
    <x v="166"/>
    <x v="1"/>
    <s v="Departamento"/>
    <n v="182"/>
    <x v="0"/>
    <n v="54325.64"/>
    <n v="1418651"/>
    <n v="1134920.8"/>
    <n v="229404.55999999994"/>
    <s v="Arturo"/>
    <n v="4.9000000000000004"/>
  </r>
  <r>
    <n v="231"/>
    <d v="2016-04-03T00:00:00"/>
    <x v="167"/>
    <x v="2"/>
    <s v="Estacionamiento"/>
    <n v="140"/>
    <x v="1"/>
    <n v="26005.040000000001"/>
    <n v="702436"/>
    <n v="561948.80000000005"/>
    <n v="114482.15999999995"/>
    <s v="Arturo"/>
    <n v="5"/>
  </r>
  <r>
    <n v="232"/>
    <d v="2016-04-03T00:00:00"/>
    <x v="157"/>
    <x v="2"/>
    <s v="Local Comercial"/>
    <n v="208"/>
    <x v="0"/>
    <n v="58200.92"/>
    <n v="1516033"/>
    <n v="1212826.3999999999"/>
    <n v="245005.68000000011"/>
    <s v="Ángeles"/>
    <n v="4.2"/>
  </r>
  <r>
    <n v="233"/>
    <d v="2016-04-03T00:00:00"/>
    <x v="74"/>
    <x v="2"/>
    <s v="Estacionamiento"/>
    <n v="239"/>
    <x v="0"/>
    <n v="53278.92"/>
    <n v="1398833"/>
    <n v="1119066.3999999999"/>
    <n v="226487.68000000011"/>
    <s v="Carlos"/>
    <n v="5"/>
  </r>
  <r>
    <n v="234"/>
    <d v="2016-04-03T00:00:00"/>
    <x v="168"/>
    <x v="1"/>
    <s v="Terreno"/>
    <n v="226"/>
    <x v="0"/>
    <n v="67818"/>
    <n v="1759185"/>
    <n v="1407348"/>
    <n v="284019"/>
    <s v="Romina"/>
    <n v="5"/>
  </r>
  <r>
    <n v="235"/>
    <d v="2016-04-03T00:00:00"/>
    <x v="169"/>
    <x v="3"/>
    <s v="Terreno"/>
    <n v="120"/>
    <x v="0"/>
    <n v="32747.32"/>
    <n v="884843"/>
    <n v="707874.4"/>
    <n v="144221.27999999997"/>
    <s v="Arturo"/>
    <n v="4.5"/>
  </r>
  <r>
    <n v="236"/>
    <d v="2016-04-03T00:00:00"/>
    <x v="156"/>
    <x v="1"/>
    <s v="Depósito"/>
    <n v="223"/>
    <x v="0"/>
    <n v="83489.440000000002"/>
    <n v="2140771"/>
    <n v="1712616.8"/>
    <n v="344664.75999999995"/>
    <s v="Romina"/>
    <n v="4"/>
  </r>
  <r>
    <n v="237"/>
    <d v="2016-04-05T00:00:00"/>
    <x v="145"/>
    <x v="3"/>
    <s v="Casa"/>
    <n v="259"/>
    <x v="0"/>
    <n v="69196"/>
    <n v="1785335"/>
    <n v="1428268"/>
    <n v="287871"/>
    <s v="Arturo"/>
    <n v="5"/>
  </r>
  <r>
    <n v="238"/>
    <d v="2016-04-05T00:00:00"/>
    <x v="90"/>
    <x v="1"/>
    <s v="Estacionamiento"/>
    <n v="166"/>
    <x v="0"/>
    <n v="38803.800000000003"/>
    <n v="1032005"/>
    <n v="825604"/>
    <n v="167597.20000000001"/>
    <s v="Iván"/>
    <n v="4.8"/>
  </r>
  <r>
    <n v="239"/>
    <d v="2016-04-05T00:00:00"/>
    <x v="44"/>
    <x v="0"/>
    <s v="Depósito"/>
    <n v="262"/>
    <x v="0"/>
    <n v="92697.279999999999"/>
    <n v="2374517"/>
    <n v="1899613.6"/>
    <n v="382206.11999999988"/>
    <s v="Arturo"/>
    <n v="4.7"/>
  </r>
  <r>
    <n v="240"/>
    <d v="2016-04-06T00:00:00"/>
    <x v="170"/>
    <x v="0"/>
    <s v="Terreno"/>
    <n v="158"/>
    <x v="0"/>
    <n v="51263.64"/>
    <n v="1335201"/>
    <n v="1068160.8"/>
    <n v="215776.55999999994"/>
    <s v="Sabrina"/>
    <n v="4.7"/>
  </r>
  <r>
    <n v="241"/>
    <d v="2016-04-06T00:00:00"/>
    <x v="171"/>
    <x v="2"/>
    <s v="Depósito"/>
    <n v="256"/>
    <x v="0"/>
    <n v="80904.399999999994"/>
    <n v="2075145"/>
    <n v="1660116"/>
    <n v="334124.59999999998"/>
    <s v="Romina"/>
    <n v="4.5999999999999996"/>
  </r>
  <r>
    <n v="242"/>
    <d v="2016-04-07T00:00:00"/>
    <x v="128"/>
    <x v="3"/>
    <s v="Casa"/>
    <n v="63"/>
    <x v="1"/>
    <n v="25640.400000000001"/>
    <n v="693020"/>
    <n v="554416"/>
    <n v="112963.6"/>
    <s v="Iván"/>
    <n v="5"/>
  </r>
  <r>
    <n v="243"/>
    <d v="2016-04-07T00:00:00"/>
    <x v="172"/>
    <x v="3"/>
    <s v="Oficinas"/>
    <n v="294"/>
    <x v="0"/>
    <n v="73978.84"/>
    <n v="1907031"/>
    <n v="1525624.8"/>
    <n v="307427.36"/>
    <s v="Sabrina"/>
    <n v="3.6"/>
  </r>
  <r>
    <n v="244"/>
    <d v="2016-04-07T00:00:00"/>
    <x v="91"/>
    <x v="2"/>
    <s v="Oficinas"/>
    <n v="278"/>
    <x v="0"/>
    <n v="56228.04"/>
    <n v="1467561"/>
    <n v="1174048.8"/>
    <n v="237284.15999999995"/>
    <s v="Ángeles"/>
    <n v="4.5999999999999996"/>
  </r>
  <r>
    <n v="245"/>
    <d v="2016-04-08T00:00:00"/>
    <x v="28"/>
    <x v="0"/>
    <s v="Casa"/>
    <n v="233"/>
    <x v="0"/>
    <n v="46211.88"/>
    <n v="1213082"/>
    <n v="970465.6"/>
    <n v="196404.52000000002"/>
    <s v="Carlos"/>
    <n v="4.3"/>
  </r>
  <r>
    <n v="246"/>
    <d v="2016-04-09T00:00:00"/>
    <x v="173"/>
    <x v="2"/>
    <s v="Casa"/>
    <n v="284"/>
    <x v="0"/>
    <n v="76267.08"/>
    <n v="1972587"/>
    <n v="1578069.6"/>
    <n v="318250.31999999989"/>
    <s v="Iván"/>
    <n v="5"/>
  </r>
  <r>
    <n v="247"/>
    <d v="2016-04-09T00:00:00"/>
    <x v="174"/>
    <x v="1"/>
    <s v="Terreno"/>
    <n v="154"/>
    <x v="0"/>
    <n v="62586.080000000002"/>
    <n v="1619012"/>
    <n v="1295209.6000000001"/>
    <n v="261216.31999999989"/>
    <s v="Iván"/>
    <n v="4"/>
  </r>
  <r>
    <n v="248"/>
    <d v="2016-04-09T00:00:00"/>
    <x v="175"/>
    <x v="2"/>
    <s v="Depósito"/>
    <n v="131"/>
    <x v="0"/>
    <n v="33712.800000000003"/>
    <n v="909605"/>
    <n v="727684"/>
    <n v="148208.20000000001"/>
    <s v="Arturo"/>
    <n v="4.7"/>
  </r>
  <r>
    <n v="249"/>
    <d v="2016-04-09T00:00:00"/>
    <x v="97"/>
    <x v="1"/>
    <s v="Terreno"/>
    <n v="218"/>
    <x v="0"/>
    <n v="80057.039999999994"/>
    <n v="2062886"/>
    <n v="1650308.8"/>
    <n v="332520.15999999997"/>
    <s v="Carlos"/>
    <n v="5"/>
  </r>
  <r>
    <n v="250"/>
    <d v="2016-04-09T00:00:00"/>
    <x v="90"/>
    <x v="2"/>
    <s v="Oficinas"/>
    <n v="169"/>
    <x v="1"/>
    <n v="29269"/>
    <n v="783560"/>
    <n v="626848"/>
    <n v="127443"/>
    <s v="Arturo"/>
    <n v="4.7"/>
  </r>
  <r>
    <n v="251"/>
    <d v="2016-04-09T00:00:00"/>
    <x v="176"/>
    <x v="3"/>
    <s v="Depósito"/>
    <n v="118"/>
    <x v="0"/>
    <n v="44468.28"/>
    <n v="1167117"/>
    <n v="933693.6"/>
    <n v="188955.12000000002"/>
    <s v="Arturo"/>
    <n v="4.7"/>
  </r>
  <r>
    <n v="252"/>
    <d v="2016-04-09T00:00:00"/>
    <x v="65"/>
    <x v="3"/>
    <s v="Depósito"/>
    <n v="164"/>
    <x v="0"/>
    <n v="64193.599999999999"/>
    <n v="1658525"/>
    <n v="1326820"/>
    <n v="267511.40000000002"/>
    <s v="Ángeles"/>
    <n v="4.5999999999999996"/>
  </r>
  <r>
    <n v="253"/>
    <d v="2016-04-10T00:00:00"/>
    <x v="177"/>
    <x v="0"/>
    <s v="Terreno"/>
    <n v="99"/>
    <x v="1"/>
    <n v="21671.24"/>
    <n v="603691"/>
    <n v="482952.8"/>
    <n v="99066.96"/>
    <s v="Ángeles"/>
    <n v="4.3"/>
  </r>
  <r>
    <n v="254"/>
    <d v="2016-04-10T00:00:00"/>
    <x v="45"/>
    <x v="2"/>
    <s v="Terreno"/>
    <n v="62"/>
    <x v="1"/>
    <n v="14284.56"/>
    <n v="416174"/>
    <n v="332939.2"/>
    <n v="68950.239999999991"/>
    <s v="Arturo"/>
    <n v="3.8"/>
  </r>
  <r>
    <n v="255"/>
    <d v="2016-04-10T00:00:00"/>
    <x v="178"/>
    <x v="3"/>
    <s v="Local Comercial"/>
    <n v="43"/>
    <x v="1"/>
    <n v="16273.44"/>
    <n v="461021"/>
    <n v="368816.8"/>
    <n v="75930.760000000009"/>
    <s v="Arturo"/>
    <n v="4.4000000000000004"/>
  </r>
  <r>
    <n v="256"/>
    <d v="2016-04-10T00:00:00"/>
    <x v="74"/>
    <x v="3"/>
    <s v="Casa"/>
    <n v="233"/>
    <x v="0"/>
    <n v="63975.16"/>
    <n v="1656789"/>
    <n v="1325431.2"/>
    <n v="267382.64"/>
    <s v="Romina"/>
    <n v="4"/>
  </r>
  <r>
    <n v="257"/>
    <d v="2016-04-11T00:00:00"/>
    <x v="179"/>
    <x v="1"/>
    <s v="Terreno"/>
    <n v="256"/>
    <x v="0"/>
    <n v="48147.88"/>
    <n v="1257182"/>
    <n v="1005745.6"/>
    <n v="203288.52000000002"/>
    <s v="Romina"/>
    <n v="4.5"/>
  </r>
  <r>
    <n v="258"/>
    <d v="2016-04-11T00:00:00"/>
    <x v="121"/>
    <x v="3"/>
    <s v="Terreno"/>
    <n v="235"/>
    <x v="0"/>
    <n v="43189.919999999998"/>
    <n v="1136133"/>
    <n v="908906.4"/>
    <n v="184036.68"/>
    <s v="Ángeles"/>
    <n v="4.9000000000000004"/>
  </r>
  <r>
    <n v="259"/>
    <d v="2016-04-11T00:00:00"/>
    <x v="180"/>
    <x v="2"/>
    <s v="Estacionamiento"/>
    <n v="135"/>
    <x v="0"/>
    <n v="46707.48"/>
    <n v="1219697"/>
    <n v="975757.6"/>
    <n v="197231.92"/>
    <s v="Sabrina"/>
    <n v="5"/>
  </r>
  <r>
    <n v="260"/>
    <d v="2016-04-12T00:00:00"/>
    <x v="174"/>
    <x v="1"/>
    <s v="Terreno"/>
    <n v="253"/>
    <x v="0"/>
    <n v="68978.559999999998"/>
    <n v="1786499"/>
    <n v="1429199.2"/>
    <n v="288321.24000000005"/>
    <s v="Sabrina"/>
    <n v="4.5"/>
  </r>
  <r>
    <n v="261"/>
    <d v="2016-04-12T00:00:00"/>
    <x v="181"/>
    <x v="1"/>
    <s v="Terreno"/>
    <n v="196"/>
    <x v="0"/>
    <n v="43106.32"/>
    <n v="1143593"/>
    <n v="914874.4"/>
    <n v="185612.27999999997"/>
    <s v="Carlos"/>
    <n v="4.9000000000000004"/>
  </r>
  <r>
    <n v="262"/>
    <d v="2016-04-12T00:00:00"/>
    <x v="76"/>
    <x v="2"/>
    <s v="Departamento"/>
    <n v="175"/>
    <x v="0"/>
    <n v="57078.16"/>
    <n v="1486114"/>
    <n v="1188891.2"/>
    <n v="240144.64000000004"/>
    <s v="Sabrina"/>
    <n v="4.4000000000000004"/>
  </r>
  <r>
    <n v="263"/>
    <d v="2016-04-13T00:00:00"/>
    <x v="182"/>
    <x v="3"/>
    <s v="Oficinas"/>
    <n v="237"/>
    <x v="0"/>
    <n v="39442.519999999997"/>
    <n v="1043473"/>
    <n v="834778.4"/>
    <n v="169252.08"/>
    <s v="Ángeles"/>
    <n v="4.5"/>
  </r>
  <r>
    <n v="264"/>
    <d v="2016-04-14T00:00:00"/>
    <x v="183"/>
    <x v="0"/>
    <s v="Casa"/>
    <n v="253"/>
    <x v="0"/>
    <n v="69716.479999999996"/>
    <n v="1807397"/>
    <n v="1445917.6"/>
    <n v="291762.91999999993"/>
    <s v="Iván"/>
    <n v="4"/>
  </r>
  <r>
    <n v="265"/>
    <d v="2016-04-14T00:00:00"/>
    <x v="15"/>
    <x v="2"/>
    <s v="Casa"/>
    <n v="102"/>
    <x v="0"/>
    <n v="35880.199999999997"/>
    <n v="963740"/>
    <n v="770992"/>
    <n v="156867.79999999999"/>
    <s v="Sabrina"/>
    <n v="4.4000000000000004"/>
  </r>
  <r>
    <n v="266"/>
    <d v="2016-04-14T00:00:00"/>
    <x v="184"/>
    <x v="3"/>
    <s v="Casa"/>
    <n v="209"/>
    <x v="0"/>
    <n v="44217.68"/>
    <n v="1162277"/>
    <n v="929821.6"/>
    <n v="188237.72000000003"/>
    <s v="Iván"/>
    <n v="4.8"/>
  </r>
  <r>
    <n v="267"/>
    <d v="2016-04-14T00:00:00"/>
    <x v="83"/>
    <x v="0"/>
    <s v="Departamento"/>
    <n v="199"/>
    <x v="0"/>
    <n v="50679.64"/>
    <n v="1327601"/>
    <n v="1062080.8"/>
    <n v="214840.55999999994"/>
    <s v="Romina"/>
    <n v="4.3"/>
  </r>
  <r>
    <n v="268"/>
    <d v="2016-04-15T00:00:00"/>
    <x v="185"/>
    <x v="3"/>
    <s v="Oficinas"/>
    <n v="146"/>
    <x v="0"/>
    <n v="38041"/>
    <n v="1004735"/>
    <n v="803788"/>
    <n v="162906"/>
    <s v="Ángeles"/>
    <n v="4.4000000000000004"/>
  </r>
  <r>
    <n v="269"/>
    <d v="2016-04-15T00:00:00"/>
    <x v="134"/>
    <x v="3"/>
    <s v="Local Comercial"/>
    <n v="49"/>
    <x v="1"/>
    <n v="17219.52"/>
    <n v="483373"/>
    <n v="386698.4"/>
    <n v="79455.079999999973"/>
    <s v="Ángeles"/>
    <n v="4.7"/>
  </r>
  <r>
    <n v="270"/>
    <d v="2016-04-15T00:00:00"/>
    <x v="7"/>
    <x v="2"/>
    <s v="Oficinas"/>
    <n v="220"/>
    <x v="0"/>
    <n v="53099.24"/>
    <n v="1379391"/>
    <n v="1103512.8"/>
    <n v="222778.95999999996"/>
    <s v="Carlos"/>
    <n v="4"/>
  </r>
  <r>
    <n v="271"/>
    <d v="2016-04-15T00:00:00"/>
    <x v="44"/>
    <x v="3"/>
    <s v="Terreno"/>
    <n v="233"/>
    <x v="0"/>
    <n v="42665.24"/>
    <n v="1129766"/>
    <n v="903812.8"/>
    <n v="183287.95999999996"/>
    <s v="Iván"/>
    <n v="3.8"/>
  </r>
  <r>
    <n v="272"/>
    <d v="2016-04-15T00:00:00"/>
    <x v="123"/>
    <x v="2"/>
    <s v="Depósito"/>
    <n v="267"/>
    <x v="0"/>
    <n v="95272.4"/>
    <n v="2445695"/>
    <n v="1956556"/>
    <n v="393866.6"/>
    <s v="Romina"/>
    <n v="4.0999999999999996"/>
  </r>
  <r>
    <n v="273"/>
    <d v="2016-04-15T00:00:00"/>
    <x v="186"/>
    <x v="3"/>
    <s v="Terreno"/>
    <n v="115"/>
    <x v="1"/>
    <n v="28180.2"/>
    <n v="759365"/>
    <n v="607492"/>
    <n v="123692.8"/>
    <s v="Carlos"/>
    <n v="3.9"/>
  </r>
  <r>
    <n v="274"/>
    <d v="2016-04-15T00:00:00"/>
    <x v="187"/>
    <x v="3"/>
    <s v="Depósito"/>
    <n v="110"/>
    <x v="0"/>
    <n v="43113.2"/>
    <n v="1139365"/>
    <n v="911492"/>
    <n v="184759.8"/>
    <s v="Iván"/>
    <n v="4.8"/>
  </r>
  <r>
    <n v="275"/>
    <d v="2016-04-16T00:00:00"/>
    <x v="41"/>
    <x v="3"/>
    <s v="Departamento"/>
    <n v="189"/>
    <x v="0"/>
    <n v="42112.959999999999"/>
    <n v="1115934"/>
    <n v="892747.2"/>
    <n v="181073.84000000005"/>
    <s v="Arturo"/>
    <n v="4.5999999999999996"/>
  </r>
  <r>
    <n v="276"/>
    <d v="2016-04-17T00:00:00"/>
    <x v="75"/>
    <x v="0"/>
    <s v="Terreno"/>
    <n v="106"/>
    <x v="0"/>
    <n v="40527"/>
    <n v="1075985"/>
    <n v="860788"/>
    <n v="174670"/>
    <s v="Arturo"/>
    <n v="4.2"/>
  </r>
  <r>
    <n v="277"/>
    <d v="2016-04-17T00:00:00"/>
    <x v="188"/>
    <x v="3"/>
    <s v="Departamento"/>
    <n v="206"/>
    <x v="0"/>
    <n v="80651.44"/>
    <n v="2075071"/>
    <n v="1660056.8"/>
    <n v="334362.75999999995"/>
    <s v="Iván"/>
    <n v="5"/>
  </r>
  <r>
    <n v="278"/>
    <d v="2016-04-17T00:00:00"/>
    <x v="106"/>
    <x v="1"/>
    <s v="Oficinas"/>
    <n v="118"/>
    <x v="0"/>
    <n v="32910"/>
    <n v="890235"/>
    <n v="712188"/>
    <n v="145137"/>
    <s v="Romina"/>
    <n v="4.5"/>
  </r>
  <r>
    <n v="279"/>
    <d v="2016-04-18T00:00:00"/>
    <x v="180"/>
    <x v="1"/>
    <s v="Depósito"/>
    <n v="240"/>
    <x v="0"/>
    <n v="55905.24"/>
    <n v="1451441"/>
    <n v="1161152.8"/>
    <n v="234382.95999999996"/>
    <s v="Ángeles"/>
    <n v="4.5"/>
  </r>
  <r>
    <n v="280"/>
    <d v="2016-04-18T00:00:00"/>
    <x v="106"/>
    <x v="3"/>
    <s v="Oficinas"/>
    <n v="148"/>
    <x v="0"/>
    <n v="34629.160000000003"/>
    <n v="918289"/>
    <n v="734631.2"/>
    <n v="149028.64000000004"/>
    <s v="Arturo"/>
    <n v="4.8"/>
  </r>
  <r>
    <n v="281"/>
    <d v="2016-04-18T00:00:00"/>
    <x v="189"/>
    <x v="0"/>
    <s v="Departamento"/>
    <n v="253"/>
    <x v="0"/>
    <n v="42255.12"/>
    <n v="1117763"/>
    <n v="894210.4"/>
    <n v="181297.47999999998"/>
    <s v="Romina"/>
    <n v="4.3"/>
  </r>
  <r>
    <n v="282"/>
    <d v="2016-04-18T00:00:00"/>
    <x v="8"/>
    <x v="1"/>
    <s v="Terreno"/>
    <n v="282"/>
    <x v="0"/>
    <n v="100710.2"/>
    <n v="2570990"/>
    <n v="2056792"/>
    <n v="413487.8"/>
    <s v="Iván"/>
    <n v="4.9000000000000004"/>
  </r>
  <r>
    <n v="283"/>
    <d v="2016-04-18T00:00:00"/>
    <x v="73"/>
    <x v="3"/>
    <s v="Departamento"/>
    <n v="130"/>
    <x v="0"/>
    <n v="52706.92"/>
    <n v="1372783"/>
    <n v="1098226.3999999999"/>
    <n v="221849.68000000011"/>
    <s v="Arturo"/>
    <n v="4.5999999999999996"/>
  </r>
  <r>
    <n v="284"/>
    <d v="2016-04-19T00:00:00"/>
    <x v="190"/>
    <x v="3"/>
    <s v="Oficinas"/>
    <n v="256"/>
    <x v="0"/>
    <n v="95465.919999999998"/>
    <n v="2441383"/>
    <n v="1953106.4"/>
    <n v="392810.68000000011"/>
    <s v="Sabrina"/>
    <n v="3.6"/>
  </r>
  <r>
    <n v="285"/>
    <d v="2016-04-19T00:00:00"/>
    <x v="191"/>
    <x v="1"/>
    <s v="Local Comercial"/>
    <n v="140"/>
    <x v="1"/>
    <n v="27432.48"/>
    <n v="749197"/>
    <n v="599357.6"/>
    <n v="122406.92000000003"/>
    <s v="Iván"/>
    <n v="4.2"/>
  </r>
  <r>
    <n v="286"/>
    <d v="2016-04-19T00:00:00"/>
    <x v="192"/>
    <x v="1"/>
    <s v="Depósito"/>
    <n v="59"/>
    <x v="1"/>
    <n v="19808.8"/>
    <n v="560255"/>
    <n v="448204"/>
    <n v="92242.2"/>
    <s v="Iván"/>
    <n v="4.0999999999999996"/>
  </r>
  <r>
    <n v="287"/>
    <d v="2016-04-19T00:00:00"/>
    <x v="39"/>
    <x v="2"/>
    <s v="Estacionamiento"/>
    <n v="220"/>
    <x v="0"/>
    <n v="53345"/>
    <n v="1397285"/>
    <n v="1117828"/>
    <n v="226112"/>
    <s v="Iván"/>
    <n v="4.4000000000000004"/>
  </r>
  <r>
    <n v="288"/>
    <d v="2016-04-19T00:00:00"/>
    <x v="113"/>
    <x v="0"/>
    <s v="Local Comercial"/>
    <n v="173"/>
    <x v="0"/>
    <n v="35733.760000000002"/>
    <n v="960779"/>
    <n v="768623.2"/>
    <n v="156422.04000000004"/>
    <s v="Sabrina"/>
    <n v="4.9000000000000004"/>
  </r>
  <r>
    <n v="289"/>
    <d v="2016-04-20T00:00:00"/>
    <x v="193"/>
    <x v="2"/>
    <s v="Depósito"/>
    <n v="157"/>
    <x v="0"/>
    <n v="34682.36"/>
    <n v="931844"/>
    <n v="745475.2"/>
    <n v="151686.44000000006"/>
    <s v="Arturo"/>
    <n v="4.8"/>
  </r>
  <r>
    <n v="290"/>
    <d v="2016-04-20T00:00:00"/>
    <x v="194"/>
    <x v="3"/>
    <s v="Casa"/>
    <n v="223"/>
    <x v="0"/>
    <n v="56584.72"/>
    <n v="1474303"/>
    <n v="1179442.3999999999"/>
    <n v="238275.88000000009"/>
    <s v="Iván"/>
    <n v="3.9"/>
  </r>
  <r>
    <n v="291"/>
    <d v="2016-04-21T00:00:00"/>
    <x v="195"/>
    <x v="3"/>
    <s v="Casa"/>
    <n v="292"/>
    <x v="0"/>
    <n v="74018"/>
    <n v="1914160"/>
    <n v="1531328"/>
    <n v="308814"/>
    <s v="Arturo"/>
    <n v="4.7"/>
  </r>
  <r>
    <n v="292"/>
    <d v="2016-04-21T00:00:00"/>
    <x v="132"/>
    <x v="2"/>
    <s v="Terreno"/>
    <n v="51"/>
    <x v="1"/>
    <n v="9206.76"/>
    <n v="294929"/>
    <n v="235943.2"/>
    <n v="49779.039999999986"/>
    <s v="Arturo"/>
    <n v="4.2"/>
  </r>
  <r>
    <n v="293"/>
    <d v="2016-04-22T00:00:00"/>
    <x v="179"/>
    <x v="1"/>
    <s v="Estacionamiento"/>
    <n v="79"/>
    <x v="1"/>
    <n v="16184.72"/>
    <n v="466903"/>
    <n v="373522.4"/>
    <n v="77195.879999999976"/>
    <s v="Sabrina"/>
    <n v="4.7"/>
  </r>
  <r>
    <n v="294"/>
    <d v="2016-04-22T00:00:00"/>
    <x v="196"/>
    <x v="2"/>
    <s v="Terreno"/>
    <n v="82"/>
    <x v="1"/>
    <n v="22570.400000000001"/>
    <n v="626445"/>
    <n v="501156"/>
    <n v="102718.6"/>
    <s v="Romina"/>
    <n v="4.4000000000000004"/>
  </r>
  <r>
    <n v="295"/>
    <d v="2016-04-22T00:00:00"/>
    <x v="15"/>
    <x v="3"/>
    <s v="Depósito"/>
    <n v="127"/>
    <x v="0"/>
    <n v="30256.799999999999"/>
    <n v="823180"/>
    <n v="658544"/>
    <n v="134379.20000000001"/>
    <s v="Sabrina"/>
    <n v="4.8"/>
  </r>
  <r>
    <n v="296"/>
    <d v="2016-04-22T00:00:00"/>
    <x v="158"/>
    <x v="3"/>
    <s v="Departamento"/>
    <n v="232"/>
    <x v="0"/>
    <n v="69849.2"/>
    <n v="1810265"/>
    <n v="1448212"/>
    <n v="292203.8"/>
    <s v="Arturo"/>
    <n v="4.0999999999999996"/>
  </r>
  <r>
    <n v="297"/>
    <d v="2016-04-23T00:00:00"/>
    <x v="78"/>
    <x v="0"/>
    <s v="Oficinas"/>
    <n v="281"/>
    <x v="0"/>
    <n v="107234.44"/>
    <n v="2735621"/>
    <n v="2188496.7999999998"/>
    <n v="439889.76000000018"/>
    <s v="Arturo"/>
    <n v="4.5"/>
  </r>
  <r>
    <n v="298"/>
    <d v="2016-04-23T00:00:00"/>
    <x v="108"/>
    <x v="3"/>
    <s v="Departamento"/>
    <n v="101"/>
    <x v="1"/>
    <n v="23240.84"/>
    <n v="637081"/>
    <n v="509664.8"/>
    <n v="104175.36000000002"/>
    <s v="Sabrina"/>
    <n v="3.6"/>
  </r>
  <r>
    <n v="299"/>
    <d v="2016-04-23T00:00:00"/>
    <x v="197"/>
    <x v="2"/>
    <s v="Terreno"/>
    <n v="42"/>
    <x v="1"/>
    <n v="11188.8"/>
    <n v="343655"/>
    <n v="274924"/>
    <n v="57542.2"/>
    <s v="Carlos"/>
    <n v="4"/>
  </r>
  <r>
    <n v="300"/>
    <d v="2016-04-23T00:00:00"/>
    <x v="198"/>
    <x v="3"/>
    <s v="Terreno"/>
    <n v="79"/>
    <x v="1"/>
    <n v="26615.200000000001"/>
    <n v="719715"/>
    <n v="575772"/>
    <n v="117327.8"/>
    <s v="Romina"/>
    <n v="4.7"/>
  </r>
  <r>
    <n v="301"/>
    <d v="2016-04-24T00:00:00"/>
    <x v="118"/>
    <x v="2"/>
    <s v="Depósito"/>
    <n v="172"/>
    <x v="0"/>
    <n v="57277.04"/>
    <n v="1494661"/>
    <n v="1195728.8"/>
    <n v="241655.15999999995"/>
    <s v="Romina"/>
    <n v="4"/>
  </r>
  <r>
    <n v="302"/>
    <d v="2016-04-24T00:00:00"/>
    <x v="199"/>
    <x v="1"/>
    <s v="Casa"/>
    <n v="207"/>
    <x v="0"/>
    <n v="46078.76"/>
    <n v="1208379"/>
    <n v="966703.2"/>
    <n v="195597.04000000004"/>
    <s v="Arturo"/>
    <n v="3.6"/>
  </r>
  <r>
    <n v="303"/>
    <d v="2016-04-25T00:00:00"/>
    <x v="133"/>
    <x v="0"/>
    <s v="Casa"/>
    <n v="203"/>
    <x v="0"/>
    <n v="68116.84"/>
    <n v="1764706"/>
    <n v="1411764.8"/>
    <n v="284824.36"/>
    <s v="Romina"/>
    <n v="4.9000000000000004"/>
  </r>
  <r>
    <n v="304"/>
    <d v="2016-04-26T00:00:00"/>
    <x v="200"/>
    <x v="3"/>
    <s v="Oficinas"/>
    <n v="292"/>
    <x v="0"/>
    <n v="103592.64"/>
    <n v="2649051"/>
    <n v="2119240.7999999998"/>
    <n v="426217.56000000017"/>
    <s v="Arturo"/>
    <n v="3.8"/>
  </r>
  <r>
    <n v="305"/>
    <d v="2016-04-27T00:00:00"/>
    <x v="201"/>
    <x v="1"/>
    <s v="Local Comercial"/>
    <n v="245"/>
    <x v="0"/>
    <n v="45120.2"/>
    <n v="1186865"/>
    <n v="949492"/>
    <n v="192252.79999999999"/>
    <s v="Carlos"/>
    <n v="3.7"/>
  </r>
  <r>
    <n v="306"/>
    <d v="2016-04-27T00:00:00"/>
    <x v="202"/>
    <x v="1"/>
    <s v="Oficinas"/>
    <n v="137"/>
    <x v="0"/>
    <n v="41165.480000000003"/>
    <n v="1092397"/>
    <n v="873917.6"/>
    <n v="177313.92000000001"/>
    <s v="Iván"/>
    <n v="4.9000000000000004"/>
  </r>
  <r>
    <n v="307"/>
    <d v="2016-04-27T00:00:00"/>
    <x v="203"/>
    <x v="1"/>
    <s v="Departamento"/>
    <n v="193"/>
    <x v="0"/>
    <n v="65192.639999999999"/>
    <n v="1682101"/>
    <n v="1345680.8"/>
    <n v="271227.55999999994"/>
    <s v="Romina"/>
    <n v="5"/>
  </r>
  <r>
    <n v="308"/>
    <d v="2016-04-28T00:00:00"/>
    <x v="204"/>
    <x v="2"/>
    <s v="Departamento"/>
    <n v="221"/>
    <x v="0"/>
    <n v="59640.639999999999"/>
    <n v="1557701"/>
    <n v="1246160.8"/>
    <n v="251899.55999999994"/>
    <s v="Romina"/>
    <n v="3.8"/>
  </r>
  <r>
    <n v="309"/>
    <d v="2016-04-28T00:00:00"/>
    <x v="61"/>
    <x v="0"/>
    <s v="Terreno"/>
    <n v="232"/>
    <x v="0"/>
    <n v="69823.679999999993"/>
    <n v="1800002"/>
    <n v="1440001.6"/>
    <n v="290176.71999999991"/>
    <s v="Sabrina"/>
    <n v="3.8"/>
  </r>
  <r>
    <n v="310"/>
    <d v="2016-04-28T00:00:00"/>
    <x v="40"/>
    <x v="2"/>
    <s v="Oficinas"/>
    <n v="117"/>
    <x v="0"/>
    <n v="30612.68"/>
    <n v="829277"/>
    <n v="663421.6"/>
    <n v="135242.72000000003"/>
    <s v="Arturo"/>
    <n v="4.5999999999999996"/>
  </r>
  <r>
    <n v="311"/>
    <d v="2016-04-28T00:00:00"/>
    <x v="205"/>
    <x v="2"/>
    <s v="Terreno"/>
    <n v="58"/>
    <x v="1"/>
    <n v="23214"/>
    <n v="641910"/>
    <n v="513528"/>
    <n v="105168"/>
    <s v="Romina"/>
    <n v="4.7"/>
  </r>
  <r>
    <n v="312"/>
    <d v="2016-04-29T00:00:00"/>
    <x v="206"/>
    <x v="0"/>
    <s v="Departamento"/>
    <n v="186"/>
    <x v="0"/>
    <n v="62262.36"/>
    <n v="1615769"/>
    <n v="1292615.2"/>
    <n v="260891.44000000006"/>
    <s v="Sabrina"/>
    <n v="4.0999999999999996"/>
  </r>
  <r>
    <n v="313"/>
    <d v="2016-04-30T00:00:00"/>
    <x v="121"/>
    <x v="2"/>
    <s v="Depósito"/>
    <n v="87"/>
    <x v="1"/>
    <n v="15044.64"/>
    <n v="427876"/>
    <n v="342300.8"/>
    <n v="70530.560000000012"/>
    <s v="Sabrina"/>
    <n v="3.6"/>
  </r>
  <r>
    <n v="314"/>
    <d v="2016-04-30T00:00:00"/>
    <x v="207"/>
    <x v="2"/>
    <s v="Casa"/>
    <n v="226"/>
    <x v="0"/>
    <n v="54317"/>
    <n v="1423385"/>
    <n v="1138708"/>
    <n v="230360"/>
    <s v="Carlos"/>
    <n v="4.7"/>
  </r>
  <r>
    <n v="315"/>
    <d v="2016-05-01T00:00:00"/>
    <x v="186"/>
    <x v="2"/>
    <s v="Oficinas"/>
    <n v="244"/>
    <x v="0"/>
    <n v="96946.84"/>
    <n v="2476456"/>
    <n v="1981164.8"/>
    <n v="398344.36"/>
    <s v="Carlos"/>
    <n v="3.7"/>
  </r>
  <r>
    <n v="316"/>
    <d v="2016-05-02T00:00:00"/>
    <x v="208"/>
    <x v="0"/>
    <s v="Terreno"/>
    <n v="258"/>
    <x v="0"/>
    <n v="101872.44"/>
    <n v="2607596"/>
    <n v="2086076.8"/>
    <n v="419646.75999999995"/>
    <s v="Romina"/>
    <n v="4.9000000000000004"/>
  </r>
  <r>
    <n v="317"/>
    <d v="2016-05-02T00:00:00"/>
    <x v="156"/>
    <x v="0"/>
    <s v="Local Comercial"/>
    <n v="246"/>
    <x v="0"/>
    <n v="69014.679999999993"/>
    <n v="1791477"/>
    <n v="1433181.6"/>
    <n v="289280.71999999991"/>
    <s v="Iván"/>
    <n v="3.6"/>
  </r>
  <r>
    <n v="318"/>
    <d v="2016-05-02T00:00:00"/>
    <x v="75"/>
    <x v="3"/>
    <s v="Casa"/>
    <n v="39"/>
    <x v="1"/>
    <n v="16658.88"/>
    <n v="477257"/>
    <n v="381805.6"/>
    <n v="78792.520000000019"/>
    <s v="Iván"/>
    <n v="4.0999999999999996"/>
  </r>
  <r>
    <n v="319"/>
    <d v="2016-05-02T00:00:00"/>
    <x v="68"/>
    <x v="3"/>
    <s v="Local Comercial"/>
    <n v="118"/>
    <x v="0"/>
    <n v="37749.72"/>
    <n v="997853"/>
    <n v="798282.4"/>
    <n v="161820.87999999998"/>
    <s v="Sabrina"/>
    <n v="4.3"/>
  </r>
  <r>
    <n v="320"/>
    <d v="2016-05-02T00:00:00"/>
    <x v="29"/>
    <x v="0"/>
    <s v="Depósito"/>
    <n v="273"/>
    <x v="0"/>
    <n v="97060.36"/>
    <n v="2492644"/>
    <n v="1994115.2"/>
    <n v="401468.44000000006"/>
    <s v="Ángeles"/>
    <n v="4.9000000000000004"/>
  </r>
  <r>
    <n v="321"/>
    <d v="2016-05-03T00:00:00"/>
    <x v="209"/>
    <x v="0"/>
    <s v="Estacionamiento"/>
    <n v="187"/>
    <x v="0"/>
    <n v="38121.599999999999"/>
    <n v="1014225"/>
    <n v="811380"/>
    <n v="164723.4"/>
    <s v="Arturo"/>
    <n v="3.6"/>
  </r>
  <r>
    <n v="322"/>
    <d v="2016-05-03T00:00:00"/>
    <x v="150"/>
    <x v="3"/>
    <s v="Casa"/>
    <n v="35"/>
    <x v="1"/>
    <n v="9131.24"/>
    <n v="292391"/>
    <n v="233912.8"/>
    <n v="49346.960000000014"/>
    <s v="Ángeles"/>
    <n v="3.9"/>
  </r>
  <r>
    <n v="323"/>
    <d v="2016-05-03T00:00:00"/>
    <x v="65"/>
    <x v="2"/>
    <s v="Casa"/>
    <n v="232"/>
    <x v="0"/>
    <n v="62610.64"/>
    <n v="1628651"/>
    <n v="1302920.8"/>
    <n v="263119.55999999994"/>
    <s v="Ángeles"/>
    <n v="4.7"/>
  </r>
  <r>
    <n v="324"/>
    <d v="2016-05-04T00:00:00"/>
    <x v="34"/>
    <x v="3"/>
    <s v="Terreno"/>
    <n v="150"/>
    <x v="0"/>
    <n v="34262.400000000001"/>
    <n v="912545"/>
    <n v="730036"/>
    <n v="148246.6"/>
    <s v="Romina"/>
    <n v="3.6"/>
  </r>
  <r>
    <n v="325"/>
    <d v="2016-05-04T00:00:00"/>
    <x v="133"/>
    <x v="2"/>
    <s v="Estacionamiento"/>
    <n v="53"/>
    <x v="1"/>
    <n v="12299"/>
    <n v="368885"/>
    <n v="295108"/>
    <n v="61478"/>
    <s v="Carlos"/>
    <n v="4.8"/>
  </r>
  <r>
    <n v="326"/>
    <d v="2016-05-04T00:00:00"/>
    <x v="16"/>
    <x v="2"/>
    <s v="Depósito"/>
    <n v="176"/>
    <x v="0"/>
    <n v="47968.959999999999"/>
    <n v="1263709"/>
    <n v="1010967.2"/>
    <n v="204772.84000000005"/>
    <s v="Sabrina"/>
    <n v="3.9"/>
  </r>
  <r>
    <n v="327"/>
    <d v="2016-05-04T00:00:00"/>
    <x v="158"/>
    <x v="3"/>
    <s v="Terreno"/>
    <n v="176"/>
    <x v="0"/>
    <n v="40004.6"/>
    <n v="1058525"/>
    <n v="846820"/>
    <n v="171700.4"/>
    <s v="Iván"/>
    <n v="4.9000000000000004"/>
  </r>
  <r>
    <n v="328"/>
    <d v="2016-05-04T00:00:00"/>
    <x v="210"/>
    <x v="0"/>
    <s v="Estacionamiento"/>
    <n v="268"/>
    <x v="0"/>
    <n v="54076.72"/>
    <n v="1405853"/>
    <n v="1124682.3999999999"/>
    <n v="227093.88000000009"/>
    <s v="Iván"/>
    <n v="3.9"/>
  </r>
  <r>
    <n v="329"/>
    <d v="2016-05-04T00:00:00"/>
    <x v="211"/>
    <x v="3"/>
    <s v="Depósito"/>
    <n v="281"/>
    <x v="0"/>
    <n v="75709"/>
    <n v="1958810"/>
    <n v="1567048"/>
    <n v="316053"/>
    <s v="Ángeles"/>
    <n v="4.0999999999999996"/>
  </r>
  <r>
    <n v="330"/>
    <d v="2016-05-05T00:00:00"/>
    <x v="135"/>
    <x v="0"/>
    <s v="Departamento"/>
    <n v="122"/>
    <x v="0"/>
    <n v="46847"/>
    <n v="1225735"/>
    <n v="980588"/>
    <n v="198300"/>
    <s v="Arturo"/>
    <n v="3.8"/>
  </r>
  <r>
    <n v="331"/>
    <d v="2016-05-05T00:00:00"/>
    <x v="37"/>
    <x v="3"/>
    <s v="Terreno"/>
    <n v="201"/>
    <x v="0"/>
    <n v="38520.199999999997"/>
    <n v="1026840"/>
    <n v="821472"/>
    <n v="166847.79999999999"/>
    <s v="Sabrina"/>
    <n v="3.9"/>
  </r>
  <r>
    <n v="332"/>
    <d v="2016-05-06T00:00:00"/>
    <x v="172"/>
    <x v="2"/>
    <s v="Casa"/>
    <n v="135"/>
    <x v="0"/>
    <n v="34013.199999999997"/>
    <n v="914165"/>
    <n v="731332"/>
    <n v="148819.79999999999"/>
    <s v="Sabrina"/>
    <n v="4.4000000000000004"/>
  </r>
  <r>
    <n v="333"/>
    <d v="2016-05-06T00:00:00"/>
    <x v="106"/>
    <x v="1"/>
    <s v="Terreno"/>
    <n v="105"/>
    <x v="0"/>
    <n v="31403"/>
    <n v="839485"/>
    <n v="671588"/>
    <n v="136494"/>
    <s v="Iván"/>
    <n v="4.7"/>
  </r>
  <r>
    <n v="334"/>
    <d v="2016-05-07T00:00:00"/>
    <x v="176"/>
    <x v="1"/>
    <s v="Departamento"/>
    <n v="236"/>
    <x v="0"/>
    <n v="83781.64"/>
    <n v="2147451"/>
    <n v="1717960.8"/>
    <n v="345708.55999999994"/>
    <s v="Arturo"/>
    <n v="4.5"/>
  </r>
  <r>
    <n v="335"/>
    <d v="2016-05-07T00:00:00"/>
    <x v="212"/>
    <x v="0"/>
    <s v="Departamento"/>
    <n v="142"/>
    <x v="1"/>
    <n v="24269.8"/>
    <n v="671405"/>
    <n v="537124"/>
    <n v="110011.2"/>
    <s v="Carlos"/>
    <n v="3.6"/>
  </r>
  <r>
    <n v="336"/>
    <d v="2016-05-07T00:00:00"/>
    <x v="213"/>
    <x v="2"/>
    <s v="Oficinas"/>
    <n v="221"/>
    <x v="0"/>
    <n v="54704.44"/>
    <n v="1430946"/>
    <n v="1144756.8"/>
    <n v="231484.75999999995"/>
    <s v="Ángeles"/>
    <n v="4.5999999999999996"/>
  </r>
  <r>
    <n v="337"/>
    <d v="2016-05-08T00:00:00"/>
    <x v="214"/>
    <x v="0"/>
    <s v="Local Comercial"/>
    <n v="99"/>
    <x v="1"/>
    <n v="15480.4"/>
    <n v="450095"/>
    <n v="360076"/>
    <n v="74538.600000000006"/>
    <s v="Arturo"/>
    <n v="4.8"/>
  </r>
  <r>
    <n v="338"/>
    <d v="2016-05-08T00:00:00"/>
    <x v="213"/>
    <x v="0"/>
    <s v="Departamento"/>
    <n v="37"/>
    <x v="1"/>
    <n v="13541.44"/>
    <n v="398146"/>
    <n v="318516.8"/>
    <n v="66087.760000000009"/>
    <s v="Romina"/>
    <n v="4.0999999999999996"/>
  </r>
  <r>
    <n v="339"/>
    <d v="2016-05-09T00:00:00"/>
    <x v="68"/>
    <x v="1"/>
    <s v="Estacionamiento"/>
    <n v="68"/>
    <x v="1"/>
    <n v="26363"/>
    <n v="719660"/>
    <n v="575728"/>
    <n v="117569"/>
    <s v="Carlos"/>
    <n v="4.5"/>
  </r>
  <r>
    <n v="340"/>
    <d v="2016-05-10T00:00:00"/>
    <x v="23"/>
    <x v="3"/>
    <s v="Local Comercial"/>
    <n v="93"/>
    <x v="0"/>
    <n v="30447.32"/>
    <n v="820268"/>
    <n v="656214.4"/>
    <n v="133606.27999999997"/>
    <s v="Iván"/>
    <n v="4"/>
  </r>
  <r>
    <n v="341"/>
    <d v="2016-05-10T00:00:00"/>
    <x v="169"/>
    <x v="3"/>
    <s v="Terreno"/>
    <n v="225"/>
    <x v="0"/>
    <n v="79040.88"/>
    <n v="2027182"/>
    <n v="1621745.6"/>
    <n v="326395.5199999999"/>
    <s v="Arturo"/>
    <n v="4.2"/>
  </r>
  <r>
    <n v="342"/>
    <d v="2016-05-10T00:00:00"/>
    <x v="56"/>
    <x v="3"/>
    <s v="Estacionamiento"/>
    <n v="252"/>
    <x v="0"/>
    <n v="78608.12"/>
    <n v="2028713"/>
    <n v="1622970.4"/>
    <n v="327134.4800000001"/>
    <s v="Arturo"/>
    <n v="4"/>
  </r>
  <r>
    <n v="343"/>
    <d v="2016-05-10T00:00:00"/>
    <x v="164"/>
    <x v="1"/>
    <s v="Casa"/>
    <n v="172"/>
    <x v="0"/>
    <n v="46372"/>
    <n v="1214585"/>
    <n v="971668"/>
    <n v="196545"/>
    <s v="Sabrina"/>
    <n v="4.5999999999999996"/>
  </r>
  <r>
    <n v="344"/>
    <d v="2016-05-10T00:00:00"/>
    <x v="215"/>
    <x v="3"/>
    <s v="Oficinas"/>
    <n v="139"/>
    <x v="0"/>
    <n v="42505.64"/>
    <n v="1119951"/>
    <n v="895960.8"/>
    <n v="181484.55999999994"/>
    <s v="Iván"/>
    <n v="4.2"/>
  </r>
  <r>
    <n v="345"/>
    <d v="2016-05-11T00:00:00"/>
    <x v="216"/>
    <x v="1"/>
    <s v="Terreno"/>
    <n v="124"/>
    <x v="0"/>
    <n v="49856.800000000003"/>
    <n v="1299980"/>
    <n v="1039984"/>
    <n v="210139.2"/>
    <s v="Iván"/>
    <n v="4"/>
  </r>
  <r>
    <n v="346"/>
    <d v="2016-05-11T00:00:00"/>
    <x v="26"/>
    <x v="2"/>
    <s v="Local Comercial"/>
    <n v="197"/>
    <x v="0"/>
    <n v="51596.04"/>
    <n v="1357161"/>
    <n v="1085728.8"/>
    <n v="219836.15999999995"/>
    <s v="Arturo"/>
    <n v="4.2"/>
  </r>
  <r>
    <n v="347"/>
    <d v="2016-05-11T00:00:00"/>
    <x v="217"/>
    <x v="3"/>
    <s v="Oficinas"/>
    <n v="166"/>
    <x v="0"/>
    <n v="33024.080000000002"/>
    <n v="888337"/>
    <n v="710669.6"/>
    <n v="144643.32"/>
    <s v="Romina"/>
    <n v="3.8"/>
  </r>
  <r>
    <n v="348"/>
    <d v="2016-05-11T00:00:00"/>
    <x v="168"/>
    <x v="2"/>
    <s v="Oficinas"/>
    <n v="183"/>
    <x v="0"/>
    <n v="61246.559999999998"/>
    <n v="1597374"/>
    <n v="1277899.2"/>
    <n v="258228.24000000005"/>
    <s v="Carlos"/>
    <n v="3.7"/>
  </r>
  <r>
    <n v="349"/>
    <d v="2016-05-12T00:00:00"/>
    <x v="33"/>
    <x v="1"/>
    <s v="Terreno"/>
    <n v="230"/>
    <x v="0"/>
    <n v="55004.08"/>
    <n v="1435337"/>
    <n v="1148269.6000000001"/>
    <n v="232063.31999999989"/>
    <s v="Ángeles"/>
    <n v="4.7"/>
  </r>
  <r>
    <n v="350"/>
    <d v="2016-05-13T00:00:00"/>
    <x v="154"/>
    <x v="3"/>
    <s v="Terreno"/>
    <n v="100"/>
    <x v="1"/>
    <n v="26309.200000000001"/>
    <n v="717315"/>
    <n v="573852"/>
    <n v="117153.8"/>
    <s v="Ángeles"/>
    <n v="4.7"/>
  </r>
  <r>
    <n v="351"/>
    <d v="2016-05-13T00:00:00"/>
    <x v="218"/>
    <x v="2"/>
    <s v="Estacionamiento"/>
    <n v="70"/>
    <x v="1"/>
    <n v="15725"/>
    <n v="455210"/>
    <n v="364168"/>
    <n v="75317"/>
    <s v="Arturo"/>
    <n v="3.7"/>
  </r>
  <r>
    <n v="352"/>
    <d v="2016-05-14T00:00:00"/>
    <x v="82"/>
    <x v="0"/>
    <s v="Depósito"/>
    <n v="237"/>
    <x v="0"/>
    <n v="81355"/>
    <n v="2097035"/>
    <n v="1677628"/>
    <n v="338052"/>
    <s v="Sabrina"/>
    <n v="4.7"/>
  </r>
  <r>
    <n v="353"/>
    <d v="2016-05-14T00:00:00"/>
    <x v="70"/>
    <x v="3"/>
    <s v="Local Comercial"/>
    <n v="253"/>
    <x v="0"/>
    <n v="78112.399999999994"/>
    <n v="2016670"/>
    <n v="1613336"/>
    <n v="325221.59999999998"/>
    <s v="Romina"/>
    <n v="4.2"/>
  </r>
  <r>
    <n v="354"/>
    <d v="2016-05-14T00:00:00"/>
    <x v="219"/>
    <x v="2"/>
    <s v="Casa"/>
    <n v="117"/>
    <x v="0"/>
    <n v="34247.040000000001"/>
    <n v="921961"/>
    <n v="737568.8"/>
    <n v="150145.15999999995"/>
    <s v="Romina"/>
    <n v="4.5999999999999996"/>
  </r>
  <r>
    <n v="355"/>
    <d v="2016-05-14T00:00:00"/>
    <x v="65"/>
    <x v="2"/>
    <s v="Departamento"/>
    <n v="205"/>
    <x v="0"/>
    <n v="46466.44"/>
    <n v="1218171"/>
    <n v="974536.8"/>
    <n v="197167.75999999995"/>
    <s v="Romina"/>
    <n v="4.9000000000000004"/>
  </r>
  <r>
    <n v="356"/>
    <d v="2016-05-14T00:00:00"/>
    <x v="220"/>
    <x v="0"/>
    <s v="Local Comercial"/>
    <n v="150"/>
    <x v="0"/>
    <n v="32617.200000000001"/>
    <n v="867315"/>
    <n v="693852"/>
    <n v="140845.79999999999"/>
    <s v="Sabrina"/>
    <n v="3.8"/>
  </r>
  <r>
    <n v="357"/>
    <d v="2016-05-15T00:00:00"/>
    <x v="19"/>
    <x v="0"/>
    <s v="Terreno"/>
    <n v="193"/>
    <x v="0"/>
    <n v="67273.759999999995"/>
    <n v="1744429"/>
    <n v="1395543.2"/>
    <n v="281612.04000000004"/>
    <s v="Arturo"/>
    <n v="5"/>
  </r>
  <r>
    <n v="358"/>
    <d v="2016-05-15T00:00:00"/>
    <x v="12"/>
    <x v="2"/>
    <s v="Local Comercial"/>
    <n v="124"/>
    <x v="0"/>
    <n v="46564.92"/>
    <n v="1216533"/>
    <n v="973226.4"/>
    <n v="196741.68"/>
    <s v="Carlos"/>
    <n v="3.9"/>
  </r>
  <r>
    <n v="359"/>
    <d v="2016-05-15T00:00:00"/>
    <x v="196"/>
    <x v="3"/>
    <s v="Local Comercial"/>
    <n v="127"/>
    <x v="0"/>
    <n v="46107.199999999997"/>
    <n v="1213115"/>
    <n v="970492"/>
    <n v="196515.8"/>
    <s v="Iván"/>
    <n v="3.6"/>
  </r>
  <r>
    <n v="360"/>
    <d v="2016-05-16T00:00:00"/>
    <x v="221"/>
    <x v="0"/>
    <s v="Local Comercial"/>
    <n v="150"/>
    <x v="0"/>
    <n v="34876.800000000003"/>
    <n v="932705"/>
    <n v="746164"/>
    <n v="151664.20000000001"/>
    <s v="Sabrina"/>
    <n v="4.7"/>
  </r>
  <r>
    <n v="361"/>
    <d v="2016-05-17T00:00:00"/>
    <x v="149"/>
    <x v="3"/>
    <s v="Departamento"/>
    <n v="288"/>
    <x v="0"/>
    <n v="59438"/>
    <n v="1542410"/>
    <n v="1233928"/>
    <n v="249044"/>
    <s v="Sabrina"/>
    <n v="3.9"/>
  </r>
  <r>
    <n v="362"/>
    <d v="2016-05-18T00:00:00"/>
    <x v="35"/>
    <x v="0"/>
    <s v="Oficinas"/>
    <n v="134"/>
    <x v="1"/>
    <n v="28314.799999999999"/>
    <n v="768980"/>
    <n v="615184"/>
    <n v="125481.2"/>
    <s v="Sabrina"/>
    <n v="5"/>
  </r>
  <r>
    <n v="363"/>
    <d v="2016-05-18T00:00:00"/>
    <x v="219"/>
    <x v="3"/>
    <s v="Terreno"/>
    <n v="62"/>
    <x v="1"/>
    <n v="14252.96"/>
    <n v="415109"/>
    <n v="332087.2"/>
    <n v="68768.84"/>
    <s v="Romina"/>
    <n v="3.9"/>
  </r>
  <r>
    <n v="364"/>
    <d v="2016-05-18T00:00:00"/>
    <x v="175"/>
    <x v="2"/>
    <s v="Departamento"/>
    <n v="261"/>
    <x v="0"/>
    <n v="49428.44"/>
    <n v="1293521"/>
    <n v="1034816.8"/>
    <n v="209275.75999999995"/>
    <s v="Sabrina"/>
    <n v="4.0999999999999996"/>
  </r>
  <r>
    <n v="365"/>
    <d v="2016-05-18T00:00:00"/>
    <x v="222"/>
    <x v="2"/>
    <s v="Local Comercial"/>
    <n v="132"/>
    <x v="1"/>
    <n v="25963.200000000001"/>
    <n v="709840"/>
    <n v="567872"/>
    <n v="116004.8"/>
    <s v="Ángeles"/>
    <n v="4.2"/>
  </r>
  <r>
    <n v="366"/>
    <d v="2016-05-18T00:00:00"/>
    <x v="223"/>
    <x v="0"/>
    <s v="Estacionamiento"/>
    <n v="130"/>
    <x v="0"/>
    <n v="37526.68"/>
    <n v="997677"/>
    <n v="798141.6"/>
    <n v="162008.72000000003"/>
    <s v="Iván"/>
    <n v="4.4000000000000004"/>
  </r>
  <r>
    <n v="367"/>
    <d v="2016-05-18T00:00:00"/>
    <x v="224"/>
    <x v="2"/>
    <s v="Local Comercial"/>
    <n v="73"/>
    <x v="1"/>
    <n v="18942.8"/>
    <n v="537705"/>
    <n v="430164"/>
    <n v="88598.2"/>
    <s v="Iván"/>
    <n v="4.7"/>
  </r>
  <r>
    <n v="368"/>
    <d v="2016-05-18T00:00:00"/>
    <x v="225"/>
    <x v="3"/>
    <s v="Terreno"/>
    <n v="73"/>
    <x v="1"/>
    <n v="13481.8"/>
    <n v="390805"/>
    <n v="312644"/>
    <n v="64679.199999999997"/>
    <s v="Romina"/>
    <n v="4.3"/>
  </r>
  <r>
    <n v="369"/>
    <d v="2016-05-19T00:00:00"/>
    <x v="226"/>
    <x v="3"/>
    <s v="Local Comercial"/>
    <n v="142"/>
    <x v="0"/>
    <n v="48434.559999999998"/>
    <n v="1274824"/>
    <n v="1019859.2"/>
    <n v="206530.24000000005"/>
    <s v="Sabrina"/>
    <n v="4.5"/>
  </r>
  <r>
    <n v="370"/>
    <d v="2016-05-19T00:00:00"/>
    <x v="76"/>
    <x v="0"/>
    <s v="Local Comercial"/>
    <n v="278"/>
    <x v="0"/>
    <n v="54102"/>
    <n v="1414460"/>
    <n v="1131568"/>
    <n v="228790"/>
    <s v="Iván"/>
    <n v="4.5999999999999996"/>
  </r>
  <r>
    <n v="371"/>
    <d v="2016-05-20T00:00:00"/>
    <x v="37"/>
    <x v="1"/>
    <s v="Depósito"/>
    <n v="226"/>
    <x v="0"/>
    <n v="43440.2"/>
    <n v="1146465"/>
    <n v="917172"/>
    <n v="185852.79999999999"/>
    <s v="Sabrina"/>
    <n v="5"/>
  </r>
  <r>
    <n v="372"/>
    <d v="2016-05-20T00:00:00"/>
    <x v="227"/>
    <x v="2"/>
    <s v="Depósito"/>
    <n v="160"/>
    <x v="0"/>
    <n v="52081.16"/>
    <n v="1354014"/>
    <n v="1083211.2"/>
    <n v="218721.64000000004"/>
    <s v="Sabrina"/>
    <n v="4.7"/>
  </r>
  <r>
    <n v="373"/>
    <d v="2016-05-21T00:00:00"/>
    <x v="228"/>
    <x v="3"/>
    <s v="Estacionamiento"/>
    <n v="127"/>
    <x v="0"/>
    <n v="31792.44"/>
    <n v="859296"/>
    <n v="687436.80000000005"/>
    <n v="140066.75999999995"/>
    <s v="Arturo"/>
    <n v="4.3"/>
  </r>
  <r>
    <n v="374"/>
    <d v="2016-05-21T00:00:00"/>
    <x v="49"/>
    <x v="0"/>
    <s v="Local Comercial"/>
    <n v="162"/>
    <x v="0"/>
    <n v="34986.480000000003"/>
    <n v="931772"/>
    <n v="745417.6"/>
    <n v="151367.92000000001"/>
    <s v="Iván"/>
    <n v="3.6"/>
  </r>
  <r>
    <n v="375"/>
    <d v="2016-05-22T00:00:00"/>
    <x v="229"/>
    <x v="2"/>
    <s v="Estacionamiento"/>
    <n v="227"/>
    <x v="0"/>
    <n v="55065.2"/>
    <n v="1435115"/>
    <n v="1148092"/>
    <n v="231957.8"/>
    <s v="Ángeles"/>
    <n v="4.3"/>
  </r>
  <r>
    <n v="376"/>
    <d v="2016-05-23T00:00:00"/>
    <x v="68"/>
    <x v="0"/>
    <s v="Terreno"/>
    <n v="243"/>
    <x v="0"/>
    <n v="47764.12"/>
    <n v="1246538"/>
    <n v="997230.4"/>
    <n v="201543.47999999998"/>
    <s v="Iván"/>
    <n v="4.5"/>
  </r>
  <r>
    <n v="377"/>
    <d v="2016-05-24T00:00:00"/>
    <x v="197"/>
    <x v="3"/>
    <s v="Local Comercial"/>
    <n v="100"/>
    <x v="1"/>
    <n v="20016.400000000001"/>
    <n v="561695"/>
    <n v="449356"/>
    <n v="92322.6"/>
    <s v="Arturo"/>
    <n v="4.4000000000000004"/>
  </r>
  <r>
    <n v="378"/>
    <d v="2016-05-24T00:00:00"/>
    <x v="159"/>
    <x v="1"/>
    <s v="Oficinas"/>
    <n v="276"/>
    <x v="0"/>
    <n v="66026"/>
    <n v="1716485"/>
    <n v="1373188"/>
    <n v="277271"/>
    <s v="Ángeles"/>
    <n v="4.5"/>
  </r>
  <r>
    <n v="379"/>
    <d v="2016-05-24T00:00:00"/>
    <x v="62"/>
    <x v="2"/>
    <s v="Estacionamiento"/>
    <n v="101"/>
    <x v="0"/>
    <n v="31652.32"/>
    <n v="849293"/>
    <n v="679434.4"/>
    <n v="138206.27999999997"/>
    <s v="Iván"/>
    <n v="5"/>
  </r>
  <r>
    <n v="380"/>
    <d v="2016-05-25T00:00:00"/>
    <x v="194"/>
    <x v="3"/>
    <s v="Departamento"/>
    <n v="265"/>
    <x v="0"/>
    <n v="102736.16"/>
    <n v="2623189"/>
    <n v="2098551.2000000002"/>
    <n v="421901.63999999978"/>
    <s v="Romina"/>
    <n v="4.9000000000000004"/>
  </r>
  <r>
    <n v="381"/>
    <d v="2016-05-25T00:00:00"/>
    <x v="230"/>
    <x v="2"/>
    <s v="Departamento"/>
    <n v="119"/>
    <x v="0"/>
    <n v="30416.36"/>
    <n v="812369"/>
    <n v="649895.19999999995"/>
    <n v="132057.44000000006"/>
    <s v="Carlos"/>
    <n v="4.8"/>
  </r>
  <r>
    <n v="382"/>
    <d v="2016-05-26T00:00:00"/>
    <x v="218"/>
    <x v="1"/>
    <s v="Estacionamiento"/>
    <n v="258"/>
    <x v="0"/>
    <n v="102376.36"/>
    <n v="2618669"/>
    <n v="2094935.2"/>
    <n v="421357.44000000006"/>
    <s v="Sabrina"/>
    <n v="3.6"/>
  </r>
  <r>
    <n v="383"/>
    <d v="2016-05-26T00:00:00"/>
    <x v="8"/>
    <x v="3"/>
    <s v="Estacionamiento"/>
    <n v="293"/>
    <x v="0"/>
    <n v="52196.639999999999"/>
    <n v="1367651"/>
    <n v="1094120.8"/>
    <n v="221333.55999999994"/>
    <s v="Carlos"/>
    <n v="4.2"/>
  </r>
  <r>
    <n v="384"/>
    <d v="2016-05-26T00:00:00"/>
    <x v="190"/>
    <x v="2"/>
    <s v="Local Comercial"/>
    <n v="196"/>
    <x v="0"/>
    <n v="71805"/>
    <n v="1859885"/>
    <n v="1487908"/>
    <n v="300172"/>
    <s v="Carlos"/>
    <n v="4.3"/>
  </r>
  <r>
    <n v="385"/>
    <d v="2016-05-26T00:00:00"/>
    <x v="231"/>
    <x v="3"/>
    <s v="Estacionamiento"/>
    <n v="194"/>
    <x v="0"/>
    <n v="69054.2"/>
    <n v="1782890"/>
    <n v="1426312"/>
    <n v="287523.8"/>
    <s v="Sabrina"/>
    <n v="4"/>
  </r>
  <r>
    <n v="386"/>
    <d v="2016-05-26T00:00:00"/>
    <x v="129"/>
    <x v="2"/>
    <s v="Casa"/>
    <n v="179"/>
    <x v="0"/>
    <n v="32525.4"/>
    <n v="867245"/>
    <n v="693796"/>
    <n v="140923.6"/>
    <s v="Arturo"/>
    <n v="4.5"/>
  </r>
  <r>
    <n v="387"/>
    <d v="2016-05-27T00:00:00"/>
    <x v="68"/>
    <x v="2"/>
    <s v="Estacionamiento"/>
    <n v="112"/>
    <x v="1"/>
    <n v="18306.88"/>
    <n v="522957"/>
    <n v="418365.6"/>
    <n v="86284.520000000019"/>
    <s v="Carlos"/>
    <n v="4.9000000000000004"/>
  </r>
  <r>
    <n v="388"/>
    <d v="2016-05-28T00:00:00"/>
    <x v="121"/>
    <x v="2"/>
    <s v="Oficinas"/>
    <n v="132"/>
    <x v="0"/>
    <n v="32345.08"/>
    <n v="871637"/>
    <n v="697309.6"/>
    <n v="141982.32"/>
    <s v="Iván"/>
    <n v="4"/>
  </r>
  <r>
    <n v="389"/>
    <d v="2016-05-29T00:00:00"/>
    <x v="95"/>
    <x v="2"/>
    <s v="Oficinas"/>
    <n v="192"/>
    <x v="0"/>
    <n v="34280.36"/>
    <n v="919269"/>
    <n v="735415.2"/>
    <n v="149573.44000000006"/>
    <s v="Sabrina"/>
    <n v="3.8"/>
  </r>
  <r>
    <n v="390"/>
    <d v="2016-05-30T00:00:00"/>
    <x v="141"/>
    <x v="0"/>
    <s v="Local Comercial"/>
    <n v="61"/>
    <x v="1"/>
    <n v="14925"/>
    <n v="425835"/>
    <n v="340668"/>
    <n v="70242"/>
    <s v="Sabrina"/>
    <n v="4.9000000000000004"/>
  </r>
  <r>
    <n v="391"/>
    <d v="2016-05-30T00:00:00"/>
    <x v="232"/>
    <x v="0"/>
    <s v="Casa"/>
    <n v="294"/>
    <x v="0"/>
    <n v="58274"/>
    <n v="1519985"/>
    <n v="1215988"/>
    <n v="245723"/>
    <s v="Romina"/>
    <n v="4.7"/>
  </r>
  <r>
    <n v="392"/>
    <d v="2016-05-30T00:00:00"/>
    <x v="198"/>
    <x v="0"/>
    <s v="Casa"/>
    <n v="197"/>
    <x v="0"/>
    <n v="61631"/>
    <n v="1596935"/>
    <n v="1277548"/>
    <n v="257756"/>
    <s v="Iván"/>
    <n v="4.9000000000000004"/>
  </r>
  <r>
    <n v="393"/>
    <d v="2016-05-31T00:00:00"/>
    <x v="178"/>
    <x v="2"/>
    <s v="Depósito"/>
    <n v="218"/>
    <x v="0"/>
    <n v="45744"/>
    <n v="1200860"/>
    <n v="960688"/>
    <n v="194428"/>
    <s v="Arturo"/>
    <n v="3.7"/>
  </r>
  <r>
    <n v="394"/>
    <d v="2016-05-31T00:00:00"/>
    <x v="210"/>
    <x v="0"/>
    <s v="Local Comercial"/>
    <n v="198"/>
    <x v="0"/>
    <n v="37222.68"/>
    <n v="983277"/>
    <n v="786621.6"/>
    <n v="159432.72000000003"/>
    <s v="Ángeles"/>
    <n v="4.3"/>
  </r>
  <r>
    <n v="395"/>
    <d v="2016-05-31T00:00:00"/>
    <x v="233"/>
    <x v="2"/>
    <s v="Local Comercial"/>
    <n v="187"/>
    <x v="0"/>
    <n v="45761.84"/>
    <n v="1195781"/>
    <n v="956624.8"/>
    <n v="193394.35999999996"/>
    <s v="Romina"/>
    <n v="4.4000000000000004"/>
  </r>
  <r>
    <n v="396"/>
    <d v="2016-05-31T00:00:00"/>
    <x v="234"/>
    <x v="2"/>
    <s v="Depósito"/>
    <n v="293"/>
    <x v="0"/>
    <n v="62939.76"/>
    <n v="1639029"/>
    <n v="1311223.2"/>
    <n v="264866.04000000004"/>
    <s v="Iván"/>
    <n v="3.8"/>
  </r>
  <r>
    <n v="397"/>
    <d v="2016-06-01T00:00:00"/>
    <x v="223"/>
    <x v="3"/>
    <s v="Casa"/>
    <n v="173"/>
    <x v="0"/>
    <n v="36134.839999999997"/>
    <n v="969806"/>
    <n v="775844.8"/>
    <n v="157826.35999999996"/>
    <s v="Carlos"/>
    <n v="4.5"/>
  </r>
  <r>
    <n v="398"/>
    <d v="2016-06-01T00:00:00"/>
    <x v="2"/>
    <x v="3"/>
    <s v="Estacionamiento"/>
    <n v="66"/>
    <x v="1"/>
    <n v="15928.96"/>
    <n v="464309"/>
    <n v="371447.2"/>
    <n v="76932.84"/>
    <s v="Sabrina"/>
    <n v="5"/>
  </r>
  <r>
    <n v="399"/>
    <d v="2016-06-01T00:00:00"/>
    <x v="192"/>
    <x v="3"/>
    <s v="Local Comercial"/>
    <n v="60"/>
    <x v="1"/>
    <n v="18366.400000000001"/>
    <n v="520345"/>
    <n v="416276"/>
    <n v="85702.6"/>
    <s v="Arturo"/>
    <n v="4.7"/>
  </r>
  <r>
    <n v="400"/>
    <d v="2016-06-01T00:00:00"/>
    <x v="176"/>
    <x v="3"/>
    <s v="Local Comercial"/>
    <n v="204"/>
    <x v="0"/>
    <n v="48059.8"/>
    <n v="1261605"/>
    <n v="1009284"/>
    <n v="204261.2"/>
    <s v="Romina"/>
    <n v="5"/>
  </r>
  <r>
    <n v="401"/>
    <d v="2016-06-02T00:00:00"/>
    <x v="235"/>
    <x v="0"/>
    <s v="Casa"/>
    <n v="267"/>
    <x v="0"/>
    <n v="106160"/>
    <n v="2719385"/>
    <n v="2175508"/>
    <n v="437717"/>
    <s v="Arturo"/>
    <n v="3.9"/>
  </r>
  <r>
    <n v="402"/>
    <d v="2016-06-02T00:00:00"/>
    <x v="236"/>
    <x v="3"/>
    <s v="Depósito"/>
    <n v="273"/>
    <x v="0"/>
    <n v="86860.52"/>
    <n v="2224623"/>
    <n v="1779698.4"/>
    <n v="358064.08000000007"/>
    <s v="Ángeles"/>
    <n v="4.5999999999999996"/>
  </r>
  <r>
    <n v="403"/>
    <d v="2016-06-02T00:00:00"/>
    <x v="237"/>
    <x v="0"/>
    <s v="Oficinas"/>
    <n v="87"/>
    <x v="0"/>
    <n v="30152.6"/>
    <n v="806525"/>
    <n v="645220"/>
    <n v="131152.4"/>
    <s v="Iván"/>
    <n v="4.2"/>
  </r>
  <r>
    <n v="404"/>
    <d v="2016-06-03T00:00:00"/>
    <x v="199"/>
    <x v="2"/>
    <s v="Departamento"/>
    <n v="69"/>
    <x v="1"/>
    <n v="27341.040000000001"/>
    <n v="739061"/>
    <n v="591248.80000000005"/>
    <n v="120471.15999999995"/>
    <s v="Romina"/>
    <n v="4.7"/>
  </r>
  <r>
    <n v="405"/>
    <d v="2016-06-03T00:00:00"/>
    <x v="238"/>
    <x v="2"/>
    <s v="Estacionamiento"/>
    <n v="217"/>
    <x v="0"/>
    <n v="71527.679999999993"/>
    <n v="1841477"/>
    <n v="1473181.6"/>
    <n v="296767.71999999991"/>
    <s v="Iván"/>
    <n v="4.0999999999999996"/>
  </r>
  <r>
    <n v="406"/>
    <d v="2016-06-03T00:00:00"/>
    <x v="239"/>
    <x v="1"/>
    <s v="Oficinas"/>
    <n v="201"/>
    <x v="0"/>
    <n v="74193"/>
    <n v="1920185"/>
    <n v="1536148"/>
    <n v="309844"/>
    <s v="Romina"/>
    <n v="4.8"/>
  </r>
  <r>
    <n v="407"/>
    <d v="2016-06-03T00:00:00"/>
    <x v="43"/>
    <x v="2"/>
    <s v="Departamento"/>
    <n v="159"/>
    <x v="0"/>
    <n v="54154.2"/>
    <n v="1419965"/>
    <n v="1135972"/>
    <n v="229838.8"/>
    <s v="Ángeles"/>
    <n v="5"/>
  </r>
  <r>
    <n v="408"/>
    <d v="2016-06-04T00:00:00"/>
    <x v="176"/>
    <x v="3"/>
    <s v="Casa"/>
    <n v="70"/>
    <x v="1"/>
    <n v="28376.52"/>
    <n v="766273"/>
    <n v="613018.4"/>
    <n v="124878.07999999997"/>
    <s v="Arturo"/>
    <n v="4.3"/>
  </r>
  <r>
    <n v="409"/>
    <d v="2016-06-04T00:00:00"/>
    <x v="240"/>
    <x v="0"/>
    <s v="Depósito"/>
    <n v="288"/>
    <x v="0"/>
    <n v="68848.56"/>
    <n v="1786574"/>
    <n v="1429259.2"/>
    <n v="288466.24000000005"/>
    <s v="Sabrina"/>
    <n v="3.8"/>
  </r>
  <r>
    <n v="410"/>
    <d v="2016-06-04T00:00:00"/>
    <x v="241"/>
    <x v="3"/>
    <s v="Estacionamiento"/>
    <n v="42"/>
    <x v="1"/>
    <n v="16620.080000000002"/>
    <n v="471737"/>
    <n v="377389.6"/>
    <n v="77727.320000000022"/>
    <s v="Sabrina"/>
    <n v="4.2"/>
  </r>
  <r>
    <n v="411"/>
    <d v="2016-06-05T00:00:00"/>
    <x v="73"/>
    <x v="3"/>
    <s v="Terreno"/>
    <n v="87"/>
    <x v="1"/>
    <n v="29010.799999999999"/>
    <n v="779255"/>
    <n v="623404"/>
    <n v="126840.2"/>
    <s v="Sabrina"/>
    <n v="4.3"/>
  </r>
  <r>
    <n v="412"/>
    <d v="2016-06-05T00:00:00"/>
    <x v="115"/>
    <x v="0"/>
    <s v="Departamento"/>
    <n v="141"/>
    <x v="0"/>
    <n v="49807.08"/>
    <n v="1305437"/>
    <n v="1044349.6"/>
    <n v="211280.32"/>
    <s v="Ángeles"/>
    <n v="5"/>
  </r>
  <r>
    <n v="413"/>
    <d v="2016-06-05T00:00:00"/>
    <x v="242"/>
    <x v="0"/>
    <s v="Departamento"/>
    <n v="184"/>
    <x v="0"/>
    <n v="60208.92"/>
    <n v="1563983"/>
    <n v="1251186.3999999999"/>
    <n v="252587.68000000011"/>
    <s v="Sabrina"/>
    <n v="3.7"/>
  </r>
  <r>
    <n v="414"/>
    <d v="2016-06-06T00:00:00"/>
    <x v="40"/>
    <x v="3"/>
    <s v="Oficinas"/>
    <n v="49"/>
    <x v="1"/>
    <n v="16219.28"/>
    <n v="461917"/>
    <n v="369533.6"/>
    <n v="76164.120000000024"/>
    <s v="Sabrina"/>
    <n v="4.5999999999999996"/>
  </r>
  <r>
    <n v="415"/>
    <d v="2016-06-06T00:00:00"/>
    <x v="243"/>
    <x v="2"/>
    <s v="Local Comercial"/>
    <n v="42"/>
    <x v="1"/>
    <n v="14743.36"/>
    <n v="423069"/>
    <n v="338455.2"/>
    <n v="69870.439999999988"/>
    <s v="Romina"/>
    <n v="5"/>
  </r>
  <r>
    <n v="416"/>
    <d v="2016-06-07T00:00:00"/>
    <x v="195"/>
    <x v="1"/>
    <s v="Terreno"/>
    <n v="195"/>
    <x v="0"/>
    <n v="50818.28"/>
    <n v="1324292"/>
    <n v="1059433.6000000001"/>
    <n v="214040.11999999991"/>
    <s v="Romina"/>
    <n v="4.0999999999999996"/>
  </r>
  <r>
    <n v="417"/>
    <d v="2016-06-07T00:00:00"/>
    <x v="203"/>
    <x v="1"/>
    <s v="Oficinas"/>
    <n v="247"/>
    <x v="0"/>
    <n v="54120.24"/>
    <n v="1417991"/>
    <n v="1134392.8"/>
    <n v="229477.95999999996"/>
    <s v="Sabrina"/>
    <n v="4.9000000000000004"/>
  </r>
  <r>
    <n v="418"/>
    <d v="2016-06-07T00:00:00"/>
    <x v="96"/>
    <x v="3"/>
    <s v="Oficinas"/>
    <n v="281"/>
    <x v="0"/>
    <n v="96921.56"/>
    <n v="2489474"/>
    <n v="1991579.2"/>
    <n v="400973.24000000005"/>
    <s v="Carlos"/>
    <n v="3.8"/>
  </r>
  <r>
    <n v="419"/>
    <d v="2016-06-07T00:00:00"/>
    <x v="104"/>
    <x v="3"/>
    <s v="Departamento"/>
    <n v="169"/>
    <x v="0"/>
    <n v="37028.080000000002"/>
    <n v="988787"/>
    <n v="791029.6"/>
    <n v="160729.32"/>
    <s v="Sabrina"/>
    <n v="4.4000000000000004"/>
  </r>
  <r>
    <n v="420"/>
    <d v="2016-06-08T00:00:00"/>
    <x v="244"/>
    <x v="0"/>
    <s v="Local Comercial"/>
    <n v="107"/>
    <x v="0"/>
    <n v="39996.400000000001"/>
    <n v="1055645"/>
    <n v="844516"/>
    <n v="171132.6"/>
    <s v="Romina"/>
    <n v="4"/>
  </r>
  <r>
    <n v="421"/>
    <d v="2016-06-09T00:00:00"/>
    <x v="245"/>
    <x v="1"/>
    <s v="Casa"/>
    <n v="130"/>
    <x v="0"/>
    <n v="47647.4"/>
    <n v="1246220"/>
    <n v="996976"/>
    <n v="201596.6"/>
    <s v="Arturo"/>
    <n v="4.8"/>
  </r>
  <r>
    <n v="422"/>
    <d v="2016-06-09T00:00:00"/>
    <x v="150"/>
    <x v="1"/>
    <s v="Oficinas"/>
    <n v="119"/>
    <x v="1"/>
    <n v="24485.32"/>
    <n v="673793"/>
    <n v="539034.4"/>
    <n v="110273.27999999997"/>
    <s v="Iván"/>
    <n v="3.6"/>
  </r>
  <r>
    <n v="423"/>
    <d v="2016-06-09T00:00:00"/>
    <x v="43"/>
    <x v="3"/>
    <s v="Oficinas"/>
    <n v="255"/>
    <x v="0"/>
    <n v="42870.2"/>
    <n v="1126665"/>
    <n v="901332"/>
    <n v="182462.8"/>
    <s v="Sabrina"/>
    <n v="4.5999999999999996"/>
  </r>
  <r>
    <n v="424"/>
    <d v="2016-06-09T00:00:00"/>
    <x v="246"/>
    <x v="1"/>
    <s v="Departamento"/>
    <n v="255"/>
    <x v="0"/>
    <n v="77078.2"/>
    <n v="1982240"/>
    <n v="1585792"/>
    <n v="319369.8"/>
    <s v="Iván"/>
    <n v="4"/>
  </r>
  <r>
    <n v="425"/>
    <d v="2016-06-09T00:00:00"/>
    <x v="247"/>
    <x v="3"/>
    <s v="Oficinas"/>
    <n v="170"/>
    <x v="0"/>
    <n v="43668.12"/>
    <n v="1154238"/>
    <n v="923390.4"/>
    <n v="187179.47999999998"/>
    <s v="Ángeles"/>
    <n v="3.6"/>
  </r>
  <r>
    <n v="426"/>
    <d v="2016-06-09T00:00:00"/>
    <x v="248"/>
    <x v="2"/>
    <s v="Local Comercial"/>
    <n v="202"/>
    <x v="0"/>
    <n v="41039.360000000001"/>
    <n v="1079144"/>
    <n v="863315.2"/>
    <n v="174789.44000000006"/>
    <s v="Iván"/>
    <n v="4.9000000000000004"/>
  </r>
  <r>
    <n v="427"/>
    <d v="2016-06-10T00:00:00"/>
    <x v="249"/>
    <x v="3"/>
    <s v="Departamento"/>
    <n v="78"/>
    <x v="1"/>
    <n v="22528.48"/>
    <n v="619847"/>
    <n v="495877.6"/>
    <n v="101440.92000000003"/>
    <s v="Romina"/>
    <n v="4.2"/>
  </r>
  <r>
    <n v="428"/>
    <d v="2016-06-10T00:00:00"/>
    <x v="102"/>
    <x v="1"/>
    <s v="Oficinas"/>
    <n v="45"/>
    <x v="1"/>
    <n v="12924.56"/>
    <n v="374849"/>
    <n v="299879.2"/>
    <n v="62045.239999999991"/>
    <s v="Romina"/>
    <n v="3.8"/>
  </r>
  <r>
    <n v="429"/>
    <d v="2016-06-11T00:00:00"/>
    <x v="169"/>
    <x v="1"/>
    <s v="Depósito"/>
    <n v="266"/>
    <x v="0"/>
    <n v="86396.72"/>
    <n v="2226978"/>
    <n v="1781582.4"/>
    <n v="358998.88000000012"/>
    <s v="Iván"/>
    <n v="3.6"/>
  </r>
  <r>
    <n v="430"/>
    <d v="2016-06-11T00:00:00"/>
    <x v="45"/>
    <x v="0"/>
    <s v="Oficinas"/>
    <n v="243"/>
    <x v="0"/>
    <n v="54511"/>
    <n v="1424660"/>
    <n v="1139728"/>
    <n v="230421"/>
    <s v="Sabrina"/>
    <n v="5"/>
  </r>
  <r>
    <n v="431"/>
    <d v="2016-06-11T00:00:00"/>
    <x v="119"/>
    <x v="0"/>
    <s v="Terreno"/>
    <n v="150"/>
    <x v="0"/>
    <n v="43567.64"/>
    <n v="1152926"/>
    <n v="922340.8"/>
    <n v="187017.55999999994"/>
    <s v="Iván"/>
    <n v="3.7"/>
  </r>
  <r>
    <n v="432"/>
    <d v="2016-06-12T00:00:00"/>
    <x v="216"/>
    <x v="0"/>
    <s v="Departamento"/>
    <n v="201"/>
    <x v="0"/>
    <n v="78368"/>
    <n v="2016785"/>
    <n v="1613428"/>
    <n v="324989"/>
    <s v="Carlos"/>
    <n v="5"/>
  </r>
  <r>
    <n v="433"/>
    <d v="2016-06-13T00:00:00"/>
    <x v="250"/>
    <x v="3"/>
    <s v="Local Comercial"/>
    <n v="141"/>
    <x v="0"/>
    <n v="33081.199999999997"/>
    <n v="888965"/>
    <n v="711172"/>
    <n v="144711.79999999999"/>
    <s v="Romina"/>
    <n v="4.7"/>
  </r>
  <r>
    <n v="434"/>
    <d v="2016-06-13T00:00:00"/>
    <x v="162"/>
    <x v="0"/>
    <s v="Depósito"/>
    <n v="242"/>
    <x v="0"/>
    <n v="74860.12"/>
    <n v="1935113"/>
    <n v="1548090.4"/>
    <n v="312162.4800000001"/>
    <s v="Carlos"/>
    <n v="4.2"/>
  </r>
  <r>
    <n v="435"/>
    <d v="2016-06-13T00:00:00"/>
    <x v="220"/>
    <x v="0"/>
    <s v="Terreno"/>
    <n v="230"/>
    <x v="0"/>
    <n v="60693.120000000003"/>
    <n v="1578013"/>
    <n v="1262410.3999999999"/>
    <n v="254909.4800000001"/>
    <s v="Iván"/>
    <n v="3.7"/>
  </r>
  <r>
    <n v="436"/>
    <d v="2016-06-13T00:00:00"/>
    <x v="41"/>
    <x v="1"/>
    <s v="Local Comercial"/>
    <n v="100"/>
    <x v="0"/>
    <n v="30550.799999999999"/>
    <n v="819680"/>
    <n v="655744"/>
    <n v="133385.20000000001"/>
    <s v="Romina"/>
    <n v="4.7"/>
  </r>
  <r>
    <n v="437"/>
    <d v="2016-06-14T00:00:00"/>
    <x v="227"/>
    <x v="0"/>
    <s v="Departamento"/>
    <n v="104"/>
    <x v="0"/>
    <n v="35173.839999999997"/>
    <n v="946306"/>
    <n v="757044.8"/>
    <n v="154087.35999999996"/>
    <s v="Sabrina"/>
    <n v="3.7"/>
  </r>
  <r>
    <n v="438"/>
    <d v="2016-06-14T00:00:00"/>
    <x v="175"/>
    <x v="2"/>
    <s v="Depósito"/>
    <n v="151"/>
    <x v="0"/>
    <n v="61084.76"/>
    <n v="1579829"/>
    <n v="1263863.2"/>
    <n v="254881.04000000004"/>
    <s v="Sabrina"/>
    <n v="4.9000000000000004"/>
  </r>
  <r>
    <n v="439"/>
    <d v="2016-06-15T00:00:00"/>
    <x v="86"/>
    <x v="0"/>
    <s v="Local Comercial"/>
    <n v="293"/>
    <x v="0"/>
    <n v="100085.32"/>
    <n v="2560843"/>
    <n v="2048674.4"/>
    <n v="412083.28000000009"/>
    <s v="Sabrina"/>
    <n v="5"/>
  </r>
  <r>
    <n v="440"/>
    <d v="2016-06-15T00:00:00"/>
    <x v="215"/>
    <x v="0"/>
    <s v="Casa"/>
    <n v="110"/>
    <x v="0"/>
    <n v="42219.6"/>
    <n v="1114150"/>
    <n v="891320"/>
    <n v="180610.4"/>
    <s v="Iván"/>
    <n v="4.8"/>
  </r>
  <r>
    <n v="441"/>
    <d v="2016-06-16T00:00:00"/>
    <x v="150"/>
    <x v="1"/>
    <s v="Departamento"/>
    <n v="95"/>
    <x v="0"/>
    <n v="30763.08"/>
    <n v="827087"/>
    <n v="661669.6"/>
    <n v="134654.32"/>
    <s v="Romina"/>
    <n v="4.7"/>
  </r>
  <r>
    <n v="442"/>
    <d v="2016-06-16T00:00:00"/>
    <x v="180"/>
    <x v="3"/>
    <s v="Terreno"/>
    <n v="205"/>
    <x v="0"/>
    <n v="34190.519999999997"/>
    <n v="908548"/>
    <n v="726838.4"/>
    <n v="147519.07999999999"/>
    <s v="Arturo"/>
    <n v="4.3"/>
  </r>
  <r>
    <n v="443"/>
    <d v="2016-06-17T00:00:00"/>
    <x v="115"/>
    <x v="1"/>
    <s v="Depósito"/>
    <n v="240"/>
    <x v="0"/>
    <n v="39439.800000000003"/>
    <n v="1037555"/>
    <n v="830044"/>
    <n v="168071.2"/>
    <s v="Iván"/>
    <n v="4.0999999999999996"/>
  </r>
  <r>
    <n v="444"/>
    <d v="2016-06-17T00:00:00"/>
    <x v="251"/>
    <x v="2"/>
    <s v="Departamento"/>
    <n v="95"/>
    <x v="0"/>
    <n v="39272.480000000003"/>
    <n v="1041797"/>
    <n v="833437.6"/>
    <n v="169086.92"/>
    <s v="Sabrina"/>
    <n v="4.8"/>
  </r>
  <r>
    <n v="445"/>
    <d v="2016-06-17T00:00:00"/>
    <x v="100"/>
    <x v="3"/>
    <s v="Oficinas"/>
    <n v="38"/>
    <x v="1"/>
    <n v="6681.24"/>
    <n v="225641"/>
    <n v="180512.8"/>
    <n v="38446.960000000014"/>
    <s v="Iván"/>
    <n v="4.5"/>
  </r>
  <r>
    <n v="446"/>
    <d v="2016-06-17T00:00:00"/>
    <x v="196"/>
    <x v="0"/>
    <s v="Casa"/>
    <n v="53"/>
    <x v="1"/>
    <n v="16052.12"/>
    <n v="455663"/>
    <n v="364530.4"/>
    <n v="75080.479999999981"/>
    <s v="Iván"/>
    <n v="4.2"/>
  </r>
  <r>
    <n v="447"/>
    <d v="2016-06-17T00:00:00"/>
    <x v="192"/>
    <x v="2"/>
    <s v="Casa"/>
    <n v="256"/>
    <x v="0"/>
    <n v="70313.320000000007"/>
    <n v="1815943"/>
    <n v="1452754.4"/>
    <n v="292875.28000000009"/>
    <s v="Arturo"/>
    <n v="4.4000000000000004"/>
  </r>
  <r>
    <n v="448"/>
    <d v="2016-06-17T00:00:00"/>
    <x v="120"/>
    <x v="1"/>
    <s v="Casa"/>
    <n v="228"/>
    <x v="0"/>
    <n v="45168.800000000003"/>
    <n v="1195955"/>
    <n v="956764"/>
    <n v="194022.2"/>
    <s v="Arturo"/>
    <n v="4.0999999999999996"/>
  </r>
  <r>
    <n v="449"/>
    <d v="2016-06-17T00:00:00"/>
    <x v="173"/>
    <x v="3"/>
    <s v="Estacionamiento"/>
    <n v="112"/>
    <x v="0"/>
    <n v="30377.919999999998"/>
    <n v="825433"/>
    <n v="660346.4"/>
    <n v="134708.68"/>
    <s v="Arturo"/>
    <n v="5"/>
  </r>
  <r>
    <n v="450"/>
    <d v="2016-06-18T00:00:00"/>
    <x v="252"/>
    <x v="1"/>
    <s v="Departamento"/>
    <n v="242"/>
    <x v="0"/>
    <n v="65796.759999999995"/>
    <n v="1711229"/>
    <n v="1368983.2"/>
    <n v="276449.04000000004"/>
    <s v="Sabrina"/>
    <n v="4.3"/>
  </r>
  <r>
    <n v="451"/>
    <d v="2016-06-18T00:00:00"/>
    <x v="253"/>
    <x v="0"/>
    <s v="Departamento"/>
    <n v="47"/>
    <x v="1"/>
    <n v="15636.92"/>
    <n v="443483"/>
    <n v="354786.4"/>
    <n v="73059.679999999978"/>
    <s v="Carlos"/>
    <n v="3.8"/>
  </r>
  <r>
    <n v="452"/>
    <d v="2016-06-19T00:00:00"/>
    <x v="49"/>
    <x v="2"/>
    <s v="Local Comercial"/>
    <n v="209"/>
    <x v="0"/>
    <n v="83110.8"/>
    <n v="2134455"/>
    <n v="1707564"/>
    <n v="343780.2"/>
    <s v="Arturo"/>
    <n v="4.7"/>
  </r>
  <r>
    <n v="453"/>
    <d v="2016-06-19T00:00:00"/>
    <x v="173"/>
    <x v="0"/>
    <s v="Terreno"/>
    <n v="179"/>
    <x v="0"/>
    <n v="63454"/>
    <n v="1653385"/>
    <n v="1322708"/>
    <n v="267223"/>
    <s v="Iván"/>
    <n v="3.7"/>
  </r>
  <r>
    <n v="454"/>
    <d v="2016-06-19T00:00:00"/>
    <x v="9"/>
    <x v="3"/>
    <s v="Oficinas"/>
    <n v="69"/>
    <x v="1"/>
    <n v="17129.72"/>
    <n v="495053"/>
    <n v="396042.4"/>
    <n v="81880.879999999976"/>
    <s v="Sabrina"/>
    <n v="4.9000000000000004"/>
  </r>
  <r>
    <n v="455"/>
    <d v="2016-06-20T00:00:00"/>
    <x v="44"/>
    <x v="3"/>
    <s v="Oficinas"/>
    <n v="237"/>
    <x v="0"/>
    <n v="96587.48"/>
    <n v="2475997"/>
    <n v="1980797.6"/>
    <n v="398611.91999999993"/>
    <s v="Romina"/>
    <n v="3.6"/>
  </r>
  <r>
    <n v="456"/>
    <d v="2016-06-20T00:00:00"/>
    <x v="34"/>
    <x v="1"/>
    <s v="Estacionamiento"/>
    <n v="192"/>
    <x v="0"/>
    <n v="70989.8"/>
    <n v="1833605"/>
    <n v="1466884"/>
    <n v="295731.20000000001"/>
    <s v="Ángeles"/>
    <n v="3.9"/>
  </r>
  <r>
    <n v="457"/>
    <d v="2016-06-20T00:00:00"/>
    <x v="254"/>
    <x v="2"/>
    <s v="Local Comercial"/>
    <n v="100"/>
    <x v="1"/>
    <n v="19858.2"/>
    <n v="548165"/>
    <n v="438532"/>
    <n v="89774.8"/>
    <s v="Sabrina"/>
    <n v="3.7"/>
  </r>
  <r>
    <n v="458"/>
    <d v="2016-06-20T00:00:00"/>
    <x v="255"/>
    <x v="0"/>
    <s v="Departamento"/>
    <n v="65"/>
    <x v="1"/>
    <n v="22366.2"/>
    <n v="624365"/>
    <n v="499492"/>
    <n v="102506.8"/>
    <s v="Iván"/>
    <n v="3.8"/>
  </r>
  <r>
    <n v="459"/>
    <d v="2016-06-21T00:00:00"/>
    <x v="157"/>
    <x v="0"/>
    <s v="Oficinas"/>
    <n v="101"/>
    <x v="1"/>
    <n v="22842.04"/>
    <n v="626911"/>
    <n v="501528.8"/>
    <n v="102540.16"/>
    <s v="Ángeles"/>
    <n v="3.6"/>
  </r>
  <r>
    <n v="460"/>
    <d v="2016-06-22T00:00:00"/>
    <x v="256"/>
    <x v="0"/>
    <s v="Terreno"/>
    <n v="73"/>
    <x v="1"/>
    <n v="12027.88"/>
    <n v="358807"/>
    <n v="287045.59999999998"/>
    <n v="59733.520000000026"/>
    <s v="Carlos"/>
    <n v="4.5"/>
  </r>
  <r>
    <n v="461"/>
    <d v="2016-06-22T00:00:00"/>
    <x v="51"/>
    <x v="3"/>
    <s v="Estacionamiento"/>
    <n v="87"/>
    <x v="1"/>
    <n v="15385.6"/>
    <n v="449225"/>
    <n v="359380"/>
    <n v="74459.399999999994"/>
    <s v="Ángeles"/>
    <n v="4.9000000000000004"/>
  </r>
  <r>
    <n v="462"/>
    <d v="2016-06-22T00:00:00"/>
    <x v="257"/>
    <x v="0"/>
    <s v="Departamento"/>
    <n v="198"/>
    <x v="0"/>
    <n v="36164.28"/>
    <n v="961217"/>
    <n v="768973.6"/>
    <n v="156079.12000000002"/>
    <s v="Ángeles"/>
    <n v="4.4000000000000004"/>
  </r>
  <r>
    <n v="463"/>
    <d v="2016-06-23T00:00:00"/>
    <x v="258"/>
    <x v="0"/>
    <s v="Oficinas"/>
    <n v="211"/>
    <x v="0"/>
    <n v="77264.2"/>
    <n v="1998865"/>
    <n v="1599092"/>
    <n v="322508.79999999999"/>
    <s v="Arturo"/>
    <n v="4.9000000000000004"/>
  </r>
  <r>
    <n v="464"/>
    <d v="2016-06-24T00:00:00"/>
    <x v="259"/>
    <x v="2"/>
    <s v="Depósito"/>
    <n v="137"/>
    <x v="0"/>
    <n v="32853.440000000002"/>
    <n v="873321"/>
    <n v="698656.8"/>
    <n v="141810.75999999995"/>
    <s v="Sabrina"/>
    <n v="4.0999999999999996"/>
  </r>
  <r>
    <n v="465"/>
    <d v="2016-06-24T00:00:00"/>
    <x v="260"/>
    <x v="1"/>
    <s v="Departamento"/>
    <n v="264"/>
    <x v="0"/>
    <n v="104377.48"/>
    <n v="2665297"/>
    <n v="2132237.6"/>
    <n v="428681.91999999993"/>
    <s v="Arturo"/>
    <n v="4.9000000000000004"/>
  </r>
  <r>
    <n v="466"/>
    <d v="2016-06-24T00:00:00"/>
    <x v="255"/>
    <x v="3"/>
    <s v="Oficinas"/>
    <n v="40"/>
    <x v="1"/>
    <n v="8852.16"/>
    <n v="279189"/>
    <n v="223351.2"/>
    <n v="46985.639999999985"/>
    <s v="Carlos"/>
    <n v="3.8"/>
  </r>
  <r>
    <n v="467"/>
    <d v="2016-06-24T00:00:00"/>
    <x v="261"/>
    <x v="1"/>
    <s v="Departamento"/>
    <n v="121"/>
    <x v="1"/>
    <n v="20135.32"/>
    <n v="557243"/>
    <n v="445794.4"/>
    <n v="91313.27999999997"/>
    <s v="Arturo"/>
    <n v="3.7"/>
  </r>
  <r>
    <n v="468"/>
    <d v="2016-06-24T00:00:00"/>
    <x v="262"/>
    <x v="1"/>
    <s v="Terreno"/>
    <n v="210"/>
    <x v="0"/>
    <n v="33754.199999999997"/>
    <n v="906590"/>
    <n v="725272"/>
    <n v="147563.79999999999"/>
    <s v="Iván"/>
    <n v="3.6"/>
  </r>
  <r>
    <n v="469"/>
    <d v="2016-06-24T00:00:00"/>
    <x v="97"/>
    <x v="0"/>
    <s v="Estacionamiento"/>
    <n v="62"/>
    <x v="1"/>
    <n v="21194.2"/>
    <n v="583265"/>
    <n v="466612"/>
    <n v="95458.8"/>
    <s v="Arturo"/>
    <n v="4"/>
  </r>
  <r>
    <n v="470"/>
    <d v="2016-06-25T00:00:00"/>
    <x v="33"/>
    <x v="1"/>
    <s v="Departamento"/>
    <n v="186"/>
    <x v="0"/>
    <n v="34338.76"/>
    <n v="912029"/>
    <n v="729623.2"/>
    <n v="148067.04000000004"/>
    <s v="Iván"/>
    <n v="4.4000000000000004"/>
  </r>
  <r>
    <n v="471"/>
    <d v="2016-06-25T00:00:00"/>
    <x v="38"/>
    <x v="3"/>
    <s v="Depósito"/>
    <n v="150"/>
    <x v="0"/>
    <n v="30993"/>
    <n v="837835"/>
    <n v="670268"/>
    <n v="136574"/>
    <s v="Arturo"/>
    <n v="5"/>
  </r>
  <r>
    <n v="472"/>
    <d v="2016-06-25T00:00:00"/>
    <x v="80"/>
    <x v="0"/>
    <s v="Estacionamiento"/>
    <n v="293"/>
    <x v="0"/>
    <n v="72039.64"/>
    <n v="1856501"/>
    <n v="1485200.8"/>
    <n v="299260.55999999994"/>
    <s v="Ángeles"/>
    <n v="3.9"/>
  </r>
  <r>
    <n v="473"/>
    <d v="2016-06-25T00:00:00"/>
    <x v="168"/>
    <x v="3"/>
    <s v="Estacionamiento"/>
    <n v="99"/>
    <x v="0"/>
    <n v="34095.4"/>
    <n v="909245"/>
    <n v="727396"/>
    <n v="147753.60000000001"/>
    <s v="Romina"/>
    <n v="4.0999999999999996"/>
  </r>
  <r>
    <n v="474"/>
    <d v="2016-06-25T00:00:00"/>
    <x v="263"/>
    <x v="3"/>
    <s v="Terreno"/>
    <n v="196"/>
    <x v="0"/>
    <n v="64088.84"/>
    <n v="1659131"/>
    <n v="1327304.8"/>
    <n v="267737.36"/>
    <s v="Iván"/>
    <n v="4.9000000000000004"/>
  </r>
  <r>
    <n v="475"/>
    <d v="2016-06-25T00:00:00"/>
    <x v="170"/>
    <x v="2"/>
    <s v="Estacionamiento"/>
    <n v="132"/>
    <x v="1"/>
    <n v="21780.2"/>
    <n v="604965"/>
    <n v="483972"/>
    <n v="99212.800000000003"/>
    <s v="Arturo"/>
    <n v="4.3"/>
  </r>
  <r>
    <n v="476"/>
    <d v="2016-06-26T00:00:00"/>
    <x v="264"/>
    <x v="3"/>
    <s v="Departamento"/>
    <n v="82"/>
    <x v="0"/>
    <n v="33100.519999999997"/>
    <n v="887973"/>
    <n v="710378.4"/>
    <n v="144494.07999999999"/>
    <s v="Romina"/>
    <n v="3.9"/>
  </r>
  <r>
    <n v="477"/>
    <d v="2016-06-28T00:00:00"/>
    <x v="190"/>
    <x v="2"/>
    <s v="Terreno"/>
    <n v="82"/>
    <x v="0"/>
    <n v="33536.68"/>
    <n v="891927"/>
    <n v="713541.6"/>
    <n v="144848.72000000003"/>
    <s v="Iván"/>
    <n v="4.9000000000000004"/>
  </r>
  <r>
    <n v="478"/>
    <d v="2016-06-28T00:00:00"/>
    <x v="265"/>
    <x v="0"/>
    <s v="Departamento"/>
    <n v="185"/>
    <x v="0"/>
    <n v="35854.92"/>
    <n v="949733"/>
    <n v="759786.4"/>
    <n v="154091.68"/>
    <s v="Sabrina"/>
    <n v="4.2"/>
  </r>
  <r>
    <n v="479"/>
    <d v="2016-06-28T00:00:00"/>
    <x v="266"/>
    <x v="0"/>
    <s v="Casa"/>
    <n v="228"/>
    <x v="0"/>
    <n v="40475.96"/>
    <n v="1064709"/>
    <n v="851767.2"/>
    <n v="172465.84000000005"/>
    <s v="Sabrina"/>
    <n v="4.5"/>
  </r>
  <r>
    <n v="480"/>
    <d v="2016-06-28T00:00:00"/>
    <x v="145"/>
    <x v="2"/>
    <s v="Casa"/>
    <n v="54"/>
    <x v="1"/>
    <n v="20147.64"/>
    <n v="567301"/>
    <n v="453840.8"/>
    <n v="93312.560000000012"/>
    <s v="Sabrina"/>
    <n v="4.9000000000000004"/>
  </r>
  <r>
    <n v="481"/>
    <d v="2016-06-29T00:00:00"/>
    <x v="191"/>
    <x v="0"/>
    <s v="Casa"/>
    <n v="250"/>
    <x v="0"/>
    <n v="45533.2"/>
    <n v="1203265"/>
    <n v="962612"/>
    <n v="195119.8"/>
    <s v="Iván"/>
    <n v="4.5"/>
  </r>
  <r>
    <n v="482"/>
    <d v="2016-06-29T00:00:00"/>
    <x v="261"/>
    <x v="3"/>
    <s v="Estacionamiento"/>
    <n v="240"/>
    <x v="0"/>
    <n v="78141.919999999998"/>
    <n v="2019608"/>
    <n v="1615686.4"/>
    <n v="325779.68000000011"/>
    <s v="Ángeles"/>
    <n v="4.9000000000000004"/>
  </r>
  <r>
    <n v="483"/>
    <d v="2016-06-29T00:00:00"/>
    <x v="102"/>
    <x v="2"/>
    <s v="Estacionamiento"/>
    <n v="130"/>
    <x v="0"/>
    <n v="36851.4"/>
    <n v="983195"/>
    <n v="786556"/>
    <n v="159787.6"/>
    <s v="Romina"/>
    <n v="4"/>
  </r>
  <r>
    <n v="484"/>
    <d v="2016-06-30T00:00:00"/>
    <x v="170"/>
    <x v="2"/>
    <s v="Oficinas"/>
    <n v="146"/>
    <x v="0"/>
    <n v="59199.519999999997"/>
    <n v="1542923"/>
    <n v="1234338.3999999999"/>
    <n v="249385.0800000001"/>
    <s v="Sabrina"/>
    <n v="4.5999999999999996"/>
  </r>
  <r>
    <n v="485"/>
    <d v="2016-06-30T00:00:00"/>
    <x v="136"/>
    <x v="2"/>
    <s v="Departamento"/>
    <n v="117"/>
    <x v="0"/>
    <n v="42717.32"/>
    <n v="1130093"/>
    <n v="904074.4"/>
    <n v="183301.27999999997"/>
    <s v="Sabrina"/>
    <n v="4.0999999999999996"/>
  </r>
  <r>
    <n v="486"/>
    <d v="2016-06-30T00:00:00"/>
    <x v="250"/>
    <x v="0"/>
    <s v="Terreno"/>
    <n v="279"/>
    <x v="0"/>
    <n v="86829.04"/>
    <n v="2235961"/>
    <n v="1788768.8"/>
    <n v="360363.16"/>
    <s v="Sabrina"/>
    <n v="4.5999999999999996"/>
  </r>
  <r>
    <n v="487"/>
    <d v="2016-06-30T00:00:00"/>
    <x v="236"/>
    <x v="1"/>
    <s v="Oficinas"/>
    <n v="258"/>
    <x v="0"/>
    <n v="98018.52"/>
    <n v="2511548"/>
    <n v="2009238.4"/>
    <n v="404291.08000000007"/>
    <s v="Romina"/>
    <n v="3.7"/>
  </r>
  <r>
    <n v="488"/>
    <d v="2016-07-01T00:00:00"/>
    <x v="267"/>
    <x v="2"/>
    <s v="Depósito"/>
    <n v="179"/>
    <x v="0"/>
    <n v="51421.599999999999"/>
    <n v="1343325"/>
    <n v="1074660"/>
    <n v="217243.4"/>
    <s v="Romina"/>
    <n v="4.9000000000000004"/>
  </r>
  <r>
    <n v="489"/>
    <d v="2016-07-01T00:00:00"/>
    <x v="268"/>
    <x v="1"/>
    <s v="Depósito"/>
    <n v="57"/>
    <x v="1"/>
    <n v="9413.7999999999993"/>
    <n v="290405"/>
    <n v="232324"/>
    <n v="48667.199999999997"/>
    <s v="Sabrina"/>
    <n v="5"/>
  </r>
  <r>
    <n v="490"/>
    <d v="2016-07-02T00:00:00"/>
    <x v="173"/>
    <x v="1"/>
    <s v="Oficinas"/>
    <n v="228"/>
    <x v="0"/>
    <n v="75661.48"/>
    <n v="1947797"/>
    <n v="1558237.6"/>
    <n v="313897.91999999993"/>
    <s v="Sabrina"/>
    <n v="4.3"/>
  </r>
  <r>
    <n v="491"/>
    <d v="2016-07-02T00:00:00"/>
    <x v="250"/>
    <x v="3"/>
    <s v="Casa"/>
    <n v="56"/>
    <x v="1"/>
    <n v="13563.8"/>
    <n v="395155"/>
    <n v="316124"/>
    <n v="65467.199999999997"/>
    <s v="Sabrina"/>
    <n v="4.7"/>
  </r>
  <r>
    <n v="492"/>
    <d v="2016-07-03T00:00:00"/>
    <x v="149"/>
    <x v="3"/>
    <s v="Terreno"/>
    <n v="278"/>
    <x v="0"/>
    <n v="51302.12"/>
    <n v="1334813"/>
    <n v="1067850.3999999999"/>
    <n v="215660.4800000001"/>
    <s v="Iván"/>
    <n v="3.6"/>
  </r>
  <r>
    <n v="493"/>
    <d v="2016-07-03T00:00:00"/>
    <x v="56"/>
    <x v="2"/>
    <s v="Depósito"/>
    <n v="293"/>
    <x v="0"/>
    <n v="77169.320000000007"/>
    <n v="1985068"/>
    <n v="1588054.4"/>
    <n v="319844.28000000009"/>
    <s v="Ángeles"/>
    <n v="5"/>
  </r>
  <r>
    <n v="494"/>
    <d v="2016-07-03T00:00:00"/>
    <x v="269"/>
    <x v="0"/>
    <s v="Oficinas"/>
    <n v="270"/>
    <x v="0"/>
    <n v="68000.479999999996"/>
    <n v="1766247"/>
    <n v="1412997.6"/>
    <n v="285248.91999999993"/>
    <s v="Sabrina"/>
    <n v="3.8"/>
  </r>
  <r>
    <n v="495"/>
    <d v="2016-07-03T00:00:00"/>
    <x v="270"/>
    <x v="2"/>
    <s v="Local Comercial"/>
    <n v="261"/>
    <x v="0"/>
    <n v="102049.84"/>
    <n v="2615181"/>
    <n v="2092144.8"/>
    <n v="420986.36"/>
    <s v="Sabrina"/>
    <n v="4.5"/>
  </r>
  <r>
    <n v="496"/>
    <d v="2016-07-03T00:00:00"/>
    <x v="271"/>
    <x v="3"/>
    <s v="Terreno"/>
    <n v="150"/>
    <x v="0"/>
    <n v="46019.6"/>
    <n v="1202550"/>
    <n v="962040"/>
    <n v="194490.4"/>
    <s v="Iván"/>
    <n v="3.7"/>
  </r>
  <r>
    <n v="497"/>
    <d v="2016-07-03T00:00:00"/>
    <x v="262"/>
    <x v="2"/>
    <s v="Estacionamiento"/>
    <n v="202"/>
    <x v="0"/>
    <n v="51751.92"/>
    <n v="1352558"/>
    <n v="1082046.3999999999"/>
    <n v="218759.68000000011"/>
    <s v="Arturo"/>
    <n v="4.2"/>
  </r>
  <r>
    <n v="498"/>
    <d v="2016-07-03T00:00:00"/>
    <x v="269"/>
    <x v="1"/>
    <s v="Estacionamiento"/>
    <n v="106"/>
    <x v="0"/>
    <n v="39429.599999999999"/>
    <n v="1041225"/>
    <n v="832980"/>
    <n v="168815.4"/>
    <s v="Sabrina"/>
    <n v="4"/>
  </r>
  <r>
    <n v="499"/>
    <d v="2016-07-04T00:00:00"/>
    <x v="272"/>
    <x v="2"/>
    <s v="Estacionamiento"/>
    <n v="57"/>
    <x v="1"/>
    <n v="20461.28"/>
    <n v="567917"/>
    <n v="454333.6"/>
    <n v="93122.120000000024"/>
    <s v="Carlos"/>
    <n v="4.7"/>
  </r>
  <r>
    <n v="500"/>
    <d v="2016-07-04T00:00:00"/>
    <x v="273"/>
    <x v="0"/>
    <s v="Terreno"/>
    <n v="234"/>
    <x v="0"/>
    <n v="88547"/>
    <n v="2274485"/>
    <n v="1819588"/>
    <n v="366350"/>
    <s v="Arturo"/>
    <n v="5"/>
  </r>
  <r>
    <n v="501"/>
    <d v="2016-07-05T00:00:00"/>
    <x v="95"/>
    <x v="2"/>
    <s v="Local Comercial"/>
    <n v="226"/>
    <x v="0"/>
    <n v="37460.239999999998"/>
    <n v="1001491"/>
    <n v="801192.8"/>
    <n v="162837.95999999996"/>
    <s v="Arturo"/>
    <n v="4.9000000000000004"/>
  </r>
  <r>
    <n v="502"/>
    <d v="2016-07-05T00:00:00"/>
    <x v="274"/>
    <x v="3"/>
    <s v="Oficinas"/>
    <n v="218"/>
    <x v="0"/>
    <n v="82354.16"/>
    <n v="2124389"/>
    <n v="1699511.2"/>
    <n v="342523.64"/>
    <s v="Iván"/>
    <n v="4.4000000000000004"/>
  </r>
  <r>
    <n v="503"/>
    <d v="2016-07-05T00:00:00"/>
    <x v="275"/>
    <x v="2"/>
    <s v="Depósito"/>
    <n v="67"/>
    <x v="1"/>
    <n v="24853.08"/>
    <n v="683837"/>
    <n v="547069.6"/>
    <n v="111914.32000000002"/>
    <s v="Ángeles"/>
    <n v="4.0999999999999996"/>
  </r>
  <r>
    <n v="504"/>
    <d v="2016-07-05T00:00:00"/>
    <x v="276"/>
    <x v="2"/>
    <s v="Estacionamiento"/>
    <n v="182"/>
    <x v="0"/>
    <n v="47606.16"/>
    <n v="1252739"/>
    <n v="1002191.2"/>
    <n v="202941.64000000004"/>
    <s v="Ángeles"/>
    <n v="4.8"/>
  </r>
  <r>
    <n v="505"/>
    <d v="2016-07-05T00:00:00"/>
    <x v="277"/>
    <x v="2"/>
    <s v="Casa"/>
    <n v="166"/>
    <x v="0"/>
    <n v="33206.879999999997"/>
    <n v="896657"/>
    <n v="717325.6"/>
    <n v="146124.52000000002"/>
    <s v="Sabrina"/>
    <n v="3.7"/>
  </r>
  <r>
    <n v="506"/>
    <d v="2016-07-05T00:00:00"/>
    <x v="115"/>
    <x v="0"/>
    <s v="Depósito"/>
    <n v="232"/>
    <x v="0"/>
    <n v="47444.800000000003"/>
    <n v="1243680"/>
    <n v="994944"/>
    <n v="201291.2"/>
    <s v="Sabrina"/>
    <n v="4.5999999999999996"/>
  </r>
  <r>
    <n v="507"/>
    <d v="2016-07-05T00:00:00"/>
    <x v="89"/>
    <x v="1"/>
    <s v="Casa"/>
    <n v="154"/>
    <x v="0"/>
    <n v="40551.839999999997"/>
    <n v="1069031"/>
    <n v="855224.8"/>
    <n v="173254.35999999996"/>
    <s v="Romina"/>
    <n v="4.5"/>
  </r>
  <r>
    <n v="508"/>
    <d v="2016-07-05T00:00:00"/>
    <x v="278"/>
    <x v="2"/>
    <s v="Oficinas"/>
    <n v="265"/>
    <x v="0"/>
    <n v="90901.52"/>
    <n v="2334023"/>
    <n v="1867218.4"/>
    <n v="375903.08000000007"/>
    <s v="Iván"/>
    <n v="5"/>
  </r>
  <r>
    <n v="509"/>
    <d v="2016-07-06T00:00:00"/>
    <x v="90"/>
    <x v="1"/>
    <s v="Casa"/>
    <n v="73"/>
    <x v="1"/>
    <n v="16265.6"/>
    <n v="464725"/>
    <n v="371780"/>
    <n v="76679.399999999994"/>
    <s v="Arturo"/>
    <n v="4.5"/>
  </r>
  <r>
    <n v="510"/>
    <d v="2016-07-06T00:00:00"/>
    <x v="279"/>
    <x v="0"/>
    <s v="Terreno"/>
    <n v="221"/>
    <x v="0"/>
    <n v="46112.4"/>
    <n v="1212345"/>
    <n v="969876"/>
    <n v="196356.6"/>
    <s v="Carlos"/>
    <n v="4.9000000000000004"/>
  </r>
  <r>
    <n v="511"/>
    <d v="2016-07-06T00:00:00"/>
    <x v="199"/>
    <x v="2"/>
    <s v="Depósito"/>
    <n v="34"/>
    <x v="1"/>
    <n v="9234.4"/>
    <n v="295045"/>
    <n v="236036"/>
    <n v="49774.6"/>
    <s v="Iván"/>
    <n v="4.5999999999999996"/>
  </r>
  <r>
    <n v="512"/>
    <d v="2016-07-06T00:00:00"/>
    <x v="49"/>
    <x v="2"/>
    <s v="Estacionamiento"/>
    <n v="232"/>
    <x v="0"/>
    <n v="70621.600000000006"/>
    <n v="1819425"/>
    <n v="1455540"/>
    <n v="293263.40000000002"/>
    <s v="Carlos"/>
    <n v="4.2"/>
  </r>
  <r>
    <n v="513"/>
    <d v="2016-07-06T00:00:00"/>
    <x v="236"/>
    <x v="3"/>
    <s v="Oficinas"/>
    <n v="186"/>
    <x v="0"/>
    <n v="72667.88"/>
    <n v="1878107"/>
    <n v="1502485.6"/>
    <n v="302953.5199999999"/>
    <s v="Iván"/>
    <n v="4.4000000000000004"/>
  </r>
  <r>
    <n v="514"/>
    <d v="2016-07-07T00:00:00"/>
    <x v="8"/>
    <x v="2"/>
    <s v="Casa"/>
    <n v="73"/>
    <x v="1"/>
    <n v="28493.119999999999"/>
    <n v="777713"/>
    <n v="622170.4"/>
    <n v="127049.47999999998"/>
    <s v="Sabrina"/>
    <n v="4.5999999999999996"/>
  </r>
  <r>
    <n v="515"/>
    <d v="2016-07-08T00:00:00"/>
    <x v="91"/>
    <x v="1"/>
    <s v="Casa"/>
    <n v="41"/>
    <x v="1"/>
    <n v="9547.08"/>
    <n v="299262"/>
    <n v="239409.6"/>
    <n v="50305.319999999992"/>
    <s v="Romina"/>
    <n v="3.6"/>
  </r>
  <r>
    <n v="516"/>
    <d v="2016-07-08T00:00:00"/>
    <x v="263"/>
    <x v="1"/>
    <s v="Departamento"/>
    <n v="113"/>
    <x v="1"/>
    <n v="28231.08"/>
    <n v="757387"/>
    <n v="605909.6"/>
    <n v="123246.32000000002"/>
    <s v="Romina"/>
    <n v="3.9"/>
  </r>
  <r>
    <n v="517"/>
    <d v="2016-07-08T00:00:00"/>
    <x v="280"/>
    <x v="0"/>
    <s v="Local Comercial"/>
    <n v="168"/>
    <x v="0"/>
    <n v="51306.04"/>
    <n v="1350011"/>
    <n v="1080008.8"/>
    <n v="218696.15999999995"/>
    <s v="Arturo"/>
    <n v="3.9"/>
  </r>
  <r>
    <n v="518"/>
    <d v="2016-07-08T00:00:00"/>
    <x v="139"/>
    <x v="0"/>
    <s v="Estacionamiento"/>
    <n v="101"/>
    <x v="1"/>
    <n v="24756.560000000001"/>
    <n v="674549"/>
    <n v="539639.19999999995"/>
    <n v="110153.24000000005"/>
    <s v="Sabrina"/>
    <n v="3.9"/>
  </r>
  <r>
    <n v="519"/>
    <d v="2016-07-09T00:00:00"/>
    <x v="268"/>
    <x v="0"/>
    <s v="Terreno"/>
    <n v="120"/>
    <x v="1"/>
    <n v="26625.919999999998"/>
    <n v="719258"/>
    <n v="575406.4"/>
    <n v="117225.67999999998"/>
    <s v="Sabrina"/>
    <n v="5"/>
  </r>
  <r>
    <n v="520"/>
    <d v="2016-07-09T00:00:00"/>
    <x v="192"/>
    <x v="3"/>
    <s v="Depósito"/>
    <n v="37"/>
    <x v="1"/>
    <n v="10013.68"/>
    <n v="315827"/>
    <n v="252661.6"/>
    <n v="53151.719999999994"/>
    <s v="Ángeles"/>
    <n v="4.9000000000000004"/>
  </r>
  <r>
    <n v="521"/>
    <d v="2016-07-09T00:00:00"/>
    <x v="37"/>
    <x v="2"/>
    <s v="Depósito"/>
    <n v="102"/>
    <x v="1"/>
    <n v="28527.200000000001"/>
    <n v="776840"/>
    <n v="621472"/>
    <n v="126840.8"/>
    <s v="Sabrina"/>
    <n v="4.5"/>
  </r>
  <r>
    <n v="522"/>
    <d v="2016-07-09T00:00:00"/>
    <x v="155"/>
    <x v="1"/>
    <s v="Terreno"/>
    <n v="218"/>
    <x v="0"/>
    <n v="50989"/>
    <n v="1329885"/>
    <n v="1063908"/>
    <n v="214988"/>
    <s v="Romina"/>
    <n v="4.7"/>
  </r>
  <r>
    <n v="523"/>
    <d v="2016-07-09T00:00:00"/>
    <x v="281"/>
    <x v="1"/>
    <s v="Casa"/>
    <n v="264"/>
    <x v="0"/>
    <n v="56223.199999999997"/>
    <n v="1465865"/>
    <n v="1172692"/>
    <n v="236949.8"/>
    <s v="Romina"/>
    <n v="4.7"/>
  </r>
  <r>
    <n v="524"/>
    <d v="2016-07-10T00:00:00"/>
    <x v="282"/>
    <x v="2"/>
    <s v="Departamento"/>
    <n v="152"/>
    <x v="0"/>
    <n v="60803.040000000001"/>
    <n v="1573061"/>
    <n v="1258448.8"/>
    <n v="253809.15999999995"/>
    <s v="Arturo"/>
    <n v="4.5"/>
  </r>
  <r>
    <n v="525"/>
    <d v="2016-07-10T00:00:00"/>
    <x v="283"/>
    <x v="0"/>
    <s v="Casa"/>
    <n v="277"/>
    <x v="0"/>
    <n v="49337.4"/>
    <n v="1285845"/>
    <n v="1028676"/>
    <n v="207831.6"/>
    <s v="Arturo"/>
    <n v="4.2"/>
  </r>
  <r>
    <n v="526"/>
    <d v="2016-07-11T00:00:00"/>
    <x v="284"/>
    <x v="1"/>
    <s v="Estacionamiento"/>
    <n v="158"/>
    <x v="0"/>
    <n v="63042.16"/>
    <n v="1630889"/>
    <n v="1304711.2"/>
    <n v="263135.64"/>
    <s v="Ángeles"/>
    <n v="4.3"/>
  </r>
  <r>
    <n v="527"/>
    <d v="2016-07-11T00:00:00"/>
    <x v="49"/>
    <x v="2"/>
    <s v="Departamento"/>
    <n v="225"/>
    <x v="0"/>
    <n v="36210.239999999998"/>
    <n v="972266"/>
    <n v="777812.8"/>
    <n v="158242.95999999996"/>
    <s v="Carlos"/>
    <n v="3.7"/>
  </r>
  <r>
    <n v="528"/>
    <d v="2016-07-12T00:00:00"/>
    <x v="285"/>
    <x v="0"/>
    <s v="Local Comercial"/>
    <n v="225"/>
    <x v="0"/>
    <n v="89809.600000000006"/>
    <n v="2309525"/>
    <n v="1847620"/>
    <n v="372095.4"/>
    <s v="Carlos"/>
    <n v="5"/>
  </r>
  <r>
    <n v="529"/>
    <d v="2016-07-12T00:00:00"/>
    <x v="286"/>
    <x v="0"/>
    <s v="Depósito"/>
    <n v="203"/>
    <x v="0"/>
    <n v="55644.08"/>
    <n v="1451087"/>
    <n v="1160869.6000000001"/>
    <n v="234573.31999999989"/>
    <s v="Romina"/>
    <n v="4.2"/>
  </r>
  <r>
    <n v="530"/>
    <d v="2016-07-12T00:00:00"/>
    <x v="287"/>
    <x v="2"/>
    <s v="Departamento"/>
    <n v="80"/>
    <x v="1"/>
    <n v="16794.240000000002"/>
    <n v="483341"/>
    <n v="386672.8"/>
    <n v="79873.960000000006"/>
    <s v="Ángeles"/>
    <n v="4.8"/>
  </r>
  <r>
    <n v="531"/>
    <d v="2016-07-12T00:00:00"/>
    <x v="286"/>
    <x v="3"/>
    <s v="Oficinas"/>
    <n v="108"/>
    <x v="1"/>
    <n v="27722.720000000001"/>
    <n v="749253"/>
    <n v="599402.4"/>
    <n v="122127.87999999998"/>
    <s v="Romina"/>
    <n v="3.7"/>
  </r>
  <r>
    <n v="532"/>
    <d v="2016-07-12T00:00:00"/>
    <x v="111"/>
    <x v="1"/>
    <s v="Depósito"/>
    <n v="176"/>
    <x v="0"/>
    <n v="39337.040000000001"/>
    <n v="1036211"/>
    <n v="828968.8"/>
    <n v="167905.15999999995"/>
    <s v="Romina"/>
    <n v="3.6"/>
  </r>
  <r>
    <n v="533"/>
    <d v="2016-07-13T00:00:00"/>
    <x v="288"/>
    <x v="1"/>
    <s v="Casa"/>
    <n v="68"/>
    <x v="1"/>
    <n v="23117.96"/>
    <n v="642509"/>
    <n v="514007.2"/>
    <n v="105383.84"/>
    <s v="Romina"/>
    <n v="5"/>
  </r>
  <r>
    <n v="534"/>
    <d v="2016-07-14T00:00:00"/>
    <x v="226"/>
    <x v="1"/>
    <s v="Estacionamiento"/>
    <n v="59"/>
    <x v="1"/>
    <n v="15178.64"/>
    <n v="446801"/>
    <n v="357440.8"/>
    <n v="74181.560000000012"/>
    <s v="Sabrina"/>
    <n v="4.9000000000000004"/>
  </r>
  <r>
    <n v="535"/>
    <d v="2016-07-14T00:00:00"/>
    <x v="289"/>
    <x v="0"/>
    <s v="Terreno"/>
    <n v="276"/>
    <x v="0"/>
    <n v="68363.199999999997"/>
    <n v="1767165"/>
    <n v="1413732"/>
    <n v="285069.8"/>
    <s v="Romina"/>
    <n v="3.7"/>
  </r>
  <r>
    <n v="536"/>
    <d v="2016-07-14T00:00:00"/>
    <x v="290"/>
    <x v="3"/>
    <s v="Oficinas"/>
    <n v="191"/>
    <x v="0"/>
    <n v="50788.92"/>
    <n v="1328608"/>
    <n v="1062886.3999999999"/>
    <n v="214932.68000000011"/>
    <s v="Carlos"/>
    <n v="3.6"/>
  </r>
  <r>
    <n v="537"/>
    <d v="2016-07-14T00:00:00"/>
    <x v="291"/>
    <x v="1"/>
    <s v="Local Comercial"/>
    <n v="110"/>
    <x v="0"/>
    <n v="40328.839999999997"/>
    <n v="1067606"/>
    <n v="854084.8"/>
    <n v="173192.35999999996"/>
    <s v="Sabrina"/>
    <n v="4.9000000000000004"/>
  </r>
  <r>
    <n v="538"/>
    <d v="2016-07-15T00:00:00"/>
    <x v="144"/>
    <x v="0"/>
    <s v="Departamento"/>
    <n v="273"/>
    <x v="0"/>
    <n v="85345.36"/>
    <n v="2197619"/>
    <n v="1758095.2"/>
    <n v="354178.44000000006"/>
    <s v="Ángeles"/>
    <n v="3.8"/>
  </r>
  <r>
    <n v="539"/>
    <d v="2016-07-16T00:00:00"/>
    <x v="292"/>
    <x v="0"/>
    <s v="Depósito"/>
    <n v="105"/>
    <x v="1"/>
    <n v="29803.72"/>
    <n v="798278"/>
    <n v="638622.4"/>
    <n v="129851.87999999998"/>
    <s v="Ángeles"/>
    <n v="4.7"/>
  </r>
  <r>
    <n v="540"/>
    <d v="2016-07-16T00:00:00"/>
    <x v="165"/>
    <x v="0"/>
    <s v="Oficinas"/>
    <n v="83"/>
    <x v="1"/>
    <n v="21586.48"/>
    <n v="602072"/>
    <n v="481657.59999999998"/>
    <n v="98827.920000000027"/>
    <s v="Carlos"/>
    <n v="4"/>
  </r>
  <r>
    <n v="541"/>
    <d v="2016-07-16T00:00:00"/>
    <x v="293"/>
    <x v="3"/>
    <s v="Oficinas"/>
    <n v="58"/>
    <x v="1"/>
    <n v="9320.84"/>
    <n v="288081"/>
    <n v="230464.8"/>
    <n v="48295.360000000015"/>
    <s v="Iván"/>
    <n v="4.4000000000000004"/>
  </r>
  <r>
    <n v="542"/>
    <d v="2016-07-16T00:00:00"/>
    <x v="139"/>
    <x v="1"/>
    <s v="Oficinas"/>
    <n v="178"/>
    <x v="0"/>
    <n v="59651.72"/>
    <n v="1551453"/>
    <n v="1241162.3999999999"/>
    <n v="250638.88000000009"/>
    <s v="Ángeles"/>
    <n v="4.5"/>
  </r>
  <r>
    <n v="543"/>
    <d v="2016-07-16T00:00:00"/>
    <x v="236"/>
    <x v="0"/>
    <s v="Oficinas"/>
    <n v="97"/>
    <x v="1"/>
    <n v="21791.439999999999"/>
    <n v="600671"/>
    <n v="480536.8"/>
    <n v="98342.760000000009"/>
    <s v="Arturo"/>
    <n v="3.6"/>
  </r>
  <r>
    <n v="544"/>
    <d v="2016-07-17T00:00:00"/>
    <x v="149"/>
    <x v="2"/>
    <s v="Oficinas"/>
    <n v="74"/>
    <x v="1"/>
    <n v="26938.240000000002"/>
    <n v="730816"/>
    <n v="584652.80000000005"/>
    <n v="119224.95999999995"/>
    <s v="Romina"/>
    <n v="4.7"/>
  </r>
  <r>
    <n v="545"/>
    <d v="2016-07-18T00:00:00"/>
    <x v="256"/>
    <x v="0"/>
    <s v="Terreno"/>
    <n v="78"/>
    <x v="1"/>
    <n v="15615.92"/>
    <n v="455833"/>
    <n v="364666.4"/>
    <n v="75550.679999999978"/>
    <s v="Iván"/>
    <n v="4.4000000000000004"/>
  </r>
  <r>
    <n v="546"/>
    <d v="2016-07-20T00:00:00"/>
    <x v="132"/>
    <x v="3"/>
    <s v="Local Comercial"/>
    <n v="61"/>
    <x v="1"/>
    <n v="24009.8"/>
    <n v="664580"/>
    <n v="531664"/>
    <n v="108906.2"/>
    <s v="Ángeles"/>
    <n v="3.9"/>
  </r>
  <r>
    <n v="547"/>
    <d v="2016-07-20T00:00:00"/>
    <x v="97"/>
    <x v="0"/>
    <s v="Estacionamiento"/>
    <n v="195"/>
    <x v="0"/>
    <n v="38855"/>
    <n v="1036485"/>
    <n v="829188"/>
    <n v="168442"/>
    <s v="Iván"/>
    <n v="4.4000000000000004"/>
  </r>
  <r>
    <n v="548"/>
    <d v="2016-07-20T00:00:00"/>
    <x v="230"/>
    <x v="1"/>
    <s v="Casa"/>
    <n v="280"/>
    <x v="0"/>
    <n v="92217.68"/>
    <n v="2366527"/>
    <n v="1893221.6"/>
    <n v="381087.71999999991"/>
    <s v="Romina"/>
    <n v="4.5"/>
  </r>
  <r>
    <n v="549"/>
    <d v="2016-07-20T00:00:00"/>
    <x v="294"/>
    <x v="2"/>
    <s v="Departamento"/>
    <n v="230"/>
    <x v="0"/>
    <n v="55169.52"/>
    <n v="1440473"/>
    <n v="1152378.3999999999"/>
    <n v="232925.0800000001"/>
    <s v="Romina"/>
    <n v="4.3"/>
  </r>
  <r>
    <n v="550"/>
    <d v="2016-07-21T00:00:00"/>
    <x v="212"/>
    <x v="0"/>
    <s v="Local Comercial"/>
    <n v="269"/>
    <x v="0"/>
    <n v="67253"/>
    <n v="1747810"/>
    <n v="1398248"/>
    <n v="282309"/>
    <s v="Sabrina"/>
    <n v="4.2"/>
  </r>
  <r>
    <n v="551"/>
    <d v="2016-07-21T00:00:00"/>
    <x v="7"/>
    <x v="0"/>
    <s v="Depósito"/>
    <n v="230"/>
    <x v="0"/>
    <n v="87622.080000000002"/>
    <n v="2251487"/>
    <n v="1801189.6"/>
    <n v="362675.31999999989"/>
    <s v="Arturo"/>
    <n v="3.6"/>
  </r>
  <r>
    <n v="552"/>
    <d v="2016-07-21T00:00:00"/>
    <x v="295"/>
    <x v="1"/>
    <s v="Oficinas"/>
    <n v="119"/>
    <x v="0"/>
    <n v="31165"/>
    <n v="841110"/>
    <n v="672888"/>
    <n v="137057"/>
    <s v="Romina"/>
    <n v="3.7"/>
  </r>
  <r>
    <n v="553"/>
    <d v="2016-07-21T00:00:00"/>
    <x v="162"/>
    <x v="2"/>
    <s v="Casa"/>
    <n v="204"/>
    <x v="0"/>
    <n v="61948.160000000003"/>
    <n v="1605239"/>
    <n v="1284191.2"/>
    <n v="259099.64000000004"/>
    <s v="Arturo"/>
    <n v="4.2"/>
  </r>
  <r>
    <n v="554"/>
    <d v="2016-07-21T00:00:00"/>
    <x v="15"/>
    <x v="3"/>
    <s v="Oficinas"/>
    <n v="135"/>
    <x v="0"/>
    <n v="33563.360000000001"/>
    <n v="903494"/>
    <n v="722795.2"/>
    <n v="147135.44000000006"/>
    <s v="Carlos"/>
    <n v="4.2"/>
  </r>
  <r>
    <n v="555"/>
    <d v="2016-07-22T00:00:00"/>
    <x v="296"/>
    <x v="1"/>
    <s v="Oficinas"/>
    <n v="131"/>
    <x v="0"/>
    <n v="50939.92"/>
    <n v="1326233"/>
    <n v="1060986.3999999999"/>
    <n v="214306.68000000011"/>
    <s v="Sabrina"/>
    <n v="4.5"/>
  </r>
  <r>
    <n v="556"/>
    <d v="2016-07-22T00:00:00"/>
    <x v="142"/>
    <x v="1"/>
    <s v="Terreno"/>
    <n v="52"/>
    <x v="1"/>
    <n v="21581.68"/>
    <n v="603977"/>
    <n v="483181.6"/>
    <n v="99213.72000000003"/>
    <s v="Romina"/>
    <n v="4"/>
  </r>
  <r>
    <n v="557"/>
    <d v="2016-07-23T00:00:00"/>
    <x v="203"/>
    <x v="1"/>
    <s v="Terreno"/>
    <n v="195"/>
    <x v="0"/>
    <n v="75855.679999999993"/>
    <n v="1952927"/>
    <n v="1562341.6"/>
    <n v="314729.71999999991"/>
    <s v="Carlos"/>
    <n v="4.7"/>
  </r>
  <r>
    <n v="558"/>
    <d v="2016-07-24T00:00:00"/>
    <x v="132"/>
    <x v="0"/>
    <s v="Terreno"/>
    <n v="241"/>
    <x v="0"/>
    <n v="74174.48"/>
    <n v="1911497"/>
    <n v="1529197.6"/>
    <n v="308124.91999999993"/>
    <s v="Sabrina"/>
    <n v="4.7"/>
  </r>
  <r>
    <n v="559"/>
    <d v="2016-07-24T00:00:00"/>
    <x v="135"/>
    <x v="0"/>
    <s v="Estacionamiento"/>
    <n v="185"/>
    <x v="0"/>
    <n v="62713.16"/>
    <n v="1626589"/>
    <n v="1301271.2"/>
    <n v="262604.64"/>
    <s v="Arturo"/>
    <n v="3.8"/>
  </r>
  <r>
    <n v="560"/>
    <d v="2016-07-25T00:00:00"/>
    <x v="23"/>
    <x v="0"/>
    <s v="Terreno"/>
    <n v="281"/>
    <x v="0"/>
    <n v="55337"/>
    <n v="1448660"/>
    <n v="1158928"/>
    <n v="234395"/>
    <s v="Arturo"/>
    <n v="3.9"/>
  </r>
  <r>
    <n v="561"/>
    <d v="2016-07-25T00:00:00"/>
    <x v="297"/>
    <x v="2"/>
    <s v="Depósito"/>
    <n v="46"/>
    <x v="1"/>
    <n v="10560.64"/>
    <n v="317226"/>
    <n v="253780.8"/>
    <n v="52884.560000000012"/>
    <s v="Iván"/>
    <n v="4.0999999999999996"/>
  </r>
  <r>
    <n v="562"/>
    <d v="2016-07-25T00:00:00"/>
    <x v="298"/>
    <x v="3"/>
    <s v="Estacionamiento"/>
    <n v="154"/>
    <x v="0"/>
    <n v="37210.04"/>
    <n v="997011"/>
    <n v="797608.8"/>
    <n v="162192.15999999995"/>
    <s v="Carlos"/>
    <n v="4.7"/>
  </r>
  <r>
    <n v="563"/>
    <d v="2016-07-25T00:00:00"/>
    <x v="212"/>
    <x v="3"/>
    <s v="Oficinas"/>
    <n v="231"/>
    <x v="0"/>
    <n v="49789.64"/>
    <n v="1308701"/>
    <n v="1046960.8"/>
    <n v="211950.55999999994"/>
    <s v="Iván"/>
    <n v="3.7"/>
  </r>
  <r>
    <n v="564"/>
    <d v="2016-07-25T00:00:00"/>
    <x v="291"/>
    <x v="2"/>
    <s v="Oficinas"/>
    <n v="106"/>
    <x v="1"/>
    <n v="19761.72"/>
    <n v="550453"/>
    <n v="440362.4"/>
    <n v="90328.879999999976"/>
    <s v="Iván"/>
    <n v="4.5"/>
  </r>
  <r>
    <n v="565"/>
    <d v="2016-07-25T00:00:00"/>
    <x v="299"/>
    <x v="3"/>
    <s v="Depósito"/>
    <n v="142"/>
    <x v="0"/>
    <n v="35718.720000000001"/>
    <n v="954353"/>
    <n v="763482.4"/>
    <n v="155151.87999999998"/>
    <s v="Carlos"/>
    <n v="4"/>
  </r>
  <r>
    <n v="566"/>
    <d v="2016-07-26T00:00:00"/>
    <x v="300"/>
    <x v="2"/>
    <s v="Estacionamiento"/>
    <n v="261"/>
    <x v="0"/>
    <n v="74128"/>
    <n v="1918435"/>
    <n v="1534748"/>
    <n v="309559"/>
    <s v="Ángeles"/>
    <n v="3.6"/>
  </r>
  <r>
    <n v="567"/>
    <d v="2016-07-26T00:00:00"/>
    <x v="80"/>
    <x v="3"/>
    <s v="Oficinas"/>
    <n v="92"/>
    <x v="1"/>
    <n v="18083.400000000001"/>
    <n v="506395"/>
    <n v="405116"/>
    <n v="83195.600000000006"/>
    <s v="Carlos"/>
    <n v="4.0999999999999996"/>
  </r>
  <r>
    <n v="568"/>
    <d v="2016-07-26T00:00:00"/>
    <x v="301"/>
    <x v="3"/>
    <s v="Terreno"/>
    <n v="146"/>
    <x v="1"/>
    <n v="24926.959999999999"/>
    <n v="676484"/>
    <n v="541187.19999999995"/>
    <n v="110369.84000000005"/>
    <s v="Sabrina"/>
    <n v="4.9000000000000004"/>
  </r>
  <r>
    <n v="569"/>
    <d v="2016-07-26T00:00:00"/>
    <x v="284"/>
    <x v="0"/>
    <s v="Local Comercial"/>
    <n v="164"/>
    <x v="1"/>
    <n v="27245.919999999998"/>
    <n v="736883"/>
    <n v="589506.4"/>
    <n v="120130.67999999998"/>
    <s v="Sabrina"/>
    <n v="4.2"/>
  </r>
  <r>
    <n v="570"/>
    <d v="2016-07-27T00:00:00"/>
    <x v="60"/>
    <x v="0"/>
    <s v="Oficinas"/>
    <n v="75"/>
    <x v="1"/>
    <n v="25457.32"/>
    <n v="696293"/>
    <n v="557034.4"/>
    <n v="113801.27999999997"/>
    <s v="Arturo"/>
    <n v="4.5999999999999996"/>
  </r>
  <r>
    <n v="571"/>
    <d v="2016-07-27T00:00:00"/>
    <x v="98"/>
    <x v="2"/>
    <s v="Depósito"/>
    <n v="41"/>
    <x v="1"/>
    <n v="11752.44"/>
    <n v="358521"/>
    <n v="286816.8"/>
    <n v="59951.760000000009"/>
    <s v="Iván"/>
    <n v="4"/>
  </r>
  <r>
    <n v="572"/>
    <d v="2016-07-28T00:00:00"/>
    <x v="297"/>
    <x v="0"/>
    <s v="Local Comercial"/>
    <n v="229"/>
    <x v="0"/>
    <n v="75199.199999999997"/>
    <n v="1933640"/>
    <n v="1546912"/>
    <n v="311528.8"/>
    <s v="Romina"/>
    <n v="4.2"/>
  </r>
  <r>
    <n v="573"/>
    <d v="2016-07-28T00:00:00"/>
    <x v="50"/>
    <x v="1"/>
    <s v="Departamento"/>
    <n v="237"/>
    <x v="0"/>
    <n v="40657"/>
    <n v="1075310"/>
    <n v="860248"/>
    <n v="174405"/>
    <s v="Iván"/>
    <n v="5"/>
  </r>
  <r>
    <n v="574"/>
    <d v="2016-07-28T00:00:00"/>
    <x v="302"/>
    <x v="0"/>
    <s v="Local Comercial"/>
    <n v="51"/>
    <x v="1"/>
    <n v="9414.2000000000007"/>
    <n v="287915"/>
    <n v="230332"/>
    <n v="48168.800000000003"/>
    <s v="Romina"/>
    <n v="3.6"/>
  </r>
  <r>
    <n v="575"/>
    <d v="2016-07-28T00:00:00"/>
    <x v="303"/>
    <x v="2"/>
    <s v="Depósito"/>
    <n v="277"/>
    <x v="0"/>
    <n v="74153"/>
    <n v="1913885"/>
    <n v="1531108"/>
    <n v="308624"/>
    <s v="Carlos"/>
    <n v="4.7"/>
  </r>
  <r>
    <n v="576"/>
    <d v="2016-07-29T00:00:00"/>
    <x v="111"/>
    <x v="2"/>
    <s v="Oficinas"/>
    <n v="50"/>
    <x v="1"/>
    <n v="16533.919999999998"/>
    <n v="471833"/>
    <n v="377466.4"/>
    <n v="77832.679999999978"/>
    <s v="Arturo"/>
    <n v="4.5999999999999996"/>
  </r>
  <r>
    <n v="577"/>
    <d v="2016-07-29T00:00:00"/>
    <x v="304"/>
    <x v="1"/>
    <s v="Local Comercial"/>
    <n v="150"/>
    <x v="0"/>
    <n v="34526.32"/>
    <n v="926143"/>
    <n v="740914.4"/>
    <n v="150702.27999999997"/>
    <s v="Carlos"/>
    <n v="5"/>
  </r>
  <r>
    <n v="578"/>
    <d v="2016-07-29T00:00:00"/>
    <x v="296"/>
    <x v="3"/>
    <s v="Terreno"/>
    <n v="218"/>
    <x v="0"/>
    <n v="61949.919999999998"/>
    <n v="1608458"/>
    <n v="1286766.3999999999"/>
    <n v="259741.68000000011"/>
    <s v="Carlos"/>
    <n v="3.7"/>
  </r>
  <r>
    <n v="579"/>
    <d v="2016-07-29T00:00:00"/>
    <x v="210"/>
    <x v="1"/>
    <s v="Estacionamiento"/>
    <n v="144"/>
    <x v="0"/>
    <n v="31778.2"/>
    <n v="848265"/>
    <n v="678612"/>
    <n v="137874.79999999999"/>
    <s v="Sabrina"/>
    <n v="4.8"/>
  </r>
  <r>
    <n v="580"/>
    <d v="2016-07-30T00:00:00"/>
    <x v="305"/>
    <x v="1"/>
    <s v="Casa"/>
    <n v="219"/>
    <x v="0"/>
    <n v="64243.360000000001"/>
    <n v="1671369"/>
    <n v="1337095.2"/>
    <n v="270030.44000000006"/>
    <s v="Ángeles"/>
    <n v="4.5999999999999996"/>
  </r>
  <r>
    <n v="581"/>
    <d v="2016-07-30T00:00:00"/>
    <x v="306"/>
    <x v="0"/>
    <s v="Local Comercial"/>
    <n v="226"/>
    <x v="0"/>
    <n v="68972.800000000003"/>
    <n v="1778505"/>
    <n v="1422804"/>
    <n v="286728.2"/>
    <s v="Iván"/>
    <n v="5"/>
  </r>
  <r>
    <n v="582"/>
    <d v="2016-07-31T00:00:00"/>
    <x v="278"/>
    <x v="1"/>
    <s v="Oficinas"/>
    <n v="286"/>
    <x v="0"/>
    <n v="102176.2"/>
    <n v="2620965"/>
    <n v="2096772"/>
    <n v="422016.8"/>
    <s v="Iván"/>
    <n v="3.9"/>
  </r>
  <r>
    <n v="583"/>
    <d v="2016-07-31T00:00:00"/>
    <x v="307"/>
    <x v="3"/>
    <s v="Terreno"/>
    <n v="291"/>
    <x v="0"/>
    <n v="69500.759999999995"/>
    <n v="1804229"/>
    <n v="1443383.2"/>
    <n v="291345.04000000004"/>
    <s v="Arturo"/>
    <n v="5"/>
  </r>
  <r>
    <n v="584"/>
    <d v="2016-08-01T00:00:00"/>
    <x v="208"/>
    <x v="2"/>
    <s v="Estacionamiento"/>
    <n v="251"/>
    <x v="0"/>
    <n v="42171.040000000001"/>
    <n v="1114086"/>
    <n v="891268.8"/>
    <n v="180646.15999999995"/>
    <s v="Sabrina"/>
    <n v="3.6"/>
  </r>
  <r>
    <n v="585"/>
    <d v="2016-08-01T00:00:00"/>
    <x v="285"/>
    <x v="0"/>
    <s v="Terreno"/>
    <n v="157"/>
    <x v="0"/>
    <n v="41237.120000000003"/>
    <n v="1086688"/>
    <n v="869350.40000000002"/>
    <n v="176100.47999999998"/>
    <s v="Carlos"/>
    <n v="3.6"/>
  </r>
  <r>
    <n v="586"/>
    <d v="2016-08-01T00:00:00"/>
    <x v="307"/>
    <x v="0"/>
    <s v="Oficinas"/>
    <n v="72"/>
    <x v="1"/>
    <n v="23367.84"/>
    <n v="650406"/>
    <n v="520324.8"/>
    <n v="106713.36000000002"/>
    <s v="Ángeles"/>
    <n v="3.8"/>
  </r>
  <r>
    <n v="587"/>
    <d v="2016-08-02T00:00:00"/>
    <x v="308"/>
    <x v="0"/>
    <s v="Terreno"/>
    <n v="177"/>
    <x v="0"/>
    <n v="50428.76"/>
    <n v="1322829"/>
    <n v="1058263.2"/>
    <n v="214137.04000000004"/>
    <s v="Carlos"/>
    <n v="4"/>
  </r>
  <r>
    <n v="588"/>
    <d v="2016-08-02T00:00:00"/>
    <x v="132"/>
    <x v="0"/>
    <s v="Estacionamiento"/>
    <n v="50"/>
    <x v="1"/>
    <n v="17629.72"/>
    <n v="505653"/>
    <n v="404522.4"/>
    <n v="83500.879999999976"/>
    <s v="Arturo"/>
    <n v="3.9"/>
  </r>
  <r>
    <n v="589"/>
    <d v="2016-08-02T00:00:00"/>
    <x v="309"/>
    <x v="2"/>
    <s v="Casa"/>
    <n v="132"/>
    <x v="0"/>
    <n v="53766.44"/>
    <n v="1409171"/>
    <n v="1127336.8"/>
    <n v="228067.75999999995"/>
    <s v="Romina"/>
    <n v="4.3"/>
  </r>
  <r>
    <n v="590"/>
    <d v="2016-08-03T00:00:00"/>
    <x v="204"/>
    <x v="0"/>
    <s v="Casa"/>
    <n v="89"/>
    <x v="1"/>
    <n v="24037.8"/>
    <n v="664055"/>
    <n v="531244"/>
    <n v="108773.2"/>
    <s v="Romina"/>
    <n v="3.6"/>
  </r>
  <r>
    <n v="591"/>
    <d v="2016-08-03T00:00:00"/>
    <x v="172"/>
    <x v="3"/>
    <s v="Casa"/>
    <n v="43"/>
    <x v="1"/>
    <n v="16327.48"/>
    <n v="472197"/>
    <n v="377757.6"/>
    <n v="78111.920000000027"/>
    <s v="Sabrina"/>
    <n v="4.4000000000000004"/>
  </r>
  <r>
    <n v="592"/>
    <d v="2016-08-03T00:00:00"/>
    <x v="252"/>
    <x v="1"/>
    <s v="Departamento"/>
    <n v="142"/>
    <x v="0"/>
    <n v="39318.199999999997"/>
    <n v="1036115"/>
    <n v="828892"/>
    <n v="167904.8"/>
    <s v="Arturo"/>
    <n v="4.2"/>
  </r>
  <r>
    <n v="593"/>
    <d v="2016-08-04T00:00:00"/>
    <x v="263"/>
    <x v="0"/>
    <s v="Estacionamiento"/>
    <n v="206"/>
    <x v="0"/>
    <n v="48574.96"/>
    <n v="1271459"/>
    <n v="1017167.2"/>
    <n v="205716.84000000005"/>
    <s v="Romina"/>
    <n v="4.7"/>
  </r>
  <r>
    <n v="594"/>
    <d v="2016-08-04T00:00:00"/>
    <x v="310"/>
    <x v="2"/>
    <s v="Estacionamiento"/>
    <n v="168"/>
    <x v="0"/>
    <n v="45024.44"/>
    <n v="1184921"/>
    <n v="947936.8"/>
    <n v="191959.75999999995"/>
    <s v="Arturo"/>
    <n v="5"/>
  </r>
  <r>
    <n v="595"/>
    <d v="2016-08-04T00:00:00"/>
    <x v="311"/>
    <x v="0"/>
    <s v="Depósito"/>
    <n v="258"/>
    <x v="0"/>
    <n v="52876.92"/>
    <n v="1380283"/>
    <n v="1104226.3999999999"/>
    <n v="223179.68000000011"/>
    <s v="Iván"/>
    <n v="5"/>
  </r>
  <r>
    <n v="596"/>
    <d v="2016-08-04T00:00:00"/>
    <x v="312"/>
    <x v="3"/>
    <s v="Departamento"/>
    <n v="58"/>
    <x v="1"/>
    <n v="13598.4"/>
    <n v="394845"/>
    <n v="315876"/>
    <n v="65370.6"/>
    <s v="Sabrina"/>
    <n v="4.7"/>
  </r>
  <r>
    <n v="597"/>
    <d v="2016-08-05T00:00:00"/>
    <x v="260"/>
    <x v="2"/>
    <s v="Departamento"/>
    <n v="67"/>
    <x v="1"/>
    <n v="12251.4"/>
    <n v="360245"/>
    <n v="288196"/>
    <n v="59797.599999999999"/>
    <s v="Ángeles"/>
    <n v="3.7"/>
  </r>
  <r>
    <n v="598"/>
    <d v="2016-08-06T00:00:00"/>
    <x v="313"/>
    <x v="3"/>
    <s v="Casa"/>
    <n v="91"/>
    <x v="1"/>
    <n v="28210.240000000002"/>
    <n v="771941"/>
    <n v="617552.80000000005"/>
    <n v="126177.95999999995"/>
    <s v="Ángeles"/>
    <n v="4.9000000000000004"/>
  </r>
  <r>
    <n v="599"/>
    <d v="2016-08-08T00:00:00"/>
    <x v="199"/>
    <x v="2"/>
    <s v="Departamento"/>
    <n v="69"/>
    <x v="1"/>
    <n v="28445.72"/>
    <n v="775053"/>
    <n v="620042.4"/>
    <n v="126564.87999999998"/>
    <s v="Carlos"/>
    <n v="4.2"/>
  </r>
  <r>
    <n v="600"/>
    <d v="2016-08-08T00:00:00"/>
    <x v="274"/>
    <x v="2"/>
    <s v="Terreno"/>
    <n v="286"/>
    <x v="0"/>
    <n v="50434.84"/>
    <n v="1312131"/>
    <n v="1049704.8"/>
    <n v="211991.35999999996"/>
    <s v="Arturo"/>
    <n v="4.5999999999999996"/>
  </r>
  <r>
    <n v="601"/>
    <d v="2016-08-08T00:00:00"/>
    <x v="263"/>
    <x v="1"/>
    <s v="Casa"/>
    <n v="142"/>
    <x v="0"/>
    <n v="35744.28"/>
    <n v="956117"/>
    <n v="764893.6"/>
    <n v="155479.12000000002"/>
    <s v="Sabrina"/>
    <n v="4.5999999999999996"/>
  </r>
  <r>
    <n v="602"/>
    <d v="2016-08-09T00:00:00"/>
    <x v="314"/>
    <x v="3"/>
    <s v="Departamento"/>
    <n v="220"/>
    <x v="0"/>
    <n v="47702.52"/>
    <n v="1255248"/>
    <n v="1004198.4"/>
    <n v="203347.08"/>
    <s v="Carlos"/>
    <n v="3.7"/>
  </r>
  <r>
    <n v="603"/>
    <d v="2016-08-09T00:00:00"/>
    <x v="233"/>
    <x v="3"/>
    <s v="Estacionamiento"/>
    <n v="170"/>
    <x v="0"/>
    <n v="55675.28"/>
    <n v="1444667"/>
    <n v="1155733.6000000001"/>
    <n v="233258.11999999991"/>
    <s v="Iván"/>
    <n v="5"/>
  </r>
  <r>
    <n v="604"/>
    <d v="2016-08-10T00:00:00"/>
    <x v="315"/>
    <x v="0"/>
    <s v="Depósito"/>
    <n v="145"/>
    <x v="1"/>
    <n v="27000.92"/>
    <n v="740808"/>
    <n v="592646.40000000002"/>
    <n v="121160.67999999998"/>
    <s v="Sabrina"/>
    <n v="3.9"/>
  </r>
  <r>
    <n v="605"/>
    <d v="2016-08-10T00:00:00"/>
    <x v="316"/>
    <x v="3"/>
    <s v="Depósito"/>
    <n v="209"/>
    <x v="0"/>
    <n v="71679.56"/>
    <n v="1853749"/>
    <n v="1482999.2"/>
    <n v="299070.24000000005"/>
    <s v="Ángeles"/>
    <n v="4.5"/>
  </r>
  <r>
    <n v="606"/>
    <d v="2016-08-10T00:00:00"/>
    <x v="317"/>
    <x v="3"/>
    <s v="Departamento"/>
    <n v="39"/>
    <x v="1"/>
    <n v="13192.6"/>
    <n v="397250"/>
    <n v="317800"/>
    <n v="66257.399999999994"/>
    <s v="Ángeles"/>
    <n v="4.7"/>
  </r>
  <r>
    <n v="607"/>
    <d v="2016-08-10T00:00:00"/>
    <x v="318"/>
    <x v="0"/>
    <s v="Casa"/>
    <n v="42"/>
    <x v="1"/>
    <n v="15580.76"/>
    <n v="454504"/>
    <n v="363603.20000000001"/>
    <n v="75320.039999999994"/>
    <s v="Arturo"/>
    <n v="3.9"/>
  </r>
  <r>
    <n v="608"/>
    <d v="2016-08-11T00:00:00"/>
    <x v="319"/>
    <x v="1"/>
    <s v="Estacionamiento"/>
    <n v="205"/>
    <x v="0"/>
    <n v="43763.8"/>
    <n v="1154105"/>
    <n v="923284"/>
    <n v="187057.2"/>
    <s v="Romina"/>
    <n v="4.3"/>
  </r>
  <r>
    <n v="609"/>
    <d v="2016-08-11T00:00:00"/>
    <x v="201"/>
    <x v="2"/>
    <s v="Terreno"/>
    <n v="283"/>
    <x v="0"/>
    <n v="70820.2"/>
    <n v="1827365"/>
    <n v="1461892"/>
    <n v="294652.79999999999"/>
    <s v="Arturo"/>
    <n v="3.7"/>
  </r>
  <r>
    <n v="610"/>
    <d v="2016-08-11T00:00:00"/>
    <x v="60"/>
    <x v="0"/>
    <s v="Oficinas"/>
    <n v="121"/>
    <x v="0"/>
    <n v="41472.800000000003"/>
    <n v="1095030"/>
    <n v="876024"/>
    <n v="177533.2"/>
    <s v="Carlos"/>
    <n v="4.0999999999999996"/>
  </r>
  <r>
    <n v="611"/>
    <d v="2016-08-11T00:00:00"/>
    <x v="298"/>
    <x v="1"/>
    <s v="Casa"/>
    <n v="291"/>
    <x v="0"/>
    <n v="105523.44"/>
    <n v="2695421"/>
    <n v="2156336.7999999998"/>
    <n v="433560.76000000018"/>
    <s v="Sabrina"/>
    <n v="3.8"/>
  </r>
  <r>
    <n v="612"/>
    <d v="2016-08-11T00:00:00"/>
    <x v="273"/>
    <x v="2"/>
    <s v="Estacionamiento"/>
    <n v="86"/>
    <x v="0"/>
    <n v="33941.760000000002"/>
    <n v="915729"/>
    <n v="732583.2"/>
    <n v="149204.04000000004"/>
    <s v="Carlos"/>
    <n v="3.6"/>
  </r>
  <r>
    <n v="613"/>
    <d v="2016-08-11T00:00:00"/>
    <x v="57"/>
    <x v="1"/>
    <s v="Estacionamiento"/>
    <n v="221"/>
    <x v="0"/>
    <n v="74529"/>
    <n v="1915685"/>
    <n v="1532548"/>
    <n v="308608"/>
    <s v="Arturo"/>
    <n v="4.5"/>
  </r>
  <r>
    <n v="614"/>
    <d v="2016-08-12T00:00:00"/>
    <x v="213"/>
    <x v="1"/>
    <s v="Depósito"/>
    <n v="235"/>
    <x v="0"/>
    <n v="42359.199999999997"/>
    <n v="1122190"/>
    <n v="897752"/>
    <n v="182078.8"/>
    <s v="Arturo"/>
    <n v="3.8"/>
  </r>
  <r>
    <n v="615"/>
    <d v="2016-08-12T00:00:00"/>
    <x v="181"/>
    <x v="1"/>
    <s v="Local Comercial"/>
    <n v="278"/>
    <x v="0"/>
    <n v="79104.800000000003"/>
    <n v="2028805"/>
    <n v="1623044"/>
    <n v="326656.2"/>
    <s v="Ángeles"/>
    <n v="4.5999999999999996"/>
  </r>
  <r>
    <n v="616"/>
    <d v="2016-08-12T00:00:00"/>
    <x v="189"/>
    <x v="1"/>
    <s v="Depósito"/>
    <n v="228"/>
    <x v="0"/>
    <n v="48301.16"/>
    <n v="1274414"/>
    <n v="1019531.2"/>
    <n v="206581.64000000004"/>
    <s v="Sabrina"/>
    <n v="4.9000000000000004"/>
  </r>
  <r>
    <n v="617"/>
    <d v="2016-08-13T00:00:00"/>
    <x v="320"/>
    <x v="0"/>
    <s v="Departamento"/>
    <n v="168"/>
    <x v="0"/>
    <n v="50567.199999999997"/>
    <n v="1320465"/>
    <n v="1056372"/>
    <n v="213525.8"/>
    <s v="Romina"/>
    <n v="4.5999999999999996"/>
  </r>
  <r>
    <n v="618"/>
    <d v="2016-08-13T00:00:00"/>
    <x v="238"/>
    <x v="1"/>
    <s v="Depósito"/>
    <n v="75"/>
    <x v="1"/>
    <n v="14941.4"/>
    <n v="428045"/>
    <n v="342436"/>
    <n v="70667.600000000006"/>
    <s v="Arturo"/>
    <n v="4.3"/>
  </r>
  <r>
    <n v="619"/>
    <d v="2016-08-13T00:00:00"/>
    <x v="219"/>
    <x v="0"/>
    <s v="Departamento"/>
    <n v="88"/>
    <x v="1"/>
    <n v="27524.52"/>
    <n v="742448"/>
    <n v="593958.40000000002"/>
    <n v="120965.07999999997"/>
    <s v="Arturo"/>
    <n v="4.8"/>
  </r>
  <r>
    <n v="620"/>
    <d v="2016-08-14T00:00:00"/>
    <x v="321"/>
    <x v="2"/>
    <s v="Departamento"/>
    <n v="51"/>
    <x v="1"/>
    <n v="15186.6"/>
    <n v="442775"/>
    <n v="354220"/>
    <n v="73368.399999999994"/>
    <s v="Romina"/>
    <n v="4.8"/>
  </r>
  <r>
    <n v="621"/>
    <d v="2016-08-14T00:00:00"/>
    <x v="307"/>
    <x v="1"/>
    <s v="Depósito"/>
    <n v="219"/>
    <x v="0"/>
    <n v="85790.12"/>
    <n v="2207613"/>
    <n v="1766090.4"/>
    <n v="355732.4800000001"/>
    <s v="Romina"/>
    <n v="3.8"/>
  </r>
  <r>
    <n v="622"/>
    <d v="2016-08-14T00:00:00"/>
    <x v="310"/>
    <x v="0"/>
    <s v="Depósito"/>
    <n v="119"/>
    <x v="0"/>
    <n v="43893.919999999998"/>
    <n v="1152833"/>
    <n v="922266.4"/>
    <n v="186672.68"/>
    <s v="Sabrina"/>
    <n v="4.9000000000000004"/>
  </r>
  <r>
    <n v="623"/>
    <d v="2016-08-15T00:00:00"/>
    <x v="322"/>
    <x v="1"/>
    <s v="Terreno"/>
    <n v="67"/>
    <x v="1"/>
    <n v="22516.240000000002"/>
    <n v="614141"/>
    <n v="491312.8"/>
    <n v="100311.96"/>
    <s v="Ángeles"/>
    <n v="4.0999999999999996"/>
  </r>
  <r>
    <n v="624"/>
    <d v="2016-08-15T00:00:00"/>
    <x v="301"/>
    <x v="0"/>
    <s v="Terreno"/>
    <n v="148"/>
    <x v="0"/>
    <n v="43690.080000000002"/>
    <n v="1158837"/>
    <n v="927069.6"/>
    <n v="188077.32"/>
    <s v="Iván"/>
    <n v="4.5999999999999996"/>
  </r>
  <r>
    <n v="625"/>
    <d v="2016-08-15T00:00:00"/>
    <x v="323"/>
    <x v="2"/>
    <s v="Terreno"/>
    <n v="217"/>
    <x v="0"/>
    <n v="86077.04"/>
    <n v="2208311"/>
    <n v="1766648.8"/>
    <n v="355585.16"/>
    <s v="Romina"/>
    <n v="4.5999999999999996"/>
  </r>
  <r>
    <n v="626"/>
    <d v="2016-08-16T00:00:00"/>
    <x v="324"/>
    <x v="1"/>
    <s v="Estacionamiento"/>
    <n v="256"/>
    <x v="0"/>
    <n v="81523.240000000005"/>
    <n v="2097616"/>
    <n v="1678092.8"/>
    <n v="337999.95999999996"/>
    <s v="Carlos"/>
    <n v="3.8"/>
  </r>
  <r>
    <n v="627"/>
    <d v="2016-08-16T00:00:00"/>
    <x v="178"/>
    <x v="0"/>
    <s v="Local Comercial"/>
    <n v="79"/>
    <x v="1"/>
    <n v="18716.32"/>
    <n v="531243"/>
    <n v="424994.4"/>
    <n v="87532.27999999997"/>
    <s v="Ángeles"/>
    <n v="4.4000000000000004"/>
  </r>
  <r>
    <n v="628"/>
    <d v="2016-08-16T00:00:00"/>
    <x v="218"/>
    <x v="2"/>
    <s v="Departamento"/>
    <n v="208"/>
    <x v="0"/>
    <n v="53605.120000000003"/>
    <n v="1397313"/>
    <n v="1117850.3999999999"/>
    <n v="225857.4800000001"/>
    <s v="Iván"/>
    <n v="5"/>
  </r>
  <r>
    <n v="629"/>
    <d v="2016-08-17T00:00:00"/>
    <x v="109"/>
    <x v="2"/>
    <s v="Oficinas"/>
    <n v="244"/>
    <x v="0"/>
    <n v="55927.76"/>
    <n v="1463504"/>
    <n v="1170803.2"/>
    <n v="236773.04000000004"/>
    <s v="Iván"/>
    <n v="3.6"/>
  </r>
  <r>
    <n v="630"/>
    <d v="2016-08-17T00:00:00"/>
    <x v="325"/>
    <x v="2"/>
    <s v="Casa"/>
    <n v="167"/>
    <x v="0"/>
    <n v="61873.4"/>
    <n v="1603545"/>
    <n v="1282836"/>
    <n v="258835.6"/>
    <s v="Ángeles"/>
    <n v="5"/>
  </r>
  <r>
    <n v="631"/>
    <d v="2016-08-17T00:00:00"/>
    <x v="326"/>
    <x v="0"/>
    <s v="Casa"/>
    <n v="268"/>
    <x v="0"/>
    <n v="77827.64"/>
    <n v="2009301"/>
    <n v="1607440.8"/>
    <n v="324032.55999999994"/>
    <s v="Romina"/>
    <n v="3.9"/>
  </r>
  <r>
    <n v="632"/>
    <d v="2016-08-17T00:00:00"/>
    <x v="223"/>
    <x v="2"/>
    <s v="Local Comercial"/>
    <n v="198"/>
    <x v="0"/>
    <n v="71999.48"/>
    <n v="1852922"/>
    <n v="1482337.6"/>
    <n v="298584.91999999993"/>
    <s v="Arturo"/>
    <n v="3.8"/>
  </r>
  <r>
    <n v="633"/>
    <d v="2016-08-17T00:00:00"/>
    <x v="48"/>
    <x v="0"/>
    <s v="Departamento"/>
    <n v="164"/>
    <x v="0"/>
    <n v="46979.76"/>
    <n v="1227529"/>
    <n v="982023.2"/>
    <n v="198526.04000000004"/>
    <s v="Sabrina"/>
    <n v="3.9"/>
  </r>
  <r>
    <n v="634"/>
    <d v="2016-08-18T00:00:00"/>
    <x v="265"/>
    <x v="1"/>
    <s v="Depósito"/>
    <n v="277"/>
    <x v="0"/>
    <n v="102104.28"/>
    <n v="2612917"/>
    <n v="2090333.6"/>
    <n v="420479.11999999988"/>
    <s v="Ángeles"/>
    <n v="3.6"/>
  </r>
  <r>
    <n v="635"/>
    <d v="2016-08-18T00:00:00"/>
    <x v="327"/>
    <x v="0"/>
    <s v="Terreno"/>
    <n v="193"/>
    <x v="0"/>
    <n v="38402.04"/>
    <n v="1018136"/>
    <n v="814508.8"/>
    <n v="165225.15999999995"/>
    <s v="Iván"/>
    <n v="5"/>
  </r>
  <r>
    <n v="636"/>
    <d v="2016-08-18T00:00:00"/>
    <x v="289"/>
    <x v="2"/>
    <s v="Estacionamiento"/>
    <n v="174"/>
    <x v="0"/>
    <n v="45588.08"/>
    <n v="1197962"/>
    <n v="958369.6"/>
    <n v="194004.32"/>
    <s v="Ángeles"/>
    <n v="3.6"/>
  </r>
  <r>
    <n v="637"/>
    <d v="2016-08-18T00:00:00"/>
    <x v="328"/>
    <x v="1"/>
    <s v="Estacionamiento"/>
    <n v="91"/>
    <x v="0"/>
    <n v="36349.199999999997"/>
    <n v="974515"/>
    <n v="779612"/>
    <n v="158553.79999999999"/>
    <s v="Ángeles"/>
    <n v="4.9000000000000004"/>
  </r>
  <r>
    <n v="638"/>
    <d v="2016-08-18T00:00:00"/>
    <x v="320"/>
    <x v="1"/>
    <s v="Departamento"/>
    <n v="109"/>
    <x v="0"/>
    <n v="35419.160000000003"/>
    <n v="952189"/>
    <n v="761751.2"/>
    <n v="155018.64000000004"/>
    <s v="Ángeles"/>
    <n v="4.5"/>
  </r>
  <r>
    <n v="639"/>
    <d v="2016-08-19T00:00:00"/>
    <x v="321"/>
    <x v="1"/>
    <s v="Depósito"/>
    <n v="274"/>
    <x v="0"/>
    <n v="104918.24"/>
    <n v="2682666"/>
    <n v="2146132.7999999998"/>
    <n v="431614.9600000002"/>
    <s v="Romina"/>
    <n v="4.9000000000000004"/>
  </r>
  <r>
    <n v="640"/>
    <d v="2016-08-19T00:00:00"/>
    <x v="329"/>
    <x v="0"/>
    <s v="Local Comercial"/>
    <n v="178"/>
    <x v="0"/>
    <n v="49067.4"/>
    <n v="1279545"/>
    <n v="1023636"/>
    <n v="206841.60000000001"/>
    <s v="Ángeles"/>
    <n v="4.3"/>
  </r>
  <r>
    <n v="641"/>
    <d v="2016-08-19T00:00:00"/>
    <x v="183"/>
    <x v="1"/>
    <s v="Oficinas"/>
    <n v="245"/>
    <x v="0"/>
    <n v="91601.52"/>
    <n v="2342723"/>
    <n v="1874178.4"/>
    <n v="376943.08000000007"/>
    <s v="Ángeles"/>
    <n v="5"/>
  </r>
  <r>
    <n v="642"/>
    <d v="2016-08-20T00:00:00"/>
    <x v="330"/>
    <x v="0"/>
    <s v="Departamento"/>
    <n v="116"/>
    <x v="1"/>
    <n v="27655.279999999999"/>
    <n v="747867"/>
    <n v="598293.6"/>
    <n v="121918.12000000002"/>
    <s v="Sabrina"/>
    <n v="4.9000000000000004"/>
  </r>
  <r>
    <n v="643"/>
    <d v="2016-08-20T00:00:00"/>
    <x v="331"/>
    <x v="1"/>
    <s v="Oficinas"/>
    <n v="252"/>
    <x v="0"/>
    <n v="92393.8"/>
    <n v="2374580"/>
    <n v="1899664"/>
    <n v="382522.2"/>
    <s v="Romina"/>
    <n v="4.0999999999999996"/>
  </r>
  <r>
    <n v="644"/>
    <d v="2016-08-20T00:00:00"/>
    <x v="223"/>
    <x v="1"/>
    <s v="Depósito"/>
    <n v="160"/>
    <x v="0"/>
    <n v="45334.16"/>
    <n v="1198589"/>
    <n v="958871.2"/>
    <n v="194383.64000000004"/>
    <s v="Arturo"/>
    <n v="4.5999999999999996"/>
  </r>
  <r>
    <n v="645"/>
    <d v="2016-08-20T00:00:00"/>
    <x v="318"/>
    <x v="2"/>
    <s v="Local Comercial"/>
    <n v="222"/>
    <x v="0"/>
    <n v="76085.84"/>
    <n v="1954181"/>
    <n v="1563344.8"/>
    <n v="314750.36"/>
    <s v="Carlos"/>
    <n v="3.9"/>
  </r>
  <r>
    <n v="646"/>
    <d v="2016-08-20T00:00:00"/>
    <x v="332"/>
    <x v="0"/>
    <s v="Departamento"/>
    <n v="162"/>
    <x v="0"/>
    <n v="46615"/>
    <n v="1229285"/>
    <n v="983428"/>
    <n v="199242"/>
    <s v="Carlos"/>
    <n v="4.9000000000000004"/>
  </r>
  <r>
    <n v="647"/>
    <d v="2016-08-21T00:00:00"/>
    <x v="333"/>
    <x v="0"/>
    <s v="Casa"/>
    <n v="62"/>
    <x v="1"/>
    <n v="13255.24"/>
    <n v="382741"/>
    <n v="306192.8"/>
    <n v="63292.960000000014"/>
    <s v="Sabrina"/>
    <n v="3.7"/>
  </r>
  <r>
    <n v="648"/>
    <d v="2016-08-21T00:00:00"/>
    <x v="158"/>
    <x v="3"/>
    <s v="Casa"/>
    <n v="263"/>
    <x v="0"/>
    <n v="45174.92"/>
    <n v="1189658"/>
    <n v="951726.4"/>
    <n v="192756.68"/>
    <s v="Arturo"/>
    <n v="4"/>
  </r>
  <r>
    <n v="649"/>
    <d v="2016-08-21T00:00:00"/>
    <x v="249"/>
    <x v="2"/>
    <s v="Oficinas"/>
    <n v="42"/>
    <x v="1"/>
    <n v="14659.16"/>
    <n v="422839"/>
    <n v="338271.2"/>
    <n v="69908.639999999985"/>
    <s v="Arturo"/>
    <n v="4.0999999999999996"/>
  </r>
  <r>
    <n v="650"/>
    <d v="2016-08-22T00:00:00"/>
    <x v="303"/>
    <x v="3"/>
    <s v="Local Comercial"/>
    <n v="74"/>
    <x v="0"/>
    <n v="30504.400000000001"/>
    <n v="813845"/>
    <n v="651076"/>
    <n v="132264.6"/>
    <s v="Romina"/>
    <n v="4.3"/>
  </r>
  <r>
    <n v="651"/>
    <d v="2016-08-22T00:00:00"/>
    <x v="309"/>
    <x v="2"/>
    <s v="Depósito"/>
    <n v="203"/>
    <x v="0"/>
    <n v="39739.24"/>
    <n v="1052441"/>
    <n v="841952.8"/>
    <n v="170748.95999999996"/>
    <s v="Iván"/>
    <n v="4"/>
  </r>
  <r>
    <n v="652"/>
    <d v="2016-08-22T00:00:00"/>
    <x v="34"/>
    <x v="3"/>
    <s v="Terreno"/>
    <n v="255"/>
    <x v="0"/>
    <n v="42065.919999999998"/>
    <n v="1117033"/>
    <n v="893626.4"/>
    <n v="181340.68"/>
    <s v="Ángeles"/>
    <n v="4.9000000000000004"/>
  </r>
  <r>
    <n v="653"/>
    <d v="2016-08-22T00:00:00"/>
    <x v="296"/>
    <x v="2"/>
    <s v="Casa"/>
    <n v="141"/>
    <x v="1"/>
    <n v="28505.96"/>
    <n v="766634"/>
    <n v="613307.19999999995"/>
    <n v="124820.84000000005"/>
    <s v="Romina"/>
    <n v="4"/>
  </r>
  <r>
    <n v="654"/>
    <d v="2016-08-22T00:00:00"/>
    <x v="334"/>
    <x v="1"/>
    <s v="Oficinas"/>
    <n v="201"/>
    <x v="0"/>
    <n v="77484.92"/>
    <n v="1990358"/>
    <n v="1592286.4"/>
    <n v="320586.68000000011"/>
    <s v="Sabrina"/>
    <n v="4.0999999999999996"/>
  </r>
  <r>
    <n v="655"/>
    <d v="2016-08-22T00:00:00"/>
    <x v="307"/>
    <x v="1"/>
    <s v="Oficinas"/>
    <n v="290"/>
    <x v="0"/>
    <n v="110671.64"/>
    <n v="2823501"/>
    <n v="2258800.7999999998"/>
    <n v="454028.56000000017"/>
    <s v="Sabrina"/>
    <n v="4.9000000000000004"/>
  </r>
  <r>
    <n v="656"/>
    <d v="2016-08-23T00:00:00"/>
    <x v="335"/>
    <x v="2"/>
    <s v="Depósito"/>
    <n v="245"/>
    <x v="0"/>
    <n v="70207.88"/>
    <n v="1809557"/>
    <n v="1447645.6"/>
    <n v="291703.5199999999"/>
    <s v="Sabrina"/>
    <n v="4.2"/>
  </r>
  <r>
    <n v="657"/>
    <d v="2016-08-23T00:00:00"/>
    <x v="336"/>
    <x v="2"/>
    <s v="Terreno"/>
    <n v="277"/>
    <x v="0"/>
    <n v="62931.28"/>
    <n v="1626317"/>
    <n v="1301053.6000000001"/>
    <n v="262332.11999999988"/>
    <s v="Sabrina"/>
    <n v="5"/>
  </r>
  <r>
    <n v="658"/>
    <d v="2016-08-23T00:00:00"/>
    <x v="337"/>
    <x v="2"/>
    <s v="Casa"/>
    <n v="283"/>
    <x v="0"/>
    <n v="56807.8"/>
    <n v="1479355"/>
    <n v="1183484"/>
    <n v="239063.2"/>
    <s v="Arturo"/>
    <n v="4.7"/>
  </r>
  <r>
    <n v="659"/>
    <d v="2016-08-23T00:00:00"/>
    <x v="176"/>
    <x v="3"/>
    <s v="Oficinas"/>
    <n v="65"/>
    <x v="1"/>
    <n v="19357"/>
    <n v="536885"/>
    <n v="429508"/>
    <n v="88020"/>
    <s v="Ángeles"/>
    <n v="4.2"/>
  </r>
  <r>
    <n v="660"/>
    <d v="2016-08-23T00:00:00"/>
    <x v="338"/>
    <x v="3"/>
    <s v="Estacionamiento"/>
    <n v="172"/>
    <x v="0"/>
    <n v="38978.080000000002"/>
    <n v="1040037"/>
    <n v="832029.6"/>
    <n v="169029.32"/>
    <s v="Romina"/>
    <n v="4.5"/>
  </r>
  <r>
    <n v="661"/>
    <d v="2016-08-23T00:00:00"/>
    <x v="174"/>
    <x v="0"/>
    <s v="Depósito"/>
    <n v="273"/>
    <x v="0"/>
    <n v="68216"/>
    <n v="1767035"/>
    <n v="1413628"/>
    <n v="285191"/>
    <s v="Ángeles"/>
    <n v="4.3"/>
  </r>
  <r>
    <n v="662"/>
    <d v="2016-08-24T00:00:00"/>
    <x v="314"/>
    <x v="3"/>
    <s v="Terreno"/>
    <n v="248"/>
    <x v="0"/>
    <n v="77773.64"/>
    <n v="1999651"/>
    <n v="1599720.8"/>
    <n v="322156.55999999994"/>
    <s v="Carlos"/>
    <n v="3.7"/>
  </r>
  <r>
    <n v="663"/>
    <d v="2016-08-24T00:00:00"/>
    <x v="325"/>
    <x v="1"/>
    <s v="Departamento"/>
    <n v="42"/>
    <x v="1"/>
    <n v="17965.72"/>
    <n v="500328"/>
    <n v="400262.40000000002"/>
    <n v="82099.879999999976"/>
    <s v="Carlos"/>
    <n v="3.8"/>
  </r>
  <r>
    <n v="664"/>
    <d v="2016-08-24T00:00:00"/>
    <x v="339"/>
    <x v="0"/>
    <s v="Casa"/>
    <n v="248"/>
    <x v="0"/>
    <n v="81720.28"/>
    <n v="2094317"/>
    <n v="1675453.6"/>
    <n v="337143.11999999988"/>
    <s v="Sabrina"/>
    <n v="4.7"/>
  </r>
  <r>
    <n v="665"/>
    <d v="2016-08-25T00:00:00"/>
    <x v="340"/>
    <x v="0"/>
    <s v="Estacionamiento"/>
    <n v="156"/>
    <x v="0"/>
    <n v="59720.08"/>
    <n v="1557112"/>
    <n v="1245689.6000000001"/>
    <n v="251702.31999999989"/>
    <s v="Arturo"/>
    <n v="4"/>
  </r>
  <r>
    <n v="666"/>
    <d v="2016-08-26T00:00:00"/>
    <x v="341"/>
    <x v="0"/>
    <s v="Local Comercial"/>
    <n v="266"/>
    <x v="0"/>
    <n v="57523.199999999997"/>
    <n v="1494465"/>
    <n v="1195572"/>
    <n v="241369.8"/>
    <s v="Sabrina"/>
    <n v="4.7"/>
  </r>
  <r>
    <n v="667"/>
    <d v="2016-08-26T00:00:00"/>
    <x v="341"/>
    <x v="3"/>
    <s v="Casa"/>
    <n v="112"/>
    <x v="1"/>
    <n v="25115.8"/>
    <n v="688405"/>
    <n v="550724"/>
    <n v="112565.2"/>
    <s v="Ángeles"/>
    <n v="4.2"/>
  </r>
  <r>
    <n v="668"/>
    <d v="2016-08-27T00:00:00"/>
    <x v="236"/>
    <x v="1"/>
    <s v="Casa"/>
    <n v="189"/>
    <x v="0"/>
    <n v="59643.199999999997"/>
    <n v="1549490"/>
    <n v="1239592"/>
    <n v="250254.8"/>
    <s v="Arturo"/>
    <n v="4"/>
  </r>
  <r>
    <n v="669"/>
    <d v="2016-08-27T00:00:00"/>
    <x v="38"/>
    <x v="0"/>
    <s v="Estacionamiento"/>
    <n v="283"/>
    <x v="0"/>
    <n v="68847.199999999997"/>
    <n v="1784315"/>
    <n v="1427452"/>
    <n v="288015.8"/>
    <s v="Sabrina"/>
    <n v="4.7"/>
  </r>
  <r>
    <n v="670"/>
    <d v="2016-08-28T00:00:00"/>
    <x v="212"/>
    <x v="0"/>
    <s v="Estacionamiento"/>
    <n v="286"/>
    <x v="0"/>
    <n v="86764.88"/>
    <n v="2225082"/>
    <n v="1780065.6"/>
    <n v="358251.5199999999"/>
    <s v="Ángeles"/>
    <n v="3.7"/>
  </r>
  <r>
    <n v="671"/>
    <d v="2016-08-28T00:00:00"/>
    <x v="181"/>
    <x v="0"/>
    <s v="Estacionamiento"/>
    <n v="228"/>
    <x v="0"/>
    <n v="50174.2"/>
    <n v="1314415"/>
    <n v="1051532"/>
    <n v="212708.8"/>
    <s v="Sabrina"/>
    <n v="4.8"/>
  </r>
  <r>
    <n v="672"/>
    <d v="2016-08-28T00:00:00"/>
    <x v="277"/>
    <x v="3"/>
    <s v="Casa"/>
    <n v="181"/>
    <x v="0"/>
    <n v="48354.04"/>
    <n v="1262411"/>
    <n v="1009928.8"/>
    <n v="204128.15999999995"/>
    <s v="Sabrina"/>
    <n v="4"/>
  </r>
  <r>
    <n v="673"/>
    <d v="2016-08-29T00:00:00"/>
    <x v="342"/>
    <x v="1"/>
    <s v="Departamento"/>
    <n v="62"/>
    <x v="1"/>
    <n v="18380.72"/>
    <n v="515803"/>
    <n v="412642.4"/>
    <n v="84779.879999999976"/>
    <s v="Sabrina"/>
    <n v="3.8"/>
  </r>
  <r>
    <n v="674"/>
    <d v="2016-08-29T00:00:00"/>
    <x v="343"/>
    <x v="3"/>
    <s v="Depósito"/>
    <n v="147"/>
    <x v="0"/>
    <n v="54709.72"/>
    <n v="1428653"/>
    <n v="1142922.3999999999"/>
    <n v="231020.88000000009"/>
    <s v="Arturo"/>
    <n v="3.6"/>
  </r>
  <r>
    <n v="675"/>
    <d v="2016-08-29T00:00:00"/>
    <x v="223"/>
    <x v="1"/>
    <s v="Casa"/>
    <n v="55"/>
    <x v="1"/>
    <n v="12492.64"/>
    <n v="366201"/>
    <n v="292960.8"/>
    <n v="60747.560000000012"/>
    <s v="Arturo"/>
    <n v="3.7"/>
  </r>
  <r>
    <n v="676"/>
    <d v="2016-08-29T00:00:00"/>
    <x v="226"/>
    <x v="3"/>
    <s v="Departamento"/>
    <n v="40"/>
    <x v="1"/>
    <n v="11467.52"/>
    <n v="348048"/>
    <n v="278438.40000000002"/>
    <n v="58142.079999999973"/>
    <s v="Romina"/>
    <n v="3.8"/>
  </r>
  <r>
    <n v="677"/>
    <d v="2016-08-30T00:00:00"/>
    <x v="192"/>
    <x v="3"/>
    <s v="Departamento"/>
    <n v="49"/>
    <x v="1"/>
    <n v="8151.12"/>
    <n v="263663"/>
    <n v="210930.4"/>
    <n v="44581.48"/>
    <s v="Carlos"/>
    <n v="4.9000000000000004"/>
  </r>
  <r>
    <n v="678"/>
    <d v="2016-08-30T00:00:00"/>
    <x v="274"/>
    <x v="3"/>
    <s v="Casa"/>
    <n v="219"/>
    <x v="0"/>
    <n v="48616"/>
    <n v="1275785"/>
    <n v="1020628"/>
    <n v="206541"/>
    <s v="Ángeles"/>
    <n v="4.9000000000000004"/>
  </r>
  <r>
    <n v="679"/>
    <d v="2016-08-30T00:00:00"/>
    <x v="197"/>
    <x v="3"/>
    <s v="Oficinas"/>
    <n v="106"/>
    <x v="0"/>
    <n v="41935.760000000002"/>
    <n v="1111454"/>
    <n v="889163.2"/>
    <n v="180355.04000000004"/>
    <s v="Carlos"/>
    <n v="4.4000000000000004"/>
  </r>
  <r>
    <n v="680"/>
    <d v="2016-08-30T00:00:00"/>
    <x v="273"/>
    <x v="1"/>
    <s v="Terreno"/>
    <n v="243"/>
    <x v="0"/>
    <n v="39966.559999999998"/>
    <n v="1066349"/>
    <n v="853079.2"/>
    <n v="173303.24000000005"/>
    <s v="Romina"/>
    <n v="4.2"/>
  </r>
  <r>
    <n v="681"/>
    <d v="2016-08-30T00:00:00"/>
    <x v="173"/>
    <x v="2"/>
    <s v="Casa"/>
    <n v="280"/>
    <x v="0"/>
    <n v="45757.16"/>
    <n v="1202589"/>
    <n v="962071.2"/>
    <n v="194760.64000000004"/>
    <s v="Iván"/>
    <n v="4.9000000000000004"/>
  </r>
  <r>
    <n v="682"/>
    <d v="2016-08-30T00:00:00"/>
    <x v="301"/>
    <x v="1"/>
    <s v="Oficinas"/>
    <n v="271"/>
    <x v="0"/>
    <n v="61896.68"/>
    <n v="1614177"/>
    <n v="1291341.6000000001"/>
    <n v="260938.71999999991"/>
    <s v="Carlos"/>
    <n v="3.8"/>
  </r>
  <r>
    <n v="683"/>
    <d v="2016-08-30T00:00:00"/>
    <x v="275"/>
    <x v="3"/>
    <s v="Oficinas"/>
    <n v="116"/>
    <x v="0"/>
    <n v="41324.32"/>
    <n v="1085918"/>
    <n v="868734.4"/>
    <n v="175859.27999999997"/>
    <s v="Iván"/>
    <n v="4.3"/>
  </r>
  <r>
    <n v="684"/>
    <d v="2016-08-31T00:00:00"/>
    <x v="284"/>
    <x v="3"/>
    <s v="Departamento"/>
    <n v="243"/>
    <x v="0"/>
    <n v="90278.76"/>
    <n v="2321729"/>
    <n v="1857383.2"/>
    <n v="374067.04000000004"/>
    <s v="Ángeles"/>
    <n v="4.7"/>
  </r>
  <r>
    <n v="685"/>
    <d v="2016-08-31T00:00:00"/>
    <x v="212"/>
    <x v="1"/>
    <s v="Oficinas"/>
    <n v="93"/>
    <x v="1"/>
    <n v="25757.64"/>
    <n v="698801"/>
    <n v="559040.80000000005"/>
    <n v="114002.55999999995"/>
    <s v="Romina"/>
    <n v="4.3"/>
  </r>
  <r>
    <n v="686"/>
    <d v="2016-08-31T00:00:00"/>
    <x v="344"/>
    <x v="1"/>
    <s v="Oficinas"/>
    <n v="50"/>
    <x v="1"/>
    <n v="12172.84"/>
    <n v="367256"/>
    <n v="293804.79999999999"/>
    <n v="61278.360000000015"/>
    <s v="Ángeles"/>
    <n v="4.2"/>
  </r>
  <r>
    <n v="687"/>
    <d v="2016-09-01T00:00:00"/>
    <x v="276"/>
    <x v="0"/>
    <s v="Oficinas"/>
    <n v="235"/>
    <x v="0"/>
    <n v="47989.2"/>
    <n v="1251365"/>
    <n v="1001092"/>
    <n v="202283.8"/>
    <s v="Sabrina"/>
    <n v="4.3"/>
  </r>
  <r>
    <n v="688"/>
    <d v="2016-09-01T00:00:00"/>
    <x v="97"/>
    <x v="1"/>
    <s v="Depósito"/>
    <n v="159"/>
    <x v="1"/>
    <n v="26566.52"/>
    <n v="725323"/>
    <n v="580258.4"/>
    <n v="118498.07999999997"/>
    <s v="Sabrina"/>
    <n v="4.5"/>
  </r>
  <r>
    <n v="689"/>
    <d v="2016-09-02T00:00:00"/>
    <x v="279"/>
    <x v="2"/>
    <s v="Depósito"/>
    <n v="60"/>
    <x v="1"/>
    <n v="23776.76"/>
    <n v="658629"/>
    <n v="526903.19999999995"/>
    <n v="107949.04000000005"/>
    <s v="Ángeles"/>
    <n v="4.7"/>
  </r>
  <r>
    <n v="690"/>
    <d v="2016-09-02T00:00:00"/>
    <x v="345"/>
    <x v="3"/>
    <s v="Estacionamiento"/>
    <n v="78"/>
    <x v="1"/>
    <n v="28191.68"/>
    <n v="759977"/>
    <n v="607981.6"/>
    <n v="123803.72000000003"/>
    <s v="Carlos"/>
    <n v="4.8"/>
  </r>
  <r>
    <n v="691"/>
    <d v="2016-09-02T00:00:00"/>
    <x v="199"/>
    <x v="0"/>
    <s v="Local Comercial"/>
    <n v="114"/>
    <x v="0"/>
    <n v="32445.48"/>
    <n v="863547"/>
    <n v="690837.6"/>
    <n v="140263.92000000001"/>
    <s v="Carlos"/>
    <n v="4.5999999999999996"/>
  </r>
  <r>
    <n v="692"/>
    <d v="2016-09-02T00:00:00"/>
    <x v="346"/>
    <x v="3"/>
    <s v="Departamento"/>
    <n v="173"/>
    <x v="0"/>
    <n v="39780.32"/>
    <n v="1059368"/>
    <n v="847494.4"/>
    <n v="172093.27999999997"/>
    <s v="Ángeles"/>
    <n v="4.5999999999999996"/>
  </r>
  <r>
    <n v="693"/>
    <d v="2016-09-03T00:00:00"/>
    <x v="56"/>
    <x v="2"/>
    <s v="Local Comercial"/>
    <n v="262"/>
    <x v="0"/>
    <n v="68289.279999999999"/>
    <n v="1758892"/>
    <n v="1407113.6"/>
    <n v="283489.11999999988"/>
    <s v="Iván"/>
    <n v="4.4000000000000004"/>
  </r>
  <r>
    <n v="694"/>
    <d v="2016-09-03T00:00:00"/>
    <x v="213"/>
    <x v="3"/>
    <s v="Estacionamiento"/>
    <n v="83"/>
    <x v="1"/>
    <n v="15053.28"/>
    <n v="429317"/>
    <n v="343453.6"/>
    <n v="70810.120000000024"/>
    <s v="Ángeles"/>
    <n v="3.7"/>
  </r>
  <r>
    <n v="695"/>
    <d v="2016-09-03T00:00:00"/>
    <x v="313"/>
    <x v="1"/>
    <s v="Local Comercial"/>
    <n v="201"/>
    <x v="0"/>
    <n v="60346.400000000001"/>
    <n v="1561070"/>
    <n v="1248856"/>
    <n v="251867.6"/>
    <s v="Arturo"/>
    <n v="3.9"/>
  </r>
  <r>
    <n v="696"/>
    <d v="2016-09-04T00:00:00"/>
    <x v="194"/>
    <x v="1"/>
    <s v="Terreno"/>
    <n v="251"/>
    <x v="0"/>
    <n v="54512.12"/>
    <n v="1415813"/>
    <n v="1132650.3999999999"/>
    <n v="228650.4800000001"/>
    <s v="Sabrina"/>
    <n v="3.7"/>
  </r>
  <r>
    <n v="697"/>
    <d v="2016-09-04T00:00:00"/>
    <x v="343"/>
    <x v="0"/>
    <s v="Local Comercial"/>
    <n v="156"/>
    <x v="0"/>
    <n v="61745.64"/>
    <n v="1606501"/>
    <n v="1285200.8"/>
    <n v="259554.55999999994"/>
    <s v="Romina"/>
    <n v="4.5999999999999996"/>
  </r>
  <r>
    <n v="698"/>
    <d v="2016-09-05T00:00:00"/>
    <x v="277"/>
    <x v="2"/>
    <s v="Terreno"/>
    <n v="182"/>
    <x v="0"/>
    <n v="30431.599999999999"/>
    <n v="825625"/>
    <n v="660500"/>
    <n v="134693.4"/>
    <s v="Romina"/>
    <n v="4.8"/>
  </r>
  <r>
    <n v="699"/>
    <d v="2016-09-05T00:00:00"/>
    <x v="286"/>
    <x v="1"/>
    <s v="Oficinas"/>
    <n v="67"/>
    <x v="1"/>
    <n v="21026.959999999999"/>
    <n v="579459"/>
    <n v="463567.2"/>
    <n v="94864.84"/>
    <s v="Sabrina"/>
    <n v="4.5999999999999996"/>
  </r>
  <r>
    <n v="700"/>
    <d v="2016-09-06T00:00:00"/>
    <x v="238"/>
    <x v="1"/>
    <s v="Estacionamiento"/>
    <n v="293"/>
    <x v="0"/>
    <n v="49006.6"/>
    <n v="1287800"/>
    <n v="1030240"/>
    <n v="208553.4"/>
    <s v="Sabrina"/>
    <n v="4.3"/>
  </r>
  <r>
    <n v="701"/>
    <d v="2016-09-06T00:00:00"/>
    <x v="226"/>
    <x v="2"/>
    <s v="Departamento"/>
    <n v="219"/>
    <x v="0"/>
    <n v="79728"/>
    <n v="2059685"/>
    <n v="1647748"/>
    <n v="332209"/>
    <s v="Carlos"/>
    <n v="4.5999999999999996"/>
  </r>
  <r>
    <n v="702"/>
    <d v="2016-09-07T00:00:00"/>
    <x v="38"/>
    <x v="2"/>
    <s v="Casa"/>
    <n v="289"/>
    <x v="0"/>
    <n v="101180"/>
    <n v="2589710"/>
    <n v="2071768"/>
    <n v="416762"/>
    <s v="Romina"/>
    <n v="3.9"/>
  </r>
  <r>
    <n v="703"/>
    <d v="2016-09-07T00:00:00"/>
    <x v="347"/>
    <x v="3"/>
    <s v="Depósito"/>
    <n v="154"/>
    <x v="0"/>
    <n v="52448.800000000003"/>
    <n v="1377605"/>
    <n v="1102084"/>
    <n v="223072.2"/>
    <s v="Ángeles"/>
    <n v="4"/>
  </r>
  <r>
    <n v="704"/>
    <d v="2016-09-08T00:00:00"/>
    <x v="288"/>
    <x v="2"/>
    <s v="Oficinas"/>
    <n v="272"/>
    <x v="0"/>
    <n v="100939.56"/>
    <n v="2576849"/>
    <n v="2061479.2"/>
    <n v="414430.24000000005"/>
    <s v="Romina"/>
    <n v="4.7"/>
  </r>
  <r>
    <n v="705"/>
    <d v="2016-09-08T00:00:00"/>
    <x v="348"/>
    <x v="0"/>
    <s v="Local Comercial"/>
    <n v="264"/>
    <x v="0"/>
    <n v="45902.68"/>
    <n v="1202327"/>
    <n v="961861.6"/>
    <n v="194562.72000000003"/>
    <s v="Sabrina"/>
    <n v="4.5"/>
  </r>
  <r>
    <n v="706"/>
    <d v="2016-09-08T00:00:00"/>
    <x v="344"/>
    <x v="2"/>
    <s v="Terreno"/>
    <n v="255"/>
    <x v="0"/>
    <n v="59437.4"/>
    <n v="1538045"/>
    <n v="1230436"/>
    <n v="248171.6"/>
    <s v="Carlos"/>
    <n v="3.6"/>
  </r>
  <r>
    <n v="707"/>
    <d v="2016-09-08T00:00:00"/>
    <x v="349"/>
    <x v="3"/>
    <s v="Estacionamiento"/>
    <n v="209"/>
    <x v="0"/>
    <n v="67322.8"/>
    <n v="1749605"/>
    <n v="1399684"/>
    <n v="282598.2"/>
    <s v="Romina"/>
    <n v="4.7"/>
  </r>
  <r>
    <n v="708"/>
    <d v="2016-09-08T00:00:00"/>
    <x v="227"/>
    <x v="0"/>
    <s v="Estacionamiento"/>
    <n v="154"/>
    <x v="0"/>
    <n v="44299.48"/>
    <n v="1160497"/>
    <n v="928397.6"/>
    <n v="187799.92"/>
    <s v="Arturo"/>
    <n v="4.3"/>
  </r>
  <r>
    <n v="709"/>
    <d v="2016-09-09T00:00:00"/>
    <x v="350"/>
    <x v="2"/>
    <s v="Oficinas"/>
    <n v="203"/>
    <x v="0"/>
    <n v="46221.8"/>
    <n v="1218155"/>
    <n v="974524"/>
    <n v="197409.2"/>
    <s v="Iván"/>
    <n v="4.5"/>
  </r>
  <r>
    <n v="710"/>
    <d v="2016-09-09T00:00:00"/>
    <x v="351"/>
    <x v="2"/>
    <s v="Casa"/>
    <n v="270"/>
    <x v="0"/>
    <n v="50665.440000000002"/>
    <n v="1328121"/>
    <n v="1062496.8"/>
    <n v="214958.75999999995"/>
    <s v="Ángeles"/>
    <n v="4.0999999999999996"/>
  </r>
  <r>
    <n v="711"/>
    <d v="2016-09-10T00:00:00"/>
    <x v="50"/>
    <x v="2"/>
    <s v="Casa"/>
    <n v="283"/>
    <x v="0"/>
    <n v="83723.399999999994"/>
    <n v="2150520"/>
    <n v="1720416"/>
    <n v="346380.6"/>
    <s v="Sabrina"/>
    <n v="4.8"/>
  </r>
  <r>
    <n v="712"/>
    <d v="2016-09-10T00:00:00"/>
    <x v="329"/>
    <x v="2"/>
    <s v="Depósito"/>
    <n v="237"/>
    <x v="0"/>
    <n v="90414.720000000001"/>
    <n v="2317153"/>
    <n v="1853722.4"/>
    <n v="373015.88000000012"/>
    <s v="Ángeles"/>
    <n v="4.5"/>
  </r>
  <r>
    <n v="713"/>
    <d v="2016-09-10T00:00:00"/>
    <x v="352"/>
    <x v="0"/>
    <s v="Departamento"/>
    <n v="70"/>
    <x v="1"/>
    <n v="26764.52"/>
    <n v="724948"/>
    <n v="579958.4"/>
    <n v="118225.07999999997"/>
    <s v="Sabrina"/>
    <n v="5"/>
  </r>
  <r>
    <n v="714"/>
    <d v="2016-09-10T00:00:00"/>
    <x v="242"/>
    <x v="1"/>
    <s v="Local Comercial"/>
    <n v="228"/>
    <x v="0"/>
    <n v="84474.4"/>
    <n v="2171695"/>
    <n v="1737356"/>
    <n v="349864.6"/>
    <s v="Arturo"/>
    <n v="3.6"/>
  </r>
  <r>
    <n v="715"/>
    <d v="2016-09-10T00:00:00"/>
    <x v="113"/>
    <x v="3"/>
    <s v="Terreno"/>
    <n v="40"/>
    <x v="1"/>
    <n v="11948.24"/>
    <n v="366166"/>
    <n v="292932.8"/>
    <n v="61284.960000000014"/>
    <s v="Iván"/>
    <n v="4.3"/>
  </r>
  <r>
    <n v="716"/>
    <d v="2016-09-10T00:00:00"/>
    <x v="353"/>
    <x v="3"/>
    <s v="Terreno"/>
    <n v="201"/>
    <x v="0"/>
    <n v="71070.92"/>
    <n v="1830333"/>
    <n v="1464266.4"/>
    <n v="294995.68000000011"/>
    <s v="Sabrina"/>
    <n v="4.4000000000000004"/>
  </r>
  <r>
    <n v="717"/>
    <d v="2016-09-10T00:00:00"/>
    <x v="239"/>
    <x v="1"/>
    <s v="Casa"/>
    <n v="41"/>
    <x v="1"/>
    <n v="17075.919999999998"/>
    <n v="493983"/>
    <n v="395186.4"/>
    <n v="81720.679999999978"/>
    <s v="Iván"/>
    <n v="3.7"/>
  </r>
  <r>
    <n v="718"/>
    <d v="2016-09-11T00:00:00"/>
    <x v="180"/>
    <x v="3"/>
    <s v="Estacionamiento"/>
    <n v="154"/>
    <x v="1"/>
    <n v="28461.68"/>
    <n v="772577"/>
    <n v="618061.6"/>
    <n v="126053.72000000003"/>
    <s v="Ángeles"/>
    <n v="4.4000000000000004"/>
  </r>
  <r>
    <n v="719"/>
    <d v="2016-09-11T00:00:00"/>
    <x v="259"/>
    <x v="2"/>
    <s v="Depósito"/>
    <n v="276"/>
    <x v="0"/>
    <n v="61854.559999999998"/>
    <n v="1602324"/>
    <n v="1281859.2"/>
    <n v="258610.24000000005"/>
    <s v="Arturo"/>
    <n v="3.8"/>
  </r>
  <r>
    <n v="720"/>
    <d v="2016-09-11T00:00:00"/>
    <x v="354"/>
    <x v="3"/>
    <s v="Departamento"/>
    <n v="220"/>
    <x v="0"/>
    <n v="87883.32"/>
    <n v="2253093"/>
    <n v="1802474.4"/>
    <n v="362735.28000000009"/>
    <s v="Sabrina"/>
    <n v="3.7"/>
  </r>
  <r>
    <n v="721"/>
    <d v="2016-09-12T00:00:00"/>
    <x v="355"/>
    <x v="1"/>
    <s v="Local Comercial"/>
    <n v="39"/>
    <x v="1"/>
    <n v="9638.84"/>
    <n v="303081"/>
    <n v="242464.8"/>
    <n v="50977.360000000015"/>
    <s v="Sabrina"/>
    <n v="4.3"/>
  </r>
  <r>
    <n v="722"/>
    <d v="2016-09-12T00:00:00"/>
    <x v="348"/>
    <x v="0"/>
    <s v="Departamento"/>
    <n v="79"/>
    <x v="1"/>
    <n v="23298.84"/>
    <n v="648031"/>
    <n v="518424.8"/>
    <n v="106307.36000000002"/>
    <s v="Romina"/>
    <n v="3.9"/>
  </r>
  <r>
    <n v="723"/>
    <d v="2016-09-12T00:00:00"/>
    <x v="200"/>
    <x v="1"/>
    <s v="Oficinas"/>
    <n v="50"/>
    <x v="1"/>
    <n v="19549.32"/>
    <n v="554993"/>
    <n v="443994.4"/>
    <n v="91449.27999999997"/>
    <s v="Ángeles"/>
    <n v="3.9"/>
  </r>
  <r>
    <n v="724"/>
    <d v="2016-09-12T00:00:00"/>
    <x v="356"/>
    <x v="1"/>
    <s v="Oficinas"/>
    <n v="236"/>
    <x v="0"/>
    <n v="82572.92"/>
    <n v="2121858"/>
    <n v="1697486.4"/>
    <n v="341798.68000000011"/>
    <s v="Carlos"/>
    <n v="4.2"/>
  </r>
  <r>
    <n v="725"/>
    <d v="2016-09-13T00:00:00"/>
    <x v="208"/>
    <x v="0"/>
    <s v="Casa"/>
    <n v="173"/>
    <x v="0"/>
    <n v="35283.199999999997"/>
    <n v="938465"/>
    <n v="750772"/>
    <n v="152409.79999999999"/>
    <s v="Romina"/>
    <n v="4"/>
  </r>
  <r>
    <n v="726"/>
    <d v="2016-09-13T00:00:00"/>
    <x v="227"/>
    <x v="1"/>
    <s v="Oficinas"/>
    <n v="108"/>
    <x v="0"/>
    <n v="42509.4"/>
    <n v="1117845"/>
    <n v="894276"/>
    <n v="181059.6"/>
    <s v="Ángeles"/>
    <n v="4.9000000000000004"/>
  </r>
  <r>
    <n v="727"/>
    <d v="2016-09-15T00:00:00"/>
    <x v="357"/>
    <x v="2"/>
    <s v="Depósito"/>
    <n v="188"/>
    <x v="0"/>
    <n v="46116.6"/>
    <n v="1204925"/>
    <n v="963940"/>
    <n v="194868.4"/>
    <s v="Sabrina"/>
    <n v="4.4000000000000004"/>
  </r>
  <r>
    <n v="728"/>
    <d v="2016-09-16T00:00:00"/>
    <x v="227"/>
    <x v="3"/>
    <s v="Depósito"/>
    <n v="135"/>
    <x v="1"/>
    <n v="22454.84"/>
    <n v="622231"/>
    <n v="497784.8"/>
    <n v="101991.36000000002"/>
    <s v="Arturo"/>
    <n v="4.7"/>
  </r>
  <r>
    <n v="729"/>
    <d v="2016-09-16T00:00:00"/>
    <x v="358"/>
    <x v="3"/>
    <s v="Terreno"/>
    <n v="190"/>
    <x v="0"/>
    <n v="74979.48"/>
    <n v="1941672"/>
    <n v="1553337.6"/>
    <n v="313354.91999999993"/>
    <s v="Arturo"/>
    <n v="3.6"/>
  </r>
  <r>
    <n v="730"/>
    <d v="2016-09-16T00:00:00"/>
    <x v="44"/>
    <x v="3"/>
    <s v="Terreno"/>
    <n v="279"/>
    <x v="0"/>
    <n v="72450.559999999998"/>
    <n v="1867149"/>
    <n v="1493719.2"/>
    <n v="300979.24000000005"/>
    <s v="Arturo"/>
    <n v="4.4000000000000004"/>
  </r>
  <r>
    <n v="731"/>
    <d v="2016-09-16T00:00:00"/>
    <x v="229"/>
    <x v="0"/>
    <s v="Oficinas"/>
    <n v="106"/>
    <x v="1"/>
    <n v="21480.84"/>
    <n v="591731"/>
    <n v="473384.8"/>
    <n v="96865.360000000015"/>
    <s v="Carlos"/>
    <n v="3.6"/>
  </r>
  <r>
    <n v="732"/>
    <d v="2016-09-16T00:00:00"/>
    <x v="26"/>
    <x v="1"/>
    <s v="Terreno"/>
    <n v="114"/>
    <x v="1"/>
    <n v="25262.720000000001"/>
    <n v="689228"/>
    <n v="551382.4"/>
    <n v="112582.87999999998"/>
    <s v="Arturo"/>
    <n v="4.2"/>
  </r>
  <r>
    <n v="733"/>
    <d v="2016-09-17T00:00:00"/>
    <x v="359"/>
    <x v="1"/>
    <s v="Depósito"/>
    <n v="160"/>
    <x v="0"/>
    <n v="47958.76"/>
    <n v="1261729"/>
    <n v="1009383.2"/>
    <n v="204387.04000000004"/>
    <s v="Iván"/>
    <n v="4.0999999999999996"/>
  </r>
  <r>
    <n v="734"/>
    <d v="2016-09-17T00:00:00"/>
    <x v="304"/>
    <x v="2"/>
    <s v="Casa"/>
    <n v="81"/>
    <x v="1"/>
    <n v="24839.8"/>
    <n v="680955"/>
    <n v="544764"/>
    <n v="111351.2"/>
    <s v="Ángeles"/>
    <n v="3.6"/>
  </r>
  <r>
    <n v="735"/>
    <d v="2016-09-18T00:00:00"/>
    <x v="295"/>
    <x v="1"/>
    <s v="Estacionamiento"/>
    <n v="83"/>
    <x v="1"/>
    <n v="22716.92"/>
    <n v="624508"/>
    <n v="499606.4"/>
    <n v="102184.67999999998"/>
    <s v="Carlos"/>
    <n v="3.6"/>
  </r>
  <r>
    <n v="736"/>
    <d v="2016-09-19T00:00:00"/>
    <x v="310"/>
    <x v="1"/>
    <s v="Estacionamiento"/>
    <n v="106"/>
    <x v="0"/>
    <n v="32600.400000000001"/>
    <n v="877045"/>
    <n v="701636"/>
    <n v="142808.6"/>
    <s v="Arturo"/>
    <n v="4.5"/>
  </r>
  <r>
    <n v="737"/>
    <d v="2016-09-19T00:00:00"/>
    <x v="305"/>
    <x v="0"/>
    <s v="Estacionamiento"/>
    <n v="82"/>
    <x v="0"/>
    <n v="30481.200000000001"/>
    <n v="817465"/>
    <n v="653972"/>
    <n v="133011.79999999999"/>
    <s v="Carlos"/>
    <n v="3.7"/>
  </r>
  <r>
    <n v="738"/>
    <d v="2016-09-19T00:00:00"/>
    <x v="360"/>
    <x v="2"/>
    <s v="Depósito"/>
    <n v="288"/>
    <x v="0"/>
    <n v="46899.12"/>
    <n v="1238063"/>
    <n v="990450.4"/>
    <n v="200713.47999999998"/>
    <s v="Sabrina"/>
    <n v="4.4000000000000004"/>
  </r>
  <r>
    <n v="739"/>
    <d v="2016-09-20T00:00:00"/>
    <x v="348"/>
    <x v="2"/>
    <s v="Terreno"/>
    <n v="245"/>
    <x v="0"/>
    <n v="60475"/>
    <n v="1564235"/>
    <n v="1251388"/>
    <n v="252372"/>
    <s v="Sabrina"/>
    <n v="3.6"/>
  </r>
  <r>
    <n v="740"/>
    <d v="2016-09-21T00:00:00"/>
    <x v="188"/>
    <x v="3"/>
    <s v="Departamento"/>
    <n v="249"/>
    <x v="0"/>
    <n v="91920.72"/>
    <n v="2364903"/>
    <n v="1891922.4"/>
    <n v="381059.88000000012"/>
    <s v="Carlos"/>
    <n v="4.5999999999999996"/>
  </r>
  <r>
    <n v="741"/>
    <d v="2016-09-21T00:00:00"/>
    <x v="324"/>
    <x v="3"/>
    <s v="Casa"/>
    <n v="121"/>
    <x v="0"/>
    <n v="46625.96"/>
    <n v="1220759"/>
    <n v="976607.2"/>
    <n v="197525.84000000005"/>
    <s v="Ángeles"/>
    <n v="4.3"/>
  </r>
  <r>
    <n v="742"/>
    <d v="2016-09-22T00:00:00"/>
    <x v="226"/>
    <x v="1"/>
    <s v="Oficinas"/>
    <n v="211"/>
    <x v="0"/>
    <n v="52237.440000000002"/>
    <n v="1366721"/>
    <n v="1093376.8"/>
    <n v="221106.75999999995"/>
    <s v="Arturo"/>
    <n v="5"/>
  </r>
  <r>
    <n v="743"/>
    <d v="2016-09-22T00:00:00"/>
    <x v="361"/>
    <x v="0"/>
    <s v="Depósito"/>
    <n v="52"/>
    <x v="1"/>
    <n v="21096.560000000001"/>
    <n v="579349"/>
    <n v="463479.2"/>
    <n v="94773.239999999991"/>
    <s v="Ángeles"/>
    <n v="4.8"/>
  </r>
  <r>
    <n v="744"/>
    <d v="2016-09-22T00:00:00"/>
    <x v="362"/>
    <x v="3"/>
    <s v="Casa"/>
    <n v="92"/>
    <x v="1"/>
    <n v="20933.599999999999"/>
    <n v="574550"/>
    <n v="459640"/>
    <n v="93976.4"/>
    <s v="Iván"/>
    <n v="4.9000000000000004"/>
  </r>
  <r>
    <n v="745"/>
    <d v="2016-09-22T00:00:00"/>
    <x v="268"/>
    <x v="1"/>
    <s v="Oficinas"/>
    <n v="76"/>
    <x v="1"/>
    <n v="16686.8"/>
    <n v="481780"/>
    <n v="385424"/>
    <n v="79669.2"/>
    <s v="Arturo"/>
    <n v="4.5999999999999996"/>
  </r>
  <r>
    <n v="746"/>
    <d v="2016-09-22T00:00:00"/>
    <x v="363"/>
    <x v="3"/>
    <s v="Terreno"/>
    <n v="132"/>
    <x v="1"/>
    <n v="29263.24"/>
    <n v="797541"/>
    <n v="638032.80000000005"/>
    <n v="130244.95999999995"/>
    <s v="Iván"/>
    <n v="3.6"/>
  </r>
  <r>
    <n v="747"/>
    <d v="2016-09-22T00:00:00"/>
    <x v="64"/>
    <x v="0"/>
    <s v="Local Comercial"/>
    <n v="172"/>
    <x v="0"/>
    <n v="53593.8"/>
    <n v="1391955"/>
    <n v="1113564"/>
    <n v="224797.2"/>
    <s v="Ángeles"/>
    <n v="3.7"/>
  </r>
  <r>
    <n v="748"/>
    <d v="2016-09-22T00:00:00"/>
    <x v="298"/>
    <x v="1"/>
    <s v="Casa"/>
    <n v="225"/>
    <x v="0"/>
    <n v="85106.2"/>
    <n v="2181965"/>
    <n v="1745572"/>
    <n v="351286.8"/>
    <s v="Ángeles"/>
    <n v="4.5999999999999996"/>
  </r>
  <r>
    <n v="749"/>
    <d v="2016-09-23T00:00:00"/>
    <x v="364"/>
    <x v="0"/>
    <s v="Departamento"/>
    <n v="109"/>
    <x v="1"/>
    <n v="25966.16"/>
    <n v="716039"/>
    <n v="572831.19999999995"/>
    <n v="117241.64000000004"/>
    <s v="Arturo"/>
    <n v="4.4000000000000004"/>
  </r>
  <r>
    <n v="750"/>
    <d v="2016-09-23T00:00:00"/>
    <x v="332"/>
    <x v="0"/>
    <s v="Estacionamiento"/>
    <n v="290"/>
    <x v="0"/>
    <n v="52635.44"/>
    <n v="1372421"/>
    <n v="1097936.8"/>
    <n v="221848.75999999995"/>
    <s v="Romina"/>
    <n v="4.8"/>
  </r>
  <r>
    <n v="751"/>
    <d v="2016-09-23T00:00:00"/>
    <x v="365"/>
    <x v="0"/>
    <s v="Local Comercial"/>
    <n v="129"/>
    <x v="1"/>
    <n v="21409.64"/>
    <n v="592601"/>
    <n v="474080.8"/>
    <n v="97110.560000000012"/>
    <s v="Sabrina"/>
    <n v="5"/>
  </r>
  <r>
    <n v="752"/>
    <d v="2016-09-25T00:00:00"/>
    <x v="338"/>
    <x v="1"/>
    <s v="Oficinas"/>
    <n v="178"/>
    <x v="0"/>
    <n v="59200.88"/>
    <n v="1546357"/>
    <n v="1237085.6000000001"/>
    <n v="250070.5199999999"/>
    <s v="Sabrina"/>
    <n v="4.5999999999999996"/>
  </r>
  <r>
    <n v="753"/>
    <d v="2016-09-25T00:00:00"/>
    <x v="366"/>
    <x v="2"/>
    <s v="Local Comercial"/>
    <n v="61"/>
    <x v="1"/>
    <n v="15395.2"/>
    <n v="436140"/>
    <n v="348912"/>
    <n v="71832.800000000003"/>
    <s v="Sabrina"/>
    <n v="4.3"/>
  </r>
  <r>
    <n v="754"/>
    <d v="2016-09-25T00:00:00"/>
    <x v="367"/>
    <x v="3"/>
    <s v="Casa"/>
    <n v="244"/>
    <x v="0"/>
    <n v="47564.28"/>
    <n v="1243042"/>
    <n v="994433.6"/>
    <n v="201044.12000000002"/>
    <s v="Ángeles"/>
    <n v="3.7"/>
  </r>
  <r>
    <n v="755"/>
    <d v="2016-09-25T00:00:00"/>
    <x v="197"/>
    <x v="3"/>
    <s v="Terreno"/>
    <n v="232"/>
    <x v="0"/>
    <n v="87508.2"/>
    <n v="2239140"/>
    <n v="1791312"/>
    <n v="360319.8"/>
    <s v="Arturo"/>
    <n v="4.9000000000000004"/>
  </r>
  <r>
    <n v="756"/>
    <d v="2016-09-26T00:00:00"/>
    <x v="331"/>
    <x v="0"/>
    <s v="Terreno"/>
    <n v="43"/>
    <x v="1"/>
    <n v="11316"/>
    <n v="345335"/>
    <n v="276268"/>
    <n v="57751"/>
    <s v="Arturo"/>
    <n v="4.0999999999999996"/>
  </r>
  <r>
    <n v="757"/>
    <d v="2016-09-26T00:00:00"/>
    <x v="261"/>
    <x v="3"/>
    <s v="Depósito"/>
    <n v="39"/>
    <x v="1"/>
    <n v="11562.04"/>
    <n v="343211"/>
    <n v="274568.8"/>
    <n v="57080.160000000011"/>
    <s v="Iván"/>
    <n v="4"/>
  </r>
  <r>
    <n v="758"/>
    <d v="2016-09-26T00:00:00"/>
    <x v="368"/>
    <x v="0"/>
    <s v="Local Comercial"/>
    <n v="266"/>
    <x v="0"/>
    <n v="60696.72"/>
    <n v="1571653"/>
    <n v="1257322.3999999999"/>
    <n v="253633.88000000009"/>
    <s v="Sabrina"/>
    <n v="3.8"/>
  </r>
  <r>
    <n v="759"/>
    <d v="2016-09-26T00:00:00"/>
    <x v="113"/>
    <x v="1"/>
    <s v="Oficinas"/>
    <n v="113"/>
    <x v="0"/>
    <n v="31921.200000000001"/>
    <n v="860165"/>
    <n v="688132"/>
    <n v="140111.79999999999"/>
    <s v="Ángeles"/>
    <n v="4.7"/>
  </r>
  <r>
    <n v="760"/>
    <d v="2016-09-26T00:00:00"/>
    <x v="332"/>
    <x v="0"/>
    <s v="Terreno"/>
    <n v="296"/>
    <x v="0"/>
    <n v="66733.2"/>
    <n v="1731815"/>
    <n v="1385452"/>
    <n v="279629.8"/>
    <s v="Carlos"/>
    <n v="5"/>
  </r>
  <r>
    <n v="761"/>
    <d v="2016-09-26T00:00:00"/>
    <x v="344"/>
    <x v="0"/>
    <s v="Casa"/>
    <n v="45"/>
    <x v="1"/>
    <n v="15498"/>
    <n v="448185"/>
    <n v="358548"/>
    <n v="74139"/>
    <s v="Romina"/>
    <n v="4.2"/>
  </r>
  <r>
    <n v="762"/>
    <d v="2016-09-26T00:00:00"/>
    <x v="326"/>
    <x v="3"/>
    <s v="Terreno"/>
    <n v="44"/>
    <x v="1"/>
    <n v="13996.48"/>
    <n v="408197"/>
    <n v="326557.59999999998"/>
    <n v="67642.920000000027"/>
    <s v="Ángeles"/>
    <n v="4"/>
  </r>
  <r>
    <n v="763"/>
    <d v="2016-09-27T00:00:00"/>
    <x v="336"/>
    <x v="2"/>
    <s v="Terreno"/>
    <n v="284"/>
    <x v="0"/>
    <n v="95764.32"/>
    <n v="2448293"/>
    <n v="1958634.4"/>
    <n v="393894.28000000009"/>
    <s v="Carlos"/>
    <n v="4.8"/>
  </r>
  <r>
    <n v="764"/>
    <d v="2016-09-27T00:00:00"/>
    <x v="369"/>
    <x v="0"/>
    <s v="Local Comercial"/>
    <n v="205"/>
    <x v="0"/>
    <n v="43947.6"/>
    <n v="1158725"/>
    <n v="926980"/>
    <n v="187797.4"/>
    <s v="Arturo"/>
    <n v="4"/>
  </r>
  <r>
    <n v="765"/>
    <d v="2016-09-28T00:00:00"/>
    <x v="96"/>
    <x v="3"/>
    <s v="Casa"/>
    <n v="287"/>
    <x v="0"/>
    <n v="93303.24"/>
    <n v="2390966"/>
    <n v="1912772.8"/>
    <n v="384889.95999999996"/>
    <s v="Romina"/>
    <n v="4"/>
  </r>
  <r>
    <n v="766"/>
    <d v="2016-09-29T00:00:00"/>
    <x v="210"/>
    <x v="3"/>
    <s v="Casa"/>
    <n v="200"/>
    <x v="0"/>
    <n v="40555.199999999997"/>
    <n v="1080965"/>
    <n v="864772"/>
    <n v="175637.8"/>
    <s v="Iván"/>
    <n v="4.9000000000000004"/>
  </r>
  <r>
    <n v="767"/>
    <d v="2016-09-29T00:00:00"/>
    <x v="289"/>
    <x v="2"/>
    <s v="Depósito"/>
    <n v="90"/>
    <x v="1"/>
    <n v="19475"/>
    <n v="546635"/>
    <n v="437308"/>
    <n v="89852"/>
    <s v="Iván"/>
    <n v="4"/>
  </r>
  <r>
    <n v="768"/>
    <d v="2016-09-29T00:00:00"/>
    <x v="282"/>
    <x v="3"/>
    <s v="Casa"/>
    <n v="226"/>
    <x v="0"/>
    <n v="47906.48"/>
    <n v="1249697"/>
    <n v="999757.6"/>
    <n v="202032.92"/>
    <s v="Romina"/>
    <n v="4.5999999999999996"/>
  </r>
  <r>
    <n v="769"/>
    <d v="2016-10-02T00:00:00"/>
    <x v="370"/>
    <x v="3"/>
    <s v="Oficinas"/>
    <n v="154"/>
    <x v="0"/>
    <n v="45753.24"/>
    <n v="1198616"/>
    <n v="958892.8"/>
    <n v="193969.95999999996"/>
    <s v="Arturo"/>
    <n v="3.7"/>
  </r>
  <r>
    <n v="770"/>
    <d v="2016-10-04T00:00:00"/>
    <x v="210"/>
    <x v="3"/>
    <s v="Depósito"/>
    <n v="180"/>
    <x v="0"/>
    <n v="52649.599999999999"/>
    <n v="1380325"/>
    <n v="1104260"/>
    <n v="223415.4"/>
    <s v="Romina"/>
    <n v="4.8"/>
  </r>
  <r>
    <n v="771"/>
    <d v="2016-10-04T00:00:00"/>
    <x v="371"/>
    <x v="1"/>
    <s v="Depósito"/>
    <n v="39"/>
    <x v="1"/>
    <n v="8063.56"/>
    <n v="260049"/>
    <n v="208039.2"/>
    <n v="43946.239999999991"/>
    <s v="Sabrina"/>
    <n v="3.9"/>
  </r>
  <r>
    <n v="772"/>
    <d v="2016-10-04T00:00:00"/>
    <x v="44"/>
    <x v="3"/>
    <s v="Depósito"/>
    <n v="271"/>
    <x v="0"/>
    <n v="53890.92"/>
    <n v="1400433"/>
    <n v="1120346.3999999999"/>
    <n v="226195.68000000011"/>
    <s v="Iván"/>
    <n v="3.9"/>
  </r>
  <r>
    <n v="773"/>
    <d v="2016-10-04T00:00:00"/>
    <x v="349"/>
    <x v="1"/>
    <s v="Depósito"/>
    <n v="53"/>
    <x v="1"/>
    <n v="18568.759999999998"/>
    <n v="521229"/>
    <n v="416983.2"/>
    <n v="85677.04"/>
    <s v="Carlos"/>
    <n v="5"/>
  </r>
  <r>
    <n v="774"/>
    <d v="2016-10-05T00:00:00"/>
    <x v="254"/>
    <x v="2"/>
    <s v="Departamento"/>
    <n v="240"/>
    <x v="0"/>
    <n v="92064.08"/>
    <n v="2368637"/>
    <n v="1894909.6"/>
    <n v="381663.31999999989"/>
    <s v="Carlos"/>
    <n v="3.8"/>
  </r>
  <r>
    <n v="775"/>
    <d v="2016-10-05T00:00:00"/>
    <x v="347"/>
    <x v="0"/>
    <s v="Local Comercial"/>
    <n v="197"/>
    <x v="0"/>
    <n v="63124"/>
    <n v="1642985"/>
    <n v="1314388"/>
    <n v="265473"/>
    <s v="Romina"/>
    <n v="3.9"/>
  </r>
  <r>
    <n v="776"/>
    <d v="2016-10-05T00:00:00"/>
    <x v="185"/>
    <x v="0"/>
    <s v="Oficinas"/>
    <n v="69"/>
    <x v="1"/>
    <n v="15702.4"/>
    <n v="447645"/>
    <n v="358116"/>
    <n v="73826.600000000006"/>
    <s v="Carlos"/>
    <n v="4.4000000000000004"/>
  </r>
  <r>
    <n v="777"/>
    <d v="2016-10-05T00:00:00"/>
    <x v="372"/>
    <x v="2"/>
    <s v="Casa"/>
    <n v="61"/>
    <x v="1"/>
    <n v="23234.84"/>
    <n v="648281"/>
    <n v="518624.8"/>
    <n v="106421.36000000002"/>
    <s v="Sabrina"/>
    <n v="3.6"/>
  </r>
  <r>
    <n v="778"/>
    <d v="2016-10-06T00:00:00"/>
    <x v="373"/>
    <x v="1"/>
    <s v="Departamento"/>
    <n v="225"/>
    <x v="0"/>
    <n v="61583.28"/>
    <n v="1591217"/>
    <n v="1272973.6000000001"/>
    <n v="256660.11999999991"/>
    <s v="Iván"/>
    <n v="3.8"/>
  </r>
  <r>
    <n v="779"/>
    <d v="2016-10-06T00:00:00"/>
    <x v="203"/>
    <x v="1"/>
    <s v="Depósito"/>
    <n v="252"/>
    <x v="0"/>
    <n v="74075.399999999994"/>
    <n v="1914245"/>
    <n v="1531396"/>
    <n v="308773.59999999998"/>
    <s v="Ángeles"/>
    <n v="4.0999999999999996"/>
  </r>
  <r>
    <n v="780"/>
    <d v="2016-10-06T00:00:00"/>
    <x v="158"/>
    <x v="0"/>
    <s v="Depósito"/>
    <n v="179"/>
    <x v="0"/>
    <n v="63620.2"/>
    <n v="1643765"/>
    <n v="1315012"/>
    <n v="265132.79999999999"/>
    <s v="Romina"/>
    <n v="4.9000000000000004"/>
  </r>
  <r>
    <n v="781"/>
    <d v="2016-10-06T00:00:00"/>
    <x v="212"/>
    <x v="0"/>
    <s v="Depósito"/>
    <n v="154"/>
    <x v="0"/>
    <n v="47808.6"/>
    <n v="1253875"/>
    <n v="1003100"/>
    <n v="202966.39999999999"/>
    <s v="Sabrina"/>
    <n v="4.7"/>
  </r>
  <r>
    <n v="782"/>
    <d v="2016-10-06T00:00:00"/>
    <x v="374"/>
    <x v="1"/>
    <s v="Local Comercial"/>
    <n v="67"/>
    <x v="1"/>
    <n v="11288.84"/>
    <n v="336481"/>
    <n v="269184.8"/>
    <n v="56007.360000000015"/>
    <s v="Ángeles"/>
    <n v="5"/>
  </r>
  <r>
    <n v="783"/>
    <d v="2016-10-06T00:00:00"/>
    <x v="213"/>
    <x v="0"/>
    <s v="Depósito"/>
    <n v="214"/>
    <x v="0"/>
    <n v="57205.72"/>
    <n v="1492178"/>
    <n v="1193742.3999999999"/>
    <n v="241229.88000000009"/>
    <s v="Carlos"/>
    <n v="4.7"/>
  </r>
  <r>
    <n v="784"/>
    <d v="2016-10-06T00:00:00"/>
    <x v="365"/>
    <x v="1"/>
    <s v="Departamento"/>
    <n v="80"/>
    <x v="0"/>
    <n v="29978.240000000002"/>
    <n v="815191"/>
    <n v="652152.80000000005"/>
    <n v="133059.95999999996"/>
    <s v="Ángeles"/>
    <n v="4"/>
  </r>
  <r>
    <n v="785"/>
    <d v="2016-10-06T00:00:00"/>
    <x v="375"/>
    <x v="0"/>
    <s v="Local Comercial"/>
    <n v="225"/>
    <x v="0"/>
    <n v="66461.919999999998"/>
    <n v="1721633"/>
    <n v="1377306.4"/>
    <n v="277864.68000000011"/>
    <s v="Sabrina"/>
    <n v="4.8"/>
  </r>
  <r>
    <n v="786"/>
    <d v="2016-10-06T00:00:00"/>
    <x v="269"/>
    <x v="0"/>
    <s v="Terreno"/>
    <n v="217"/>
    <x v="0"/>
    <n v="35322.92"/>
    <n v="949733"/>
    <n v="759786.4"/>
    <n v="154623.67999999999"/>
    <s v="Iván"/>
    <n v="4.8"/>
  </r>
  <r>
    <n v="787"/>
    <d v="2016-10-06T00:00:00"/>
    <x v="289"/>
    <x v="0"/>
    <s v="Casa"/>
    <n v="274"/>
    <x v="0"/>
    <n v="81985.16"/>
    <n v="2101364"/>
    <n v="1681091.2"/>
    <n v="338287.64"/>
    <s v="Ángeles"/>
    <n v="3.6"/>
  </r>
  <r>
    <n v="788"/>
    <d v="2016-10-07T00:00:00"/>
    <x v="376"/>
    <x v="0"/>
    <s v="Departamento"/>
    <n v="85"/>
    <x v="0"/>
    <n v="33322.080000000002"/>
    <n v="890337"/>
    <n v="712269.6"/>
    <n v="144745.32"/>
    <s v="Romina"/>
    <n v="5"/>
  </r>
  <r>
    <n v="789"/>
    <d v="2016-10-07T00:00:00"/>
    <x v="312"/>
    <x v="0"/>
    <s v="Depósito"/>
    <n v="245"/>
    <x v="0"/>
    <n v="70033.960000000006"/>
    <n v="1818334"/>
    <n v="1454667.2"/>
    <n v="293632.84000000003"/>
    <s v="Sabrina"/>
    <n v="3.8"/>
  </r>
  <r>
    <n v="790"/>
    <d v="2016-10-07T00:00:00"/>
    <x v="149"/>
    <x v="3"/>
    <s v="Local Comercial"/>
    <n v="101"/>
    <x v="1"/>
    <n v="25205.4"/>
    <n v="683945"/>
    <n v="547156"/>
    <n v="111583.6"/>
    <s v="Sabrina"/>
    <n v="3.9"/>
  </r>
  <r>
    <n v="791"/>
    <d v="2016-10-08T00:00:00"/>
    <x v="324"/>
    <x v="2"/>
    <s v="Terreno"/>
    <n v="108"/>
    <x v="0"/>
    <n v="33815.839999999997"/>
    <n v="905681"/>
    <n v="724544.8"/>
    <n v="147320.35999999996"/>
    <s v="Iván"/>
    <n v="4.4000000000000004"/>
  </r>
  <r>
    <n v="792"/>
    <d v="2016-10-08T00:00:00"/>
    <x v="377"/>
    <x v="0"/>
    <s v="Estacionamiento"/>
    <n v="289"/>
    <x v="0"/>
    <n v="61755.8"/>
    <n v="1601605"/>
    <n v="1281284"/>
    <n v="258565.2"/>
    <s v="Carlos"/>
    <n v="5"/>
  </r>
  <r>
    <n v="793"/>
    <d v="2016-10-08T00:00:00"/>
    <x v="378"/>
    <x v="1"/>
    <s v="Depósito"/>
    <n v="85"/>
    <x v="1"/>
    <n v="19289.8"/>
    <n v="543805"/>
    <n v="435044"/>
    <n v="89471.2"/>
    <s v="Ángeles"/>
    <n v="4.7"/>
  </r>
  <r>
    <n v="794"/>
    <d v="2016-10-10T00:00:00"/>
    <x v="144"/>
    <x v="2"/>
    <s v="Local Comercial"/>
    <n v="273"/>
    <x v="0"/>
    <n v="60121.84"/>
    <n v="1559431"/>
    <n v="1247544.8"/>
    <n v="251764.35999999996"/>
    <s v="Carlos"/>
    <n v="3.9"/>
  </r>
  <r>
    <n v="795"/>
    <d v="2016-10-10T00:00:00"/>
    <x v="379"/>
    <x v="3"/>
    <s v="Local Comercial"/>
    <n v="71"/>
    <x v="1"/>
    <n v="12384.04"/>
    <n v="374961"/>
    <n v="299968.8"/>
    <n v="62608.160000000011"/>
    <s v="Iván"/>
    <n v="5"/>
  </r>
  <r>
    <n v="796"/>
    <d v="2016-10-10T00:00:00"/>
    <x v="380"/>
    <x v="0"/>
    <s v="Casa"/>
    <n v="103"/>
    <x v="0"/>
    <n v="37387.599999999999"/>
    <n v="986775"/>
    <n v="789420"/>
    <n v="159967.4"/>
    <s v="Romina"/>
    <n v="4.5999999999999996"/>
  </r>
  <r>
    <n v="797"/>
    <d v="2016-10-11T00:00:00"/>
    <x v="249"/>
    <x v="1"/>
    <s v="Estacionamiento"/>
    <n v="248"/>
    <x v="0"/>
    <n v="56542.2"/>
    <n v="1478765"/>
    <n v="1183012"/>
    <n v="239210.8"/>
    <s v="Iván"/>
    <n v="4.7"/>
  </r>
  <r>
    <n v="798"/>
    <d v="2016-10-11T00:00:00"/>
    <x v="381"/>
    <x v="1"/>
    <s v="Local Comercial"/>
    <n v="215"/>
    <x v="0"/>
    <n v="58406.68"/>
    <n v="1515227"/>
    <n v="1212181.6000000001"/>
    <n v="244638.71999999991"/>
    <s v="Iván"/>
    <n v="3.7"/>
  </r>
  <r>
    <n v="799"/>
    <d v="2016-10-11T00:00:00"/>
    <x v="136"/>
    <x v="0"/>
    <s v="Local Comercial"/>
    <n v="273"/>
    <x v="0"/>
    <n v="87701.88"/>
    <n v="2246307"/>
    <n v="1797045.6"/>
    <n v="361559.5199999999"/>
    <s v="Iván"/>
    <n v="3.9"/>
  </r>
  <r>
    <n v="800"/>
    <d v="2016-10-12T00:00:00"/>
    <x v="325"/>
    <x v="1"/>
    <s v="Terreno"/>
    <n v="61"/>
    <x v="1"/>
    <n v="25040"/>
    <n v="689735"/>
    <n v="551788"/>
    <n v="112907"/>
    <s v="Ángeles"/>
    <n v="4.8"/>
  </r>
  <r>
    <n v="801"/>
    <d v="2016-10-13T00:00:00"/>
    <x v="382"/>
    <x v="1"/>
    <s v="Depósito"/>
    <n v="156"/>
    <x v="0"/>
    <n v="52296.92"/>
    <n v="1359683"/>
    <n v="1087746.3999999999"/>
    <n v="219639.68000000011"/>
    <s v="Iván"/>
    <n v="3.6"/>
  </r>
  <r>
    <n v="802"/>
    <d v="2016-10-13T00:00:00"/>
    <x v="136"/>
    <x v="1"/>
    <s v="Depósito"/>
    <n v="111"/>
    <x v="0"/>
    <n v="43362.12"/>
    <n v="1142513"/>
    <n v="914010.4"/>
    <n v="185140.47999999998"/>
    <s v="Ángeles"/>
    <n v="3.6"/>
  </r>
  <r>
    <n v="803"/>
    <d v="2016-10-13T00:00:00"/>
    <x v="339"/>
    <x v="0"/>
    <s v="Oficinas"/>
    <n v="157"/>
    <x v="0"/>
    <n v="44015.360000000001"/>
    <n v="1151894"/>
    <n v="921515.2"/>
    <n v="186363.44000000006"/>
    <s v="Ángeles"/>
    <n v="4.0999999999999996"/>
  </r>
  <r>
    <n v="804"/>
    <d v="2016-10-13T00:00:00"/>
    <x v="158"/>
    <x v="1"/>
    <s v="Oficinas"/>
    <n v="108"/>
    <x v="1"/>
    <n v="21961.279999999999"/>
    <n v="616517"/>
    <n v="493213.6"/>
    <n v="101342.12000000002"/>
    <s v="Iván"/>
    <n v="4.9000000000000004"/>
  </r>
  <r>
    <n v="805"/>
    <d v="2016-10-14T00:00:00"/>
    <x v="167"/>
    <x v="0"/>
    <s v="Depósito"/>
    <n v="238"/>
    <x v="0"/>
    <n v="57659.12"/>
    <n v="1505663"/>
    <n v="1204530.3999999999"/>
    <n v="243473.4800000001"/>
    <s v="Arturo"/>
    <n v="3.7"/>
  </r>
  <r>
    <n v="806"/>
    <d v="2016-10-14T00:00:00"/>
    <x v="280"/>
    <x v="0"/>
    <s v="Casa"/>
    <n v="37"/>
    <x v="1"/>
    <n v="15993.08"/>
    <n v="452037"/>
    <n v="361629.6"/>
    <n v="74414.320000000022"/>
    <s v="Sabrina"/>
    <n v="3.9"/>
  </r>
  <r>
    <n v="807"/>
    <d v="2016-10-15T00:00:00"/>
    <x v="383"/>
    <x v="2"/>
    <s v="Oficinas"/>
    <n v="253"/>
    <x v="0"/>
    <n v="74531.44"/>
    <n v="1928221"/>
    <n v="1542576.8"/>
    <n v="311112.75999999995"/>
    <s v="Ángeles"/>
    <n v="4.8"/>
  </r>
  <r>
    <n v="808"/>
    <d v="2016-10-15T00:00:00"/>
    <x v="276"/>
    <x v="3"/>
    <s v="Estacionamiento"/>
    <n v="115"/>
    <x v="1"/>
    <n v="24546.959999999999"/>
    <n v="666709"/>
    <n v="533367.19999999995"/>
    <n v="108794.84000000005"/>
    <s v="Carlos"/>
    <n v="4.5999999999999996"/>
  </r>
  <r>
    <n v="809"/>
    <d v="2016-10-15T00:00:00"/>
    <x v="384"/>
    <x v="1"/>
    <s v="Local Comercial"/>
    <n v="217"/>
    <x v="0"/>
    <n v="50961.36"/>
    <n v="1328969"/>
    <n v="1063175.2"/>
    <n v="214832.44000000006"/>
    <s v="Arturo"/>
    <n v="4.9000000000000004"/>
  </r>
  <r>
    <n v="810"/>
    <d v="2016-10-15T00:00:00"/>
    <x v="376"/>
    <x v="3"/>
    <s v="Oficinas"/>
    <n v="45"/>
    <x v="1"/>
    <n v="12507.2"/>
    <n v="370790"/>
    <n v="296632"/>
    <n v="61650.8"/>
    <s v="Romina"/>
    <n v="5"/>
  </r>
  <r>
    <n v="811"/>
    <d v="2016-10-16T00:00:00"/>
    <x v="385"/>
    <x v="3"/>
    <s v="Oficinas"/>
    <n v="208"/>
    <x v="0"/>
    <n v="71331.72"/>
    <n v="1842003"/>
    <n v="1473602.4"/>
    <n v="297068.88000000012"/>
    <s v="Romina"/>
    <n v="4.2"/>
  </r>
  <r>
    <n v="812"/>
    <d v="2016-10-16T00:00:00"/>
    <x v="303"/>
    <x v="2"/>
    <s v="Casa"/>
    <n v="232"/>
    <x v="0"/>
    <n v="87406.080000000002"/>
    <n v="2244737"/>
    <n v="1795789.6"/>
    <n v="361541.31999999989"/>
    <s v="Arturo"/>
    <n v="4.7"/>
  </r>
  <r>
    <n v="813"/>
    <d v="2016-10-17T00:00:00"/>
    <x v="386"/>
    <x v="3"/>
    <s v="Terreno"/>
    <n v="131"/>
    <x v="1"/>
    <n v="28418.799999999999"/>
    <n v="769955"/>
    <n v="615964"/>
    <n v="125572.2"/>
    <s v="Arturo"/>
    <n v="5"/>
  </r>
  <r>
    <n v="814"/>
    <d v="2016-10-17T00:00:00"/>
    <x v="320"/>
    <x v="3"/>
    <s v="Local Comercial"/>
    <n v="189"/>
    <x v="0"/>
    <n v="63870"/>
    <n v="1663685"/>
    <n v="1330948"/>
    <n v="268867"/>
    <s v="Sabrina"/>
    <n v="4.9000000000000004"/>
  </r>
  <r>
    <n v="815"/>
    <d v="2016-10-17T00:00:00"/>
    <x v="387"/>
    <x v="1"/>
    <s v="Local Comercial"/>
    <n v="179"/>
    <x v="0"/>
    <n v="66589.64"/>
    <n v="1726901"/>
    <n v="1381520.8"/>
    <n v="278790.55999999994"/>
    <s v="Arturo"/>
    <n v="4.7"/>
  </r>
  <r>
    <n v="816"/>
    <d v="2016-10-18T00:00:00"/>
    <x v="388"/>
    <x v="1"/>
    <s v="Oficinas"/>
    <n v="225"/>
    <x v="0"/>
    <n v="86513.16"/>
    <n v="2216589"/>
    <n v="1773271.2"/>
    <n v="356804.64"/>
    <s v="Carlos"/>
    <n v="4.9000000000000004"/>
  </r>
  <r>
    <n v="817"/>
    <d v="2016-10-18T00:00:00"/>
    <x v="245"/>
    <x v="3"/>
    <s v="Departamento"/>
    <n v="155"/>
    <x v="0"/>
    <n v="33989.519999999997"/>
    <n v="915123"/>
    <n v="732098.4"/>
    <n v="149035.07999999999"/>
    <s v="Carlos"/>
    <n v="3.9"/>
  </r>
  <r>
    <n v="818"/>
    <d v="2016-10-18T00:00:00"/>
    <x v="303"/>
    <x v="1"/>
    <s v="Oficinas"/>
    <n v="43"/>
    <x v="1"/>
    <n v="8827.32"/>
    <n v="281093"/>
    <n v="224874.4"/>
    <n v="47391.280000000006"/>
    <s v="Arturo"/>
    <n v="4.0999999999999996"/>
  </r>
  <r>
    <n v="819"/>
    <d v="2016-10-19T00:00:00"/>
    <x v="389"/>
    <x v="0"/>
    <s v="Estacionamiento"/>
    <n v="95"/>
    <x v="1"/>
    <n v="21468.28"/>
    <n v="599117"/>
    <n v="479293.6"/>
    <n v="98355.120000000024"/>
    <s v="Sabrina"/>
    <n v="4.2"/>
  </r>
  <r>
    <n v="820"/>
    <d v="2016-10-19T00:00:00"/>
    <x v="390"/>
    <x v="1"/>
    <s v="Departamento"/>
    <n v="199"/>
    <x v="0"/>
    <n v="66462.8"/>
    <n v="1724655"/>
    <n v="1379724"/>
    <n v="278468.2"/>
    <s v="Iván"/>
    <n v="3.8"/>
  </r>
  <r>
    <n v="821"/>
    <d v="2016-10-19T00:00:00"/>
    <x v="391"/>
    <x v="0"/>
    <s v="Terreno"/>
    <n v="154"/>
    <x v="0"/>
    <n v="54520.24"/>
    <n v="1428491"/>
    <n v="1142792.8"/>
    <n v="231177.95999999996"/>
    <s v="Ángeles"/>
    <n v="4.5"/>
  </r>
  <r>
    <n v="822"/>
    <d v="2016-10-20T00:00:00"/>
    <x v="337"/>
    <x v="3"/>
    <s v="Depósito"/>
    <n v="254"/>
    <x v="0"/>
    <n v="64048.32"/>
    <n v="1664818"/>
    <n v="1331854.3999999999"/>
    <n v="268915.28000000009"/>
    <s v="Ángeles"/>
    <n v="4.0999999999999996"/>
  </r>
  <r>
    <n v="823"/>
    <d v="2016-10-20T00:00:00"/>
    <x v="231"/>
    <x v="0"/>
    <s v="Estacionamiento"/>
    <n v="171"/>
    <x v="0"/>
    <n v="39099.72"/>
    <n v="1029278"/>
    <n v="823422.4"/>
    <n v="166755.87999999998"/>
    <s v="Romina"/>
    <n v="4.8"/>
  </r>
  <r>
    <n v="824"/>
    <d v="2016-10-21T00:00:00"/>
    <x v="392"/>
    <x v="0"/>
    <s v="Depósito"/>
    <n v="54"/>
    <x v="1"/>
    <n v="18773.400000000001"/>
    <n v="521045"/>
    <n v="416836"/>
    <n v="85435.6"/>
    <s v="Iván"/>
    <n v="3.9"/>
  </r>
  <r>
    <n v="825"/>
    <d v="2016-10-21T00:00:00"/>
    <x v="389"/>
    <x v="0"/>
    <s v="Casa"/>
    <n v="168"/>
    <x v="0"/>
    <n v="33789.199999999997"/>
    <n v="903365"/>
    <n v="722692"/>
    <n v="146883.79999999999"/>
    <s v="Sabrina"/>
    <n v="4.8"/>
  </r>
  <r>
    <n v="826"/>
    <d v="2016-10-21T00:00:00"/>
    <x v="334"/>
    <x v="2"/>
    <s v="Departamento"/>
    <n v="232"/>
    <x v="0"/>
    <n v="67325.679999999993"/>
    <n v="1746052"/>
    <n v="1396841.6"/>
    <n v="281884.71999999991"/>
    <s v="Iván"/>
    <n v="4.3"/>
  </r>
  <r>
    <n v="827"/>
    <d v="2016-10-22T00:00:00"/>
    <x v="393"/>
    <x v="3"/>
    <s v="Local Comercial"/>
    <n v="144"/>
    <x v="0"/>
    <n v="54501.36"/>
    <n v="1428294"/>
    <n v="1142635.2"/>
    <n v="231157.44000000006"/>
    <s v="Arturo"/>
    <n v="4.9000000000000004"/>
  </r>
  <r>
    <n v="828"/>
    <d v="2016-10-23T00:00:00"/>
    <x v="394"/>
    <x v="1"/>
    <s v="Estacionamiento"/>
    <n v="193"/>
    <x v="0"/>
    <n v="50068.959999999999"/>
    <n v="1315259"/>
    <n v="1052207.2"/>
    <n v="212982.84000000005"/>
    <s v="Arturo"/>
    <n v="4.5"/>
  </r>
  <r>
    <n v="829"/>
    <d v="2016-10-23T00:00:00"/>
    <x v="178"/>
    <x v="0"/>
    <s v="Oficinas"/>
    <n v="147"/>
    <x v="0"/>
    <n v="47705.52"/>
    <n v="1255373"/>
    <n v="1004298.4"/>
    <n v="203369.08"/>
    <s v="Carlos"/>
    <n v="4.9000000000000004"/>
  </r>
  <r>
    <n v="830"/>
    <d v="2016-10-24T00:00:00"/>
    <x v="355"/>
    <x v="1"/>
    <s v="Oficinas"/>
    <n v="138"/>
    <x v="0"/>
    <n v="55207.040000000001"/>
    <n v="1446036"/>
    <n v="1156828.8"/>
    <n v="234000.15999999995"/>
    <s v="Iván"/>
    <n v="4.2"/>
  </r>
  <r>
    <n v="831"/>
    <d v="2016-10-24T00:00:00"/>
    <x v="321"/>
    <x v="0"/>
    <s v="Local Comercial"/>
    <n v="109"/>
    <x v="0"/>
    <n v="34117"/>
    <n v="917385"/>
    <n v="733908"/>
    <n v="149360"/>
    <s v="Romina"/>
    <n v="3.7"/>
  </r>
  <r>
    <n v="832"/>
    <d v="2016-10-24T00:00:00"/>
    <x v="379"/>
    <x v="2"/>
    <s v="Depósito"/>
    <n v="82"/>
    <x v="1"/>
    <n v="22188"/>
    <n v="610685"/>
    <n v="488548"/>
    <n v="99949"/>
    <s v="Romina"/>
    <n v="4.9000000000000004"/>
  </r>
  <r>
    <n v="833"/>
    <d v="2016-10-24T00:00:00"/>
    <x v="395"/>
    <x v="2"/>
    <s v="Oficinas"/>
    <n v="208"/>
    <x v="0"/>
    <n v="77756.28"/>
    <n v="2005117"/>
    <n v="1604093.6"/>
    <n v="323267.11999999988"/>
    <s v="Arturo"/>
    <n v="3.7"/>
  </r>
  <r>
    <n v="834"/>
    <d v="2016-10-24T00:00:00"/>
    <x v="207"/>
    <x v="3"/>
    <s v="Local Comercial"/>
    <n v="67"/>
    <x v="1"/>
    <n v="22680.12"/>
    <n v="628588"/>
    <n v="502870.4"/>
    <n v="103037.47999999998"/>
    <s v="Iván"/>
    <n v="4.8"/>
  </r>
  <r>
    <n v="835"/>
    <d v="2016-10-25T00:00:00"/>
    <x v="347"/>
    <x v="0"/>
    <s v="Terreno"/>
    <n v="161"/>
    <x v="0"/>
    <n v="50083"/>
    <n v="1313285"/>
    <n v="1050628"/>
    <n v="212574"/>
    <s v="Romina"/>
    <n v="4.5"/>
  </r>
  <r>
    <n v="836"/>
    <d v="2016-10-25T00:00:00"/>
    <x v="153"/>
    <x v="3"/>
    <s v="Oficinas"/>
    <n v="271"/>
    <x v="0"/>
    <n v="84137.84"/>
    <n v="2161081"/>
    <n v="1728864.8"/>
    <n v="348078.36"/>
    <s v="Romina"/>
    <n v="4.3"/>
  </r>
  <r>
    <n v="837"/>
    <d v="2016-10-27T00:00:00"/>
    <x v="228"/>
    <x v="0"/>
    <s v="Casa"/>
    <n v="121"/>
    <x v="0"/>
    <n v="40103.360000000001"/>
    <n v="1057819"/>
    <n v="846255.2"/>
    <n v="171460.44000000006"/>
    <s v="Carlos"/>
    <n v="3.7"/>
  </r>
  <r>
    <n v="838"/>
    <d v="2016-10-27T00:00:00"/>
    <x v="325"/>
    <x v="1"/>
    <s v="Depósito"/>
    <n v="56"/>
    <x v="1"/>
    <n v="22322.400000000001"/>
    <n v="619595"/>
    <n v="495676"/>
    <n v="101596.6"/>
    <s v="Carlos"/>
    <n v="4.8"/>
  </r>
  <r>
    <n v="839"/>
    <d v="2016-10-27T00:00:00"/>
    <x v="350"/>
    <x v="3"/>
    <s v="Casa"/>
    <n v="106"/>
    <x v="0"/>
    <n v="40188.120000000003"/>
    <n v="1065663"/>
    <n v="852530.4"/>
    <n v="172944.47999999998"/>
    <s v="Carlos"/>
    <n v="4.5"/>
  </r>
  <r>
    <n v="840"/>
    <d v="2016-10-27T00:00:00"/>
    <x v="346"/>
    <x v="0"/>
    <s v="Casa"/>
    <n v="111"/>
    <x v="0"/>
    <n v="40569.120000000003"/>
    <n v="1076963"/>
    <n v="861570.4"/>
    <n v="174823.47999999998"/>
    <s v="Romina"/>
    <n v="4.5999999999999996"/>
  </r>
  <r>
    <n v="841"/>
    <d v="2016-10-27T00:00:00"/>
    <x v="189"/>
    <x v="2"/>
    <s v="Departamento"/>
    <n v="113"/>
    <x v="0"/>
    <n v="41454.400000000001"/>
    <n v="1097645"/>
    <n v="878116"/>
    <n v="178074.6"/>
    <s v="Sabrina"/>
    <n v="4.7"/>
  </r>
  <r>
    <n v="842"/>
    <d v="2016-10-29T00:00:00"/>
    <x v="396"/>
    <x v="2"/>
    <s v="Departamento"/>
    <n v="103"/>
    <x v="0"/>
    <n v="36898.839999999997"/>
    <n v="978681"/>
    <n v="782944.8"/>
    <n v="158837.35999999996"/>
    <s v="Carlos"/>
    <n v="3.7"/>
  </r>
  <r>
    <n v="843"/>
    <d v="2016-10-30T00:00:00"/>
    <x v="256"/>
    <x v="2"/>
    <s v="Local Comercial"/>
    <n v="172"/>
    <x v="0"/>
    <n v="67879"/>
    <n v="1749210"/>
    <n v="1399368"/>
    <n v="281963"/>
    <s v="Romina"/>
    <n v="4.3"/>
  </r>
  <r>
    <n v="844"/>
    <d v="2016-10-30T00:00:00"/>
    <x v="336"/>
    <x v="0"/>
    <s v="Casa"/>
    <n v="116"/>
    <x v="1"/>
    <n v="22882.84"/>
    <n v="629506"/>
    <n v="503604.8"/>
    <n v="103018.36000000002"/>
    <s v="Sabrina"/>
    <n v="4.4000000000000004"/>
  </r>
  <r>
    <n v="845"/>
    <d v="2016-10-31T00:00:00"/>
    <x v="395"/>
    <x v="1"/>
    <s v="Oficinas"/>
    <n v="273"/>
    <x v="0"/>
    <n v="58382.2"/>
    <n v="1522165"/>
    <n v="1217732"/>
    <n v="246050.8"/>
    <s v="Sabrina"/>
    <n v="4.8"/>
  </r>
  <r>
    <n v="846"/>
    <d v="2016-10-31T00:00:00"/>
    <x v="397"/>
    <x v="0"/>
    <s v="Departamento"/>
    <n v="241"/>
    <x v="0"/>
    <n v="87715.36"/>
    <n v="2251469"/>
    <n v="1801175.2"/>
    <n v="362578.44000000006"/>
    <s v="Carlos"/>
    <n v="4.8"/>
  </r>
  <r>
    <n v="847"/>
    <d v="2016-10-31T00:00:00"/>
    <x v="294"/>
    <x v="3"/>
    <s v="Departamento"/>
    <n v="116"/>
    <x v="1"/>
    <n v="28087.16"/>
    <n v="768414"/>
    <n v="614731.19999999995"/>
    <n v="125595.64000000004"/>
    <s v="Arturo"/>
    <n v="4.4000000000000004"/>
  </r>
  <r>
    <n v="848"/>
    <d v="2016-10-31T00:00:00"/>
    <x v="394"/>
    <x v="3"/>
    <s v="Departamento"/>
    <n v="217"/>
    <x v="0"/>
    <n v="61452.160000000003"/>
    <n v="1602614"/>
    <n v="1282091.2"/>
    <n v="259070.64000000004"/>
    <s v="Iván"/>
    <n v="4.4000000000000004"/>
  </r>
  <r>
    <n v="849"/>
    <d v="2016-11-01T00:00:00"/>
    <x v="383"/>
    <x v="0"/>
    <s v="Casa"/>
    <n v="114"/>
    <x v="0"/>
    <n v="39361.800000000003"/>
    <n v="1039805"/>
    <n v="831844"/>
    <n v="168599.2"/>
    <s v="Romina"/>
    <n v="4.0999999999999996"/>
  </r>
  <r>
    <n v="850"/>
    <d v="2016-11-01T00:00:00"/>
    <x v="261"/>
    <x v="1"/>
    <s v="Departamento"/>
    <n v="155"/>
    <x v="0"/>
    <n v="54506.64"/>
    <n v="1427576"/>
    <n v="1142060.8"/>
    <n v="231008.55999999994"/>
    <s v="Romina"/>
    <n v="4.5999999999999996"/>
  </r>
  <r>
    <n v="851"/>
    <d v="2016-11-01T00:00:00"/>
    <x v="261"/>
    <x v="0"/>
    <s v="Estacionamiento"/>
    <n v="154"/>
    <x v="0"/>
    <n v="40463.72"/>
    <n v="1068603"/>
    <n v="854882.4"/>
    <n v="173256.87999999998"/>
    <s v="Sabrina"/>
    <n v="4.0999999999999996"/>
  </r>
  <r>
    <n v="852"/>
    <d v="2016-11-02T00:00:00"/>
    <x v="212"/>
    <x v="3"/>
    <s v="Oficinas"/>
    <n v="233"/>
    <x v="0"/>
    <n v="69856.800000000003"/>
    <n v="1804505"/>
    <n v="1443604"/>
    <n v="291044.2"/>
    <s v="Sabrina"/>
    <n v="4.3"/>
  </r>
  <r>
    <n v="853"/>
    <d v="2016-11-02T00:00:00"/>
    <x v="204"/>
    <x v="3"/>
    <s v="Estacionamiento"/>
    <n v="239"/>
    <x v="0"/>
    <n v="67366.64"/>
    <n v="1745201"/>
    <n v="1396160.8"/>
    <n v="281673.55999999994"/>
    <s v="Iván"/>
    <n v="3.7"/>
  </r>
  <r>
    <n v="854"/>
    <d v="2016-11-02T00:00:00"/>
    <x v="168"/>
    <x v="2"/>
    <s v="Casa"/>
    <n v="294"/>
    <x v="0"/>
    <n v="96571.88"/>
    <n v="2466757"/>
    <n v="1973405.6"/>
    <n v="396779.5199999999"/>
    <s v="Romina"/>
    <n v="4.2"/>
  </r>
  <r>
    <n v="855"/>
    <d v="2016-11-03T00:00:00"/>
    <x v="398"/>
    <x v="1"/>
    <s v="Depósito"/>
    <n v="219"/>
    <x v="0"/>
    <n v="64883"/>
    <n v="1686685"/>
    <n v="1349348"/>
    <n v="272454"/>
    <s v="Romina"/>
    <n v="4.5999999999999996"/>
  </r>
  <r>
    <n v="856"/>
    <d v="2016-11-03T00:00:00"/>
    <x v="310"/>
    <x v="2"/>
    <s v="Local Comercial"/>
    <n v="241"/>
    <x v="0"/>
    <n v="39006.28"/>
    <n v="1032142"/>
    <n v="825713.6"/>
    <n v="167422.12000000002"/>
    <s v="Iván"/>
    <n v="3.7"/>
  </r>
  <r>
    <n v="857"/>
    <d v="2016-11-03T00:00:00"/>
    <x v="361"/>
    <x v="3"/>
    <s v="Terreno"/>
    <n v="231"/>
    <x v="0"/>
    <n v="94088.92"/>
    <n v="2415533"/>
    <n v="1932426.4"/>
    <n v="389017.68000000011"/>
    <s v="Ángeles"/>
    <n v="4.4000000000000004"/>
  </r>
  <r>
    <n v="858"/>
    <d v="2016-11-03T00:00:00"/>
    <x v="399"/>
    <x v="0"/>
    <s v="Casa"/>
    <n v="248"/>
    <x v="0"/>
    <n v="71912.320000000007"/>
    <n v="1858243"/>
    <n v="1486594.4"/>
    <n v="299736.28000000009"/>
    <s v="Sabrina"/>
    <n v="4"/>
  </r>
  <r>
    <n v="859"/>
    <d v="2016-11-03T00:00:00"/>
    <x v="272"/>
    <x v="0"/>
    <s v="Estacionamiento"/>
    <n v="58"/>
    <x v="1"/>
    <n v="14786.6"/>
    <n v="434025"/>
    <n v="347220"/>
    <n v="72018.399999999994"/>
    <s v="Carlos"/>
    <n v="3.8"/>
  </r>
  <r>
    <n v="860"/>
    <d v="2016-11-03T00:00:00"/>
    <x v="400"/>
    <x v="1"/>
    <s v="Departamento"/>
    <n v="285"/>
    <x v="0"/>
    <n v="88785.24"/>
    <n v="2279141"/>
    <n v="1823312.8"/>
    <n v="367042.95999999996"/>
    <s v="Iván"/>
    <n v="3.7"/>
  </r>
  <r>
    <n v="861"/>
    <d v="2016-11-03T00:00:00"/>
    <x v="324"/>
    <x v="1"/>
    <s v="Local Comercial"/>
    <n v="89"/>
    <x v="0"/>
    <n v="35045.24"/>
    <n v="927941"/>
    <n v="742352.8"/>
    <n v="150542.95999999996"/>
    <s v="Arturo"/>
    <n v="3.9"/>
  </r>
  <r>
    <n v="862"/>
    <d v="2016-11-04T00:00:00"/>
    <x v="401"/>
    <x v="1"/>
    <s v="Oficinas"/>
    <n v="148"/>
    <x v="1"/>
    <n v="24262.400000000001"/>
    <n v="668045"/>
    <n v="534436"/>
    <n v="109346.6"/>
    <s v="Carlos"/>
    <n v="4.7"/>
  </r>
  <r>
    <n v="863"/>
    <d v="2016-11-06T00:00:00"/>
    <x v="149"/>
    <x v="3"/>
    <s v="Local Comercial"/>
    <n v="243"/>
    <x v="0"/>
    <n v="92044.44"/>
    <n v="2365121"/>
    <n v="1892096.8"/>
    <n v="380979.75999999995"/>
    <s v="Sabrina"/>
    <n v="4.4000000000000004"/>
  </r>
  <r>
    <n v="864"/>
    <d v="2016-11-06T00:00:00"/>
    <x v="285"/>
    <x v="1"/>
    <s v="Terreno"/>
    <n v="105"/>
    <x v="1"/>
    <n v="21420.32"/>
    <n v="590093"/>
    <n v="472074.4"/>
    <n v="96598.27999999997"/>
    <s v="Sabrina"/>
    <n v="4.4000000000000004"/>
  </r>
  <r>
    <n v="865"/>
    <d v="2016-11-06T00:00:00"/>
    <x v="365"/>
    <x v="2"/>
    <s v="Terreno"/>
    <n v="103"/>
    <x v="1"/>
    <n v="20286.400000000001"/>
    <n v="559645"/>
    <n v="447716"/>
    <n v="91642.6"/>
    <s v="Carlos"/>
    <n v="3.9"/>
  </r>
  <r>
    <n v="866"/>
    <d v="2016-11-07T00:00:00"/>
    <x v="402"/>
    <x v="3"/>
    <s v="Depósito"/>
    <n v="133"/>
    <x v="0"/>
    <n v="41554.76"/>
    <n v="1091029"/>
    <n v="872823.2"/>
    <n v="176651.04000000004"/>
    <s v="Ángeles"/>
    <n v="4.5"/>
  </r>
  <r>
    <n v="867"/>
    <d v="2016-11-07T00:00:00"/>
    <x v="403"/>
    <x v="3"/>
    <s v="Departamento"/>
    <n v="77"/>
    <x v="1"/>
    <n v="15751.68"/>
    <n v="455177"/>
    <n v="364141.6"/>
    <n v="75283.72000000003"/>
    <s v="Sabrina"/>
    <n v="4.5"/>
  </r>
  <r>
    <n v="868"/>
    <d v="2016-11-07T00:00:00"/>
    <x v="404"/>
    <x v="1"/>
    <s v="Terreno"/>
    <n v="120"/>
    <x v="0"/>
    <n v="35678.559999999998"/>
    <n v="948599"/>
    <n v="758879.2"/>
    <n v="154041.24000000005"/>
    <s v="Carlos"/>
    <n v="4.7"/>
  </r>
  <r>
    <n v="869"/>
    <d v="2016-11-07T00:00:00"/>
    <x v="405"/>
    <x v="2"/>
    <s v="Oficinas"/>
    <n v="176"/>
    <x v="0"/>
    <n v="42141.16"/>
    <n v="1118564"/>
    <n v="894851.2"/>
    <n v="181571.64000000004"/>
    <s v="Romina"/>
    <n v="4.2"/>
  </r>
  <r>
    <n v="870"/>
    <d v="2016-11-08T00:00:00"/>
    <x v="394"/>
    <x v="1"/>
    <s v="Terreno"/>
    <n v="242"/>
    <x v="0"/>
    <n v="76956.2"/>
    <n v="1987665"/>
    <n v="1590132"/>
    <n v="320576.8"/>
    <s v="Sabrina"/>
    <n v="3.6"/>
  </r>
  <r>
    <n v="871"/>
    <d v="2016-11-08T00:00:00"/>
    <x v="406"/>
    <x v="3"/>
    <s v="Oficinas"/>
    <n v="83"/>
    <x v="1"/>
    <n v="28016.080000000002"/>
    <n v="762837"/>
    <n v="610269.6"/>
    <n v="124551.32000000002"/>
    <s v="Carlos"/>
    <n v="4.9000000000000004"/>
  </r>
  <r>
    <n v="872"/>
    <d v="2016-11-09T00:00:00"/>
    <x v="407"/>
    <x v="3"/>
    <s v="Terreno"/>
    <n v="182"/>
    <x v="0"/>
    <n v="54839.4"/>
    <n v="1426945"/>
    <n v="1141556"/>
    <n v="230549.6"/>
    <s v="Iván"/>
    <n v="4.5"/>
  </r>
  <r>
    <n v="873"/>
    <d v="2016-11-09T00:00:00"/>
    <x v="273"/>
    <x v="0"/>
    <s v="Departamento"/>
    <n v="292"/>
    <x v="0"/>
    <n v="116336.2"/>
    <n v="2959640"/>
    <n v="2367712"/>
    <n v="475591.8"/>
    <s v="Sabrina"/>
    <n v="4.3"/>
  </r>
  <r>
    <n v="874"/>
    <d v="2016-11-09T00:00:00"/>
    <x v="318"/>
    <x v="3"/>
    <s v="Departamento"/>
    <n v="76"/>
    <x v="1"/>
    <n v="17397.400000000001"/>
    <n v="495045"/>
    <n v="396036"/>
    <n v="81611.600000000006"/>
    <s v="Arturo"/>
    <n v="3.9"/>
  </r>
  <r>
    <n v="875"/>
    <d v="2016-11-09T00:00:00"/>
    <x v="227"/>
    <x v="1"/>
    <s v="Terreno"/>
    <n v="140"/>
    <x v="0"/>
    <n v="49148.08"/>
    <n v="1295687"/>
    <n v="1036549.6"/>
    <n v="209989.32"/>
    <s v="Arturo"/>
    <n v="4.4000000000000004"/>
  </r>
  <r>
    <n v="876"/>
    <d v="2016-11-09T00:00:00"/>
    <x v="310"/>
    <x v="3"/>
    <s v="Estacionamiento"/>
    <n v="110"/>
    <x v="0"/>
    <n v="37781.32"/>
    <n v="1005143"/>
    <n v="804114.4"/>
    <n v="163247.27999999997"/>
    <s v="Ángeles"/>
    <n v="4.0999999999999996"/>
  </r>
  <r>
    <n v="877"/>
    <d v="2016-11-09T00:00:00"/>
    <x v="204"/>
    <x v="0"/>
    <s v="Estacionamiento"/>
    <n v="125"/>
    <x v="1"/>
    <n v="20805.8"/>
    <n v="585605"/>
    <n v="468484"/>
    <n v="96315.199999999997"/>
    <s v="Romina"/>
    <n v="4.0999999999999996"/>
  </r>
  <r>
    <n v="878"/>
    <d v="2016-11-10T00:00:00"/>
    <x v="408"/>
    <x v="1"/>
    <s v="Estacionamiento"/>
    <n v="139"/>
    <x v="0"/>
    <n v="53782.400000000001"/>
    <n v="1408620"/>
    <n v="1126896"/>
    <n v="227941.6"/>
    <s v="Arturo"/>
    <n v="4.5999999999999996"/>
  </r>
  <r>
    <n v="879"/>
    <d v="2016-11-10T00:00:00"/>
    <x v="345"/>
    <x v="3"/>
    <s v="Estacionamiento"/>
    <n v="140"/>
    <x v="0"/>
    <n v="42044.28"/>
    <n v="1106792"/>
    <n v="885433.6"/>
    <n v="179314.12000000002"/>
    <s v="Arturo"/>
    <n v="4.0999999999999996"/>
  </r>
  <r>
    <n v="880"/>
    <d v="2016-11-11T00:00:00"/>
    <x v="282"/>
    <x v="1"/>
    <s v="Terreno"/>
    <n v="265"/>
    <x v="0"/>
    <n v="61022.36"/>
    <n v="1579269"/>
    <n v="1263415.2"/>
    <n v="254831.44000000006"/>
    <s v="Carlos"/>
    <n v="4.5999999999999996"/>
  </r>
  <r>
    <n v="881"/>
    <d v="2016-11-11T00:00:00"/>
    <x v="334"/>
    <x v="2"/>
    <s v="Depósito"/>
    <n v="109"/>
    <x v="1"/>
    <n v="25087.759999999998"/>
    <n v="682054"/>
    <n v="545643.19999999995"/>
    <n v="111323.04000000005"/>
    <s v="Romina"/>
    <n v="4.7"/>
  </r>
  <r>
    <n v="882"/>
    <d v="2016-11-11T00:00:00"/>
    <x v="398"/>
    <x v="1"/>
    <s v="Oficinas"/>
    <n v="216"/>
    <x v="0"/>
    <n v="37835.800000000003"/>
    <n v="1006905"/>
    <n v="805524"/>
    <n v="163545.20000000001"/>
    <s v="Sabrina"/>
    <n v="4.7"/>
  </r>
  <r>
    <n v="883"/>
    <d v="2016-11-11T00:00:00"/>
    <x v="409"/>
    <x v="0"/>
    <s v="Estacionamiento"/>
    <n v="261"/>
    <x v="0"/>
    <n v="53627.56"/>
    <n v="1407449"/>
    <n v="1125959.2"/>
    <n v="227862.24000000005"/>
    <s v="Ángeles"/>
    <n v="4.5999999999999996"/>
  </r>
  <r>
    <n v="884"/>
    <d v="2016-11-11T00:00:00"/>
    <x v="404"/>
    <x v="0"/>
    <s v="Depósito"/>
    <n v="120"/>
    <x v="1"/>
    <n v="22410"/>
    <n v="627360"/>
    <n v="501888"/>
    <n v="103062"/>
    <s v="Romina"/>
    <n v="4.7"/>
  </r>
  <r>
    <n v="885"/>
    <d v="2016-11-11T00:00:00"/>
    <x v="239"/>
    <x v="2"/>
    <s v="Oficinas"/>
    <n v="148"/>
    <x v="1"/>
    <n v="27775.52"/>
    <n v="755698"/>
    <n v="604558.4"/>
    <n v="123364.07999999997"/>
    <s v="Iván"/>
    <n v="4.5"/>
  </r>
  <r>
    <n v="886"/>
    <d v="2016-11-12T00:00:00"/>
    <x v="270"/>
    <x v="3"/>
    <s v="Oficinas"/>
    <n v="127"/>
    <x v="0"/>
    <n v="46525.24"/>
    <n v="1227766"/>
    <n v="982212.8"/>
    <n v="199027.95999999996"/>
    <s v="Carlos"/>
    <n v="3.9"/>
  </r>
  <r>
    <n v="887"/>
    <d v="2016-11-13T00:00:00"/>
    <x v="410"/>
    <x v="0"/>
    <s v="Casa"/>
    <n v="155"/>
    <x v="0"/>
    <n v="53537.4"/>
    <n v="1392645"/>
    <n v="1114116"/>
    <n v="224991.6"/>
    <s v="Sabrina"/>
    <n v="3.9"/>
  </r>
  <r>
    <n v="888"/>
    <d v="2016-11-13T00:00:00"/>
    <x v="411"/>
    <x v="0"/>
    <s v="Casa"/>
    <n v="89"/>
    <x v="1"/>
    <n v="15629.8"/>
    <n v="448880"/>
    <n v="359104"/>
    <n v="74146.2"/>
    <s v="Ángeles"/>
    <n v="3.9"/>
  </r>
  <r>
    <n v="889"/>
    <d v="2016-11-13T00:00:00"/>
    <x v="412"/>
    <x v="0"/>
    <s v="Oficinas"/>
    <n v="229"/>
    <x v="0"/>
    <n v="55769.48"/>
    <n v="1456497"/>
    <n v="1165197.6000000001"/>
    <n v="235529.9199999999"/>
    <s v="Arturo"/>
    <n v="4.2"/>
  </r>
  <r>
    <n v="890"/>
    <d v="2016-11-13T00:00:00"/>
    <x v="413"/>
    <x v="0"/>
    <s v="Casa"/>
    <n v="159"/>
    <x v="0"/>
    <n v="62967.8"/>
    <n v="1635005"/>
    <n v="1308004"/>
    <n v="264033.2"/>
    <s v="Arturo"/>
    <n v="3.8"/>
  </r>
  <r>
    <n v="891"/>
    <d v="2016-11-13T00:00:00"/>
    <x v="407"/>
    <x v="2"/>
    <s v="Estacionamiento"/>
    <n v="252"/>
    <x v="0"/>
    <n v="100927"/>
    <n v="2580110"/>
    <n v="2064088"/>
    <n v="415095"/>
    <s v="Arturo"/>
    <n v="4.0999999999999996"/>
  </r>
  <r>
    <n v="892"/>
    <d v="2016-11-14T00:00:00"/>
    <x v="249"/>
    <x v="2"/>
    <s v="Depósito"/>
    <n v="222"/>
    <x v="0"/>
    <n v="80102.52"/>
    <n v="2062123"/>
    <n v="1649698.4"/>
    <n v="332322.08000000007"/>
    <s v="Ángeles"/>
    <n v="4.3"/>
  </r>
  <r>
    <n v="893"/>
    <d v="2016-11-14T00:00:00"/>
    <x v="414"/>
    <x v="0"/>
    <s v="Oficinas"/>
    <n v="222"/>
    <x v="0"/>
    <n v="43757.16"/>
    <n v="1152089"/>
    <n v="921671.2"/>
    <n v="186660.64000000004"/>
    <s v="Arturo"/>
    <n v="4.5999999999999996"/>
  </r>
  <r>
    <n v="894"/>
    <d v="2016-11-14T00:00:00"/>
    <x v="249"/>
    <x v="3"/>
    <s v="Local Comercial"/>
    <n v="88"/>
    <x v="1"/>
    <n v="23321.84"/>
    <n v="647181"/>
    <n v="517744.8"/>
    <n v="106114.36000000002"/>
    <s v="Iván"/>
    <n v="4.5999999999999996"/>
  </r>
  <r>
    <n v="895"/>
    <d v="2016-11-14T00:00:00"/>
    <x v="415"/>
    <x v="2"/>
    <s v="Estacionamiento"/>
    <n v="223"/>
    <x v="0"/>
    <n v="52459.96"/>
    <n v="1377509"/>
    <n v="1102007.2"/>
    <n v="223041.84000000005"/>
    <s v="Iván"/>
    <n v="4.5999999999999996"/>
  </r>
  <r>
    <n v="896"/>
    <d v="2016-11-14T00:00:00"/>
    <x v="381"/>
    <x v="2"/>
    <s v="Terreno"/>
    <n v="219"/>
    <x v="0"/>
    <n v="52399.28"/>
    <n v="1377117"/>
    <n v="1101693.6000000001"/>
    <n v="223024.11999999991"/>
    <s v="Sabrina"/>
    <n v="4.3"/>
  </r>
  <r>
    <n v="897"/>
    <d v="2016-11-15T00:00:00"/>
    <x v="185"/>
    <x v="1"/>
    <s v="Terreno"/>
    <n v="58"/>
    <x v="1"/>
    <n v="22042.720000000001"/>
    <n v="618053"/>
    <n v="494442.4"/>
    <n v="101567.87999999998"/>
    <s v="Romina"/>
    <n v="4.0999999999999996"/>
  </r>
  <r>
    <n v="898"/>
    <d v="2016-11-15T00:00:00"/>
    <x v="339"/>
    <x v="3"/>
    <s v="Departamento"/>
    <n v="253"/>
    <x v="0"/>
    <n v="96801.08"/>
    <n v="2485937"/>
    <n v="1988749.6"/>
    <n v="400386.31999999989"/>
    <s v="Iván"/>
    <n v="4.5999999999999996"/>
  </r>
  <r>
    <n v="899"/>
    <d v="2016-11-16T00:00:00"/>
    <x v="286"/>
    <x v="2"/>
    <s v="Departamento"/>
    <n v="52"/>
    <x v="1"/>
    <n v="11850.4"/>
    <n v="352295"/>
    <n v="281836"/>
    <n v="58608.6"/>
    <s v="Iván"/>
    <n v="4.5"/>
  </r>
  <r>
    <n v="900"/>
    <d v="2016-11-16T00:00:00"/>
    <x v="262"/>
    <x v="3"/>
    <s v="Local Comercial"/>
    <n v="132"/>
    <x v="0"/>
    <n v="41705.72"/>
    <n v="1109253"/>
    <n v="887402.4"/>
    <n v="180144.87999999998"/>
    <s v="Arturo"/>
    <n v="3.7"/>
  </r>
  <r>
    <n v="901"/>
    <d v="2016-11-16T00:00:00"/>
    <x v="383"/>
    <x v="3"/>
    <s v="Local Comercial"/>
    <n v="287"/>
    <x v="0"/>
    <n v="64999.24"/>
    <n v="1689941"/>
    <n v="1351952.8"/>
    <n v="272988.95999999996"/>
    <s v="Arturo"/>
    <n v="3.9"/>
  </r>
  <r>
    <n v="902"/>
    <d v="2016-11-17T00:00:00"/>
    <x v="416"/>
    <x v="1"/>
    <s v="Depósito"/>
    <n v="288"/>
    <x v="0"/>
    <n v="108258.84"/>
    <n v="2758631"/>
    <n v="2206904.7999999998"/>
    <n v="443467.36000000022"/>
    <s v="Carlos"/>
    <n v="4.5"/>
  </r>
  <r>
    <n v="903"/>
    <d v="2016-11-17T00:00:00"/>
    <x v="245"/>
    <x v="3"/>
    <s v="Local Comercial"/>
    <n v="147"/>
    <x v="0"/>
    <n v="40387.68"/>
    <n v="1065852"/>
    <n v="852681.6"/>
    <n v="172782.72000000003"/>
    <s v="Romina"/>
    <n v="4.9000000000000004"/>
  </r>
  <r>
    <n v="904"/>
    <d v="2016-11-17T00:00:00"/>
    <x v="347"/>
    <x v="2"/>
    <s v="Oficinas"/>
    <n v="56"/>
    <x v="1"/>
    <n v="17559.48"/>
    <n v="492247"/>
    <n v="393797.6"/>
    <n v="80889.920000000027"/>
    <s v="Arturo"/>
    <n v="4.4000000000000004"/>
  </r>
  <r>
    <n v="905"/>
    <d v="2016-11-18T00:00:00"/>
    <x v="417"/>
    <x v="0"/>
    <s v="Oficinas"/>
    <n v="110"/>
    <x v="1"/>
    <n v="18331.68"/>
    <n v="516377"/>
    <n v="413101.6"/>
    <n v="84943.72000000003"/>
    <s v="Carlos"/>
    <n v="4.9000000000000004"/>
  </r>
  <r>
    <n v="906"/>
    <d v="2016-11-18T00:00:00"/>
    <x v="418"/>
    <x v="1"/>
    <s v="Estacionamiento"/>
    <n v="63"/>
    <x v="1"/>
    <n v="19029.599999999999"/>
    <n v="536625"/>
    <n v="429300"/>
    <n v="88295.4"/>
    <s v="Arturo"/>
    <n v="5"/>
  </r>
  <r>
    <n v="907"/>
    <d v="2016-11-18T00:00:00"/>
    <x v="269"/>
    <x v="1"/>
    <s v="Casa"/>
    <n v="55"/>
    <x v="1"/>
    <n v="18430.240000000002"/>
    <n v="528191"/>
    <n v="422552.8"/>
    <n v="87207.96"/>
    <s v="Iván"/>
    <n v="3.7"/>
  </r>
  <r>
    <n v="908"/>
    <d v="2016-11-18T00:00:00"/>
    <x v="210"/>
    <x v="1"/>
    <s v="Oficinas"/>
    <n v="129"/>
    <x v="0"/>
    <n v="36340.76"/>
    <n v="969929"/>
    <n v="775943.2"/>
    <n v="157645.04000000004"/>
    <s v="Arturo"/>
    <n v="4"/>
  </r>
  <r>
    <n v="909"/>
    <d v="2016-11-18T00:00:00"/>
    <x v="311"/>
    <x v="1"/>
    <s v="Oficinas"/>
    <n v="120"/>
    <x v="0"/>
    <n v="47182.8"/>
    <n v="1241080"/>
    <n v="992864"/>
    <n v="201033.2"/>
    <s v="Romina"/>
    <n v="3.6"/>
  </r>
  <r>
    <n v="910"/>
    <d v="2016-11-19T00:00:00"/>
    <x v="419"/>
    <x v="1"/>
    <s v="Casa"/>
    <n v="190"/>
    <x v="0"/>
    <n v="59542.12"/>
    <n v="1543338"/>
    <n v="1234670.3999999999"/>
    <n v="249125.4800000001"/>
    <s v="Iván"/>
    <n v="4.7"/>
  </r>
  <r>
    <n v="911"/>
    <d v="2016-11-20T00:00:00"/>
    <x v="410"/>
    <x v="3"/>
    <s v="Terreno"/>
    <n v="131"/>
    <x v="0"/>
    <n v="40858.6"/>
    <n v="1073150"/>
    <n v="858520"/>
    <n v="173771.4"/>
    <s v="Arturo"/>
    <n v="4.5999999999999996"/>
  </r>
  <r>
    <n v="912"/>
    <d v="2016-11-20T00:00:00"/>
    <x v="385"/>
    <x v="2"/>
    <s v="Terreno"/>
    <n v="193"/>
    <x v="0"/>
    <n v="77794"/>
    <n v="2003885"/>
    <n v="1603108"/>
    <n v="322983"/>
    <s v="Arturo"/>
    <n v="4.2"/>
  </r>
  <r>
    <n v="913"/>
    <d v="2016-11-20T00:00:00"/>
    <x v="385"/>
    <x v="3"/>
    <s v="Oficinas"/>
    <n v="243"/>
    <x v="0"/>
    <n v="66184"/>
    <n v="1712985"/>
    <n v="1370388"/>
    <n v="276413"/>
    <s v="Arturo"/>
    <n v="4.5"/>
  </r>
  <r>
    <n v="914"/>
    <d v="2016-11-20T00:00:00"/>
    <x v="420"/>
    <x v="3"/>
    <s v="Depósito"/>
    <n v="45"/>
    <x v="1"/>
    <n v="13648.2"/>
    <n v="402965"/>
    <n v="322372"/>
    <n v="66944.800000000003"/>
    <s v="Arturo"/>
    <n v="4.5999999999999996"/>
  </r>
  <r>
    <n v="915"/>
    <d v="2016-11-20T00:00:00"/>
    <x v="331"/>
    <x v="3"/>
    <s v="Oficinas"/>
    <n v="282"/>
    <x v="0"/>
    <n v="73773.399999999994"/>
    <n v="1906370"/>
    <n v="1525096"/>
    <n v="307500.59999999998"/>
    <s v="Iván"/>
    <n v="4"/>
  </r>
  <r>
    <n v="916"/>
    <d v="2016-11-21T00:00:00"/>
    <x v="421"/>
    <x v="3"/>
    <s v="Terreno"/>
    <n v="151"/>
    <x v="0"/>
    <n v="59369.8"/>
    <n v="1547580"/>
    <n v="1238064"/>
    <n v="250146.2"/>
    <s v="Ángeles"/>
    <n v="4"/>
  </r>
  <r>
    <n v="917"/>
    <d v="2016-11-21T00:00:00"/>
    <x v="398"/>
    <x v="0"/>
    <s v="Depósito"/>
    <n v="257"/>
    <x v="0"/>
    <n v="68025.279999999999"/>
    <n v="1756242"/>
    <n v="1404993.6"/>
    <n v="283223.11999999988"/>
    <s v="Arturo"/>
    <n v="4.7"/>
  </r>
  <r>
    <n v="918"/>
    <d v="2016-11-22T00:00:00"/>
    <x v="310"/>
    <x v="2"/>
    <s v="Oficinas"/>
    <n v="193"/>
    <x v="0"/>
    <n v="65695.56"/>
    <n v="1698574"/>
    <n v="1358859.2"/>
    <n v="274019.24000000005"/>
    <s v="Romina"/>
    <n v="4.3"/>
  </r>
  <r>
    <n v="919"/>
    <d v="2016-11-22T00:00:00"/>
    <x v="413"/>
    <x v="2"/>
    <s v="Local Comercial"/>
    <n v="264"/>
    <x v="0"/>
    <n v="51676.4"/>
    <n v="1348145"/>
    <n v="1078516"/>
    <n v="217952.6"/>
    <s v="Ángeles"/>
    <n v="3.7"/>
  </r>
  <r>
    <n v="920"/>
    <d v="2016-11-23T00:00:00"/>
    <x v="352"/>
    <x v="0"/>
    <s v="Departamento"/>
    <n v="131"/>
    <x v="0"/>
    <n v="48710.68"/>
    <n v="1278527"/>
    <n v="1022821.6"/>
    <n v="206994.72000000003"/>
    <s v="Sabrina"/>
    <n v="3.8"/>
  </r>
  <r>
    <n v="921"/>
    <d v="2016-11-24T00:00:00"/>
    <x v="261"/>
    <x v="2"/>
    <s v="Oficinas"/>
    <n v="158"/>
    <x v="0"/>
    <n v="49874.2"/>
    <n v="1309515"/>
    <n v="1047612"/>
    <n v="212028.79999999999"/>
    <s v="Sabrina"/>
    <n v="4.2"/>
  </r>
  <r>
    <n v="922"/>
    <d v="2016-11-24T00:00:00"/>
    <x v="301"/>
    <x v="2"/>
    <s v="Oficinas"/>
    <n v="214"/>
    <x v="0"/>
    <n v="48709.08"/>
    <n v="1274687"/>
    <n v="1019749.6"/>
    <n v="206228.32"/>
    <s v="Carlos"/>
    <n v="4.0999999999999996"/>
  </r>
  <r>
    <n v="923"/>
    <d v="2016-11-24T00:00:00"/>
    <x v="354"/>
    <x v="0"/>
    <s v="Depósito"/>
    <n v="250"/>
    <x v="0"/>
    <n v="56951.68"/>
    <n v="1477227"/>
    <n v="1181781.6000000001"/>
    <n v="238493.71999999991"/>
    <s v="Romina"/>
    <n v="3.6"/>
  </r>
  <r>
    <n v="924"/>
    <d v="2016-11-25T00:00:00"/>
    <x v="223"/>
    <x v="0"/>
    <s v="Departamento"/>
    <n v="279"/>
    <x v="0"/>
    <n v="87518.36"/>
    <n v="2250394"/>
    <n v="1800315.2"/>
    <n v="362560.44000000006"/>
    <s v="Sabrina"/>
    <n v="4"/>
  </r>
  <r>
    <n v="925"/>
    <d v="2016-11-25T00:00:00"/>
    <x v="413"/>
    <x v="1"/>
    <s v="Departamento"/>
    <n v="295"/>
    <x v="0"/>
    <n v="80779.48"/>
    <n v="2075997"/>
    <n v="1660797.6"/>
    <n v="334419.91999999993"/>
    <s v="Carlos"/>
    <n v="4.5"/>
  </r>
  <r>
    <n v="926"/>
    <d v="2016-11-25T00:00:00"/>
    <x v="422"/>
    <x v="2"/>
    <s v="Departamento"/>
    <n v="292"/>
    <x v="0"/>
    <n v="94254"/>
    <n v="2413035"/>
    <n v="1930428"/>
    <n v="388353"/>
    <s v="Sabrina"/>
    <n v="3.6"/>
  </r>
  <r>
    <n v="927"/>
    <d v="2016-11-25T00:00:00"/>
    <x v="204"/>
    <x v="1"/>
    <s v="Local Comercial"/>
    <n v="144"/>
    <x v="1"/>
    <n v="27623"/>
    <n v="746185"/>
    <n v="596948"/>
    <n v="121614"/>
    <s v="Romina"/>
    <n v="3.6"/>
  </r>
  <r>
    <n v="928"/>
    <d v="2016-11-26T00:00:00"/>
    <x v="423"/>
    <x v="0"/>
    <s v="Casa"/>
    <n v="277"/>
    <x v="0"/>
    <n v="63474.879999999997"/>
    <n v="1652132"/>
    <n v="1321705.6000000001"/>
    <n v="266951.5199999999"/>
    <s v="Carlos"/>
    <n v="4.2"/>
  </r>
  <r>
    <n v="929"/>
    <d v="2016-11-27T00:00:00"/>
    <x v="424"/>
    <x v="3"/>
    <s v="Estacionamiento"/>
    <n v="67"/>
    <x v="1"/>
    <n v="15173.4"/>
    <n v="446745"/>
    <n v="357396"/>
    <n v="74175.600000000006"/>
    <s v="Romina"/>
    <n v="4.3"/>
  </r>
  <r>
    <n v="930"/>
    <d v="2016-11-27T00:00:00"/>
    <x v="317"/>
    <x v="2"/>
    <s v="Local Comercial"/>
    <n v="156"/>
    <x v="0"/>
    <n v="63065.48"/>
    <n v="1641172"/>
    <n v="1312937.6000000001"/>
    <n v="265168.91999999993"/>
    <s v="Sabrina"/>
    <n v="3.7"/>
  </r>
  <r>
    <n v="931"/>
    <d v="2016-11-27T00:00:00"/>
    <x v="425"/>
    <x v="1"/>
    <s v="Local Comercial"/>
    <n v="219"/>
    <x v="0"/>
    <n v="81518.36"/>
    <n v="2089869"/>
    <n v="1671895.2"/>
    <n v="336455.44000000006"/>
    <s v="Romina"/>
    <n v="4.5"/>
  </r>
  <r>
    <n v="932"/>
    <d v="2016-11-29T00:00:00"/>
    <x v="355"/>
    <x v="0"/>
    <s v="Local Comercial"/>
    <n v="115"/>
    <x v="1"/>
    <n v="29558.400000000001"/>
    <n v="790920"/>
    <n v="632736"/>
    <n v="128625.60000000001"/>
    <s v="Carlos"/>
    <n v="4.2"/>
  </r>
  <r>
    <n v="933"/>
    <d v="2016-11-29T00:00:00"/>
    <x v="426"/>
    <x v="0"/>
    <s v="Departamento"/>
    <n v="144"/>
    <x v="0"/>
    <n v="30785"/>
    <n v="831485"/>
    <n v="665188"/>
    <n v="135512"/>
    <s v="Sabrina"/>
    <n v="4.0999999999999996"/>
  </r>
  <r>
    <n v="934"/>
    <d v="2016-11-29T00:00:00"/>
    <x v="427"/>
    <x v="1"/>
    <s v="Casa"/>
    <n v="223"/>
    <x v="0"/>
    <n v="87443.6"/>
    <n v="2249225"/>
    <n v="1799380"/>
    <n v="362401.4"/>
    <s v="Iván"/>
    <n v="3.7"/>
  </r>
  <r>
    <n v="935"/>
    <d v="2016-11-30T00:00:00"/>
    <x v="251"/>
    <x v="2"/>
    <s v="Casa"/>
    <n v="158"/>
    <x v="0"/>
    <n v="54034.32"/>
    <n v="1409493"/>
    <n v="1127594.3999999999"/>
    <n v="227864.28000000009"/>
    <s v="Arturo"/>
    <n v="4.0999999999999996"/>
  </r>
  <r>
    <n v="936"/>
    <d v="2016-12-01T00:00:00"/>
    <x v="428"/>
    <x v="3"/>
    <s v="Casa"/>
    <n v="110"/>
    <x v="1"/>
    <n v="22236.6"/>
    <n v="609525"/>
    <n v="487620"/>
    <n v="99668.4"/>
    <s v="Ángeles"/>
    <n v="3.9"/>
  </r>
  <r>
    <n v="937"/>
    <d v="2016-12-01T00:00:00"/>
    <x v="429"/>
    <x v="3"/>
    <s v="Terreno"/>
    <n v="269"/>
    <x v="0"/>
    <n v="76418.080000000002"/>
    <n v="1969037"/>
    <n v="1575229.6"/>
    <n v="317389.31999999989"/>
    <s v="Ángeles"/>
    <n v="3.6"/>
  </r>
  <r>
    <n v="938"/>
    <d v="2016-12-01T00:00:00"/>
    <x v="224"/>
    <x v="2"/>
    <s v="Local Comercial"/>
    <n v="155"/>
    <x v="0"/>
    <n v="29704.959999999999"/>
    <n v="803259"/>
    <n v="642607.19999999995"/>
    <n v="130946.84000000005"/>
    <s v="Arturo"/>
    <n v="4.8"/>
  </r>
  <r>
    <n v="939"/>
    <d v="2016-12-01T00:00:00"/>
    <x v="267"/>
    <x v="1"/>
    <s v="Depósito"/>
    <n v="210"/>
    <x v="0"/>
    <n v="77354.399999999994"/>
    <n v="1998845"/>
    <n v="1599076"/>
    <n v="322414.59999999998"/>
    <s v="Arturo"/>
    <n v="4.4000000000000004"/>
  </r>
  <r>
    <n v="940"/>
    <d v="2016-12-02T00:00:00"/>
    <x v="292"/>
    <x v="2"/>
    <s v="Terreno"/>
    <n v="245"/>
    <x v="0"/>
    <n v="65392.88"/>
    <n v="1699307"/>
    <n v="1359445.6"/>
    <n v="274468.5199999999"/>
    <s v="Sabrina"/>
    <n v="4.0999999999999996"/>
  </r>
  <r>
    <n v="941"/>
    <d v="2016-12-02T00:00:00"/>
    <x v="301"/>
    <x v="2"/>
    <s v="Casa"/>
    <n v="64"/>
    <x v="1"/>
    <n v="23673.759999999998"/>
    <n v="650729"/>
    <n v="520583.2"/>
    <n v="106472.04"/>
    <s v="Iván"/>
    <n v="4.4000000000000004"/>
  </r>
  <r>
    <n v="942"/>
    <d v="2016-12-02T00:00:00"/>
    <x v="346"/>
    <x v="2"/>
    <s v="Departamento"/>
    <n v="172"/>
    <x v="0"/>
    <n v="58232.6"/>
    <n v="1522400"/>
    <n v="1217920"/>
    <n v="246247.4"/>
    <s v="Romina"/>
    <n v="4.4000000000000004"/>
  </r>
  <r>
    <n v="943"/>
    <d v="2016-12-03T00:00:00"/>
    <x v="261"/>
    <x v="0"/>
    <s v="Oficinas"/>
    <n v="262"/>
    <x v="0"/>
    <n v="49773"/>
    <n v="1309485"/>
    <n v="1047588"/>
    <n v="212124"/>
    <s v="Romina"/>
    <n v="4.5999999999999996"/>
  </r>
  <r>
    <n v="944"/>
    <d v="2016-12-03T00:00:00"/>
    <x v="430"/>
    <x v="2"/>
    <s v="Departamento"/>
    <n v="60"/>
    <x v="1"/>
    <n v="21691.200000000001"/>
    <n v="594515"/>
    <n v="475612"/>
    <n v="97211.8"/>
    <s v="Romina"/>
    <n v="4.5"/>
  </r>
  <r>
    <n v="945"/>
    <d v="2016-12-04T00:00:00"/>
    <x v="168"/>
    <x v="3"/>
    <s v="Terreno"/>
    <n v="155"/>
    <x v="0"/>
    <n v="34955.519999999997"/>
    <n v="931373"/>
    <n v="745098.4"/>
    <n v="151319.07999999999"/>
    <s v="Arturo"/>
    <n v="4.4000000000000004"/>
  </r>
  <r>
    <n v="946"/>
    <d v="2016-12-04T00:00:00"/>
    <x v="431"/>
    <x v="2"/>
    <s v="Depósito"/>
    <n v="239"/>
    <x v="0"/>
    <n v="57102.04"/>
    <n v="1484036"/>
    <n v="1187228.8"/>
    <n v="239705.15999999995"/>
    <s v="Arturo"/>
    <n v="4.9000000000000004"/>
  </r>
  <r>
    <n v="947"/>
    <d v="2016-12-04T00:00:00"/>
    <x v="281"/>
    <x v="3"/>
    <s v="Departamento"/>
    <n v="96"/>
    <x v="1"/>
    <n v="18254.96"/>
    <n v="511109"/>
    <n v="408887.2"/>
    <n v="83966.84"/>
    <s v="Romina"/>
    <n v="4.4000000000000004"/>
  </r>
  <r>
    <n v="948"/>
    <d v="2016-12-05T00:00:00"/>
    <x v="356"/>
    <x v="0"/>
    <s v="Terreno"/>
    <n v="234"/>
    <x v="0"/>
    <n v="68328.88"/>
    <n v="1762082"/>
    <n v="1409665.6"/>
    <n v="284087.5199999999"/>
    <s v="Arturo"/>
    <n v="4.8"/>
  </r>
  <r>
    <n v="949"/>
    <d v="2016-12-05T00:00:00"/>
    <x v="314"/>
    <x v="3"/>
    <s v="Terreno"/>
    <n v="202"/>
    <x v="0"/>
    <n v="48933.48"/>
    <n v="1278047"/>
    <n v="1022437.6"/>
    <n v="206675.92"/>
    <s v="Ángeles"/>
    <n v="4.5"/>
  </r>
  <r>
    <n v="950"/>
    <d v="2016-12-05T00:00:00"/>
    <x v="432"/>
    <x v="0"/>
    <s v="Terreno"/>
    <n v="226"/>
    <x v="0"/>
    <n v="85049.08"/>
    <n v="2190337"/>
    <n v="1752269.6"/>
    <n v="353018.31999999989"/>
    <s v="Arturo"/>
    <n v="4.7"/>
  </r>
  <r>
    <n v="951"/>
    <d v="2016-12-06T00:00:00"/>
    <x v="413"/>
    <x v="0"/>
    <s v="Depósito"/>
    <n v="58"/>
    <x v="1"/>
    <n v="11700.2"/>
    <n v="343740"/>
    <n v="274992"/>
    <n v="57047.8"/>
    <s v="Romina"/>
    <n v="3.9"/>
  </r>
  <r>
    <n v="952"/>
    <d v="2016-12-07T00:00:00"/>
    <x v="372"/>
    <x v="0"/>
    <s v="Casa"/>
    <n v="136"/>
    <x v="0"/>
    <n v="36998.32"/>
    <n v="991293"/>
    <n v="793034.4"/>
    <n v="161260.27999999997"/>
    <s v="Ángeles"/>
    <n v="4"/>
  </r>
  <r>
    <n v="953"/>
    <d v="2016-12-07T00:00:00"/>
    <x v="422"/>
    <x v="0"/>
    <s v="Local Comercial"/>
    <n v="233"/>
    <x v="0"/>
    <n v="59408.800000000003"/>
    <n v="1546805"/>
    <n v="1237444"/>
    <n v="249952.2"/>
    <s v="Romina"/>
    <n v="4.8"/>
  </r>
  <r>
    <n v="954"/>
    <d v="2016-12-08T00:00:00"/>
    <x v="402"/>
    <x v="2"/>
    <s v="Departamento"/>
    <n v="61"/>
    <x v="1"/>
    <n v="12348.24"/>
    <n v="367441"/>
    <n v="293952.8"/>
    <n v="61139.960000000014"/>
    <s v="Ángeles"/>
    <n v="3.6"/>
  </r>
  <r>
    <n v="955"/>
    <d v="2016-12-09T00:00:00"/>
    <x v="370"/>
    <x v="2"/>
    <s v="Terreno"/>
    <n v="194"/>
    <x v="0"/>
    <n v="76486"/>
    <n v="1974885"/>
    <n v="1579908"/>
    <n v="318491"/>
    <s v="Ángeles"/>
    <n v="4"/>
  </r>
  <r>
    <n v="956"/>
    <d v="2016-12-09T00:00:00"/>
    <x v="228"/>
    <x v="2"/>
    <s v="Departamento"/>
    <n v="76"/>
    <x v="1"/>
    <n v="19584.599999999999"/>
    <n v="546325"/>
    <n v="437060"/>
    <n v="89680.4"/>
    <s v="Romina"/>
    <n v="3.8"/>
  </r>
  <r>
    <n v="957"/>
    <d v="2016-12-09T00:00:00"/>
    <x v="322"/>
    <x v="1"/>
    <s v="Oficinas"/>
    <n v="78"/>
    <x v="1"/>
    <n v="14082.4"/>
    <n v="405245"/>
    <n v="324196"/>
    <n v="66966.600000000006"/>
    <s v="Sabrina"/>
    <n v="4"/>
  </r>
  <r>
    <n v="958"/>
    <d v="2016-12-10T00:00:00"/>
    <x v="266"/>
    <x v="3"/>
    <s v="Local Comercial"/>
    <n v="223"/>
    <x v="0"/>
    <n v="41844.68"/>
    <n v="1108152"/>
    <n v="886521.6"/>
    <n v="179785.72000000003"/>
    <s v="Romina"/>
    <n v="4.4000000000000004"/>
  </r>
  <r>
    <n v="959"/>
    <d v="2016-12-10T00:00:00"/>
    <x v="277"/>
    <x v="1"/>
    <s v="Local Comercial"/>
    <n v="284"/>
    <x v="0"/>
    <n v="74308.039999999994"/>
    <n v="1909361"/>
    <n v="1527488.8"/>
    <n v="307564.15999999997"/>
    <s v="Ángeles"/>
    <n v="4.0999999999999996"/>
  </r>
  <r>
    <n v="960"/>
    <d v="2016-12-10T00:00:00"/>
    <x v="345"/>
    <x v="1"/>
    <s v="Terreno"/>
    <n v="270"/>
    <x v="0"/>
    <n v="68654"/>
    <n v="1768985"/>
    <n v="1415188"/>
    <n v="285143"/>
    <s v="Carlos"/>
    <n v="4.5"/>
  </r>
  <r>
    <n v="961"/>
    <d v="2016-12-10T00:00:00"/>
    <x v="409"/>
    <x v="1"/>
    <s v="Estacionamiento"/>
    <n v="89"/>
    <x v="1"/>
    <n v="20425.36"/>
    <n v="572069"/>
    <n v="457655.2"/>
    <n v="93988.439999999988"/>
    <s v="Romina"/>
    <n v="4"/>
  </r>
  <r>
    <n v="962"/>
    <d v="2016-12-10T00:00:00"/>
    <x v="350"/>
    <x v="3"/>
    <s v="Local Comercial"/>
    <n v="169"/>
    <x v="0"/>
    <n v="50211.68"/>
    <n v="1308077"/>
    <n v="1046461.6"/>
    <n v="211403.72000000003"/>
    <s v="Carlos"/>
    <n v="4.5999999999999996"/>
  </r>
  <r>
    <n v="963"/>
    <d v="2016-12-11T00:00:00"/>
    <x v="433"/>
    <x v="3"/>
    <s v="Casa"/>
    <n v="184"/>
    <x v="0"/>
    <n v="62713.8"/>
    <n v="1630205"/>
    <n v="1304164"/>
    <n v="263327.2"/>
    <s v="Arturo"/>
    <n v="3.8"/>
  </r>
  <r>
    <n v="964"/>
    <d v="2016-12-11T00:00:00"/>
    <x v="434"/>
    <x v="3"/>
    <s v="Terreno"/>
    <n v="181"/>
    <x v="0"/>
    <n v="40800.6"/>
    <n v="1075075"/>
    <n v="860060"/>
    <n v="174214.39999999999"/>
    <s v="Sabrina"/>
    <n v="4.7"/>
  </r>
  <r>
    <n v="965"/>
    <d v="2016-12-11T00:00:00"/>
    <x v="435"/>
    <x v="2"/>
    <s v="Local Comercial"/>
    <n v="53"/>
    <x v="1"/>
    <n v="19884.64"/>
    <n v="562101"/>
    <n v="449680.8"/>
    <n v="92535.560000000012"/>
    <s v="Carlos"/>
    <n v="3.8"/>
  </r>
  <r>
    <n v="966"/>
    <d v="2016-12-11T00:00:00"/>
    <x v="436"/>
    <x v="1"/>
    <s v="Oficinas"/>
    <n v="208"/>
    <x v="0"/>
    <n v="78752.28"/>
    <n v="2031017"/>
    <n v="1624813.6"/>
    <n v="327451.11999999988"/>
    <s v="Ángeles"/>
    <n v="3.6"/>
  </r>
  <r>
    <n v="967"/>
    <d v="2016-12-12T00:00:00"/>
    <x v="196"/>
    <x v="3"/>
    <s v="Terreno"/>
    <n v="171"/>
    <x v="1"/>
    <n v="28193"/>
    <n v="759410"/>
    <n v="607528"/>
    <n v="123689"/>
    <s v="Romina"/>
    <n v="3.8"/>
  </r>
  <r>
    <n v="968"/>
    <d v="2016-12-12T00:00:00"/>
    <x v="437"/>
    <x v="1"/>
    <s v="Departamento"/>
    <n v="92"/>
    <x v="0"/>
    <n v="29679.96"/>
    <n v="806309"/>
    <n v="645047.19999999995"/>
    <n v="131581.84000000005"/>
    <s v="Iván"/>
    <n v="5"/>
  </r>
  <r>
    <n v="969"/>
    <d v="2016-12-14T00:00:00"/>
    <x v="409"/>
    <x v="2"/>
    <s v="Terreno"/>
    <n v="267"/>
    <x v="0"/>
    <n v="102384.08"/>
    <n v="2618037"/>
    <n v="2094429.6"/>
    <n v="421223.31999999989"/>
    <s v="Arturo"/>
    <n v="4.0999999999999996"/>
  </r>
  <r>
    <n v="970"/>
    <d v="2016-12-14T00:00:00"/>
    <x v="275"/>
    <x v="1"/>
    <s v="Depósito"/>
    <n v="228"/>
    <x v="0"/>
    <n v="47048.32"/>
    <n v="1229893"/>
    <n v="983914.4"/>
    <n v="198930.27999999997"/>
    <s v="Sabrina"/>
    <n v="4.3"/>
  </r>
  <r>
    <n v="971"/>
    <d v="2016-12-14T00:00:00"/>
    <x v="397"/>
    <x v="1"/>
    <s v="Oficinas"/>
    <n v="194"/>
    <x v="0"/>
    <n v="44712"/>
    <n v="1182085"/>
    <n v="945668"/>
    <n v="191705"/>
    <s v="Ángeles"/>
    <n v="4.8"/>
  </r>
  <r>
    <n v="972"/>
    <d v="2016-12-14T00:00:00"/>
    <x v="314"/>
    <x v="0"/>
    <s v="Casa"/>
    <n v="213"/>
    <x v="0"/>
    <n v="41634.120000000003"/>
    <n v="1095788"/>
    <n v="876630.4"/>
    <n v="177523.47999999998"/>
    <s v="Carlos"/>
    <n v="3.7"/>
  </r>
  <r>
    <n v="973"/>
    <d v="2016-12-15T00:00:00"/>
    <x v="421"/>
    <x v="0"/>
    <s v="Depósito"/>
    <n v="120"/>
    <x v="1"/>
    <n v="22856.68"/>
    <n v="637127"/>
    <n v="509701.6"/>
    <n v="104568.72000000003"/>
    <s v="Iván"/>
    <n v="3.7"/>
  </r>
  <r>
    <n v="974"/>
    <d v="2016-12-15T00:00:00"/>
    <x v="438"/>
    <x v="1"/>
    <s v="Estacionamiento"/>
    <n v="125"/>
    <x v="0"/>
    <n v="36200.76"/>
    <n v="956629"/>
    <n v="765303.2"/>
    <n v="155125.04000000004"/>
    <s v="Iván"/>
    <n v="4.8"/>
  </r>
  <r>
    <n v="975"/>
    <d v="2016-12-16T00:00:00"/>
    <x v="322"/>
    <x v="1"/>
    <s v="Casa"/>
    <n v="73"/>
    <x v="1"/>
    <n v="15251.52"/>
    <n v="446048"/>
    <n v="356838.40000000002"/>
    <n v="73958.079999999973"/>
    <s v="Arturo"/>
    <n v="4.7"/>
  </r>
  <r>
    <n v="976"/>
    <d v="2016-12-16T00:00:00"/>
    <x v="439"/>
    <x v="0"/>
    <s v="Departamento"/>
    <n v="227"/>
    <x v="0"/>
    <n v="48862.400000000001"/>
    <n v="1273045"/>
    <n v="1018436"/>
    <n v="205746.6"/>
    <s v="Arturo"/>
    <n v="4"/>
  </r>
  <r>
    <n v="977"/>
    <d v="2016-12-16T00:00:00"/>
    <x v="386"/>
    <x v="1"/>
    <s v="Local Comercial"/>
    <n v="196"/>
    <x v="0"/>
    <n v="59099.6"/>
    <n v="1530975"/>
    <n v="1224780"/>
    <n v="247095.4"/>
    <s v="Carlos"/>
    <n v="5"/>
  </r>
  <r>
    <n v="978"/>
    <d v="2016-12-17T00:00:00"/>
    <x v="440"/>
    <x v="3"/>
    <s v="Local Comercial"/>
    <n v="110"/>
    <x v="1"/>
    <n v="25136.799999999999"/>
    <n v="695780"/>
    <n v="556624"/>
    <n v="114019.2"/>
    <s v="Ángeles"/>
    <n v="4.0999999999999996"/>
  </r>
  <r>
    <n v="979"/>
    <d v="2016-12-18T00:00:00"/>
    <x v="233"/>
    <x v="3"/>
    <s v="Terreno"/>
    <n v="94"/>
    <x v="1"/>
    <n v="26194.68"/>
    <n v="709277"/>
    <n v="567421.6"/>
    <n v="115660.72000000003"/>
    <s v="Carlos"/>
    <n v="4.4000000000000004"/>
  </r>
  <r>
    <n v="980"/>
    <d v="2016-12-18T00:00:00"/>
    <x v="441"/>
    <x v="2"/>
    <s v="Oficinas"/>
    <n v="119"/>
    <x v="1"/>
    <n v="22360.639999999999"/>
    <n v="625501"/>
    <n v="500400.8"/>
    <n v="102739.56000000001"/>
    <s v="Carlos"/>
    <n v="4.4000000000000004"/>
  </r>
  <r>
    <n v="981"/>
    <d v="2016-12-18T00:00:00"/>
    <x v="442"/>
    <x v="3"/>
    <s v="Local Comercial"/>
    <n v="275"/>
    <x v="0"/>
    <n v="90211.48"/>
    <n v="2310247"/>
    <n v="1848197.6"/>
    <n v="371837.91999999993"/>
    <s v="Arturo"/>
    <n v="4.7"/>
  </r>
  <r>
    <n v="982"/>
    <d v="2016-12-19T00:00:00"/>
    <x v="407"/>
    <x v="0"/>
    <s v="Oficinas"/>
    <n v="207"/>
    <x v="0"/>
    <n v="62711.6"/>
    <n v="1625425"/>
    <n v="1300340"/>
    <n v="262373.40000000002"/>
    <s v="Romina"/>
    <n v="4.4000000000000004"/>
  </r>
  <r>
    <n v="983"/>
    <d v="2016-12-19T00:00:00"/>
    <x v="386"/>
    <x v="3"/>
    <s v="Departamento"/>
    <n v="245"/>
    <x v="0"/>
    <n v="44384"/>
    <n v="1164235"/>
    <n v="931388"/>
    <n v="188463"/>
    <s v="Sabrina"/>
    <n v="4.7"/>
  </r>
  <r>
    <n v="984"/>
    <d v="2016-12-19T00:00:00"/>
    <x v="340"/>
    <x v="0"/>
    <s v="Terreno"/>
    <n v="273"/>
    <x v="0"/>
    <n v="66481.440000000002"/>
    <n v="1714771"/>
    <n v="1371816.8"/>
    <n v="276472.75999999995"/>
    <s v="Iván"/>
    <n v="5"/>
  </r>
  <r>
    <n v="985"/>
    <d v="2016-12-20T00:00:00"/>
    <x v="378"/>
    <x v="2"/>
    <s v="Casa"/>
    <n v="267"/>
    <x v="0"/>
    <n v="96267"/>
    <n v="2463785"/>
    <n v="1971028"/>
    <n v="396490"/>
    <s v="Arturo"/>
    <n v="4.4000000000000004"/>
  </r>
  <r>
    <n v="986"/>
    <d v="2016-12-20T00:00:00"/>
    <x v="242"/>
    <x v="3"/>
    <s v="Local Comercial"/>
    <n v="206"/>
    <x v="0"/>
    <n v="68957.600000000006"/>
    <n v="1789725"/>
    <n v="1431780"/>
    <n v="288987.40000000002"/>
    <s v="Carlos"/>
    <n v="3.8"/>
  </r>
  <r>
    <n v="987"/>
    <d v="2016-12-21T00:00:00"/>
    <x v="443"/>
    <x v="0"/>
    <s v="Depósito"/>
    <n v="255"/>
    <x v="0"/>
    <n v="75088.08"/>
    <n v="1931237"/>
    <n v="1544989.6"/>
    <n v="311159.31999999989"/>
    <s v="Romina"/>
    <n v="4.4000000000000004"/>
  </r>
  <r>
    <n v="988"/>
    <d v="2016-12-21T00:00:00"/>
    <x v="391"/>
    <x v="3"/>
    <s v="Oficinas"/>
    <n v="221"/>
    <x v="0"/>
    <n v="79354"/>
    <n v="2036960"/>
    <n v="1629568"/>
    <n v="328038"/>
    <s v="Iván"/>
    <n v="4.2"/>
  </r>
  <r>
    <n v="989"/>
    <d v="2016-12-21T00:00:00"/>
    <x v="354"/>
    <x v="3"/>
    <s v="Departamento"/>
    <n v="76"/>
    <x v="1"/>
    <n v="20315.8"/>
    <n v="564605"/>
    <n v="451684"/>
    <n v="92605.2"/>
    <s v="Carlos"/>
    <n v="3.6"/>
  </r>
  <r>
    <n v="990"/>
    <d v="2016-12-21T00:00:00"/>
    <x v="218"/>
    <x v="0"/>
    <s v="Oficinas"/>
    <n v="177"/>
    <x v="0"/>
    <n v="67916.92"/>
    <n v="1754383"/>
    <n v="1403506.4"/>
    <n v="282959.68000000011"/>
    <s v="Arturo"/>
    <n v="3.8"/>
  </r>
  <r>
    <n v="991"/>
    <d v="2016-12-21T00:00:00"/>
    <x v="444"/>
    <x v="0"/>
    <s v="Estacionamiento"/>
    <n v="227"/>
    <x v="0"/>
    <n v="73952.28"/>
    <n v="1907242"/>
    <n v="1525793.6"/>
    <n v="307496.11999999988"/>
    <s v="Sabrina"/>
    <n v="4.7"/>
  </r>
  <r>
    <n v="992"/>
    <d v="2016-12-22T00:00:00"/>
    <x v="445"/>
    <x v="1"/>
    <s v="Local Comercial"/>
    <n v="278"/>
    <x v="0"/>
    <n v="91868.72"/>
    <n v="2362603"/>
    <n v="1890082.4"/>
    <n v="380651.88000000012"/>
    <s v="Ángeles"/>
    <n v="5"/>
  </r>
  <r>
    <n v="993"/>
    <d v="2016-12-22T00:00:00"/>
    <x v="263"/>
    <x v="0"/>
    <s v="Depósito"/>
    <n v="196"/>
    <x v="0"/>
    <n v="75449.399999999994"/>
    <n v="1947995"/>
    <n v="1558396"/>
    <n v="314149.59999999998"/>
    <s v="Sabrina"/>
    <n v="4.0999999999999996"/>
  </r>
  <r>
    <n v="994"/>
    <d v="2016-12-22T00:00:00"/>
    <x v="446"/>
    <x v="0"/>
    <s v="Casa"/>
    <n v="184"/>
    <x v="0"/>
    <n v="52866.44"/>
    <n v="1383446"/>
    <n v="1106756.8"/>
    <n v="223822.75999999995"/>
    <s v="Carlos"/>
    <n v="3.7"/>
  </r>
  <r>
    <n v="995"/>
    <d v="2016-12-22T00:00:00"/>
    <x v="244"/>
    <x v="0"/>
    <s v="Local Comercial"/>
    <n v="174"/>
    <x v="0"/>
    <n v="55807"/>
    <n v="1451285"/>
    <n v="1161028"/>
    <n v="234450"/>
    <s v="Carlos"/>
    <n v="3.8"/>
  </r>
  <r>
    <n v="996"/>
    <d v="2016-12-23T00:00:00"/>
    <x v="244"/>
    <x v="1"/>
    <s v="Depósito"/>
    <n v="81"/>
    <x v="1"/>
    <n v="26475.360000000001"/>
    <n v="726669"/>
    <n v="581335.19999999995"/>
    <n v="118858.44000000005"/>
    <s v="Romina"/>
    <n v="3.8"/>
  </r>
  <r>
    <n v="997"/>
    <d v="2016-12-23T00:00:00"/>
    <x v="389"/>
    <x v="2"/>
    <s v="Departamento"/>
    <n v="63"/>
    <x v="1"/>
    <n v="16765.28"/>
    <n v="485417"/>
    <n v="388333.6"/>
    <n v="80318.120000000024"/>
    <s v="Arturo"/>
    <n v="4.3"/>
  </r>
  <r>
    <n v="998"/>
    <d v="2016-12-23T00:00:00"/>
    <x v="322"/>
    <x v="3"/>
    <s v="Terreno"/>
    <n v="213"/>
    <x v="0"/>
    <n v="83268.72"/>
    <n v="2138228"/>
    <n v="1710582.4"/>
    <n v="344376.88000000012"/>
    <s v="Sabrina"/>
    <n v="4.0999999999999996"/>
  </r>
  <r>
    <n v="999"/>
    <d v="2016-12-23T00:00:00"/>
    <x v="423"/>
    <x v="2"/>
    <s v="Terreno"/>
    <n v="60"/>
    <x v="1"/>
    <n v="16112.72"/>
    <n v="467228"/>
    <n v="373782.4"/>
    <n v="77332.879999999976"/>
    <s v="Arturo"/>
    <n v="3.7"/>
  </r>
  <r>
    <n v="1000"/>
    <d v="2016-12-24T00:00:00"/>
    <x v="447"/>
    <x v="2"/>
    <s v="Local Comercial"/>
    <n v="293"/>
    <x v="0"/>
    <n v="107635"/>
    <n v="2743685"/>
    <n v="2194948"/>
    <n v="441102"/>
    <s v="Sabrina"/>
    <n v="4.7"/>
  </r>
  <r>
    <n v="1001"/>
    <d v="2016-12-25T00:00:00"/>
    <x v="275"/>
    <x v="1"/>
    <s v="Oficinas"/>
    <n v="245"/>
    <x v="0"/>
    <n v="53749"/>
    <n v="1405235"/>
    <n v="1124188"/>
    <n v="227298"/>
    <s v="Sabrina"/>
    <n v="3.7"/>
  </r>
  <r>
    <n v="1002"/>
    <d v="2016-12-25T00:00:00"/>
    <x v="445"/>
    <x v="0"/>
    <s v="Oficinas"/>
    <n v="286"/>
    <x v="0"/>
    <n v="106310.24"/>
    <n v="2713541"/>
    <n v="2170832.7999999998"/>
    <n v="436397.9600000002"/>
    <s v="Ángeles"/>
    <n v="4.7"/>
  </r>
  <r>
    <n v="1003"/>
    <d v="2016-12-25T00:00:00"/>
    <x v="388"/>
    <x v="1"/>
    <s v="Departamento"/>
    <n v="80"/>
    <x v="1"/>
    <n v="24593.32"/>
    <n v="674543"/>
    <n v="539634.4"/>
    <n v="110315.27999999997"/>
    <s v="Iván"/>
    <n v="3.9"/>
  </r>
  <r>
    <n v="1004"/>
    <d v="2016-12-26T00:00:00"/>
    <x v="311"/>
    <x v="1"/>
    <s v="Departamento"/>
    <n v="89"/>
    <x v="0"/>
    <n v="34055.199999999997"/>
    <n v="903265"/>
    <n v="722612"/>
    <n v="146597.79999999999"/>
    <s v="Iván"/>
    <n v="4.2"/>
  </r>
  <r>
    <n v="1005"/>
    <d v="2016-12-26T00:00:00"/>
    <x v="287"/>
    <x v="3"/>
    <s v="Terreno"/>
    <n v="156"/>
    <x v="0"/>
    <n v="56889.4"/>
    <n v="1473845"/>
    <n v="1179076"/>
    <n v="237879.6"/>
    <s v="Sabrina"/>
    <n v="4.0999999999999996"/>
  </r>
  <r>
    <n v="1006"/>
    <d v="2016-12-26T00:00:00"/>
    <x v="253"/>
    <x v="1"/>
    <s v="Oficinas"/>
    <n v="209"/>
    <x v="0"/>
    <n v="67389.600000000006"/>
    <n v="1742725"/>
    <n v="1394180"/>
    <n v="281155.40000000002"/>
    <s v="Arturo"/>
    <n v="4.5999999999999996"/>
  </r>
  <r>
    <n v="1007"/>
    <d v="2016-12-27T00:00:00"/>
    <x v="373"/>
    <x v="2"/>
    <s v="Casa"/>
    <n v="82"/>
    <x v="0"/>
    <n v="32081.16"/>
    <n v="858989"/>
    <n v="687191.2"/>
    <n v="139716.64000000004"/>
    <s v="Iván"/>
    <n v="4.3"/>
  </r>
  <r>
    <n v="1008"/>
    <d v="2016-12-27T00:00:00"/>
    <x v="313"/>
    <x v="2"/>
    <s v="Estacionamiento"/>
    <n v="115"/>
    <x v="1"/>
    <n v="24032.48"/>
    <n v="659272"/>
    <n v="527417.59999999998"/>
    <n v="107821.92000000003"/>
    <s v="Romina"/>
    <n v="4.2"/>
  </r>
  <r>
    <n v="1009"/>
    <d v="2016-12-27T00:00:00"/>
    <x v="263"/>
    <x v="0"/>
    <s v="Oficinas"/>
    <n v="219"/>
    <x v="0"/>
    <n v="49876.28"/>
    <n v="1303217"/>
    <n v="1042573.6"/>
    <n v="210767.12000000002"/>
    <s v="Arturo"/>
    <n v="5"/>
  </r>
  <r>
    <n v="1010"/>
    <d v="2016-12-27T00:00:00"/>
    <x v="448"/>
    <x v="3"/>
    <s v="Casa"/>
    <n v="206"/>
    <x v="0"/>
    <n v="36632.080000000002"/>
    <n v="982187"/>
    <n v="785749.6"/>
    <n v="159805.32"/>
    <s v="Sabrina"/>
    <n v="4"/>
  </r>
  <r>
    <n v="1011"/>
    <d v="2016-12-27T00:00:00"/>
    <x v="449"/>
    <x v="3"/>
    <s v="Casa"/>
    <n v="91"/>
    <x v="0"/>
    <n v="33473.919999999998"/>
    <n v="899333"/>
    <n v="719466.4"/>
    <n v="146392.68"/>
    <s v="Ángeles"/>
    <n v="4.4000000000000004"/>
  </r>
  <r>
    <n v="1012"/>
    <d v="2016-12-30T00:00:00"/>
    <x v="450"/>
    <x v="2"/>
    <s v="Terreno"/>
    <n v="167"/>
    <x v="0"/>
    <n v="39367.839999999997"/>
    <n v="1044556"/>
    <n v="835644.8"/>
    <n v="169543.35999999996"/>
    <s v="Iván"/>
    <n v="3.7"/>
  </r>
  <r>
    <n v="1013"/>
    <d v="2016-12-31T00:00:00"/>
    <x v="378"/>
    <x v="1"/>
    <s v="Casa"/>
    <n v="185"/>
    <x v="0"/>
    <n v="65341.2"/>
    <n v="1694365"/>
    <n v="1355492"/>
    <n v="273531.8"/>
    <s v="Arturo"/>
    <n v="3.9"/>
  </r>
  <r>
    <n v="1014"/>
    <d v="2016-12-31T00:00:00"/>
    <x v="416"/>
    <x v="2"/>
    <s v="Local Comercial"/>
    <n v="141"/>
    <x v="0"/>
    <n v="57359.040000000001"/>
    <n v="1493711"/>
    <n v="1194968.8"/>
    <n v="241383.15999999995"/>
    <s v="Ángeles"/>
    <n v="5"/>
  </r>
  <r>
    <n v="1015"/>
    <d v="2016-12-31T00:00:00"/>
    <x v="451"/>
    <x v="3"/>
    <s v="Oficinas"/>
    <n v="162"/>
    <x v="0"/>
    <n v="59572.88"/>
    <n v="1544957"/>
    <n v="1235965.6000000001"/>
    <n v="249418.5199999999"/>
    <s v="Sabrina"/>
    <n v="3.6"/>
  </r>
  <r>
    <n v="1016"/>
    <d v="2017-01-01T00:00:00"/>
    <x v="452"/>
    <x v="0"/>
    <s v="Oficinas"/>
    <n v="138"/>
    <x v="0"/>
    <n v="50074.559999999998"/>
    <n v="1313349"/>
    <n v="1050679.2"/>
    <n v="212595.24000000005"/>
    <s v="Ángeles"/>
    <n v="4.7"/>
  </r>
  <r>
    <n v="1017"/>
    <d v="2017-01-01T00:00:00"/>
    <x v="395"/>
    <x v="1"/>
    <s v="Oficinas"/>
    <n v="210"/>
    <x v="0"/>
    <n v="83132.479999999996"/>
    <n v="2138347"/>
    <n v="1710677.6"/>
    <n v="344536.91999999993"/>
    <s v="Romina"/>
    <n v="5"/>
  </r>
  <r>
    <n v="1018"/>
    <d v="2017-01-01T00:00:00"/>
    <x v="373"/>
    <x v="1"/>
    <s v="Depósito"/>
    <n v="265"/>
    <x v="0"/>
    <n v="53263.56"/>
    <n v="1396549"/>
    <n v="1117239.2"/>
    <n v="226046.24000000005"/>
    <s v="Iván"/>
    <n v="4.5"/>
  </r>
  <r>
    <n v="1019"/>
    <d v="2017-01-02T00:00:00"/>
    <x v="392"/>
    <x v="2"/>
    <s v="Terreno"/>
    <n v="40"/>
    <x v="1"/>
    <n v="13845.36"/>
    <n v="406469"/>
    <n v="325175.2"/>
    <n v="67448.439999999988"/>
    <s v="Iván"/>
    <n v="4.5999999999999996"/>
  </r>
  <r>
    <n v="1020"/>
    <d v="2017-01-02T00:00:00"/>
    <x v="453"/>
    <x v="1"/>
    <s v="Local Comercial"/>
    <n v="194"/>
    <x v="0"/>
    <n v="45984.2"/>
    <n v="1213340"/>
    <n v="970672"/>
    <n v="196683.8"/>
    <s v="Ángeles"/>
    <n v="4.2"/>
  </r>
  <r>
    <n v="1021"/>
    <d v="2017-01-02T00:00:00"/>
    <x v="452"/>
    <x v="0"/>
    <s v="Casa"/>
    <n v="82"/>
    <x v="1"/>
    <n v="17154.48"/>
    <n v="489447"/>
    <n v="391557.6"/>
    <n v="80734.920000000027"/>
    <s v="Carlos"/>
    <n v="4.0999999999999996"/>
  </r>
  <r>
    <n v="1022"/>
    <d v="2017-01-03T00:00:00"/>
    <x v="454"/>
    <x v="0"/>
    <s v="Depósito"/>
    <n v="233"/>
    <x v="0"/>
    <n v="45995.12"/>
    <n v="1214138"/>
    <n v="971310.4"/>
    <n v="196832.47999999998"/>
    <s v="Carlos"/>
    <n v="4.5999999999999996"/>
  </r>
  <r>
    <n v="1023"/>
    <d v="2017-01-03T00:00:00"/>
    <x v="455"/>
    <x v="3"/>
    <s v="Departamento"/>
    <n v="100"/>
    <x v="0"/>
    <n v="34460.199999999997"/>
    <n v="926465"/>
    <n v="741172"/>
    <n v="150832.79999999999"/>
    <s v="Arturo"/>
    <n v="4.0999999999999996"/>
  </r>
  <r>
    <n v="1024"/>
    <d v="2017-01-03T00:00:00"/>
    <x v="456"/>
    <x v="0"/>
    <s v="Local Comercial"/>
    <n v="167"/>
    <x v="0"/>
    <n v="63952.959999999999"/>
    <n v="1651909"/>
    <n v="1321527.2"/>
    <n v="266428.84000000003"/>
    <s v="Romina"/>
    <n v="4.9000000000000004"/>
  </r>
  <r>
    <n v="1025"/>
    <d v="2017-01-04T00:00:00"/>
    <x v="289"/>
    <x v="2"/>
    <s v="Local Comercial"/>
    <n v="210"/>
    <x v="0"/>
    <n v="80198.960000000006"/>
    <n v="2059109"/>
    <n v="1647287.2"/>
    <n v="331622.84000000003"/>
    <s v="Iván"/>
    <n v="4.4000000000000004"/>
  </r>
  <r>
    <n v="1026"/>
    <d v="2017-01-04T00:00:00"/>
    <x v="345"/>
    <x v="3"/>
    <s v="Terreno"/>
    <n v="203"/>
    <x v="0"/>
    <n v="48250.48"/>
    <n v="1267747"/>
    <n v="1014197.6"/>
    <n v="205298.92"/>
    <s v="Sabrina"/>
    <n v="4.5"/>
  </r>
  <r>
    <n v="1027"/>
    <d v="2017-01-04T00:00:00"/>
    <x v="457"/>
    <x v="3"/>
    <s v="Depósito"/>
    <n v="75"/>
    <x v="1"/>
    <n v="13082.88"/>
    <n v="389457"/>
    <n v="311565.59999999998"/>
    <n v="64808.520000000026"/>
    <s v="Carlos"/>
    <n v="3.9"/>
  </r>
  <r>
    <n v="1028"/>
    <d v="2017-01-05T00:00:00"/>
    <x v="458"/>
    <x v="2"/>
    <s v="Local Comercial"/>
    <n v="78"/>
    <x v="1"/>
    <n v="23439.64"/>
    <n v="646901"/>
    <n v="517520.8"/>
    <n v="105940.56000000001"/>
    <s v="Carlos"/>
    <n v="4.9000000000000004"/>
  </r>
  <r>
    <n v="1029"/>
    <d v="2017-01-05T00:00:00"/>
    <x v="347"/>
    <x v="1"/>
    <s v="Local Comercial"/>
    <n v="264"/>
    <x v="0"/>
    <n v="42459.24"/>
    <n v="1125666"/>
    <n v="900532.8"/>
    <n v="182673.95999999996"/>
    <s v="Carlos"/>
    <n v="4.3"/>
  </r>
  <r>
    <n v="1030"/>
    <d v="2017-01-05T00:00:00"/>
    <x v="459"/>
    <x v="0"/>
    <s v="Depósito"/>
    <n v="216"/>
    <x v="0"/>
    <n v="46876.2"/>
    <n v="1230990"/>
    <n v="984792"/>
    <n v="199321.8"/>
    <s v="Ángeles"/>
    <n v="4.5999999999999996"/>
  </r>
  <r>
    <n v="1031"/>
    <d v="2017-01-05T00:00:00"/>
    <x v="352"/>
    <x v="3"/>
    <s v="Departamento"/>
    <n v="138"/>
    <x v="0"/>
    <n v="43443.08"/>
    <n v="1143162"/>
    <n v="914529.6"/>
    <n v="185189.32"/>
    <s v="Ángeles"/>
    <n v="4.2"/>
  </r>
  <r>
    <n v="1032"/>
    <d v="2017-01-06T00:00:00"/>
    <x v="460"/>
    <x v="2"/>
    <s v="Terreno"/>
    <n v="164"/>
    <x v="0"/>
    <n v="49432"/>
    <n v="1298735"/>
    <n v="1038988"/>
    <n v="210315"/>
    <s v="Sabrina"/>
    <n v="4.3"/>
  </r>
  <r>
    <n v="1033"/>
    <d v="2017-01-06T00:00:00"/>
    <x v="275"/>
    <x v="0"/>
    <s v="Estacionamiento"/>
    <n v="168"/>
    <x v="0"/>
    <n v="48851.88"/>
    <n v="1273157"/>
    <n v="1018525.6"/>
    <n v="205779.52000000002"/>
    <s v="Sabrina"/>
    <n v="4.5"/>
  </r>
  <r>
    <n v="1034"/>
    <d v="2017-01-06T00:00:00"/>
    <x v="356"/>
    <x v="3"/>
    <s v="Estacionamiento"/>
    <n v="150"/>
    <x v="0"/>
    <n v="35883.199999999997"/>
    <n v="959840"/>
    <n v="767872"/>
    <n v="156084.79999999999"/>
    <s v="Sabrina"/>
    <n v="4"/>
  </r>
  <r>
    <n v="1035"/>
    <d v="2017-01-07T00:00:00"/>
    <x v="456"/>
    <x v="2"/>
    <s v="Depósito"/>
    <n v="245"/>
    <x v="0"/>
    <n v="94867.520000000004"/>
    <n v="2435273"/>
    <n v="1948218.4"/>
    <n v="392187.08000000007"/>
    <s v="Iván"/>
    <n v="4.8"/>
  </r>
  <r>
    <n v="1036"/>
    <d v="2017-01-07T00:00:00"/>
    <x v="396"/>
    <x v="0"/>
    <s v="Departamento"/>
    <n v="174"/>
    <x v="0"/>
    <n v="64799.4"/>
    <n v="1673045"/>
    <n v="1338436"/>
    <n v="269809.59999999998"/>
    <s v="Sabrina"/>
    <n v="4"/>
  </r>
  <r>
    <n v="1037"/>
    <d v="2017-01-08T00:00:00"/>
    <x v="459"/>
    <x v="2"/>
    <s v="Departamento"/>
    <n v="267"/>
    <x v="0"/>
    <n v="99215.92"/>
    <n v="2533208"/>
    <n v="2026566.4"/>
    <n v="407425.68000000011"/>
    <s v="Iván"/>
    <n v="4.8"/>
  </r>
  <r>
    <n v="1038"/>
    <d v="2017-01-08T00:00:00"/>
    <x v="276"/>
    <x v="0"/>
    <s v="Local Comercial"/>
    <n v="53"/>
    <x v="1"/>
    <n v="12042.04"/>
    <n v="361811"/>
    <n v="289448.8"/>
    <n v="60320.160000000011"/>
    <s v="Romina"/>
    <n v="4.2"/>
  </r>
  <r>
    <n v="1039"/>
    <d v="2017-01-09T00:00:00"/>
    <x v="401"/>
    <x v="3"/>
    <s v="Local Comercial"/>
    <n v="260"/>
    <x v="0"/>
    <n v="56779.6"/>
    <n v="1477925"/>
    <n v="1182340"/>
    <n v="238805.4"/>
    <s v="Arturo"/>
    <n v="4.5"/>
  </r>
  <r>
    <n v="1040"/>
    <d v="2017-01-09T00:00:00"/>
    <x v="364"/>
    <x v="0"/>
    <s v="Estacionamiento"/>
    <n v="159"/>
    <x v="0"/>
    <n v="52028.6"/>
    <n v="1351925"/>
    <n v="1081540"/>
    <n v="218356.4"/>
    <s v="Iván"/>
    <n v="4"/>
  </r>
  <r>
    <n v="1041"/>
    <d v="2017-01-09T00:00:00"/>
    <x v="382"/>
    <x v="3"/>
    <s v="Departamento"/>
    <n v="279"/>
    <x v="0"/>
    <n v="68098.080000000002"/>
    <n v="1768787"/>
    <n v="1415029.6"/>
    <n v="285659.31999999989"/>
    <s v="Carlos"/>
    <n v="4"/>
  </r>
  <r>
    <n v="1042"/>
    <d v="2017-01-10T00:00:00"/>
    <x v="461"/>
    <x v="2"/>
    <s v="Casa"/>
    <n v="84"/>
    <x v="1"/>
    <n v="14225.4"/>
    <n v="410795"/>
    <n v="328636"/>
    <n v="67933.600000000006"/>
    <s v="Ángeles"/>
    <n v="3.6"/>
  </r>
  <r>
    <n v="1043"/>
    <d v="2017-01-11T00:00:00"/>
    <x v="362"/>
    <x v="2"/>
    <s v="Oficinas"/>
    <n v="183"/>
    <x v="0"/>
    <n v="72741.16"/>
    <n v="1880489"/>
    <n v="1504391.2"/>
    <n v="303356.64"/>
    <s v="Arturo"/>
    <n v="3.6"/>
  </r>
  <r>
    <n v="1044"/>
    <d v="2017-01-11T00:00:00"/>
    <x v="462"/>
    <x v="3"/>
    <s v="Departamento"/>
    <n v="212"/>
    <x v="0"/>
    <n v="63356.84"/>
    <n v="1639681"/>
    <n v="1311744.8"/>
    <n v="264579.36"/>
    <s v="Carlos"/>
    <n v="4.8"/>
  </r>
  <r>
    <n v="1045"/>
    <d v="2017-01-11T00:00:00"/>
    <x v="440"/>
    <x v="0"/>
    <s v="Oficinas"/>
    <n v="255"/>
    <x v="0"/>
    <n v="94971.8"/>
    <n v="2439405"/>
    <n v="1951524"/>
    <n v="392909.2"/>
    <s v="Carlos"/>
    <n v="3.8"/>
  </r>
  <r>
    <n v="1046"/>
    <d v="2017-01-11T00:00:00"/>
    <x v="387"/>
    <x v="3"/>
    <s v="Casa"/>
    <n v="233"/>
    <x v="0"/>
    <n v="71936.2"/>
    <n v="1859765"/>
    <n v="1487812"/>
    <n v="300016.8"/>
    <s v="Sabrina"/>
    <n v="4.8"/>
  </r>
  <r>
    <n v="1047"/>
    <d v="2017-01-11T00:00:00"/>
    <x v="463"/>
    <x v="2"/>
    <s v="Local Comercial"/>
    <n v="154"/>
    <x v="0"/>
    <n v="37106.720000000001"/>
    <n v="986178"/>
    <n v="788942.4"/>
    <n v="160128.87999999998"/>
    <s v="Iván"/>
    <n v="4.3"/>
  </r>
  <r>
    <n v="1048"/>
    <d v="2017-01-12T00:00:00"/>
    <x v="376"/>
    <x v="0"/>
    <s v="Casa"/>
    <n v="275"/>
    <x v="0"/>
    <n v="93875.88"/>
    <n v="2399057"/>
    <n v="1919245.6"/>
    <n v="385935.5199999999"/>
    <s v="Sabrina"/>
    <n v="5"/>
  </r>
  <r>
    <n v="1049"/>
    <d v="2017-01-12T00:00:00"/>
    <x v="303"/>
    <x v="3"/>
    <s v="Terreno"/>
    <n v="68"/>
    <x v="1"/>
    <n v="25716.48"/>
    <n v="709472"/>
    <n v="567577.59999999998"/>
    <n v="116177.92000000003"/>
    <s v="Carlos"/>
    <n v="4.9000000000000004"/>
  </r>
  <r>
    <n v="1050"/>
    <d v="2017-01-12T00:00:00"/>
    <x v="364"/>
    <x v="2"/>
    <s v="Estacionamiento"/>
    <n v="114"/>
    <x v="1"/>
    <n v="27259.200000000001"/>
    <n v="740165"/>
    <n v="592132"/>
    <n v="120773.8"/>
    <s v="Romina"/>
    <n v="4.5"/>
  </r>
  <r>
    <n v="1051"/>
    <d v="2017-01-12T00:00:00"/>
    <x v="464"/>
    <x v="1"/>
    <s v="Casa"/>
    <n v="243"/>
    <x v="0"/>
    <n v="76478.92"/>
    <n v="1976933"/>
    <n v="1581546.4"/>
    <n v="318907.68000000011"/>
    <s v="Arturo"/>
    <n v="4.5"/>
  </r>
  <r>
    <n v="1052"/>
    <d v="2017-01-12T00:00:00"/>
    <x v="459"/>
    <x v="1"/>
    <s v="Casa"/>
    <n v="68"/>
    <x v="1"/>
    <n v="23791"/>
    <n v="661085"/>
    <n v="528868"/>
    <n v="108426"/>
    <s v="Ángeles"/>
    <n v="5"/>
  </r>
  <r>
    <n v="1053"/>
    <d v="2017-01-13T00:00:00"/>
    <x v="345"/>
    <x v="3"/>
    <s v="Casa"/>
    <n v="36"/>
    <x v="1"/>
    <n v="8004.2"/>
    <n v="260765"/>
    <n v="208612"/>
    <n v="44148.800000000003"/>
    <s v="Ángeles"/>
    <n v="4"/>
  </r>
  <r>
    <n v="1054"/>
    <d v="2017-01-14T00:00:00"/>
    <x v="465"/>
    <x v="1"/>
    <s v="Casa"/>
    <n v="245"/>
    <x v="0"/>
    <n v="84935.84"/>
    <n v="2175256"/>
    <n v="1740204.8"/>
    <n v="350115.36"/>
    <s v="Romina"/>
    <n v="4.3"/>
  </r>
  <r>
    <n v="1055"/>
    <d v="2017-01-14T00:00:00"/>
    <x v="466"/>
    <x v="0"/>
    <s v="Terreno"/>
    <n v="144"/>
    <x v="0"/>
    <n v="49411.32"/>
    <n v="1286893"/>
    <n v="1029514.4"/>
    <n v="207967.27999999997"/>
    <s v="Arturo"/>
    <n v="3.6"/>
  </r>
  <r>
    <n v="1056"/>
    <d v="2017-01-15T00:00:00"/>
    <x v="235"/>
    <x v="2"/>
    <s v="Casa"/>
    <n v="41"/>
    <x v="1"/>
    <n v="11264.2"/>
    <n v="336590"/>
    <n v="269272"/>
    <n v="56053.8"/>
    <s v="Romina"/>
    <n v="3.7"/>
  </r>
  <r>
    <n v="1057"/>
    <d v="2017-01-15T00:00:00"/>
    <x v="467"/>
    <x v="0"/>
    <s v="Depósito"/>
    <n v="86"/>
    <x v="1"/>
    <n v="22840"/>
    <n v="636335"/>
    <n v="509068"/>
    <n v="104427"/>
    <s v="Ángeles"/>
    <n v="3.9"/>
  </r>
  <r>
    <n v="1058"/>
    <d v="2017-01-15T00:00:00"/>
    <x v="468"/>
    <x v="2"/>
    <s v="Depósito"/>
    <n v="215"/>
    <x v="0"/>
    <n v="76162.080000000002"/>
    <n v="1956312"/>
    <n v="1565049.6"/>
    <n v="315100.31999999989"/>
    <s v="Carlos"/>
    <n v="4.5"/>
  </r>
  <r>
    <n v="1059"/>
    <d v="2017-01-16T00:00:00"/>
    <x v="404"/>
    <x v="0"/>
    <s v="Estacionamiento"/>
    <n v="127"/>
    <x v="1"/>
    <n v="22025.200000000001"/>
    <n v="609715"/>
    <n v="487772"/>
    <n v="99917.8"/>
    <s v="Iván"/>
    <n v="4.5999999999999996"/>
  </r>
  <r>
    <n v="1060"/>
    <d v="2017-01-17T00:00:00"/>
    <x v="462"/>
    <x v="0"/>
    <s v="Estacionamiento"/>
    <n v="74"/>
    <x v="1"/>
    <n v="18788.400000000001"/>
    <n v="537045"/>
    <n v="429636"/>
    <n v="88620.6"/>
    <s v="Iván"/>
    <n v="4.4000000000000004"/>
  </r>
  <r>
    <n v="1061"/>
    <d v="2017-01-17T00:00:00"/>
    <x v="469"/>
    <x v="1"/>
    <s v="Departamento"/>
    <n v="39"/>
    <x v="1"/>
    <n v="9246.6"/>
    <n v="296000"/>
    <n v="236800"/>
    <n v="49953.4"/>
    <s v="Carlos"/>
    <n v="3.9"/>
  </r>
  <r>
    <n v="1062"/>
    <d v="2017-01-18T00:00:00"/>
    <x v="404"/>
    <x v="0"/>
    <s v="Local Comercial"/>
    <n v="64"/>
    <x v="1"/>
    <n v="24947.08"/>
    <n v="688537"/>
    <n v="550829.6"/>
    <n v="112760.32000000002"/>
    <s v="Carlos"/>
    <n v="4"/>
  </r>
  <r>
    <n v="1063"/>
    <d v="2017-01-19T00:00:00"/>
    <x v="470"/>
    <x v="3"/>
    <s v="Terreno"/>
    <n v="206"/>
    <x v="0"/>
    <n v="74275.64"/>
    <n v="1923026"/>
    <n v="1538420.8"/>
    <n v="310329.55999999994"/>
    <s v="Iván"/>
    <n v="4.3"/>
  </r>
  <r>
    <n v="1064"/>
    <d v="2017-01-19T00:00:00"/>
    <x v="439"/>
    <x v="2"/>
    <s v="Oficinas"/>
    <n v="76"/>
    <x v="1"/>
    <n v="23188"/>
    <n v="643685"/>
    <n v="514948"/>
    <n v="105549"/>
    <s v="Romina"/>
    <n v="3.6"/>
  </r>
  <r>
    <n v="1065"/>
    <d v="2017-01-19T00:00:00"/>
    <x v="471"/>
    <x v="3"/>
    <s v="Terreno"/>
    <n v="196"/>
    <x v="0"/>
    <n v="59073"/>
    <n v="1539285"/>
    <n v="1231428"/>
    <n v="248784"/>
    <s v="Carlos"/>
    <n v="4.3"/>
  </r>
  <r>
    <n v="1066"/>
    <d v="2017-01-20T00:00:00"/>
    <x v="282"/>
    <x v="3"/>
    <s v="Estacionamiento"/>
    <n v="280"/>
    <x v="0"/>
    <n v="111689.32"/>
    <n v="2844493"/>
    <n v="2275594.4"/>
    <n v="457209.28000000009"/>
    <s v="Arturo"/>
    <n v="4.9000000000000004"/>
  </r>
  <r>
    <n v="1067"/>
    <d v="2017-01-20T00:00:00"/>
    <x v="410"/>
    <x v="1"/>
    <s v="Casa"/>
    <n v="104"/>
    <x v="0"/>
    <n v="34879.800000000003"/>
    <n v="929105"/>
    <n v="743284"/>
    <n v="150941.20000000001"/>
    <s v="Arturo"/>
    <n v="4.2"/>
  </r>
  <r>
    <n v="1068"/>
    <d v="2017-01-21T00:00:00"/>
    <x v="426"/>
    <x v="1"/>
    <s v="Oficinas"/>
    <n v="218"/>
    <x v="0"/>
    <n v="57697.88"/>
    <n v="1507682"/>
    <n v="1206145.6000000001"/>
    <n v="243838.5199999999"/>
    <s v="Carlos"/>
    <n v="4.4000000000000004"/>
  </r>
  <r>
    <n v="1069"/>
    <d v="2017-01-21T00:00:00"/>
    <x v="227"/>
    <x v="2"/>
    <s v="Estacionamiento"/>
    <n v="105"/>
    <x v="0"/>
    <n v="41722.76"/>
    <n v="1102229"/>
    <n v="881783.2"/>
    <n v="178723.04000000004"/>
    <s v="Arturo"/>
    <n v="4"/>
  </r>
  <r>
    <n v="1070"/>
    <d v="2017-01-21T00:00:00"/>
    <x v="472"/>
    <x v="2"/>
    <s v="Departamento"/>
    <n v="227"/>
    <x v="0"/>
    <n v="45873.36"/>
    <n v="1199269"/>
    <n v="959415.2"/>
    <n v="193980.44000000006"/>
    <s v="Arturo"/>
    <n v="3.6"/>
  </r>
  <r>
    <n v="1071"/>
    <d v="2017-01-21T00:00:00"/>
    <x v="212"/>
    <x v="1"/>
    <s v="Estacionamiento"/>
    <n v="114"/>
    <x v="0"/>
    <n v="44571.08"/>
    <n v="1170937"/>
    <n v="936749.6"/>
    <n v="189616.32"/>
    <s v="Romina"/>
    <n v="4.5999999999999996"/>
  </r>
  <r>
    <n v="1072"/>
    <d v="2017-01-22T00:00:00"/>
    <x v="355"/>
    <x v="2"/>
    <s v="Oficinas"/>
    <n v="128"/>
    <x v="1"/>
    <n v="22918.080000000002"/>
    <n v="628637"/>
    <n v="502909.6"/>
    <n v="102809.32000000002"/>
    <s v="Romina"/>
    <n v="3.7"/>
  </r>
  <r>
    <n v="1073"/>
    <d v="2017-01-22T00:00:00"/>
    <x v="347"/>
    <x v="1"/>
    <s v="Depósito"/>
    <n v="241"/>
    <x v="0"/>
    <n v="82237.64"/>
    <n v="2120351"/>
    <n v="1696280.8"/>
    <n v="341832.55999999994"/>
    <s v="Sabrina"/>
    <n v="4.5999999999999996"/>
  </r>
  <r>
    <n v="1074"/>
    <d v="2017-01-22T00:00:00"/>
    <x v="420"/>
    <x v="3"/>
    <s v="Departamento"/>
    <n v="287"/>
    <x v="0"/>
    <n v="84556.2"/>
    <n v="2178315"/>
    <n v="1742652"/>
    <n v="351106.8"/>
    <s v="Carlos"/>
    <n v="4.5999999999999996"/>
  </r>
  <r>
    <n v="1075"/>
    <d v="2017-01-23T00:00:00"/>
    <x v="404"/>
    <x v="0"/>
    <s v="Oficinas"/>
    <n v="286"/>
    <x v="0"/>
    <n v="89884"/>
    <n v="2311535"/>
    <n v="1849228"/>
    <n v="372423"/>
    <s v="Iván"/>
    <n v="4.7"/>
  </r>
  <r>
    <n v="1076"/>
    <d v="2017-01-23T00:00:00"/>
    <x v="237"/>
    <x v="3"/>
    <s v="Departamento"/>
    <n v="65"/>
    <x v="1"/>
    <n v="11201.72"/>
    <n v="334853"/>
    <n v="267882.40000000002"/>
    <n v="55768.879999999976"/>
    <s v="Sabrina"/>
    <n v="4.2"/>
  </r>
  <r>
    <n v="1077"/>
    <d v="2017-01-23T00:00:00"/>
    <x v="473"/>
    <x v="0"/>
    <s v="Terreno"/>
    <n v="207"/>
    <x v="0"/>
    <n v="75245.16"/>
    <n v="1948089"/>
    <n v="1558471.2"/>
    <n v="314372.64"/>
    <s v="Ángeles"/>
    <n v="3.7"/>
  </r>
  <r>
    <n v="1078"/>
    <d v="2017-01-24T00:00:00"/>
    <x v="474"/>
    <x v="1"/>
    <s v="Departamento"/>
    <n v="248"/>
    <x v="0"/>
    <n v="73282.759999999995"/>
    <n v="1887129"/>
    <n v="1509703.2"/>
    <n v="304143.04000000004"/>
    <s v="Romina"/>
    <n v="4.5"/>
  </r>
  <r>
    <n v="1079"/>
    <d v="2017-01-24T00:00:00"/>
    <x v="422"/>
    <x v="0"/>
    <s v="Oficinas"/>
    <n v="88"/>
    <x v="0"/>
    <n v="29933.439999999999"/>
    <n v="814171"/>
    <n v="651336.80000000005"/>
    <n v="132900.75999999995"/>
    <s v="Sabrina"/>
    <n v="3.9"/>
  </r>
  <r>
    <n v="1080"/>
    <d v="2017-01-24T00:00:00"/>
    <x v="475"/>
    <x v="2"/>
    <s v="Local Comercial"/>
    <n v="284"/>
    <x v="0"/>
    <n v="90092.160000000003"/>
    <n v="2315839"/>
    <n v="1852671.2"/>
    <n v="373075.64"/>
    <s v="Carlos"/>
    <n v="4"/>
  </r>
  <r>
    <n v="1081"/>
    <d v="2017-01-24T00:00:00"/>
    <x v="444"/>
    <x v="3"/>
    <s v="Terreno"/>
    <n v="176"/>
    <x v="0"/>
    <n v="44330.8"/>
    <n v="1164905"/>
    <n v="931924"/>
    <n v="188650.2"/>
    <s v="Romina"/>
    <n v="4.5"/>
  </r>
  <r>
    <n v="1082"/>
    <d v="2017-01-25T00:00:00"/>
    <x v="273"/>
    <x v="2"/>
    <s v="Oficinas"/>
    <n v="169"/>
    <x v="0"/>
    <n v="63401.120000000003"/>
    <n v="1651613"/>
    <n v="1321290.3999999999"/>
    <n v="266921.4800000001"/>
    <s v="Romina"/>
    <n v="4.4000000000000004"/>
  </r>
  <r>
    <n v="1083"/>
    <d v="2017-01-25T00:00:00"/>
    <x v="476"/>
    <x v="1"/>
    <s v="Departamento"/>
    <n v="207"/>
    <x v="0"/>
    <n v="52506.2"/>
    <n v="1368515"/>
    <n v="1094812"/>
    <n v="221196.79999999999"/>
    <s v="Romina"/>
    <n v="4.2"/>
  </r>
  <r>
    <n v="1084"/>
    <d v="2017-01-25T00:00:00"/>
    <x v="227"/>
    <x v="3"/>
    <s v="Depósito"/>
    <n v="283"/>
    <x v="0"/>
    <n v="54176.52"/>
    <n v="1406623"/>
    <n v="1125298.3999999999"/>
    <n v="227148.0800000001"/>
    <s v="Carlos"/>
    <n v="4.8"/>
  </r>
  <r>
    <n v="1085"/>
    <d v="2017-01-25T00:00:00"/>
    <x v="362"/>
    <x v="2"/>
    <s v="Terreno"/>
    <n v="42"/>
    <x v="1"/>
    <n v="16314"/>
    <n v="460660"/>
    <n v="368528"/>
    <n v="75818"/>
    <s v="Carlos"/>
    <n v="4.5"/>
  </r>
  <r>
    <n v="1086"/>
    <d v="2017-01-25T00:00:00"/>
    <x v="233"/>
    <x v="0"/>
    <s v="Depósito"/>
    <n v="253"/>
    <x v="0"/>
    <n v="100690.2"/>
    <n v="2582665"/>
    <n v="2066132"/>
    <n v="415842.8"/>
    <s v="Romina"/>
    <n v="5"/>
  </r>
  <r>
    <n v="1087"/>
    <d v="2017-01-26T00:00:00"/>
    <x v="477"/>
    <x v="3"/>
    <s v="Departamento"/>
    <n v="194"/>
    <x v="0"/>
    <n v="46937.2"/>
    <n v="1236215"/>
    <n v="988972"/>
    <n v="200305.8"/>
    <s v="Sabrina"/>
    <n v="4.5"/>
  </r>
  <r>
    <n v="1088"/>
    <d v="2017-01-26T00:00:00"/>
    <x v="429"/>
    <x v="1"/>
    <s v="Departamento"/>
    <n v="139"/>
    <x v="1"/>
    <n v="29172.04"/>
    <n v="796661"/>
    <n v="637328.80000000005"/>
    <n v="130160.15999999995"/>
    <s v="Arturo"/>
    <n v="4.5"/>
  </r>
  <r>
    <n v="1089"/>
    <d v="2017-01-27T00:00:00"/>
    <x v="258"/>
    <x v="3"/>
    <s v="Terreno"/>
    <n v="165"/>
    <x v="0"/>
    <n v="42208.92"/>
    <n v="1117733"/>
    <n v="894186.4"/>
    <n v="181337.68"/>
    <s v="Romina"/>
    <n v="4.2"/>
  </r>
  <r>
    <n v="1090"/>
    <d v="2017-01-28T00:00:00"/>
    <x v="409"/>
    <x v="0"/>
    <s v="Departamento"/>
    <n v="249"/>
    <x v="0"/>
    <n v="71950.720000000001"/>
    <n v="1853278"/>
    <n v="1482622.4"/>
    <n v="298704.88000000012"/>
    <s v="Arturo"/>
    <n v="4.0999999999999996"/>
  </r>
  <r>
    <n v="1091"/>
    <d v="2017-01-28T00:00:00"/>
    <x v="478"/>
    <x v="3"/>
    <s v="Depósito"/>
    <n v="103"/>
    <x v="0"/>
    <n v="36931"/>
    <n v="980285"/>
    <n v="784228"/>
    <n v="159126"/>
    <s v="Iván"/>
    <n v="4.2"/>
  </r>
  <r>
    <n v="1092"/>
    <d v="2017-01-29T00:00:00"/>
    <x v="401"/>
    <x v="2"/>
    <s v="Estacionamiento"/>
    <n v="294"/>
    <x v="0"/>
    <n v="84411"/>
    <n v="2166860"/>
    <n v="1733488"/>
    <n v="348961"/>
    <s v="Romina"/>
    <n v="4"/>
  </r>
  <r>
    <n v="1093"/>
    <d v="2017-01-31T00:00:00"/>
    <x v="479"/>
    <x v="3"/>
    <s v="Terreno"/>
    <n v="215"/>
    <x v="0"/>
    <n v="87573.759999999995"/>
    <n v="2245829"/>
    <n v="1796663.2"/>
    <n v="361592.04000000004"/>
    <s v="Romina"/>
    <n v="3.8"/>
  </r>
  <r>
    <n v="1094"/>
    <d v="2017-02-01T00:00:00"/>
    <x v="480"/>
    <x v="3"/>
    <s v="Departamento"/>
    <n v="136"/>
    <x v="0"/>
    <n v="46445.08"/>
    <n v="1223962"/>
    <n v="979169.6"/>
    <n v="198347.32"/>
    <s v="Romina"/>
    <n v="4.7"/>
  </r>
  <r>
    <n v="1095"/>
    <d v="2017-02-01T00:00:00"/>
    <x v="481"/>
    <x v="1"/>
    <s v="Departamento"/>
    <n v="296"/>
    <x v="0"/>
    <n v="70209"/>
    <n v="1809185"/>
    <n v="1447348"/>
    <n v="291628"/>
    <s v="Ángeles"/>
    <n v="4.4000000000000004"/>
  </r>
  <r>
    <n v="1096"/>
    <d v="2017-02-01T00:00:00"/>
    <x v="315"/>
    <x v="2"/>
    <s v="Estacionamiento"/>
    <n v="57"/>
    <x v="1"/>
    <n v="20834.68"/>
    <n v="575877"/>
    <n v="460701.6"/>
    <n v="94340.72000000003"/>
    <s v="Arturo"/>
    <n v="4.3"/>
  </r>
  <r>
    <n v="1097"/>
    <d v="2017-02-01T00:00:00"/>
    <x v="347"/>
    <x v="2"/>
    <s v="Oficinas"/>
    <n v="153"/>
    <x v="0"/>
    <n v="30037.32"/>
    <n v="807593"/>
    <n v="646074.4"/>
    <n v="131481.27999999997"/>
    <s v="Sabrina"/>
    <n v="4.3"/>
  </r>
  <r>
    <n v="1098"/>
    <d v="2017-02-01T00:00:00"/>
    <x v="365"/>
    <x v="1"/>
    <s v="Estacionamiento"/>
    <n v="259"/>
    <x v="0"/>
    <n v="77229.320000000007"/>
    <n v="1997293"/>
    <n v="1597834.4"/>
    <n v="322229.28000000009"/>
    <s v="Arturo"/>
    <n v="5"/>
  </r>
  <r>
    <n v="1099"/>
    <d v="2017-02-02T00:00:00"/>
    <x v="405"/>
    <x v="0"/>
    <s v="Estacionamiento"/>
    <n v="79"/>
    <x v="1"/>
    <n v="24262.560000000001"/>
    <n v="657799"/>
    <n v="526239.19999999995"/>
    <n v="107297.24000000005"/>
    <s v="Sabrina"/>
    <n v="4.2"/>
  </r>
  <r>
    <n v="1100"/>
    <d v="2017-02-02T00:00:00"/>
    <x v="482"/>
    <x v="3"/>
    <s v="Departamento"/>
    <n v="239"/>
    <x v="0"/>
    <n v="71576.52"/>
    <n v="1850723"/>
    <n v="1480578.4"/>
    <n v="298568.08000000007"/>
    <s v="Iván"/>
    <n v="4.9000000000000004"/>
  </r>
  <r>
    <n v="1101"/>
    <d v="2017-02-02T00:00:00"/>
    <x v="399"/>
    <x v="2"/>
    <s v="Estacionamiento"/>
    <n v="67"/>
    <x v="1"/>
    <n v="17575.080000000002"/>
    <n v="505437"/>
    <n v="404349.6"/>
    <n v="83512.320000000022"/>
    <s v="Carlos"/>
    <n v="4.5"/>
  </r>
  <r>
    <n v="1102"/>
    <d v="2017-02-02T00:00:00"/>
    <x v="235"/>
    <x v="3"/>
    <s v="Casa"/>
    <n v="264"/>
    <x v="0"/>
    <n v="76871.88"/>
    <n v="1987257"/>
    <n v="1589805.6"/>
    <n v="320579.5199999999"/>
    <s v="Carlos"/>
    <n v="5"/>
  </r>
  <r>
    <n v="1103"/>
    <d v="2017-02-03T00:00:00"/>
    <x v="315"/>
    <x v="0"/>
    <s v="Terreno"/>
    <n v="120"/>
    <x v="0"/>
    <n v="36344"/>
    <n v="968735"/>
    <n v="774988"/>
    <n v="157403"/>
    <s v="Ángeles"/>
    <n v="3.7"/>
  </r>
  <r>
    <n v="1104"/>
    <d v="2017-02-03T00:00:00"/>
    <x v="387"/>
    <x v="0"/>
    <s v="Depósito"/>
    <n v="110"/>
    <x v="0"/>
    <n v="30820.560000000001"/>
    <n v="823199"/>
    <n v="658559.19999999995"/>
    <n v="133819.24000000005"/>
    <s v="Sabrina"/>
    <n v="4.7"/>
  </r>
  <r>
    <n v="1105"/>
    <d v="2017-02-03T00:00:00"/>
    <x v="399"/>
    <x v="2"/>
    <s v="Local Comercial"/>
    <n v="91"/>
    <x v="1"/>
    <n v="20642.919999999998"/>
    <n v="578133"/>
    <n v="462506.4"/>
    <n v="94983.679999999978"/>
    <s v="Romina"/>
    <n v="4.0999999999999996"/>
  </r>
  <r>
    <n v="1106"/>
    <d v="2017-02-04T00:00:00"/>
    <x v="371"/>
    <x v="3"/>
    <s v="Departamento"/>
    <n v="137"/>
    <x v="0"/>
    <n v="50147.360000000001"/>
    <n v="1315919"/>
    <n v="1052735.2"/>
    <n v="213036.44000000006"/>
    <s v="Romina"/>
    <n v="4.2"/>
  </r>
  <r>
    <n v="1107"/>
    <d v="2017-02-05T00:00:00"/>
    <x v="266"/>
    <x v="0"/>
    <s v="Oficinas"/>
    <n v="101"/>
    <x v="1"/>
    <n v="24969.200000000001"/>
    <n v="687065"/>
    <n v="549652"/>
    <n v="112443.8"/>
    <s v="Romina"/>
    <n v="4.0999999999999996"/>
  </r>
  <r>
    <n v="1108"/>
    <d v="2017-02-05T00:00:00"/>
    <x v="448"/>
    <x v="2"/>
    <s v="Depósito"/>
    <n v="193"/>
    <x v="0"/>
    <n v="39758.120000000003"/>
    <n v="1045813"/>
    <n v="836650.4"/>
    <n v="169404.47999999998"/>
    <s v="Arturo"/>
    <n v="4.7"/>
  </r>
  <r>
    <n v="1109"/>
    <d v="2017-02-05T00:00:00"/>
    <x v="266"/>
    <x v="2"/>
    <s v="Departamento"/>
    <n v="279"/>
    <x v="0"/>
    <n v="81927.360000000001"/>
    <n v="2101119"/>
    <n v="1680895.2"/>
    <n v="338296.44000000006"/>
    <s v="Romina"/>
    <n v="3.8"/>
  </r>
  <r>
    <n v="1110"/>
    <d v="2017-02-05T00:00:00"/>
    <x v="376"/>
    <x v="0"/>
    <s v="Local Comercial"/>
    <n v="107"/>
    <x v="0"/>
    <n v="36373.599999999999"/>
    <n v="961475"/>
    <n v="769180"/>
    <n v="155921.4"/>
    <s v="Arturo"/>
    <n v="4.4000000000000004"/>
  </r>
  <r>
    <n v="1111"/>
    <d v="2017-02-06T00:00:00"/>
    <x v="390"/>
    <x v="2"/>
    <s v="Local Comercial"/>
    <n v="81"/>
    <x v="1"/>
    <n v="13731.88"/>
    <n v="408932"/>
    <n v="327145.59999999998"/>
    <n v="68054.520000000019"/>
    <s v="Iván"/>
    <n v="3.9"/>
  </r>
  <r>
    <n v="1112"/>
    <d v="2017-02-06T00:00:00"/>
    <x v="295"/>
    <x v="1"/>
    <s v="Departamento"/>
    <n v="205"/>
    <x v="0"/>
    <n v="63456"/>
    <n v="1638785"/>
    <n v="1311028"/>
    <n v="264301"/>
    <s v="Arturo"/>
    <n v="4.5"/>
  </r>
  <r>
    <n v="1113"/>
    <d v="2017-02-06T00:00:00"/>
    <x v="347"/>
    <x v="3"/>
    <s v="Terreno"/>
    <n v="153"/>
    <x v="0"/>
    <n v="51801.120000000003"/>
    <n v="1359838"/>
    <n v="1087870.3999999999"/>
    <n v="220166.4800000001"/>
    <s v="Sabrina"/>
    <n v="4.5"/>
  </r>
  <r>
    <n v="1114"/>
    <d v="2017-02-07T00:00:00"/>
    <x v="321"/>
    <x v="1"/>
    <s v="Estacionamiento"/>
    <n v="69"/>
    <x v="1"/>
    <n v="19346.759999999998"/>
    <n v="535729"/>
    <n v="428583.2"/>
    <n v="87799.039999999994"/>
    <s v="Sabrina"/>
    <n v="4.7"/>
  </r>
  <r>
    <n v="1115"/>
    <d v="2017-02-08T00:00:00"/>
    <x v="457"/>
    <x v="0"/>
    <s v="Estacionamiento"/>
    <n v="173"/>
    <x v="0"/>
    <n v="37418.800000000003"/>
    <n v="999505"/>
    <n v="799604"/>
    <n v="162482.20000000001"/>
    <s v="Arturo"/>
    <n v="4.5"/>
  </r>
  <r>
    <n v="1116"/>
    <d v="2017-02-08T00:00:00"/>
    <x v="477"/>
    <x v="3"/>
    <s v="Depósito"/>
    <n v="90"/>
    <x v="1"/>
    <n v="18722.28"/>
    <n v="530117"/>
    <n v="424093.6"/>
    <n v="87301.120000000024"/>
    <s v="Iván"/>
    <n v="4.9000000000000004"/>
  </r>
  <r>
    <n v="1117"/>
    <d v="2017-02-08T00:00:00"/>
    <x v="404"/>
    <x v="0"/>
    <s v="Departamento"/>
    <n v="147"/>
    <x v="0"/>
    <n v="40750.92"/>
    <n v="1073983"/>
    <n v="859186.4"/>
    <n v="174045.68"/>
    <s v="Sabrina"/>
    <n v="3.6"/>
  </r>
  <r>
    <n v="1118"/>
    <d v="2017-02-09T00:00:00"/>
    <x v="429"/>
    <x v="0"/>
    <s v="Oficinas"/>
    <n v="290"/>
    <x v="0"/>
    <n v="108533.32"/>
    <n v="2777793"/>
    <n v="2222234.4"/>
    <n v="447025.28000000009"/>
    <s v="Ángeles"/>
    <n v="4.7"/>
  </r>
  <r>
    <n v="1119"/>
    <d v="2017-02-10T00:00:00"/>
    <x v="483"/>
    <x v="2"/>
    <s v="Local Comercial"/>
    <n v="283"/>
    <x v="0"/>
    <n v="75383.28"/>
    <n v="1948967"/>
    <n v="1559173.6"/>
    <n v="314410.11999999988"/>
    <s v="Arturo"/>
    <n v="4"/>
  </r>
  <r>
    <n v="1120"/>
    <d v="2017-02-10T00:00:00"/>
    <x v="324"/>
    <x v="3"/>
    <s v="Estacionamiento"/>
    <n v="173"/>
    <x v="0"/>
    <n v="67684.399999999994"/>
    <n v="1744145"/>
    <n v="1395316"/>
    <n v="281144.59999999998"/>
    <s v="Carlos"/>
    <n v="4.5"/>
  </r>
  <r>
    <n v="1121"/>
    <d v="2017-02-10T00:00:00"/>
    <x v="367"/>
    <x v="1"/>
    <s v="Terreno"/>
    <n v="173"/>
    <x v="0"/>
    <n v="62657.96"/>
    <n v="1629109"/>
    <n v="1303287.2"/>
    <n v="263163.84000000003"/>
    <s v="Romina"/>
    <n v="3.9"/>
  </r>
  <r>
    <n v="1122"/>
    <d v="2017-02-11T00:00:00"/>
    <x v="484"/>
    <x v="0"/>
    <s v="Departamento"/>
    <n v="221"/>
    <x v="0"/>
    <n v="52428.76"/>
    <n v="1375529"/>
    <n v="1100423.2"/>
    <n v="222677.04000000004"/>
    <s v="Arturo"/>
    <n v="3.7"/>
  </r>
  <r>
    <n v="1123"/>
    <d v="2017-02-11T00:00:00"/>
    <x v="267"/>
    <x v="0"/>
    <s v="Departamento"/>
    <n v="150"/>
    <x v="0"/>
    <n v="34157.279999999999"/>
    <n v="915842"/>
    <n v="732673.6"/>
    <n v="149011.12000000002"/>
    <s v="Carlos"/>
    <n v="4.8"/>
  </r>
  <r>
    <n v="1124"/>
    <d v="2017-02-11T00:00:00"/>
    <x v="349"/>
    <x v="1"/>
    <s v="Depósito"/>
    <n v="204"/>
    <x v="0"/>
    <n v="47738.76"/>
    <n v="1251829"/>
    <n v="1001463.2"/>
    <n v="202627.04000000004"/>
    <s v="Iván"/>
    <n v="3.9"/>
  </r>
  <r>
    <n v="1125"/>
    <d v="2017-02-13T00:00:00"/>
    <x v="485"/>
    <x v="2"/>
    <s v="Terreno"/>
    <n v="241"/>
    <x v="0"/>
    <n v="90862"/>
    <n v="2323560"/>
    <n v="1858848"/>
    <n v="373850"/>
    <s v="Sabrina"/>
    <n v="4.5"/>
  </r>
  <r>
    <n v="1126"/>
    <d v="2017-02-13T00:00:00"/>
    <x v="477"/>
    <x v="1"/>
    <s v="Casa"/>
    <n v="104"/>
    <x v="1"/>
    <n v="17828.599999999999"/>
    <n v="498800"/>
    <n v="399040"/>
    <n v="81931.399999999994"/>
    <s v="Sabrina"/>
    <n v="4.0999999999999996"/>
  </r>
  <r>
    <n v="1127"/>
    <d v="2017-02-14T00:00:00"/>
    <x v="244"/>
    <x v="1"/>
    <s v="Oficinas"/>
    <n v="68"/>
    <x v="1"/>
    <n v="13542"/>
    <n v="396260"/>
    <n v="317008"/>
    <n v="65710"/>
    <s v="Ángeles"/>
    <n v="3.8"/>
  </r>
  <r>
    <n v="1128"/>
    <d v="2017-02-14T00:00:00"/>
    <x v="468"/>
    <x v="1"/>
    <s v="Casa"/>
    <n v="224"/>
    <x v="0"/>
    <n v="73507.199999999997"/>
    <n v="1895965"/>
    <n v="1516772"/>
    <n v="305685.8"/>
    <s v="Carlos"/>
    <n v="3.9"/>
  </r>
  <r>
    <n v="1129"/>
    <d v="2017-02-14T00:00:00"/>
    <x v="459"/>
    <x v="1"/>
    <s v="Estacionamiento"/>
    <n v="116"/>
    <x v="0"/>
    <n v="34791.599999999999"/>
    <n v="936125"/>
    <n v="748900"/>
    <n v="152433.4"/>
    <s v="Arturo"/>
    <n v="4"/>
  </r>
  <r>
    <n v="1130"/>
    <d v="2017-02-15T00:00:00"/>
    <x v="250"/>
    <x v="0"/>
    <s v="Local Comercial"/>
    <n v="52"/>
    <x v="1"/>
    <n v="16730.52"/>
    <n v="480823"/>
    <n v="384658.4"/>
    <n v="79434.079999999973"/>
    <s v="Romina"/>
    <n v="5"/>
  </r>
  <r>
    <n v="1131"/>
    <d v="2017-02-15T00:00:00"/>
    <x v="468"/>
    <x v="2"/>
    <s v="Casa"/>
    <n v="151"/>
    <x v="0"/>
    <n v="30727.48"/>
    <n v="832397"/>
    <n v="665917.6"/>
    <n v="135751.92000000001"/>
    <s v="Romina"/>
    <n v="5"/>
  </r>
  <r>
    <n v="1132"/>
    <d v="2017-02-15T00:00:00"/>
    <x v="286"/>
    <x v="3"/>
    <s v="Terreno"/>
    <n v="88"/>
    <x v="0"/>
    <n v="35245.24"/>
    <n v="937441"/>
    <n v="749952.8"/>
    <n v="152242.95999999996"/>
    <s v="Arturo"/>
    <n v="4.5999999999999996"/>
  </r>
  <r>
    <n v="1133"/>
    <d v="2017-02-15T00:00:00"/>
    <x v="315"/>
    <x v="2"/>
    <s v="Terreno"/>
    <n v="128"/>
    <x v="1"/>
    <n v="27690.16"/>
    <n v="748889"/>
    <n v="599111.19999999995"/>
    <n v="122087.64000000004"/>
    <s v="Romina"/>
    <n v="4.0999999999999996"/>
  </r>
  <r>
    <n v="1134"/>
    <d v="2017-02-15T00:00:00"/>
    <x v="316"/>
    <x v="0"/>
    <s v="Casa"/>
    <n v="117"/>
    <x v="0"/>
    <n v="34504.160000000003"/>
    <n v="915739"/>
    <n v="732591.2"/>
    <n v="148643.64000000004"/>
    <s v="Sabrina"/>
    <n v="3.6"/>
  </r>
  <r>
    <n v="1135"/>
    <d v="2017-02-16T00:00:00"/>
    <x v="409"/>
    <x v="3"/>
    <s v="Oficinas"/>
    <n v="53"/>
    <x v="1"/>
    <n v="12872.08"/>
    <n v="385587"/>
    <n v="308469.59999999998"/>
    <n v="64245.320000000022"/>
    <s v="Romina"/>
    <n v="3.9"/>
  </r>
  <r>
    <n v="1136"/>
    <d v="2017-02-16T00:00:00"/>
    <x v="486"/>
    <x v="1"/>
    <s v="Departamento"/>
    <n v="63"/>
    <x v="1"/>
    <n v="10821.28"/>
    <n v="334367"/>
    <n v="267493.59999999998"/>
    <n v="56052.120000000024"/>
    <s v="Carlos"/>
    <n v="4.4000000000000004"/>
  </r>
  <r>
    <n v="1137"/>
    <d v="2017-02-16T00:00:00"/>
    <x v="487"/>
    <x v="1"/>
    <s v="Estacionamiento"/>
    <n v="70"/>
    <x v="1"/>
    <n v="21497"/>
    <n v="599960"/>
    <n v="479968"/>
    <n v="98495"/>
    <s v="Arturo"/>
    <n v="4.3"/>
  </r>
  <r>
    <n v="1138"/>
    <d v="2017-02-16T00:00:00"/>
    <x v="488"/>
    <x v="3"/>
    <s v="Estacionamiento"/>
    <n v="253"/>
    <x v="0"/>
    <n v="41638"/>
    <n v="1103035"/>
    <n v="882428"/>
    <n v="178969"/>
    <s v="Romina"/>
    <n v="3.9"/>
  </r>
  <r>
    <n v="1139"/>
    <d v="2017-02-16T00:00:00"/>
    <x v="475"/>
    <x v="1"/>
    <s v="Depósito"/>
    <n v="90"/>
    <x v="1"/>
    <n v="28755.040000000001"/>
    <n v="778661"/>
    <n v="622928.80000000005"/>
    <n v="126977.15999999995"/>
    <s v="Arturo"/>
    <n v="4.5999999999999996"/>
  </r>
  <r>
    <n v="1140"/>
    <d v="2017-02-16T00:00:00"/>
    <x v="455"/>
    <x v="3"/>
    <s v="Depósito"/>
    <n v="137"/>
    <x v="0"/>
    <n v="52143.4"/>
    <n v="1355145"/>
    <n v="1084116"/>
    <n v="218885.6"/>
    <s v="Arturo"/>
    <n v="4.5999999999999996"/>
  </r>
  <r>
    <n v="1141"/>
    <d v="2017-02-16T00:00:00"/>
    <x v="489"/>
    <x v="0"/>
    <s v="Departamento"/>
    <n v="172"/>
    <x v="0"/>
    <n v="62883.360000000001"/>
    <n v="1637819"/>
    <n v="1310255.2"/>
    <n v="264680.44000000006"/>
    <s v="Iván"/>
    <n v="3.8"/>
  </r>
  <r>
    <n v="1142"/>
    <d v="2017-02-16T00:00:00"/>
    <x v="466"/>
    <x v="0"/>
    <s v="Oficinas"/>
    <n v="225"/>
    <x v="0"/>
    <n v="40691"/>
    <n v="1070335"/>
    <n v="856268"/>
    <n v="173376"/>
    <s v="Ángeles"/>
    <n v="4"/>
  </r>
  <r>
    <n v="1143"/>
    <d v="2017-02-17T00:00:00"/>
    <x v="433"/>
    <x v="3"/>
    <s v="Terreno"/>
    <n v="248"/>
    <x v="0"/>
    <n v="54908.24"/>
    <n v="1430691"/>
    <n v="1144552.8"/>
    <n v="231229.95999999996"/>
    <s v="Romina"/>
    <n v="4.0999999999999996"/>
  </r>
  <r>
    <n v="1144"/>
    <d v="2017-02-17T00:00:00"/>
    <x v="490"/>
    <x v="1"/>
    <s v="Estacionamiento"/>
    <n v="249"/>
    <x v="0"/>
    <n v="86101.72"/>
    <n v="2213253"/>
    <n v="1770602.4"/>
    <n v="356548.88000000012"/>
    <s v="Romina"/>
    <n v="3.7"/>
  </r>
  <r>
    <n v="1145"/>
    <d v="2017-02-17T00:00:00"/>
    <x v="374"/>
    <x v="3"/>
    <s v="Oficinas"/>
    <n v="101"/>
    <x v="0"/>
    <n v="33193.040000000001"/>
    <n v="886711"/>
    <n v="709368.8"/>
    <n v="144149.15999999995"/>
    <s v="Carlos"/>
    <n v="4.2"/>
  </r>
  <r>
    <n v="1146"/>
    <d v="2017-02-17T00:00:00"/>
    <x v="491"/>
    <x v="0"/>
    <s v="Depósito"/>
    <n v="195"/>
    <x v="0"/>
    <n v="42749.279999999999"/>
    <n v="1127267"/>
    <n v="901813.6"/>
    <n v="182704.12000000002"/>
    <s v="Carlos"/>
    <n v="4.2"/>
  </r>
  <r>
    <n v="1147"/>
    <d v="2017-02-18T00:00:00"/>
    <x v="293"/>
    <x v="2"/>
    <s v="Estacionamiento"/>
    <n v="146"/>
    <x v="0"/>
    <n v="59621.48"/>
    <n v="1555622"/>
    <n v="1244497.6000000001"/>
    <n v="251502.9199999999"/>
    <s v="Romina"/>
    <n v="4.3"/>
  </r>
  <r>
    <n v="1148"/>
    <d v="2017-02-18T00:00:00"/>
    <x v="492"/>
    <x v="0"/>
    <s v="Casa"/>
    <n v="230"/>
    <x v="0"/>
    <n v="38145.68"/>
    <n v="1020677"/>
    <n v="816541.6"/>
    <n v="165989.72000000003"/>
    <s v="Iván"/>
    <n v="5"/>
  </r>
  <r>
    <n v="1149"/>
    <d v="2017-02-18T00:00:00"/>
    <x v="402"/>
    <x v="1"/>
    <s v="Casa"/>
    <n v="57"/>
    <x v="1"/>
    <n v="18027.240000000002"/>
    <n v="518141"/>
    <n v="414512.8"/>
    <n v="85600.960000000006"/>
    <s v="Romina"/>
    <n v="4"/>
  </r>
  <r>
    <n v="1150"/>
    <d v="2017-02-18T00:00:00"/>
    <x v="493"/>
    <x v="2"/>
    <s v="Terreno"/>
    <n v="100"/>
    <x v="0"/>
    <n v="35221.599999999999"/>
    <n v="945575"/>
    <n v="756460"/>
    <n v="153893.4"/>
    <s v="Iván"/>
    <n v="4.7"/>
  </r>
  <r>
    <n v="1151"/>
    <d v="2017-02-18T00:00:00"/>
    <x v="494"/>
    <x v="2"/>
    <s v="Oficinas"/>
    <n v="154"/>
    <x v="0"/>
    <n v="51427.92"/>
    <n v="1344883"/>
    <n v="1075906.3999999999"/>
    <n v="217548.68000000011"/>
    <s v="Romina"/>
    <n v="4.2"/>
  </r>
  <r>
    <n v="1152"/>
    <d v="2017-02-19T00:00:00"/>
    <x v="495"/>
    <x v="0"/>
    <s v="Oficinas"/>
    <n v="219"/>
    <x v="0"/>
    <n v="77414.880000000005"/>
    <n v="2002757"/>
    <n v="1602205.6"/>
    <n v="323136.5199999999"/>
    <s v="Arturo"/>
    <n v="4.9000000000000004"/>
  </r>
  <r>
    <n v="1153"/>
    <d v="2017-02-19T00:00:00"/>
    <x v="455"/>
    <x v="2"/>
    <s v="Depósito"/>
    <n v="268"/>
    <x v="0"/>
    <n v="79935.28"/>
    <n v="2057717"/>
    <n v="1646173.6"/>
    <n v="331608.11999999988"/>
    <s v="Iván"/>
    <n v="4"/>
  </r>
  <r>
    <n v="1154"/>
    <d v="2017-02-20T00:00:00"/>
    <x v="443"/>
    <x v="0"/>
    <s v="Casa"/>
    <n v="287"/>
    <x v="0"/>
    <n v="113686.52"/>
    <n v="2902173"/>
    <n v="2321738.4"/>
    <n v="466748.08000000007"/>
    <s v="Romina"/>
    <n v="4.0999999999999996"/>
  </r>
  <r>
    <n v="1155"/>
    <d v="2017-02-20T00:00:00"/>
    <x v="462"/>
    <x v="3"/>
    <s v="Casa"/>
    <n v="89"/>
    <x v="0"/>
    <n v="33249.96"/>
    <n v="893859"/>
    <n v="715087.2"/>
    <n v="145521.84000000005"/>
    <s v="Romina"/>
    <n v="4"/>
  </r>
  <r>
    <n v="1156"/>
    <d v="2017-02-20T00:00:00"/>
    <x v="496"/>
    <x v="3"/>
    <s v="Oficinas"/>
    <n v="244"/>
    <x v="0"/>
    <n v="51508"/>
    <n v="1341685"/>
    <n v="1073348"/>
    <n v="216829"/>
    <s v="Sabrina"/>
    <n v="4.7"/>
  </r>
  <r>
    <n v="1157"/>
    <d v="2017-02-20T00:00:00"/>
    <x v="497"/>
    <x v="1"/>
    <s v="Depósito"/>
    <n v="248"/>
    <x v="0"/>
    <n v="63757.8"/>
    <n v="1650655"/>
    <n v="1320524"/>
    <n v="266373.2"/>
    <s v="Ángeles"/>
    <n v="4.3"/>
  </r>
  <r>
    <n v="1158"/>
    <d v="2017-02-20T00:00:00"/>
    <x v="366"/>
    <x v="1"/>
    <s v="Departamento"/>
    <n v="291"/>
    <x v="0"/>
    <n v="96863.92"/>
    <n v="2472933"/>
    <n v="1978346.4"/>
    <n v="397722.68000000011"/>
    <s v="Romina"/>
    <n v="4.9000000000000004"/>
  </r>
  <r>
    <n v="1159"/>
    <d v="2017-02-20T00:00:00"/>
    <x v="364"/>
    <x v="0"/>
    <s v="Depósito"/>
    <n v="207"/>
    <x v="0"/>
    <n v="72002.320000000007"/>
    <n v="1860193"/>
    <n v="1488154.4"/>
    <n v="300036.28000000009"/>
    <s v="Carlos"/>
    <n v="3.8"/>
  </r>
  <r>
    <n v="1160"/>
    <d v="2017-02-21T00:00:00"/>
    <x v="498"/>
    <x v="2"/>
    <s v="Terreno"/>
    <n v="272"/>
    <x v="0"/>
    <n v="85172.36"/>
    <n v="2184869"/>
    <n v="1747895.2"/>
    <n v="351801.44000000006"/>
    <s v="Iván"/>
    <n v="4.2"/>
  </r>
  <r>
    <n v="1161"/>
    <d v="2017-02-22T00:00:00"/>
    <x v="499"/>
    <x v="3"/>
    <s v="Oficinas"/>
    <n v="191"/>
    <x v="0"/>
    <n v="62847.6"/>
    <n v="1631200"/>
    <n v="1304960"/>
    <n v="263392.40000000002"/>
    <s v="Sabrina"/>
    <n v="4"/>
  </r>
  <r>
    <n v="1162"/>
    <d v="2017-02-22T00:00:00"/>
    <x v="395"/>
    <x v="1"/>
    <s v="Terreno"/>
    <n v="104"/>
    <x v="1"/>
    <n v="26742.04"/>
    <n v="734786"/>
    <n v="587828.80000000005"/>
    <n v="120215.15999999995"/>
    <s v="Carlos"/>
    <n v="3.8"/>
  </r>
  <r>
    <n v="1163"/>
    <d v="2017-02-22T00:00:00"/>
    <x v="444"/>
    <x v="2"/>
    <s v="Estacionamiento"/>
    <n v="78"/>
    <x v="1"/>
    <n v="20111.560000000001"/>
    <n v="560474"/>
    <n v="448379.2"/>
    <n v="91983.239999999991"/>
    <s v="Carlos"/>
    <n v="3.6"/>
  </r>
  <r>
    <n v="1164"/>
    <d v="2017-02-22T00:00:00"/>
    <x v="356"/>
    <x v="1"/>
    <s v="Estacionamiento"/>
    <n v="167"/>
    <x v="1"/>
    <n v="29065.360000000001"/>
    <n v="787469"/>
    <n v="629975.19999999995"/>
    <n v="128428.44000000005"/>
    <s v="Carlos"/>
    <n v="4.0999999999999996"/>
  </r>
  <r>
    <n v="1165"/>
    <d v="2017-02-23T00:00:00"/>
    <x v="500"/>
    <x v="1"/>
    <s v="Local Comercial"/>
    <n v="209"/>
    <x v="0"/>
    <n v="65742.36"/>
    <n v="1701619"/>
    <n v="1361295.2"/>
    <n v="274581.44000000006"/>
    <s v="Arturo"/>
    <n v="4.7"/>
  </r>
  <r>
    <n v="1166"/>
    <d v="2017-02-23T00:00:00"/>
    <x v="498"/>
    <x v="0"/>
    <s v="Estacionamiento"/>
    <n v="224"/>
    <x v="0"/>
    <n v="71696.600000000006"/>
    <n v="1857025"/>
    <n v="1485620"/>
    <n v="299708.40000000002"/>
    <s v="Sabrina"/>
    <n v="4.2"/>
  </r>
  <r>
    <n v="1167"/>
    <d v="2017-02-23T00:00:00"/>
    <x v="349"/>
    <x v="0"/>
    <s v="Depósito"/>
    <n v="149"/>
    <x v="0"/>
    <n v="42165.56"/>
    <n v="1112949"/>
    <n v="890359.2"/>
    <n v="180424.24000000005"/>
    <s v="Arturo"/>
    <n v="4.9000000000000004"/>
  </r>
  <r>
    <n v="1168"/>
    <d v="2017-02-24T00:00:00"/>
    <x v="501"/>
    <x v="3"/>
    <s v="Casa"/>
    <n v="202"/>
    <x v="0"/>
    <n v="44697.08"/>
    <n v="1172987"/>
    <n v="938389.6"/>
    <n v="189900.32"/>
    <s v="Arturo"/>
    <n v="4.5"/>
  </r>
  <r>
    <n v="1169"/>
    <d v="2017-02-24T00:00:00"/>
    <x v="502"/>
    <x v="2"/>
    <s v="Terreno"/>
    <n v="143"/>
    <x v="0"/>
    <n v="41036"/>
    <n v="1087985"/>
    <n v="870388"/>
    <n v="176561"/>
    <s v="Carlos"/>
    <n v="3.8"/>
  </r>
  <r>
    <n v="1170"/>
    <d v="2017-02-24T00:00:00"/>
    <x v="393"/>
    <x v="3"/>
    <s v="Local Comercial"/>
    <n v="159"/>
    <x v="1"/>
    <n v="28871.200000000001"/>
    <n v="780965"/>
    <n v="624772"/>
    <n v="127321.8"/>
    <s v="Iván"/>
    <n v="4.0999999999999996"/>
  </r>
  <r>
    <n v="1171"/>
    <d v="2017-02-24T00:00:00"/>
    <x v="374"/>
    <x v="3"/>
    <s v="Departamento"/>
    <n v="115"/>
    <x v="1"/>
    <n v="25040.2"/>
    <n v="683765"/>
    <n v="547012"/>
    <n v="111712.8"/>
    <s v="Iván"/>
    <n v="4.7"/>
  </r>
  <r>
    <n v="1172"/>
    <d v="2017-02-24T00:00:00"/>
    <x v="343"/>
    <x v="0"/>
    <s v="Oficinas"/>
    <n v="185"/>
    <x v="0"/>
    <n v="67276.600000000006"/>
    <n v="1734125"/>
    <n v="1387300"/>
    <n v="279548.40000000002"/>
    <s v="Sabrina"/>
    <n v="4.5"/>
  </r>
  <r>
    <n v="1173"/>
    <d v="2017-02-25T00:00:00"/>
    <x v="387"/>
    <x v="3"/>
    <s v="Estacionamiento"/>
    <n v="77"/>
    <x v="1"/>
    <n v="17816.240000000002"/>
    <n v="499791"/>
    <n v="399832.8"/>
    <n v="82141.960000000006"/>
    <s v="Ángeles"/>
    <n v="4"/>
  </r>
  <r>
    <n v="1174"/>
    <d v="2017-02-26T00:00:00"/>
    <x v="315"/>
    <x v="0"/>
    <s v="Local Comercial"/>
    <n v="65"/>
    <x v="1"/>
    <n v="11681.76"/>
    <n v="358829"/>
    <n v="287063.2"/>
    <n v="60084.039999999986"/>
    <s v="Ángeles"/>
    <n v="4.5"/>
  </r>
  <r>
    <n v="1175"/>
    <d v="2017-02-26T00:00:00"/>
    <x v="440"/>
    <x v="3"/>
    <s v="Departamento"/>
    <n v="57"/>
    <x v="1"/>
    <n v="18339.68"/>
    <n v="521077"/>
    <n v="416861.6"/>
    <n v="85875.72000000003"/>
    <s v="Ángeles"/>
    <n v="4.7"/>
  </r>
  <r>
    <n v="1176"/>
    <d v="2017-02-26T00:00:00"/>
    <x v="503"/>
    <x v="3"/>
    <s v="Terreno"/>
    <n v="128"/>
    <x v="0"/>
    <n v="51244.160000000003"/>
    <n v="1341614"/>
    <n v="1073291.2"/>
    <n v="217078.64000000004"/>
    <s v="Carlos"/>
    <n v="4.7"/>
  </r>
  <r>
    <n v="1177"/>
    <d v="2017-02-27T00:00:00"/>
    <x v="454"/>
    <x v="1"/>
    <s v="Oficinas"/>
    <n v="73"/>
    <x v="1"/>
    <n v="27298.36"/>
    <n v="748119"/>
    <n v="598495.19999999995"/>
    <n v="122325.44000000005"/>
    <s v="Iván"/>
    <n v="3.6"/>
  </r>
  <r>
    <n v="1178"/>
    <d v="2017-02-27T00:00:00"/>
    <x v="427"/>
    <x v="1"/>
    <s v="Oficinas"/>
    <n v="215"/>
    <x v="0"/>
    <n v="57515.56"/>
    <n v="1505099"/>
    <n v="1204079.2"/>
    <n v="243504.24000000005"/>
    <s v="Arturo"/>
    <n v="3.6"/>
  </r>
  <r>
    <n v="1179"/>
    <d v="2017-02-27T00:00:00"/>
    <x v="489"/>
    <x v="1"/>
    <s v="Oficinas"/>
    <n v="85"/>
    <x v="0"/>
    <n v="30463.919999999998"/>
    <n v="817083"/>
    <n v="653666.4"/>
    <n v="132952.68"/>
    <s v="Iván"/>
    <n v="3.6"/>
  </r>
  <r>
    <n v="1180"/>
    <d v="2017-02-28T00:00:00"/>
    <x v="504"/>
    <x v="1"/>
    <s v="Local Comercial"/>
    <n v="67"/>
    <x v="1"/>
    <n v="13196.8"/>
    <n v="390755"/>
    <n v="312604"/>
    <n v="64954.2"/>
    <s v="Iván"/>
    <n v="3.6"/>
  </r>
  <r>
    <n v="1181"/>
    <d v="2017-02-28T00:00:00"/>
    <x v="505"/>
    <x v="2"/>
    <s v="Terreno"/>
    <n v="42"/>
    <x v="1"/>
    <n v="16196.6"/>
    <n v="462275"/>
    <n v="369820"/>
    <n v="76258.399999999994"/>
    <s v="Ángeles"/>
    <n v="3.7"/>
  </r>
  <r>
    <n v="1182"/>
    <d v="2017-03-01T00:00:00"/>
    <x v="506"/>
    <x v="1"/>
    <s v="Estacionamiento"/>
    <n v="174"/>
    <x v="0"/>
    <n v="47328.84"/>
    <n v="1239731"/>
    <n v="991784.8"/>
    <n v="200617.35999999996"/>
    <s v="Romina"/>
    <n v="3.7"/>
  </r>
  <r>
    <n v="1183"/>
    <d v="2017-03-01T00:00:00"/>
    <x v="374"/>
    <x v="1"/>
    <s v="Departamento"/>
    <n v="38"/>
    <x v="1"/>
    <n v="13743.6"/>
    <n v="397025"/>
    <n v="317620"/>
    <n v="65661.399999999994"/>
    <s v="Ángeles"/>
    <n v="4.3"/>
  </r>
  <r>
    <n v="1184"/>
    <d v="2017-03-01T00:00:00"/>
    <x v="371"/>
    <x v="3"/>
    <s v="Casa"/>
    <n v="89"/>
    <x v="1"/>
    <n v="24641.08"/>
    <n v="676437"/>
    <n v="541149.6"/>
    <n v="110646.32000000002"/>
    <s v="Sabrina"/>
    <n v="4.8"/>
  </r>
  <r>
    <n v="1185"/>
    <d v="2017-03-02T00:00:00"/>
    <x v="507"/>
    <x v="1"/>
    <s v="Departamento"/>
    <n v="229"/>
    <x v="0"/>
    <n v="54761.52"/>
    <n v="1424873"/>
    <n v="1139898.3999999999"/>
    <n v="230213.0800000001"/>
    <s v="Carlos"/>
    <n v="4.5"/>
  </r>
  <r>
    <n v="1186"/>
    <d v="2017-03-03T00:00:00"/>
    <x v="490"/>
    <x v="2"/>
    <s v="Casa"/>
    <n v="146"/>
    <x v="1"/>
    <n v="29334.32"/>
    <n v="792693"/>
    <n v="634154.4"/>
    <n v="129204.27999999997"/>
    <s v="Sabrina"/>
    <n v="4"/>
  </r>
  <r>
    <n v="1187"/>
    <d v="2017-03-03T00:00:00"/>
    <x v="290"/>
    <x v="1"/>
    <s v="Oficinas"/>
    <n v="44"/>
    <x v="1"/>
    <n v="17013"/>
    <n v="478785"/>
    <n v="383028"/>
    <n v="78744"/>
    <s v="Ángeles"/>
    <n v="3.8"/>
  </r>
  <r>
    <n v="1188"/>
    <d v="2017-03-03T00:00:00"/>
    <x v="391"/>
    <x v="3"/>
    <s v="Departamento"/>
    <n v="86"/>
    <x v="1"/>
    <n v="13900.52"/>
    <n v="412298"/>
    <n v="329838.40000000002"/>
    <n v="68559.079999999973"/>
    <s v="Arturo"/>
    <n v="4.9000000000000004"/>
  </r>
  <r>
    <n v="1189"/>
    <d v="2017-03-03T00:00:00"/>
    <x v="413"/>
    <x v="2"/>
    <s v="Departamento"/>
    <n v="249"/>
    <x v="0"/>
    <n v="57650.2"/>
    <n v="1508090"/>
    <n v="1206472"/>
    <n v="243967.8"/>
    <s v="Romina"/>
    <n v="4.5"/>
  </r>
  <r>
    <n v="1190"/>
    <d v="2017-03-03T00:00:00"/>
    <x v="508"/>
    <x v="1"/>
    <s v="Terreno"/>
    <n v="149"/>
    <x v="0"/>
    <n v="54898.32"/>
    <n v="1438118"/>
    <n v="1150494.3999999999"/>
    <n v="232725.28000000009"/>
    <s v="Romina"/>
    <n v="3.6"/>
  </r>
  <r>
    <n v="1191"/>
    <d v="2017-03-03T00:00:00"/>
    <x v="450"/>
    <x v="1"/>
    <s v="Terreno"/>
    <n v="135"/>
    <x v="0"/>
    <n v="49302.96"/>
    <n v="1292759"/>
    <n v="1034207.2"/>
    <n v="209248.84000000005"/>
    <s v="Arturo"/>
    <n v="4.7"/>
  </r>
  <r>
    <n v="1192"/>
    <d v="2017-03-04T00:00:00"/>
    <x v="481"/>
    <x v="3"/>
    <s v="Estacionamiento"/>
    <n v="230"/>
    <x v="0"/>
    <n v="81278.399999999994"/>
    <n v="2091795"/>
    <n v="1673436"/>
    <n v="337080.6"/>
    <s v="Iván"/>
    <n v="4.3"/>
  </r>
  <r>
    <n v="1193"/>
    <d v="2017-03-04T00:00:00"/>
    <x v="315"/>
    <x v="2"/>
    <s v="Departamento"/>
    <n v="234"/>
    <x v="0"/>
    <n v="51598.44"/>
    <n v="1356721"/>
    <n v="1085376.8"/>
    <n v="219745.75999999995"/>
    <s v="Romina"/>
    <n v="3.6"/>
  </r>
  <r>
    <n v="1194"/>
    <d v="2017-03-04T00:00:00"/>
    <x v="509"/>
    <x v="0"/>
    <s v="Oficinas"/>
    <n v="185"/>
    <x v="0"/>
    <n v="37817.279999999999"/>
    <n v="1006192"/>
    <n v="804953.59999999998"/>
    <n v="163421.12000000002"/>
    <s v="Arturo"/>
    <n v="4.5999999999999996"/>
  </r>
  <r>
    <n v="1195"/>
    <d v="2017-03-04T00:00:00"/>
    <x v="510"/>
    <x v="2"/>
    <s v="Local Comercial"/>
    <n v="86"/>
    <x v="1"/>
    <n v="28526.400000000001"/>
    <n v="779845"/>
    <n v="623876"/>
    <n v="127442.6"/>
    <s v="Arturo"/>
    <n v="4.9000000000000004"/>
  </r>
  <r>
    <n v="1196"/>
    <d v="2017-03-05T00:00:00"/>
    <x v="350"/>
    <x v="3"/>
    <s v="Departamento"/>
    <n v="120"/>
    <x v="1"/>
    <n v="23561.919999999998"/>
    <n v="650533"/>
    <n v="520426.4"/>
    <n v="106544.67999999998"/>
    <s v="Carlos"/>
    <n v="3.9"/>
  </r>
  <r>
    <n v="1197"/>
    <d v="2017-03-06T00:00:00"/>
    <x v="496"/>
    <x v="3"/>
    <s v="Depósito"/>
    <n v="52"/>
    <x v="1"/>
    <n v="8225.32"/>
    <n v="269843"/>
    <n v="215874.4"/>
    <n v="45743.280000000006"/>
    <s v="Sabrina"/>
    <n v="3.6"/>
  </r>
  <r>
    <n v="1198"/>
    <d v="2017-03-06T00:00:00"/>
    <x v="511"/>
    <x v="3"/>
    <s v="Terreno"/>
    <n v="91"/>
    <x v="0"/>
    <n v="35703.120000000003"/>
    <n v="953863"/>
    <n v="763090.4"/>
    <n v="155069.47999999998"/>
    <s v="Arturo"/>
    <n v="4.2"/>
  </r>
  <r>
    <n v="1199"/>
    <d v="2017-03-06T00:00:00"/>
    <x v="347"/>
    <x v="0"/>
    <s v="Estacionamiento"/>
    <n v="39"/>
    <x v="1"/>
    <n v="8768.84"/>
    <n v="272231"/>
    <n v="217784.8"/>
    <n v="45677.360000000015"/>
    <s v="Carlos"/>
    <n v="4.8"/>
  </r>
  <r>
    <n v="1200"/>
    <d v="2017-03-06T00:00:00"/>
    <x v="384"/>
    <x v="0"/>
    <s v="Estacionamiento"/>
    <n v="57"/>
    <x v="1"/>
    <n v="18327"/>
    <n v="511085"/>
    <n v="408868"/>
    <n v="83890"/>
    <s v="Sabrina"/>
    <n v="4.5"/>
  </r>
  <r>
    <n v="1201"/>
    <d v="2017-03-07T00:00:00"/>
    <x v="286"/>
    <x v="3"/>
    <s v="Local Comercial"/>
    <n v="50"/>
    <x v="1"/>
    <n v="11108"/>
    <n v="334835"/>
    <n v="267868"/>
    <n v="55859"/>
    <s v="Romina"/>
    <n v="4.3"/>
  </r>
  <r>
    <n v="1202"/>
    <d v="2017-03-07T00:00:00"/>
    <x v="398"/>
    <x v="3"/>
    <s v="Local Comercial"/>
    <n v="132"/>
    <x v="0"/>
    <n v="43108.84"/>
    <n v="1136531"/>
    <n v="909224.8"/>
    <n v="184197.35999999996"/>
    <s v="Ángeles"/>
    <n v="4.4000000000000004"/>
  </r>
  <r>
    <n v="1203"/>
    <d v="2017-03-07T00:00:00"/>
    <x v="512"/>
    <x v="3"/>
    <s v="Oficinas"/>
    <n v="234"/>
    <x v="0"/>
    <n v="39431"/>
    <n v="1049660"/>
    <n v="839728"/>
    <n v="170501"/>
    <s v="Arturo"/>
    <n v="3.9"/>
  </r>
  <r>
    <n v="1204"/>
    <d v="2017-03-07T00:00:00"/>
    <x v="382"/>
    <x v="0"/>
    <s v="Oficinas"/>
    <n v="250"/>
    <x v="0"/>
    <n v="85078.399999999994"/>
    <n v="2187920"/>
    <n v="1750336"/>
    <n v="352505.59999999998"/>
    <s v="Arturo"/>
    <n v="4.2"/>
  </r>
  <r>
    <n v="1205"/>
    <d v="2017-03-07T00:00:00"/>
    <x v="347"/>
    <x v="0"/>
    <s v="Local Comercial"/>
    <n v="210"/>
    <x v="0"/>
    <n v="83425.16"/>
    <n v="2141564"/>
    <n v="1713251.2"/>
    <n v="344887.64"/>
    <s v="Carlos"/>
    <n v="3.6"/>
  </r>
  <r>
    <n v="1206"/>
    <d v="2017-03-07T00:00:00"/>
    <x v="513"/>
    <x v="3"/>
    <s v="Estacionamiento"/>
    <n v="113"/>
    <x v="0"/>
    <n v="37537.64"/>
    <n v="989801"/>
    <n v="791840.8"/>
    <n v="160422.55999999994"/>
    <s v="Ángeles"/>
    <n v="3.6"/>
  </r>
  <r>
    <n v="1207"/>
    <d v="2017-03-07T00:00:00"/>
    <x v="514"/>
    <x v="2"/>
    <s v="Departamento"/>
    <n v="245"/>
    <x v="0"/>
    <n v="60490"/>
    <n v="1567485"/>
    <n v="1253988"/>
    <n v="253007"/>
    <s v="Carlos"/>
    <n v="4.3"/>
  </r>
  <r>
    <n v="1208"/>
    <d v="2017-03-08T00:00:00"/>
    <x v="494"/>
    <x v="0"/>
    <s v="Terreno"/>
    <n v="232"/>
    <x v="0"/>
    <n v="57252.480000000003"/>
    <n v="1485997"/>
    <n v="1188797.6000000001"/>
    <n v="239946.9199999999"/>
    <s v="Carlos"/>
    <n v="4.4000000000000004"/>
  </r>
  <r>
    <n v="1209"/>
    <d v="2017-03-08T00:00:00"/>
    <x v="438"/>
    <x v="3"/>
    <s v="Casa"/>
    <n v="84"/>
    <x v="1"/>
    <n v="15079"/>
    <n v="432335"/>
    <n v="345868"/>
    <n v="71388"/>
    <s v="Romina"/>
    <n v="4.9000000000000004"/>
  </r>
  <r>
    <n v="1210"/>
    <d v="2017-03-09T00:00:00"/>
    <x v="481"/>
    <x v="2"/>
    <s v="Casa"/>
    <n v="240"/>
    <x v="0"/>
    <n v="59487.08"/>
    <n v="1540962"/>
    <n v="1232769.6000000001"/>
    <n v="248705.31999999989"/>
    <s v="Iván"/>
    <n v="4.0999999999999996"/>
  </r>
  <r>
    <n v="1211"/>
    <d v="2017-03-09T00:00:00"/>
    <x v="515"/>
    <x v="2"/>
    <s v="Casa"/>
    <n v="225"/>
    <x v="0"/>
    <n v="36548.76"/>
    <n v="972179"/>
    <n v="777743.2"/>
    <n v="157887.04000000004"/>
    <s v="Iván"/>
    <n v="4.5999999999999996"/>
  </r>
  <r>
    <n v="1212"/>
    <d v="2017-03-10T00:00:00"/>
    <x v="516"/>
    <x v="3"/>
    <s v="Estacionamiento"/>
    <n v="136"/>
    <x v="0"/>
    <n v="48653.4"/>
    <n v="1283445"/>
    <n v="1026756"/>
    <n v="208035.6"/>
    <s v="Romina"/>
    <n v="4"/>
  </r>
  <r>
    <n v="1213"/>
    <d v="2017-03-10T00:00:00"/>
    <x v="387"/>
    <x v="0"/>
    <s v="Casa"/>
    <n v="148"/>
    <x v="0"/>
    <n v="48481.24"/>
    <n v="1274491"/>
    <n v="1019592.8"/>
    <n v="206416.95999999996"/>
    <s v="Ángeles"/>
    <n v="4.7"/>
  </r>
  <r>
    <n v="1214"/>
    <d v="2017-03-10T00:00:00"/>
    <x v="380"/>
    <x v="0"/>
    <s v="Terreno"/>
    <n v="138"/>
    <x v="1"/>
    <n v="25533.599999999999"/>
    <n v="692175"/>
    <n v="553740"/>
    <n v="112901.4"/>
    <s v="Ángeles"/>
    <n v="4.4000000000000004"/>
  </r>
  <r>
    <n v="1215"/>
    <d v="2017-03-10T00:00:00"/>
    <x v="421"/>
    <x v="1"/>
    <s v="Departamento"/>
    <n v="38"/>
    <x v="1"/>
    <n v="10949.8"/>
    <n v="329855"/>
    <n v="263884"/>
    <n v="55021.2"/>
    <s v="Arturo"/>
    <n v="3.8"/>
  </r>
  <r>
    <n v="1216"/>
    <d v="2017-03-10T00:00:00"/>
    <x v="452"/>
    <x v="3"/>
    <s v="Departamento"/>
    <n v="274"/>
    <x v="0"/>
    <n v="106775.84"/>
    <n v="2724531"/>
    <n v="2179624.7999999998"/>
    <n v="438130.36000000022"/>
    <s v="Sabrina"/>
    <n v="4.7"/>
  </r>
  <r>
    <n v="1217"/>
    <d v="2017-03-11T00:00:00"/>
    <x v="517"/>
    <x v="2"/>
    <s v="Local Comercial"/>
    <n v="177"/>
    <x v="0"/>
    <n v="72640"/>
    <n v="1867285"/>
    <n v="1493828"/>
    <n v="300817"/>
    <s v="Arturo"/>
    <n v="4.8"/>
  </r>
  <r>
    <n v="1218"/>
    <d v="2017-03-11T00:00:00"/>
    <x v="402"/>
    <x v="1"/>
    <s v="Oficinas"/>
    <n v="234"/>
    <x v="0"/>
    <n v="68289.64"/>
    <n v="1765901"/>
    <n v="1412720.8"/>
    <n v="284890.55999999994"/>
    <s v="Romina"/>
    <n v="3.9"/>
  </r>
  <r>
    <n v="1219"/>
    <d v="2017-03-11T00:00:00"/>
    <x v="330"/>
    <x v="1"/>
    <s v="Depósito"/>
    <n v="247"/>
    <x v="0"/>
    <n v="88390.12"/>
    <n v="2271138"/>
    <n v="1816910.4"/>
    <n v="365837.4800000001"/>
    <s v="Sabrina"/>
    <n v="4.9000000000000004"/>
  </r>
  <r>
    <n v="1220"/>
    <d v="2017-03-12T00:00:00"/>
    <x v="395"/>
    <x v="3"/>
    <s v="Departamento"/>
    <n v="87"/>
    <x v="1"/>
    <n v="16383.2"/>
    <n v="474965"/>
    <n v="379972"/>
    <n v="78609.8"/>
    <s v="Carlos"/>
    <n v="4.3"/>
  </r>
  <r>
    <n v="1221"/>
    <d v="2017-03-12T00:00:00"/>
    <x v="463"/>
    <x v="0"/>
    <s v="Depósito"/>
    <n v="262"/>
    <x v="0"/>
    <n v="80358.8"/>
    <n v="2068780"/>
    <n v="1655024"/>
    <n v="333397.2"/>
    <s v="Carlos"/>
    <n v="3.9"/>
  </r>
  <r>
    <n v="1222"/>
    <d v="2017-03-12T00:00:00"/>
    <x v="345"/>
    <x v="1"/>
    <s v="Departamento"/>
    <n v="238"/>
    <x v="0"/>
    <n v="54498.2"/>
    <n v="1414365"/>
    <n v="1131492"/>
    <n v="228374.8"/>
    <s v="Carlos"/>
    <n v="4.0999999999999996"/>
  </r>
  <r>
    <n v="1223"/>
    <d v="2017-03-12T00:00:00"/>
    <x v="334"/>
    <x v="3"/>
    <s v="Depósito"/>
    <n v="176"/>
    <x v="0"/>
    <n v="71283"/>
    <n v="1841960"/>
    <n v="1473568"/>
    <n v="297109"/>
    <s v="Ángeles"/>
    <n v="4.7"/>
  </r>
  <r>
    <n v="1224"/>
    <d v="2017-03-13T00:00:00"/>
    <x v="503"/>
    <x v="3"/>
    <s v="Oficinas"/>
    <n v="121"/>
    <x v="0"/>
    <n v="41976.6"/>
    <n v="1107225"/>
    <n v="885780"/>
    <n v="179468.4"/>
    <s v="Romina"/>
    <n v="4.0999999999999996"/>
  </r>
  <r>
    <n v="1225"/>
    <d v="2017-03-14T00:00:00"/>
    <x v="501"/>
    <x v="2"/>
    <s v="Terreno"/>
    <n v="158"/>
    <x v="0"/>
    <n v="30572.720000000001"/>
    <n v="821553"/>
    <n v="657242.4"/>
    <n v="133737.87999999998"/>
    <s v="Iván"/>
    <n v="4.0999999999999996"/>
  </r>
  <r>
    <n v="1226"/>
    <d v="2017-03-14T00:00:00"/>
    <x v="373"/>
    <x v="0"/>
    <s v="Depósito"/>
    <n v="284"/>
    <x v="0"/>
    <n v="59103.8"/>
    <n v="1533680"/>
    <n v="1226944"/>
    <n v="247632.2"/>
    <s v="Ángeles"/>
    <n v="4.8"/>
  </r>
  <r>
    <n v="1227"/>
    <d v="2017-03-14T00:00:00"/>
    <x v="429"/>
    <x v="2"/>
    <s v="Depósito"/>
    <n v="160"/>
    <x v="0"/>
    <n v="60418.6"/>
    <n v="1563325"/>
    <n v="1250660"/>
    <n v="252246.39999999999"/>
    <s v="Ángeles"/>
    <n v="5"/>
  </r>
  <r>
    <n v="1228"/>
    <d v="2017-03-14T00:00:00"/>
    <x v="293"/>
    <x v="2"/>
    <s v="Departamento"/>
    <n v="182"/>
    <x v="0"/>
    <n v="38714.519999999997"/>
    <n v="1033073"/>
    <n v="826458.4"/>
    <n v="167900.08"/>
    <s v="Romina"/>
    <n v="4"/>
  </r>
  <r>
    <n v="1229"/>
    <d v="2017-03-14T00:00:00"/>
    <x v="499"/>
    <x v="2"/>
    <s v="Casa"/>
    <n v="72"/>
    <x v="1"/>
    <n v="17148.72"/>
    <n v="488128"/>
    <n v="390502.40000000002"/>
    <n v="80476.879999999976"/>
    <s v="Ángeles"/>
    <n v="3.6"/>
  </r>
  <r>
    <n v="1230"/>
    <d v="2017-03-15T00:00:00"/>
    <x v="463"/>
    <x v="3"/>
    <s v="Casa"/>
    <n v="262"/>
    <x v="0"/>
    <n v="95763.8"/>
    <n v="2459205"/>
    <n v="1967364"/>
    <n v="396077.2"/>
    <s v="Romina"/>
    <n v="5"/>
  </r>
  <r>
    <n v="1231"/>
    <d v="2017-03-16T00:00:00"/>
    <x v="417"/>
    <x v="1"/>
    <s v="Oficinas"/>
    <n v="125"/>
    <x v="0"/>
    <n v="50575.199999999997"/>
    <n v="1329465"/>
    <n v="1063572"/>
    <n v="215317.8"/>
    <s v="Sabrina"/>
    <n v="4.8"/>
  </r>
  <r>
    <n v="1232"/>
    <d v="2017-03-16T00:00:00"/>
    <x v="502"/>
    <x v="2"/>
    <s v="Estacionamiento"/>
    <n v="134"/>
    <x v="0"/>
    <n v="37258.120000000003"/>
    <n v="986063"/>
    <n v="788850.4"/>
    <n v="159954.47999999998"/>
    <s v="Ángeles"/>
    <n v="4.8"/>
  </r>
  <r>
    <n v="1233"/>
    <d v="2017-03-17T00:00:00"/>
    <x v="421"/>
    <x v="1"/>
    <s v="Terreno"/>
    <n v="84"/>
    <x v="0"/>
    <n v="31762.04"/>
    <n v="857261"/>
    <n v="685808.8"/>
    <n v="139690.15999999995"/>
    <s v="Romina"/>
    <n v="4.9000000000000004"/>
  </r>
  <r>
    <n v="1234"/>
    <d v="2017-03-17T00:00:00"/>
    <x v="368"/>
    <x v="0"/>
    <s v="Departamento"/>
    <n v="109"/>
    <x v="0"/>
    <n v="32977.519999999997"/>
    <n v="885373"/>
    <n v="708298.4"/>
    <n v="144097.07999999999"/>
    <s v="Iván"/>
    <n v="3.7"/>
  </r>
  <r>
    <n v="1235"/>
    <d v="2017-03-18T00:00:00"/>
    <x v="270"/>
    <x v="2"/>
    <s v="Estacionamiento"/>
    <n v="226"/>
    <x v="0"/>
    <n v="65744.92"/>
    <n v="1709658"/>
    <n v="1367726.4"/>
    <n v="276186.68000000011"/>
    <s v="Carlos"/>
    <n v="4"/>
  </r>
  <r>
    <n v="1236"/>
    <d v="2017-03-18T00:00:00"/>
    <x v="497"/>
    <x v="1"/>
    <s v="Terreno"/>
    <n v="111"/>
    <x v="0"/>
    <n v="33008.28"/>
    <n v="877717"/>
    <n v="702173.6"/>
    <n v="142535.12000000002"/>
    <s v="Ángeles"/>
    <n v="4.4000000000000004"/>
  </r>
  <r>
    <n v="1237"/>
    <d v="2017-03-19T00:00:00"/>
    <x v="518"/>
    <x v="2"/>
    <s v="Depósito"/>
    <n v="51"/>
    <x v="1"/>
    <n v="13943.6"/>
    <n v="412575"/>
    <n v="330060"/>
    <n v="68571.399999999994"/>
    <s v="Carlos"/>
    <n v="4.5999999999999996"/>
  </r>
  <r>
    <n v="1238"/>
    <d v="2017-03-19T00:00:00"/>
    <x v="324"/>
    <x v="1"/>
    <s v="Oficinas"/>
    <n v="188"/>
    <x v="0"/>
    <n v="31819.32"/>
    <n v="857093"/>
    <n v="685674.4"/>
    <n v="139599.27999999997"/>
    <s v="Sabrina"/>
    <n v="3.7"/>
  </r>
  <r>
    <n v="1239"/>
    <d v="2017-03-19T00:00:00"/>
    <x v="375"/>
    <x v="2"/>
    <s v="Terreno"/>
    <n v="142"/>
    <x v="0"/>
    <n v="32611.599999999999"/>
    <n v="876100"/>
    <n v="700880"/>
    <n v="142608.4"/>
    <s v="Ángeles"/>
    <n v="3.6"/>
  </r>
  <r>
    <n v="1240"/>
    <d v="2017-03-19T00:00:00"/>
    <x v="293"/>
    <x v="1"/>
    <s v="Oficinas"/>
    <n v="280"/>
    <x v="0"/>
    <n v="101761.4"/>
    <n v="2598920"/>
    <n v="2079136"/>
    <n v="418022.6"/>
    <s v="Romina"/>
    <n v="4.3"/>
  </r>
  <r>
    <n v="1241"/>
    <d v="2017-03-19T00:00:00"/>
    <x v="469"/>
    <x v="1"/>
    <s v="Local Comercial"/>
    <n v="83"/>
    <x v="1"/>
    <n v="24372.32"/>
    <n v="667093"/>
    <n v="533674.4"/>
    <n v="109046.27999999997"/>
    <s v="Carlos"/>
    <n v="4.2"/>
  </r>
  <r>
    <n v="1242"/>
    <d v="2017-03-20T00:00:00"/>
    <x v="519"/>
    <x v="0"/>
    <s v="Oficinas"/>
    <n v="93"/>
    <x v="1"/>
    <n v="18230"/>
    <n v="520685"/>
    <n v="416548"/>
    <n v="85907"/>
    <s v="Arturo"/>
    <n v="3.7"/>
  </r>
  <r>
    <n v="1243"/>
    <d v="2017-03-20T00:00:00"/>
    <x v="443"/>
    <x v="3"/>
    <s v="Local Comercial"/>
    <n v="46"/>
    <x v="1"/>
    <n v="9819.64"/>
    <n v="306001"/>
    <n v="244800.8"/>
    <n v="51380.560000000012"/>
    <s v="Romina"/>
    <n v="4.8"/>
  </r>
  <r>
    <n v="1244"/>
    <d v="2017-03-20T00:00:00"/>
    <x v="411"/>
    <x v="1"/>
    <s v="Departamento"/>
    <n v="270"/>
    <x v="0"/>
    <n v="44909.72"/>
    <n v="1189203"/>
    <n v="951362.4"/>
    <n v="192930.87999999998"/>
    <s v="Arturo"/>
    <n v="4"/>
  </r>
  <r>
    <n v="1245"/>
    <d v="2017-03-20T00:00:00"/>
    <x v="520"/>
    <x v="2"/>
    <s v="Local Comercial"/>
    <n v="273"/>
    <x v="0"/>
    <n v="57944.12"/>
    <n v="1513913"/>
    <n v="1211130.3999999999"/>
    <n v="244838.4800000001"/>
    <s v="Ángeles"/>
    <n v="3.7"/>
  </r>
  <r>
    <n v="1246"/>
    <d v="2017-03-21T00:00:00"/>
    <x v="396"/>
    <x v="0"/>
    <s v="Local Comercial"/>
    <n v="64"/>
    <x v="1"/>
    <n v="13550.28"/>
    <n v="403617"/>
    <n v="322893.59999999998"/>
    <n v="67173.120000000024"/>
    <s v="Carlos"/>
    <n v="4.0999999999999996"/>
  </r>
  <r>
    <n v="1247"/>
    <d v="2017-03-22T00:00:00"/>
    <x v="521"/>
    <x v="3"/>
    <s v="Local Comercial"/>
    <n v="263"/>
    <x v="0"/>
    <n v="61457.36"/>
    <n v="1594369"/>
    <n v="1275495.2"/>
    <n v="257416.44000000006"/>
    <s v="Sabrina"/>
    <n v="4.8"/>
  </r>
  <r>
    <n v="1248"/>
    <d v="2017-03-22T00:00:00"/>
    <x v="476"/>
    <x v="1"/>
    <s v="Oficinas"/>
    <n v="179"/>
    <x v="0"/>
    <n v="33059.279999999999"/>
    <n v="887517"/>
    <n v="710013.6"/>
    <n v="144444.12000000002"/>
    <s v="Romina"/>
    <n v="4.5"/>
  </r>
  <r>
    <n v="1249"/>
    <d v="2017-03-22T00:00:00"/>
    <x v="337"/>
    <x v="2"/>
    <s v="Local Comercial"/>
    <n v="92"/>
    <x v="1"/>
    <n v="19089.919999999998"/>
    <n v="536633"/>
    <n v="429306.4"/>
    <n v="88236.679999999978"/>
    <s v="Carlos"/>
    <n v="4.3"/>
  </r>
  <r>
    <n v="1250"/>
    <d v="2017-03-23T00:00:00"/>
    <x v="485"/>
    <x v="1"/>
    <s v="Depósito"/>
    <n v="156"/>
    <x v="0"/>
    <n v="53816.72"/>
    <n v="1399328"/>
    <n v="1119462.3999999999"/>
    <n v="226048.88000000009"/>
    <s v="Sabrina"/>
    <n v="4"/>
  </r>
  <r>
    <n v="1251"/>
    <d v="2017-03-23T00:00:00"/>
    <x v="270"/>
    <x v="0"/>
    <s v="Departamento"/>
    <n v="145"/>
    <x v="1"/>
    <n v="28201"/>
    <n v="766835"/>
    <n v="613468"/>
    <n v="125166"/>
    <s v="Romina"/>
    <n v="3.6"/>
  </r>
  <r>
    <n v="1252"/>
    <d v="2017-03-23T00:00:00"/>
    <x v="522"/>
    <x v="0"/>
    <s v="Oficinas"/>
    <n v="122"/>
    <x v="0"/>
    <n v="33551.440000000002"/>
    <n v="904121"/>
    <n v="723296.8"/>
    <n v="147272.75999999995"/>
    <s v="Sabrina"/>
    <n v="4.4000000000000004"/>
  </r>
  <r>
    <n v="1253"/>
    <d v="2017-03-23T00:00:00"/>
    <x v="478"/>
    <x v="2"/>
    <s v="Local Comercial"/>
    <n v="65"/>
    <x v="1"/>
    <n v="17194"/>
    <n v="496210"/>
    <n v="396968"/>
    <n v="82048"/>
    <s v="Carlos"/>
    <n v="3.8"/>
  </r>
  <r>
    <n v="1254"/>
    <d v="2017-03-24T00:00:00"/>
    <x v="506"/>
    <x v="0"/>
    <s v="Oficinas"/>
    <n v="122"/>
    <x v="1"/>
    <n v="29115.360000000001"/>
    <n v="794294"/>
    <n v="635435.19999999995"/>
    <n v="129743.44000000005"/>
    <s v="Sabrina"/>
    <n v="3.9"/>
  </r>
  <r>
    <n v="1255"/>
    <d v="2017-03-24T00:00:00"/>
    <x v="455"/>
    <x v="2"/>
    <s v="Terreno"/>
    <n v="33"/>
    <x v="1"/>
    <n v="13269.4"/>
    <n v="390845"/>
    <n v="312676"/>
    <n v="64899.6"/>
    <s v="Romina"/>
    <n v="5"/>
  </r>
  <r>
    <n v="1256"/>
    <d v="2017-03-24T00:00:00"/>
    <x v="440"/>
    <x v="0"/>
    <s v="Depósito"/>
    <n v="162"/>
    <x v="0"/>
    <n v="64087.68"/>
    <n v="1656677"/>
    <n v="1325341.6000000001"/>
    <n v="267247.71999999991"/>
    <s v="Ángeles"/>
    <n v="4.9000000000000004"/>
  </r>
  <r>
    <n v="1257"/>
    <d v="2017-03-25T00:00:00"/>
    <x v="518"/>
    <x v="3"/>
    <s v="Casa"/>
    <n v="112"/>
    <x v="0"/>
    <n v="45180"/>
    <n v="1186010"/>
    <n v="948808"/>
    <n v="192022"/>
    <s v="Arturo"/>
    <n v="3.6"/>
  </r>
  <r>
    <n v="1258"/>
    <d v="2017-03-25T00:00:00"/>
    <x v="523"/>
    <x v="0"/>
    <s v="Depósito"/>
    <n v="235"/>
    <x v="0"/>
    <n v="48815.48"/>
    <n v="1285347"/>
    <n v="1028277.6"/>
    <n v="208253.92"/>
    <s v="Iván"/>
    <n v="4.9000000000000004"/>
  </r>
  <r>
    <n v="1259"/>
    <d v="2017-03-25T00:00:00"/>
    <x v="524"/>
    <x v="3"/>
    <s v="Terreno"/>
    <n v="173"/>
    <x v="0"/>
    <n v="58682.400000000001"/>
    <n v="1531745"/>
    <n v="1225396"/>
    <n v="247666.6"/>
    <s v="Sabrina"/>
    <n v="4.5999999999999996"/>
  </r>
  <r>
    <n v="1260"/>
    <d v="2017-03-26T00:00:00"/>
    <x v="525"/>
    <x v="1"/>
    <s v="Depósito"/>
    <n v="87"/>
    <x v="1"/>
    <n v="18623.96"/>
    <n v="522334"/>
    <n v="417867.2"/>
    <n v="85842.84"/>
    <s v="Arturo"/>
    <n v="4.7"/>
  </r>
  <r>
    <n v="1261"/>
    <d v="2017-03-26T00:00:00"/>
    <x v="486"/>
    <x v="3"/>
    <s v="Estacionamiento"/>
    <n v="180"/>
    <x v="0"/>
    <n v="46749.2"/>
    <n v="1231415"/>
    <n v="985132"/>
    <n v="199533.8"/>
    <s v="Iván"/>
    <n v="3.8"/>
  </r>
  <r>
    <n v="1262"/>
    <d v="2017-03-26T00:00:00"/>
    <x v="369"/>
    <x v="3"/>
    <s v="Local Comercial"/>
    <n v="63"/>
    <x v="1"/>
    <n v="19995.84"/>
    <n v="561581"/>
    <n v="449264.8"/>
    <n v="92320.360000000015"/>
    <s v="Carlos"/>
    <n v="4.4000000000000004"/>
  </r>
  <r>
    <n v="1263"/>
    <d v="2017-03-27T00:00:00"/>
    <x v="526"/>
    <x v="1"/>
    <s v="Oficinas"/>
    <n v="192"/>
    <x v="0"/>
    <n v="33036.559999999998"/>
    <n v="885949"/>
    <n v="708759.2"/>
    <n v="144153.24000000005"/>
    <s v="Iván"/>
    <n v="3.9"/>
  </r>
  <r>
    <n v="1264"/>
    <d v="2017-03-28T00:00:00"/>
    <x v="441"/>
    <x v="2"/>
    <s v="Estacionamiento"/>
    <n v="180"/>
    <x v="0"/>
    <n v="73015.960000000006"/>
    <n v="1879559"/>
    <n v="1503647.2"/>
    <n v="302895.84000000003"/>
    <s v="Arturo"/>
    <n v="4.5"/>
  </r>
  <r>
    <n v="1265"/>
    <d v="2017-03-28T00:00:00"/>
    <x v="391"/>
    <x v="2"/>
    <s v="Terreno"/>
    <n v="63"/>
    <x v="1"/>
    <n v="24273.84"/>
    <n v="663806"/>
    <n v="531044.80000000005"/>
    <n v="108487.35999999996"/>
    <s v="Carlos"/>
    <n v="4"/>
  </r>
  <r>
    <n v="1266"/>
    <d v="2017-03-28T00:00:00"/>
    <x v="525"/>
    <x v="0"/>
    <s v="Depósito"/>
    <n v="52"/>
    <x v="1"/>
    <n v="13528.44"/>
    <n v="399746"/>
    <n v="319796.8"/>
    <n v="66420.760000000009"/>
    <s v="Carlos"/>
    <n v="4.3"/>
  </r>
  <r>
    <n v="1267"/>
    <d v="2017-03-29T00:00:00"/>
    <x v="527"/>
    <x v="0"/>
    <s v="Estacionamiento"/>
    <n v="33"/>
    <x v="1"/>
    <n v="12909.8"/>
    <n v="386205"/>
    <n v="308964"/>
    <n v="64331.199999999997"/>
    <s v="Sabrina"/>
    <n v="4.5"/>
  </r>
  <r>
    <n v="1268"/>
    <d v="2017-03-30T00:00:00"/>
    <x v="528"/>
    <x v="0"/>
    <s v="Depósito"/>
    <n v="163"/>
    <x v="0"/>
    <n v="46891.76"/>
    <n v="1227529"/>
    <n v="982023.2"/>
    <n v="198614.04000000004"/>
    <s v="Carlos"/>
    <n v="4.5999999999999996"/>
  </r>
  <r>
    <n v="1269"/>
    <d v="2017-03-30T00:00:00"/>
    <x v="529"/>
    <x v="1"/>
    <s v="Casa"/>
    <n v="134"/>
    <x v="0"/>
    <n v="51211.519999999997"/>
    <n v="1344173"/>
    <n v="1075338.3999999999"/>
    <n v="217623.0800000001"/>
    <s v="Ángeles"/>
    <n v="3.6"/>
  </r>
  <r>
    <n v="1270"/>
    <d v="2017-03-30T00:00:00"/>
    <x v="530"/>
    <x v="0"/>
    <s v="Oficinas"/>
    <n v="84"/>
    <x v="1"/>
    <n v="20348.36"/>
    <n v="568269"/>
    <n v="454615.2"/>
    <n v="93305.439999999988"/>
    <s v="Carlos"/>
    <n v="5"/>
  </r>
  <r>
    <n v="1271"/>
    <d v="2017-03-30T00:00:00"/>
    <x v="391"/>
    <x v="3"/>
    <s v="Terreno"/>
    <n v="192"/>
    <x v="0"/>
    <n v="68467.039999999994"/>
    <n v="1767361"/>
    <n v="1413888.8"/>
    <n v="285005.15999999997"/>
    <s v="Sabrina"/>
    <n v="4.4000000000000004"/>
  </r>
  <r>
    <n v="1272"/>
    <d v="2017-03-30T00:00:00"/>
    <x v="395"/>
    <x v="3"/>
    <s v="Estacionamiento"/>
    <n v="211"/>
    <x v="0"/>
    <n v="58840.36"/>
    <n v="1537469"/>
    <n v="1229975.2"/>
    <n v="248653.44000000006"/>
    <s v="Carlos"/>
    <n v="3.7"/>
  </r>
  <r>
    <n v="1273"/>
    <d v="2017-03-31T00:00:00"/>
    <x v="531"/>
    <x v="3"/>
    <s v="Depósito"/>
    <n v="278"/>
    <x v="0"/>
    <n v="62885.32"/>
    <n v="1635718"/>
    <n v="1308574.3999999999"/>
    <n v="264258.28000000009"/>
    <s v="Arturo"/>
    <n v="3.7"/>
  </r>
  <r>
    <n v="1274"/>
    <d v="2017-03-31T00:00:00"/>
    <x v="354"/>
    <x v="2"/>
    <s v="Depósito"/>
    <n v="185"/>
    <x v="0"/>
    <n v="72227.839999999997"/>
    <n v="1858256"/>
    <n v="1486604.8"/>
    <n v="299423.35999999999"/>
    <s v="Arturo"/>
    <n v="4.9000000000000004"/>
  </r>
  <r>
    <n v="1275"/>
    <d v="2017-04-01T00:00:00"/>
    <x v="451"/>
    <x v="2"/>
    <s v="Oficinas"/>
    <n v="273"/>
    <x v="0"/>
    <n v="69541.2"/>
    <n v="1790665"/>
    <n v="1432532"/>
    <n v="288591.8"/>
    <s v="Sabrina"/>
    <n v="4.5999999999999996"/>
  </r>
  <r>
    <n v="1276"/>
    <d v="2017-04-02T00:00:00"/>
    <x v="448"/>
    <x v="2"/>
    <s v="Local Comercial"/>
    <n v="217"/>
    <x v="0"/>
    <n v="63925.8"/>
    <n v="1653755"/>
    <n v="1323004"/>
    <n v="266825.2"/>
    <s v="Sabrina"/>
    <n v="4.2"/>
  </r>
  <r>
    <n v="1277"/>
    <d v="2017-04-02T00:00:00"/>
    <x v="482"/>
    <x v="2"/>
    <s v="Departamento"/>
    <n v="280"/>
    <x v="0"/>
    <n v="88533.6"/>
    <n v="2269175"/>
    <n v="1815340"/>
    <n v="365301.4"/>
    <s v="Ángeles"/>
    <n v="4.8"/>
  </r>
  <r>
    <n v="1278"/>
    <d v="2017-04-02T00:00:00"/>
    <x v="532"/>
    <x v="2"/>
    <s v="Departamento"/>
    <n v="126"/>
    <x v="0"/>
    <n v="40977.120000000003"/>
    <n v="1076513"/>
    <n v="861210.4"/>
    <n v="174325.47999999998"/>
    <s v="Ángeles"/>
    <n v="3.7"/>
  </r>
  <r>
    <n v="1279"/>
    <d v="2017-04-02T00:00:00"/>
    <x v="525"/>
    <x v="2"/>
    <s v="Terreno"/>
    <n v="117"/>
    <x v="0"/>
    <n v="31089.360000000001"/>
    <n v="841369"/>
    <n v="673095.2"/>
    <n v="137184.44000000006"/>
    <s v="Romina"/>
    <n v="4.0999999999999996"/>
  </r>
  <r>
    <n v="1280"/>
    <d v="2017-04-03T00:00:00"/>
    <x v="371"/>
    <x v="1"/>
    <s v="Casa"/>
    <n v="281"/>
    <x v="0"/>
    <n v="76491"/>
    <n v="1974485"/>
    <n v="1579588"/>
    <n v="318406"/>
    <s v="Carlos"/>
    <n v="3.8"/>
  </r>
  <r>
    <n v="1281"/>
    <d v="2017-04-04T00:00:00"/>
    <x v="468"/>
    <x v="2"/>
    <s v="Terreno"/>
    <n v="171"/>
    <x v="0"/>
    <n v="39143.32"/>
    <n v="1041093"/>
    <n v="832874.4"/>
    <n v="169075.27999999997"/>
    <s v="Iván"/>
    <n v="4.4000000000000004"/>
  </r>
  <r>
    <n v="1282"/>
    <d v="2017-04-04T00:00:00"/>
    <x v="390"/>
    <x v="0"/>
    <s v="Oficinas"/>
    <n v="97"/>
    <x v="1"/>
    <n v="19810.560000000001"/>
    <n v="557399"/>
    <n v="445919.2"/>
    <n v="91669.239999999991"/>
    <s v="Iván"/>
    <n v="5"/>
  </r>
  <r>
    <n v="1283"/>
    <d v="2017-04-04T00:00:00"/>
    <x v="412"/>
    <x v="2"/>
    <s v="Departamento"/>
    <n v="176"/>
    <x v="0"/>
    <n v="31331.4"/>
    <n v="849145"/>
    <n v="679316"/>
    <n v="138497.60000000001"/>
    <s v="Iván"/>
    <n v="4.9000000000000004"/>
  </r>
  <r>
    <n v="1284"/>
    <d v="2017-04-05T00:00:00"/>
    <x v="382"/>
    <x v="0"/>
    <s v="Casa"/>
    <n v="72"/>
    <x v="1"/>
    <n v="15000"/>
    <n v="437360"/>
    <n v="349888"/>
    <n v="72472"/>
    <s v="Carlos"/>
    <n v="4"/>
  </r>
  <r>
    <n v="1285"/>
    <d v="2017-04-05T00:00:00"/>
    <x v="382"/>
    <x v="0"/>
    <s v="Estacionamiento"/>
    <n v="65"/>
    <x v="1"/>
    <n v="26411.759999999998"/>
    <n v="718829"/>
    <n v="575063.19999999995"/>
    <n v="117354.04000000005"/>
    <s v="Arturo"/>
    <n v="3.7"/>
  </r>
  <r>
    <n v="1286"/>
    <d v="2017-04-05T00:00:00"/>
    <x v="364"/>
    <x v="2"/>
    <s v="Depósito"/>
    <n v="291"/>
    <x v="0"/>
    <n v="114033.48"/>
    <n v="2908772"/>
    <n v="2327017.6"/>
    <n v="467720.91999999993"/>
    <s v="Sabrina"/>
    <n v="4.5"/>
  </r>
  <r>
    <n v="1287"/>
    <d v="2017-04-05T00:00:00"/>
    <x v="414"/>
    <x v="0"/>
    <s v="Estacionamiento"/>
    <n v="190"/>
    <x v="0"/>
    <n v="63412.36"/>
    <n v="1648819"/>
    <n v="1319055.2"/>
    <n v="266351.44000000006"/>
    <s v="Iván"/>
    <n v="3.8"/>
  </r>
  <r>
    <n v="1288"/>
    <d v="2017-04-05T00:00:00"/>
    <x v="468"/>
    <x v="2"/>
    <s v="Casa"/>
    <n v="240"/>
    <x v="0"/>
    <n v="95576.92"/>
    <n v="2450133"/>
    <n v="1960106.4"/>
    <n v="394449.68000000011"/>
    <s v="Ángeles"/>
    <n v="4.9000000000000004"/>
  </r>
  <r>
    <n v="1289"/>
    <d v="2017-04-05T00:00:00"/>
    <x v="489"/>
    <x v="3"/>
    <s v="Terreno"/>
    <n v="253"/>
    <x v="0"/>
    <n v="73563.28"/>
    <n v="1894292"/>
    <n v="1515433.6"/>
    <n v="305295.11999999988"/>
    <s v="Sabrina"/>
    <n v="3.7"/>
  </r>
  <r>
    <n v="1290"/>
    <d v="2017-04-05T00:00:00"/>
    <x v="450"/>
    <x v="2"/>
    <s v="Casa"/>
    <n v="172"/>
    <x v="0"/>
    <n v="61521"/>
    <n v="1596610"/>
    <n v="1277288"/>
    <n v="257801"/>
    <s v="Sabrina"/>
    <n v="4.5999999999999996"/>
  </r>
  <r>
    <n v="1291"/>
    <d v="2017-04-06T00:00:00"/>
    <x v="442"/>
    <x v="3"/>
    <s v="Local Comercial"/>
    <n v="124"/>
    <x v="0"/>
    <n v="50144.800000000003"/>
    <n v="1309805"/>
    <n v="1047844"/>
    <n v="211816.2"/>
    <s v="Carlos"/>
    <n v="3.9"/>
  </r>
  <r>
    <n v="1292"/>
    <d v="2017-04-06T00:00:00"/>
    <x v="374"/>
    <x v="0"/>
    <s v="Casa"/>
    <n v="164"/>
    <x v="0"/>
    <n v="61457.8"/>
    <n v="1603205"/>
    <n v="1282564"/>
    <n v="259183.2"/>
    <s v="Arturo"/>
    <n v="4.8"/>
  </r>
  <r>
    <n v="1293"/>
    <d v="2017-04-06T00:00:00"/>
    <x v="442"/>
    <x v="1"/>
    <s v="Departamento"/>
    <n v="224"/>
    <x v="0"/>
    <n v="71237"/>
    <n v="1843135"/>
    <n v="1474508"/>
    <n v="297390"/>
    <s v="Arturo"/>
    <n v="4.9000000000000004"/>
  </r>
  <r>
    <n v="1294"/>
    <d v="2017-04-07T00:00:00"/>
    <x v="533"/>
    <x v="1"/>
    <s v="Oficinas"/>
    <n v="96"/>
    <x v="1"/>
    <n v="18601.72"/>
    <n v="516803"/>
    <n v="413442.4"/>
    <n v="84758.879999999976"/>
    <s v="Carlos"/>
    <n v="4.5"/>
  </r>
  <r>
    <n v="1295"/>
    <d v="2017-04-07T00:00:00"/>
    <x v="534"/>
    <x v="1"/>
    <s v="Oficinas"/>
    <n v="209"/>
    <x v="0"/>
    <n v="35376.120000000003"/>
    <n v="935713"/>
    <n v="748570.4"/>
    <n v="151766.47999999998"/>
    <s v="Sabrina"/>
    <n v="3.9"/>
  </r>
  <r>
    <n v="1296"/>
    <d v="2017-04-07T00:00:00"/>
    <x v="396"/>
    <x v="3"/>
    <s v="Oficinas"/>
    <n v="85"/>
    <x v="1"/>
    <n v="27827.88"/>
    <n v="752757"/>
    <n v="602205.6"/>
    <n v="122723.52000000002"/>
    <s v="Romina"/>
    <n v="4.2"/>
  </r>
  <r>
    <n v="1297"/>
    <d v="2017-04-07T00:00:00"/>
    <x v="356"/>
    <x v="3"/>
    <s v="Departamento"/>
    <n v="226"/>
    <x v="0"/>
    <n v="68958"/>
    <n v="1787935"/>
    <n v="1430348"/>
    <n v="288629"/>
    <s v="Iván"/>
    <n v="5"/>
  </r>
  <r>
    <n v="1298"/>
    <d v="2017-04-08T00:00:00"/>
    <x v="535"/>
    <x v="0"/>
    <s v="Depósito"/>
    <n v="245"/>
    <x v="0"/>
    <n v="46269.52"/>
    <n v="1215973"/>
    <n v="972778.4"/>
    <n v="196925.08"/>
    <s v="Iván"/>
    <n v="4.5"/>
  </r>
  <r>
    <n v="1299"/>
    <d v="2017-04-09T00:00:00"/>
    <x v="536"/>
    <x v="0"/>
    <s v="Departamento"/>
    <n v="283"/>
    <x v="0"/>
    <n v="67159.600000000006"/>
    <n v="1739075"/>
    <n v="1391260"/>
    <n v="280655.40000000002"/>
    <s v="Arturo"/>
    <n v="4.7"/>
  </r>
  <r>
    <n v="1300"/>
    <d v="2017-04-09T00:00:00"/>
    <x v="337"/>
    <x v="1"/>
    <s v="Terreno"/>
    <n v="68"/>
    <x v="1"/>
    <n v="11683.08"/>
    <n v="346187"/>
    <n v="276949.59999999998"/>
    <n v="57554.320000000022"/>
    <s v="Romina"/>
    <n v="4.5"/>
  </r>
  <r>
    <n v="1301"/>
    <d v="2017-04-10T00:00:00"/>
    <x v="496"/>
    <x v="1"/>
    <s v="Departamento"/>
    <n v="296"/>
    <x v="0"/>
    <n v="100603.36"/>
    <n v="2567819"/>
    <n v="2054255.2"/>
    <n v="412960.44000000006"/>
    <s v="Romina"/>
    <n v="4.2"/>
  </r>
  <r>
    <n v="1302"/>
    <d v="2017-04-11T00:00:00"/>
    <x v="532"/>
    <x v="2"/>
    <s v="Depósito"/>
    <n v="281"/>
    <x v="0"/>
    <n v="93917.68"/>
    <n v="2407877"/>
    <n v="1926301.6"/>
    <n v="387657.71999999991"/>
    <s v="Sabrina"/>
    <n v="4.4000000000000004"/>
  </r>
  <r>
    <n v="1303"/>
    <d v="2017-04-11T00:00:00"/>
    <x v="537"/>
    <x v="0"/>
    <s v="Depósito"/>
    <n v="126"/>
    <x v="1"/>
    <n v="25244.799999999999"/>
    <n v="693505"/>
    <n v="554804"/>
    <n v="113456.2"/>
    <s v="Arturo"/>
    <n v="4.8"/>
  </r>
  <r>
    <n v="1304"/>
    <d v="2017-04-13T00:00:00"/>
    <x v="538"/>
    <x v="3"/>
    <s v="Oficinas"/>
    <n v="99"/>
    <x v="1"/>
    <n v="24285"/>
    <n v="663785"/>
    <n v="531028"/>
    <n v="108472"/>
    <s v="Arturo"/>
    <n v="4"/>
  </r>
  <r>
    <n v="1305"/>
    <d v="2017-04-14T00:00:00"/>
    <x v="358"/>
    <x v="1"/>
    <s v="Local Comercial"/>
    <n v="84"/>
    <x v="0"/>
    <n v="30120.639999999999"/>
    <n v="814626"/>
    <n v="651700.80000000005"/>
    <n v="132804.55999999994"/>
    <s v="Iván"/>
    <n v="4.3"/>
  </r>
  <r>
    <n v="1306"/>
    <d v="2017-04-14T00:00:00"/>
    <x v="382"/>
    <x v="3"/>
    <s v="Depósito"/>
    <n v="269"/>
    <x v="0"/>
    <n v="88444.479999999996"/>
    <n v="2266297"/>
    <n v="1813037.6"/>
    <n v="364814.91999999993"/>
    <s v="Ángeles"/>
    <n v="4"/>
  </r>
  <r>
    <n v="1307"/>
    <d v="2017-04-15T00:00:00"/>
    <x v="305"/>
    <x v="0"/>
    <s v="Oficinas"/>
    <n v="258"/>
    <x v="0"/>
    <n v="102515.48"/>
    <n v="2625797"/>
    <n v="2100637.6"/>
    <n v="422643.91999999993"/>
    <s v="Arturo"/>
    <n v="3.8"/>
  </r>
  <r>
    <n v="1308"/>
    <d v="2017-04-15T00:00:00"/>
    <x v="497"/>
    <x v="3"/>
    <s v="Casa"/>
    <n v="144"/>
    <x v="0"/>
    <n v="39598.28"/>
    <n v="1041192"/>
    <n v="832953.6"/>
    <n v="168640.12000000002"/>
    <s v="Carlos"/>
    <n v="4.8"/>
  </r>
  <r>
    <n v="1309"/>
    <d v="2017-04-15T00:00:00"/>
    <x v="364"/>
    <x v="2"/>
    <s v="Casa"/>
    <n v="93"/>
    <x v="1"/>
    <n v="22071"/>
    <n v="610685"/>
    <n v="488548"/>
    <n v="100066"/>
    <s v="Arturo"/>
    <n v="5"/>
  </r>
  <r>
    <n v="1310"/>
    <d v="2017-04-15T00:00:00"/>
    <x v="527"/>
    <x v="3"/>
    <s v="Estacionamiento"/>
    <n v="264"/>
    <x v="0"/>
    <n v="60062.12"/>
    <n v="1554113"/>
    <n v="1243290.3999999999"/>
    <n v="250760.4800000001"/>
    <s v="Romina"/>
    <n v="5"/>
  </r>
  <r>
    <n v="1311"/>
    <d v="2017-04-15T00:00:00"/>
    <x v="332"/>
    <x v="1"/>
    <s v="Local Comercial"/>
    <n v="179"/>
    <x v="0"/>
    <n v="41624.199999999997"/>
    <n v="1096165"/>
    <n v="876932"/>
    <n v="177608.8"/>
    <s v="Arturo"/>
    <n v="4.8"/>
  </r>
  <r>
    <n v="1312"/>
    <d v="2017-04-16T00:00:00"/>
    <x v="417"/>
    <x v="0"/>
    <s v="Estacionamiento"/>
    <n v="174"/>
    <x v="0"/>
    <n v="59828.2"/>
    <n v="1560365"/>
    <n v="1248292"/>
    <n v="252244.8"/>
    <s v="Iván"/>
    <n v="4.0999999999999996"/>
  </r>
  <r>
    <n v="1313"/>
    <d v="2017-04-16T00:00:00"/>
    <x v="375"/>
    <x v="1"/>
    <s v="Terreno"/>
    <n v="158"/>
    <x v="0"/>
    <n v="35861.800000000003"/>
    <n v="957680"/>
    <n v="766144"/>
    <n v="155674.20000000001"/>
    <s v="Sabrina"/>
    <n v="4.5999999999999996"/>
  </r>
  <r>
    <n v="1314"/>
    <d v="2017-04-17T00:00:00"/>
    <x v="494"/>
    <x v="0"/>
    <s v="Estacionamiento"/>
    <n v="139"/>
    <x v="0"/>
    <n v="47200.56"/>
    <n v="1242349"/>
    <n v="993879.2"/>
    <n v="201269.24000000005"/>
    <s v="Sabrina"/>
    <n v="4.8"/>
  </r>
  <r>
    <n v="1315"/>
    <d v="2017-04-17T00:00:00"/>
    <x v="491"/>
    <x v="1"/>
    <s v="Local Comercial"/>
    <n v="112"/>
    <x v="0"/>
    <n v="40372.639999999999"/>
    <n v="1071901"/>
    <n v="857520.8"/>
    <n v="174007.55999999994"/>
    <s v="Ángeles"/>
    <n v="4.3"/>
  </r>
  <r>
    <n v="1316"/>
    <d v="2017-04-17T00:00:00"/>
    <x v="385"/>
    <x v="2"/>
    <s v="Local Comercial"/>
    <n v="219"/>
    <x v="0"/>
    <n v="70918.759999999995"/>
    <n v="1832304"/>
    <n v="1465843.2"/>
    <n v="295542.04000000004"/>
    <s v="Sabrina"/>
    <n v="3.8"/>
  </r>
  <r>
    <n v="1317"/>
    <d v="2017-04-17T00:00:00"/>
    <x v="533"/>
    <x v="1"/>
    <s v="Estacionamiento"/>
    <n v="90"/>
    <x v="1"/>
    <n v="14122.96"/>
    <n v="412484"/>
    <n v="329987.20000000001"/>
    <n v="68373.84"/>
    <s v="Arturo"/>
    <n v="3.6"/>
  </r>
  <r>
    <n v="1318"/>
    <d v="2017-04-17T00:00:00"/>
    <x v="539"/>
    <x v="1"/>
    <s v="Estacionamiento"/>
    <n v="270"/>
    <x v="0"/>
    <n v="60915"/>
    <n v="1580335"/>
    <n v="1264268"/>
    <n v="255152"/>
    <s v="Ángeles"/>
    <n v="3.7"/>
  </r>
  <r>
    <n v="1319"/>
    <d v="2017-04-18T00:00:00"/>
    <x v="540"/>
    <x v="1"/>
    <s v="Oficinas"/>
    <n v="276"/>
    <x v="0"/>
    <n v="68508.52"/>
    <n v="1764073"/>
    <n v="1411258.4"/>
    <n v="284306.08000000007"/>
    <s v="Sabrina"/>
    <n v="4.0999999999999996"/>
  </r>
  <r>
    <n v="1320"/>
    <d v="2017-04-18T00:00:00"/>
    <x v="540"/>
    <x v="0"/>
    <s v="Oficinas"/>
    <n v="159"/>
    <x v="0"/>
    <n v="32899.360000000001"/>
    <n v="877969"/>
    <n v="702375.2"/>
    <n v="142694.44000000006"/>
    <s v="Ángeles"/>
    <n v="4.9000000000000004"/>
  </r>
  <r>
    <n v="1321"/>
    <d v="2017-04-18T00:00:00"/>
    <x v="450"/>
    <x v="2"/>
    <s v="Local Comercial"/>
    <n v="268"/>
    <x v="0"/>
    <n v="98443.64"/>
    <n v="2515051"/>
    <n v="2012040.8"/>
    <n v="404566.55999999994"/>
    <s v="Arturo"/>
    <n v="4.5999999999999996"/>
  </r>
  <r>
    <n v="1322"/>
    <d v="2017-04-18T00:00:00"/>
    <x v="541"/>
    <x v="0"/>
    <s v="Estacionamiento"/>
    <n v="239"/>
    <x v="0"/>
    <n v="94982.399999999994"/>
    <n v="2433320"/>
    <n v="1946656"/>
    <n v="391681.6"/>
    <s v="Carlos"/>
    <n v="3.8"/>
  </r>
  <r>
    <n v="1323"/>
    <d v="2017-04-19T00:00:00"/>
    <x v="536"/>
    <x v="2"/>
    <s v="Terreno"/>
    <n v="77"/>
    <x v="1"/>
    <n v="16365.4"/>
    <n v="468245"/>
    <n v="374596"/>
    <n v="77283.600000000006"/>
    <s v="Romina"/>
    <n v="4.2"/>
  </r>
  <r>
    <n v="1324"/>
    <d v="2017-04-19T00:00:00"/>
    <x v="376"/>
    <x v="2"/>
    <s v="Depósito"/>
    <n v="45"/>
    <x v="1"/>
    <n v="17342.64"/>
    <n v="490901"/>
    <n v="392720.8"/>
    <n v="80837.560000000012"/>
    <s v="Arturo"/>
    <n v="4.5"/>
  </r>
  <r>
    <n v="1325"/>
    <d v="2017-04-19T00:00:00"/>
    <x v="493"/>
    <x v="2"/>
    <s v="Depósito"/>
    <n v="66"/>
    <x v="1"/>
    <n v="21284.880000000001"/>
    <n v="599607"/>
    <n v="479685.6"/>
    <n v="98636.520000000019"/>
    <s v="Romina"/>
    <n v="4"/>
  </r>
  <r>
    <n v="1326"/>
    <d v="2017-04-19T00:00:00"/>
    <x v="431"/>
    <x v="0"/>
    <s v="Local Comercial"/>
    <n v="145"/>
    <x v="1"/>
    <n v="25414.880000000001"/>
    <n v="687957"/>
    <n v="550365.6"/>
    <n v="112176.52000000002"/>
    <s v="Romina"/>
    <n v="4.8"/>
  </r>
  <r>
    <n v="1327"/>
    <d v="2017-04-19T00:00:00"/>
    <x v="418"/>
    <x v="1"/>
    <s v="Oficinas"/>
    <n v="37"/>
    <x v="1"/>
    <n v="10432.84"/>
    <n v="318006"/>
    <n v="254404.8"/>
    <n v="53168.360000000015"/>
    <s v="Iván"/>
    <n v="3.6"/>
  </r>
  <r>
    <n v="1328"/>
    <d v="2017-04-20T00:00:00"/>
    <x v="376"/>
    <x v="2"/>
    <s v="Departamento"/>
    <n v="270"/>
    <x v="0"/>
    <n v="91415.24"/>
    <n v="2342516"/>
    <n v="1874012.8"/>
    <n v="377087.95999999996"/>
    <s v="Romina"/>
    <n v="5"/>
  </r>
  <r>
    <n v="1329"/>
    <d v="2017-04-20T00:00:00"/>
    <x v="450"/>
    <x v="2"/>
    <s v="Departamento"/>
    <n v="175"/>
    <x v="0"/>
    <n v="54009.64"/>
    <n v="1403851"/>
    <n v="1123080.8"/>
    <n v="226760.55999999994"/>
    <s v="Romina"/>
    <n v="4.8"/>
  </r>
  <r>
    <n v="1330"/>
    <d v="2017-04-20T00:00:00"/>
    <x v="542"/>
    <x v="1"/>
    <s v="Local Comercial"/>
    <n v="259"/>
    <x v="0"/>
    <n v="82664.800000000003"/>
    <n v="2131280"/>
    <n v="1705024"/>
    <n v="343591.2"/>
    <s v="Romina"/>
    <n v="4.3"/>
  </r>
  <r>
    <n v="1331"/>
    <d v="2017-04-21T00:00:00"/>
    <x v="543"/>
    <x v="0"/>
    <s v="Departamento"/>
    <n v="173"/>
    <x v="0"/>
    <n v="56351.28"/>
    <n v="1472117"/>
    <n v="1177693.6000000001"/>
    <n v="238072.11999999991"/>
    <s v="Sabrina"/>
    <n v="4.9000000000000004"/>
  </r>
  <r>
    <n v="1332"/>
    <d v="2017-04-21T00:00:00"/>
    <x v="371"/>
    <x v="0"/>
    <s v="Terreno"/>
    <n v="274"/>
    <x v="0"/>
    <n v="63878.879999999997"/>
    <n v="1655607"/>
    <n v="1324485.6000000001"/>
    <n v="267242.5199999999"/>
    <s v="Sabrina"/>
    <n v="4.9000000000000004"/>
  </r>
  <r>
    <n v="1333"/>
    <d v="2017-04-21T00:00:00"/>
    <x v="544"/>
    <x v="3"/>
    <s v="Departamento"/>
    <n v="35"/>
    <x v="1"/>
    <n v="10570.08"/>
    <n v="324437"/>
    <n v="259549.6"/>
    <n v="54317.319999999992"/>
    <s v="Romina"/>
    <n v="4"/>
  </r>
  <r>
    <n v="1334"/>
    <d v="2017-04-21T00:00:00"/>
    <x v="545"/>
    <x v="0"/>
    <s v="Oficinas"/>
    <n v="75"/>
    <x v="1"/>
    <n v="27441.119999999999"/>
    <n v="742113"/>
    <n v="593690.4"/>
    <n v="120981.47999999998"/>
    <s v="Sabrina"/>
    <n v="4.0999999999999996"/>
  </r>
  <r>
    <n v="1335"/>
    <d v="2017-04-22T00:00:00"/>
    <x v="435"/>
    <x v="0"/>
    <s v="Terreno"/>
    <n v="224"/>
    <x v="0"/>
    <n v="37054.199999999997"/>
    <n v="991415"/>
    <n v="793132"/>
    <n v="161228.79999999999"/>
    <s v="Ángeles"/>
    <n v="3.6"/>
  </r>
  <r>
    <n v="1336"/>
    <d v="2017-04-22T00:00:00"/>
    <x v="495"/>
    <x v="1"/>
    <s v="Departamento"/>
    <n v="263"/>
    <x v="0"/>
    <n v="102234.04"/>
    <n v="2619611"/>
    <n v="2095688.8"/>
    <n v="421688.16"/>
    <s v="Arturo"/>
    <n v="4.2"/>
  </r>
  <r>
    <n v="1337"/>
    <d v="2017-04-23T00:00:00"/>
    <x v="470"/>
    <x v="0"/>
    <s v="Terreno"/>
    <n v="65"/>
    <x v="1"/>
    <n v="18725.84"/>
    <n v="530456"/>
    <n v="424364.79999999999"/>
    <n v="87365.360000000015"/>
    <s v="Ángeles"/>
    <n v="4.5"/>
  </r>
  <r>
    <n v="1338"/>
    <d v="2017-04-24T00:00:00"/>
    <x v="536"/>
    <x v="2"/>
    <s v="Local Comercial"/>
    <n v="33"/>
    <x v="1"/>
    <n v="5549.8"/>
    <n v="200405"/>
    <n v="160324"/>
    <n v="34531.199999999997"/>
    <s v="Romina"/>
    <n v="4.8"/>
  </r>
  <r>
    <n v="1339"/>
    <d v="2017-04-24T00:00:00"/>
    <x v="545"/>
    <x v="1"/>
    <s v="Local Comercial"/>
    <n v="74"/>
    <x v="1"/>
    <n v="27773.72"/>
    <n v="753278"/>
    <n v="602622.4"/>
    <n v="122881.87999999998"/>
    <s v="Arturo"/>
    <n v="4.2"/>
  </r>
  <r>
    <n v="1340"/>
    <d v="2017-04-24T00:00:00"/>
    <x v="544"/>
    <x v="2"/>
    <s v="Departamento"/>
    <n v="167"/>
    <x v="0"/>
    <n v="40197.919999999998"/>
    <n v="1070033"/>
    <n v="856026.4"/>
    <n v="173808.68"/>
    <s v="Romina"/>
    <n v="3.7"/>
  </r>
  <r>
    <n v="1341"/>
    <d v="2017-04-25T00:00:00"/>
    <x v="535"/>
    <x v="0"/>
    <s v="Estacionamiento"/>
    <n v="129"/>
    <x v="0"/>
    <n v="39469.519999999997"/>
    <n v="1044173"/>
    <n v="835338.4"/>
    <n v="169365.08"/>
    <s v="Sabrina"/>
    <n v="4"/>
  </r>
  <r>
    <n v="1342"/>
    <d v="2017-04-25T00:00:00"/>
    <x v="546"/>
    <x v="3"/>
    <s v="Departamento"/>
    <n v="190"/>
    <x v="0"/>
    <n v="67086.559999999998"/>
    <n v="1735149"/>
    <n v="1388119.2"/>
    <n v="279943.24000000005"/>
    <s v="Romina"/>
    <n v="4.8"/>
  </r>
  <r>
    <n v="1343"/>
    <d v="2017-04-25T00:00:00"/>
    <x v="501"/>
    <x v="3"/>
    <s v="Terreno"/>
    <n v="266"/>
    <x v="0"/>
    <n v="90481.96"/>
    <n v="2328634"/>
    <n v="1862907.2"/>
    <n v="375244.84"/>
    <s v="Romina"/>
    <n v="3.9"/>
  </r>
  <r>
    <n v="1344"/>
    <d v="2017-04-25T00:00:00"/>
    <x v="421"/>
    <x v="0"/>
    <s v="Local Comercial"/>
    <n v="280"/>
    <x v="0"/>
    <n v="59304.6"/>
    <n v="1536725"/>
    <n v="1229380"/>
    <n v="248040.4"/>
    <s v="Romina"/>
    <n v="3.9"/>
  </r>
  <r>
    <n v="1345"/>
    <d v="2017-04-25T00:00:00"/>
    <x v="547"/>
    <x v="3"/>
    <s v="Terreno"/>
    <n v="45"/>
    <x v="1"/>
    <n v="14166.32"/>
    <n v="406643"/>
    <n v="325314.40000000002"/>
    <n v="67162.27999999997"/>
    <s v="Iván"/>
    <n v="4"/>
  </r>
  <r>
    <n v="1346"/>
    <d v="2017-04-25T00:00:00"/>
    <x v="548"/>
    <x v="3"/>
    <s v="Terreno"/>
    <n v="45"/>
    <x v="1"/>
    <n v="12383"/>
    <n v="370135"/>
    <n v="296108"/>
    <n v="61644"/>
    <s v="Romina"/>
    <n v="3.8"/>
  </r>
  <r>
    <n v="1347"/>
    <d v="2017-04-26T00:00:00"/>
    <x v="371"/>
    <x v="1"/>
    <s v="Oficinas"/>
    <n v="110"/>
    <x v="0"/>
    <n v="37063.599999999999"/>
    <n v="986500"/>
    <n v="789200"/>
    <n v="160236.4"/>
    <s v="Arturo"/>
    <n v="4.7"/>
  </r>
  <r>
    <n v="1348"/>
    <d v="2017-04-26T00:00:00"/>
    <x v="499"/>
    <x v="0"/>
    <s v="Casa"/>
    <n v="194"/>
    <x v="0"/>
    <n v="73108.160000000003"/>
    <n v="1886489"/>
    <n v="1509191.2"/>
    <n v="304189.64"/>
    <s v="Carlos"/>
    <n v="4.5999999999999996"/>
  </r>
  <r>
    <n v="1349"/>
    <d v="2017-04-26T00:00:00"/>
    <x v="501"/>
    <x v="3"/>
    <s v="Estacionamiento"/>
    <n v="95"/>
    <x v="0"/>
    <n v="35068.160000000003"/>
    <n v="929189"/>
    <n v="743351.2"/>
    <n v="150769.64000000004"/>
    <s v="Carlos"/>
    <n v="4.0999999999999996"/>
  </r>
  <r>
    <n v="1350"/>
    <d v="2017-04-26T00:00:00"/>
    <x v="549"/>
    <x v="0"/>
    <s v="Casa"/>
    <n v="95"/>
    <x v="1"/>
    <n v="15992.48"/>
    <n v="462197"/>
    <n v="369757.6"/>
    <n v="76446.920000000027"/>
    <s v="Arturo"/>
    <n v="3.8"/>
  </r>
  <r>
    <n v="1351"/>
    <d v="2017-04-26T00:00:00"/>
    <x v="361"/>
    <x v="0"/>
    <s v="Casa"/>
    <n v="56"/>
    <x v="1"/>
    <n v="19174.599999999999"/>
    <n v="541525"/>
    <n v="433220"/>
    <n v="89130.4"/>
    <s v="Romina"/>
    <n v="4.5999999999999996"/>
  </r>
  <r>
    <n v="1352"/>
    <d v="2017-04-27T00:00:00"/>
    <x v="460"/>
    <x v="3"/>
    <s v="Departamento"/>
    <n v="183"/>
    <x v="0"/>
    <n v="41589.480000000003"/>
    <n v="1101122"/>
    <n v="880897.6"/>
    <n v="178634.92"/>
    <s v="Iván"/>
    <n v="4.0999999999999996"/>
  </r>
  <r>
    <n v="1353"/>
    <d v="2017-04-27T00:00:00"/>
    <x v="438"/>
    <x v="1"/>
    <s v="Estacionamiento"/>
    <n v="262"/>
    <x v="0"/>
    <n v="67493.039999999994"/>
    <n v="1738986"/>
    <n v="1391188.8"/>
    <n v="280304.15999999997"/>
    <s v="Sabrina"/>
    <n v="4.8"/>
  </r>
  <r>
    <n v="1354"/>
    <d v="2017-04-28T00:00:00"/>
    <x v="452"/>
    <x v="0"/>
    <s v="Local Comercial"/>
    <n v="235"/>
    <x v="0"/>
    <n v="96003.56"/>
    <n v="2454549"/>
    <n v="1963639.2"/>
    <n v="394906.24000000005"/>
    <s v="Iván"/>
    <n v="4.3"/>
  </r>
  <r>
    <n v="1355"/>
    <d v="2017-04-28T00:00:00"/>
    <x v="550"/>
    <x v="2"/>
    <s v="Oficinas"/>
    <n v="151"/>
    <x v="0"/>
    <n v="34328.879999999997"/>
    <n v="922707"/>
    <n v="738165.6"/>
    <n v="150212.52000000002"/>
    <s v="Sabrina"/>
    <n v="4.0999999999999996"/>
  </r>
  <r>
    <n v="1356"/>
    <d v="2017-04-28T00:00:00"/>
    <x v="551"/>
    <x v="2"/>
    <s v="Casa"/>
    <n v="154"/>
    <x v="0"/>
    <n v="55996.32"/>
    <n v="1457793"/>
    <n v="1166234.3999999999"/>
    <n v="235562.28000000009"/>
    <s v="Arturo"/>
    <n v="4.5999999999999996"/>
  </r>
  <r>
    <n v="1357"/>
    <d v="2017-04-28T00:00:00"/>
    <x v="552"/>
    <x v="0"/>
    <s v="Departamento"/>
    <n v="281"/>
    <x v="0"/>
    <n v="72155.8"/>
    <n v="1863905"/>
    <n v="1491124"/>
    <n v="300625.2"/>
    <s v="Sabrina"/>
    <n v="5"/>
  </r>
  <r>
    <n v="1358"/>
    <d v="2017-04-29T00:00:00"/>
    <x v="553"/>
    <x v="0"/>
    <s v="Oficinas"/>
    <n v="269"/>
    <x v="0"/>
    <n v="98293.759999999995"/>
    <n v="2510979"/>
    <n v="2008783.2"/>
    <n v="403902.04000000004"/>
    <s v="Romina"/>
    <n v="3.8"/>
  </r>
  <r>
    <n v="1359"/>
    <d v="2017-04-29T00:00:00"/>
    <x v="554"/>
    <x v="1"/>
    <s v="Oficinas"/>
    <n v="249"/>
    <x v="0"/>
    <n v="41669.120000000003"/>
    <n v="1095813"/>
    <n v="876650.4"/>
    <n v="177493.47999999998"/>
    <s v="Iván"/>
    <n v="3.7"/>
  </r>
  <r>
    <n v="1360"/>
    <d v="2017-04-29T00:00:00"/>
    <x v="402"/>
    <x v="0"/>
    <s v="Departamento"/>
    <n v="190"/>
    <x v="0"/>
    <n v="46981.2"/>
    <n v="1237965"/>
    <n v="990372"/>
    <n v="200611.8"/>
    <s v="Ángeles"/>
    <n v="4.5999999999999996"/>
  </r>
  <r>
    <n v="1361"/>
    <d v="2017-04-30T00:00:00"/>
    <x v="555"/>
    <x v="3"/>
    <s v="Oficinas"/>
    <n v="181"/>
    <x v="0"/>
    <n v="46125.48"/>
    <n v="1216097"/>
    <n v="972877.6"/>
    <n v="197093.92"/>
    <s v="Romina"/>
    <n v="4.4000000000000004"/>
  </r>
  <r>
    <n v="1362"/>
    <d v="2017-04-30T00:00:00"/>
    <x v="556"/>
    <x v="3"/>
    <s v="Terreno"/>
    <n v="165"/>
    <x v="0"/>
    <n v="57014.52"/>
    <n v="1477673"/>
    <n v="1182138.3999999999"/>
    <n v="238520.0800000001"/>
    <s v="Sabrina"/>
    <n v="3.8"/>
  </r>
  <r>
    <n v="1363"/>
    <d v="2017-04-30T00:00:00"/>
    <x v="544"/>
    <x v="2"/>
    <s v="Oficinas"/>
    <n v="150"/>
    <x v="1"/>
    <n v="28252.16"/>
    <n v="766064"/>
    <n v="612851.19999999995"/>
    <n v="124960.64000000004"/>
    <s v="Carlos"/>
    <n v="4.2"/>
  </r>
  <r>
    <n v="1364"/>
    <d v="2017-05-01T00:00:00"/>
    <x v="490"/>
    <x v="2"/>
    <s v="Estacionamiento"/>
    <n v="78"/>
    <x v="0"/>
    <n v="30523.4"/>
    <n v="819995"/>
    <n v="655996"/>
    <n v="133475.6"/>
    <s v="Carlos"/>
    <n v="4.9000000000000004"/>
  </r>
  <r>
    <n v="1365"/>
    <d v="2017-05-01T00:00:00"/>
    <x v="557"/>
    <x v="1"/>
    <s v="Departamento"/>
    <n v="61"/>
    <x v="1"/>
    <n v="13264.2"/>
    <n v="386640"/>
    <n v="309312"/>
    <n v="64063.8"/>
    <s v="Ángeles"/>
    <n v="4.8"/>
  </r>
  <r>
    <n v="1366"/>
    <d v="2017-05-01T00:00:00"/>
    <x v="538"/>
    <x v="3"/>
    <s v="Local Comercial"/>
    <n v="98"/>
    <x v="0"/>
    <n v="32813.800000000003"/>
    <n v="887205"/>
    <n v="709764"/>
    <n v="144627.20000000001"/>
    <s v="Arturo"/>
    <n v="5"/>
  </r>
  <r>
    <n v="1367"/>
    <d v="2017-05-02T00:00:00"/>
    <x v="478"/>
    <x v="3"/>
    <s v="Estacionamiento"/>
    <n v="75"/>
    <x v="1"/>
    <n v="21838.44"/>
    <n v="603971"/>
    <n v="483176.8"/>
    <n v="98955.760000000009"/>
    <s v="Ángeles"/>
    <n v="4.5"/>
  </r>
  <r>
    <n v="1368"/>
    <d v="2017-05-02T00:00:00"/>
    <x v="511"/>
    <x v="3"/>
    <s v="Departamento"/>
    <n v="41"/>
    <x v="1"/>
    <n v="6501.2"/>
    <n v="219590"/>
    <n v="175672"/>
    <n v="37416.800000000003"/>
    <s v="Carlos"/>
    <n v="3.6"/>
  </r>
  <r>
    <n v="1369"/>
    <d v="2017-05-02T00:00:00"/>
    <x v="558"/>
    <x v="3"/>
    <s v="Casa"/>
    <n v="123"/>
    <x v="0"/>
    <n v="37951.360000000001"/>
    <n v="1012869"/>
    <n v="810295.2"/>
    <n v="164622.44000000006"/>
    <s v="Carlos"/>
    <n v="4.0999999999999996"/>
  </r>
  <r>
    <n v="1370"/>
    <d v="2017-05-02T00:00:00"/>
    <x v="559"/>
    <x v="3"/>
    <s v="Departamento"/>
    <n v="233"/>
    <x v="0"/>
    <n v="49936"/>
    <n v="1307285"/>
    <n v="1045828"/>
    <n v="211521"/>
    <s v="Sabrina"/>
    <n v="4.5999999999999996"/>
  </r>
  <r>
    <n v="1371"/>
    <d v="2017-05-03T00:00:00"/>
    <x v="545"/>
    <x v="2"/>
    <s v="Depósito"/>
    <n v="74"/>
    <x v="1"/>
    <n v="15578.08"/>
    <n v="442737"/>
    <n v="354189.6"/>
    <n v="72969.320000000022"/>
    <s v="Ángeles"/>
    <n v="4.2"/>
  </r>
  <r>
    <n v="1372"/>
    <d v="2017-05-04T00:00:00"/>
    <x v="389"/>
    <x v="1"/>
    <s v="Depósito"/>
    <n v="281"/>
    <x v="0"/>
    <n v="104731.96"/>
    <n v="2670259"/>
    <n v="2136207.2000000002"/>
    <n v="429319.83999999979"/>
    <s v="Romina"/>
    <n v="3.8"/>
  </r>
  <r>
    <n v="1373"/>
    <d v="2017-05-04T00:00:00"/>
    <x v="560"/>
    <x v="0"/>
    <s v="Terreno"/>
    <n v="219"/>
    <x v="0"/>
    <n v="87410.12"/>
    <n v="2247813"/>
    <n v="1798250.4"/>
    <n v="362152.4800000001"/>
    <s v="Arturo"/>
    <n v="4.3"/>
  </r>
  <r>
    <n v="1374"/>
    <d v="2017-05-04T00:00:00"/>
    <x v="539"/>
    <x v="3"/>
    <s v="Estacionamiento"/>
    <n v="207"/>
    <x v="0"/>
    <n v="50893.4"/>
    <n v="1323695"/>
    <n v="1058956"/>
    <n v="213845.6"/>
    <s v="Carlos"/>
    <n v="4.9000000000000004"/>
  </r>
  <r>
    <n v="1375"/>
    <d v="2017-05-04T00:00:00"/>
    <x v="365"/>
    <x v="0"/>
    <s v="Departamento"/>
    <n v="170"/>
    <x v="0"/>
    <n v="53396"/>
    <n v="1400435"/>
    <n v="1120348"/>
    <n v="226691"/>
    <s v="Iván"/>
    <n v="3.6"/>
  </r>
  <r>
    <n v="1376"/>
    <d v="2017-05-04T00:00:00"/>
    <x v="513"/>
    <x v="1"/>
    <s v="Departamento"/>
    <n v="98"/>
    <x v="1"/>
    <n v="23713.119999999999"/>
    <n v="645613"/>
    <n v="516490.4"/>
    <n v="105409.47999999998"/>
    <s v="Ángeles"/>
    <n v="4.5999999999999996"/>
  </r>
  <r>
    <n v="1377"/>
    <d v="2017-05-05T00:00:00"/>
    <x v="555"/>
    <x v="3"/>
    <s v="Departamento"/>
    <n v="125"/>
    <x v="0"/>
    <n v="32277"/>
    <n v="868485"/>
    <n v="694788"/>
    <n v="141420"/>
    <s v="Sabrina"/>
    <n v="4.4000000000000004"/>
  </r>
  <r>
    <n v="1378"/>
    <d v="2017-05-05T00:00:00"/>
    <x v="370"/>
    <x v="1"/>
    <s v="Casa"/>
    <n v="179"/>
    <x v="0"/>
    <n v="60833.120000000003"/>
    <n v="1579913"/>
    <n v="1263930.3999999999"/>
    <n v="255149.4800000001"/>
    <s v="Arturo"/>
    <n v="4.7"/>
  </r>
  <r>
    <n v="1379"/>
    <d v="2017-05-06T00:00:00"/>
    <x v="373"/>
    <x v="0"/>
    <s v="Estacionamiento"/>
    <n v="116"/>
    <x v="0"/>
    <n v="39602.92"/>
    <n v="1050008"/>
    <n v="840006.4"/>
    <n v="170398.68"/>
    <s v="Carlos"/>
    <n v="4.3"/>
  </r>
  <r>
    <n v="1380"/>
    <d v="2017-05-06T00:00:00"/>
    <x v="366"/>
    <x v="3"/>
    <s v="Departamento"/>
    <n v="186"/>
    <x v="0"/>
    <n v="37683.56"/>
    <n v="994949"/>
    <n v="795959.2"/>
    <n v="161306.24000000005"/>
    <s v="Iván"/>
    <n v="4.8"/>
  </r>
  <r>
    <n v="1381"/>
    <d v="2017-05-06T00:00:00"/>
    <x v="561"/>
    <x v="2"/>
    <s v="Depósito"/>
    <n v="90"/>
    <x v="0"/>
    <n v="35235.480000000003"/>
    <n v="938697"/>
    <n v="750957.6"/>
    <n v="152503.92000000001"/>
    <s v="Iván"/>
    <n v="4.5"/>
  </r>
  <r>
    <n v="1382"/>
    <d v="2017-05-06T00:00:00"/>
    <x v="562"/>
    <x v="2"/>
    <s v="Casa"/>
    <n v="242"/>
    <x v="0"/>
    <n v="53236.84"/>
    <n v="1388581"/>
    <n v="1110864.8"/>
    <n v="224479.35999999996"/>
    <s v="Iván"/>
    <n v="4.5"/>
  </r>
  <r>
    <n v="1383"/>
    <d v="2017-05-06T00:00:00"/>
    <x v="518"/>
    <x v="0"/>
    <s v="Departamento"/>
    <n v="161"/>
    <x v="0"/>
    <n v="31470.720000000001"/>
    <n v="851278"/>
    <n v="681022.4"/>
    <n v="138784.87999999998"/>
    <s v="Sabrina"/>
    <n v="4.3"/>
  </r>
  <r>
    <n v="1384"/>
    <d v="2017-05-07T00:00:00"/>
    <x v="547"/>
    <x v="3"/>
    <s v="Oficinas"/>
    <n v="98"/>
    <x v="1"/>
    <n v="24306.32"/>
    <n v="671068"/>
    <n v="536854.4"/>
    <n v="109907.27999999997"/>
    <s v="Ángeles"/>
    <n v="3.9"/>
  </r>
  <r>
    <n v="1385"/>
    <d v="2017-05-08T00:00:00"/>
    <x v="458"/>
    <x v="3"/>
    <s v="Oficinas"/>
    <n v="254"/>
    <x v="0"/>
    <n v="81802.559999999998"/>
    <n v="2102549"/>
    <n v="1682039.2"/>
    <n v="338707.24000000005"/>
    <s v="Ángeles"/>
    <n v="3.8"/>
  </r>
  <r>
    <n v="1386"/>
    <d v="2017-05-08T00:00:00"/>
    <x v="481"/>
    <x v="1"/>
    <s v="Estacionamiento"/>
    <n v="238"/>
    <x v="0"/>
    <n v="48961"/>
    <n v="1281085"/>
    <n v="1024868"/>
    <n v="207256"/>
    <s v="Sabrina"/>
    <n v="4.4000000000000004"/>
  </r>
  <r>
    <n v="1387"/>
    <d v="2017-05-08T00:00:00"/>
    <x v="487"/>
    <x v="1"/>
    <s v="Terreno"/>
    <n v="136"/>
    <x v="0"/>
    <n v="32795.199999999997"/>
    <n v="879665"/>
    <n v="703732"/>
    <n v="143137.79999999999"/>
    <s v="Romina"/>
    <n v="4.7"/>
  </r>
  <r>
    <n v="1388"/>
    <d v="2017-05-08T00:00:00"/>
    <x v="522"/>
    <x v="0"/>
    <s v="Terreno"/>
    <n v="264"/>
    <x v="0"/>
    <n v="90463.8"/>
    <n v="2325005"/>
    <n v="1860004"/>
    <n v="374537.2"/>
    <s v="Carlos"/>
    <n v="4.9000000000000004"/>
  </r>
  <r>
    <n v="1389"/>
    <d v="2017-05-08T00:00:00"/>
    <x v="526"/>
    <x v="3"/>
    <s v="Estacionamiento"/>
    <n v="198"/>
    <x v="0"/>
    <n v="75022.880000000005"/>
    <n v="1929257"/>
    <n v="1543405.6"/>
    <n v="310828.5199999999"/>
    <s v="Ángeles"/>
    <n v="4.8"/>
  </r>
  <r>
    <n v="1390"/>
    <d v="2017-05-09T00:00:00"/>
    <x v="563"/>
    <x v="1"/>
    <s v="Oficinas"/>
    <n v="108"/>
    <x v="0"/>
    <n v="36270.639999999999"/>
    <n v="961226"/>
    <n v="768980.8"/>
    <n v="155974.55999999994"/>
    <s v="Romina"/>
    <n v="4.3"/>
  </r>
  <r>
    <n v="1391"/>
    <d v="2017-05-09T00:00:00"/>
    <x v="564"/>
    <x v="0"/>
    <s v="Depósito"/>
    <n v="157"/>
    <x v="0"/>
    <n v="31431.599999999999"/>
    <n v="841125"/>
    <n v="672900"/>
    <n v="136793.4"/>
    <s v="Romina"/>
    <n v="3.8"/>
  </r>
  <r>
    <n v="1392"/>
    <d v="2017-05-09T00:00:00"/>
    <x v="509"/>
    <x v="0"/>
    <s v="Local Comercial"/>
    <n v="229"/>
    <x v="0"/>
    <n v="41106"/>
    <n v="1083410"/>
    <n v="866728"/>
    <n v="175576"/>
    <s v="Romina"/>
    <n v="5"/>
  </r>
  <r>
    <n v="1393"/>
    <d v="2017-05-09T00:00:00"/>
    <x v="522"/>
    <x v="2"/>
    <s v="Casa"/>
    <n v="41"/>
    <x v="1"/>
    <n v="11392.24"/>
    <n v="342241"/>
    <n v="273792.8"/>
    <n v="57055.960000000014"/>
    <s v="Romina"/>
    <n v="4"/>
  </r>
  <r>
    <n v="1394"/>
    <d v="2017-05-09T00:00:00"/>
    <x v="565"/>
    <x v="2"/>
    <s v="Oficinas"/>
    <n v="249"/>
    <x v="0"/>
    <n v="79568.36"/>
    <n v="2048419"/>
    <n v="1638735.2"/>
    <n v="330115.44000000006"/>
    <s v="Iván"/>
    <n v="4.8"/>
  </r>
  <r>
    <n v="1395"/>
    <d v="2017-05-10T00:00:00"/>
    <x v="414"/>
    <x v="2"/>
    <s v="Oficinas"/>
    <n v="247"/>
    <x v="0"/>
    <n v="75995.56"/>
    <n v="1959749"/>
    <n v="1567799.2"/>
    <n v="315954.24000000005"/>
    <s v="Romina"/>
    <n v="4.0999999999999996"/>
  </r>
  <r>
    <n v="1396"/>
    <d v="2017-05-10T00:00:00"/>
    <x v="561"/>
    <x v="2"/>
    <s v="Departamento"/>
    <n v="286"/>
    <x v="0"/>
    <n v="46365.08"/>
    <n v="1213537"/>
    <n v="970829.6"/>
    <n v="196342.32"/>
    <s v="Iván"/>
    <n v="4.7"/>
  </r>
  <r>
    <n v="1397"/>
    <d v="2017-05-10T00:00:00"/>
    <x v="566"/>
    <x v="2"/>
    <s v="Departamento"/>
    <n v="217"/>
    <x v="0"/>
    <n v="64340.68"/>
    <n v="1659702"/>
    <n v="1327761.6000000001"/>
    <n v="267599.71999999991"/>
    <s v="Sabrina"/>
    <n v="3.9"/>
  </r>
  <r>
    <n v="1398"/>
    <d v="2017-05-10T00:00:00"/>
    <x v="536"/>
    <x v="1"/>
    <s v="Casa"/>
    <n v="103"/>
    <x v="0"/>
    <n v="35038.559999999998"/>
    <n v="935499"/>
    <n v="748399.2"/>
    <n v="152061.24000000005"/>
    <s v="Ángeles"/>
    <n v="4.3"/>
  </r>
  <r>
    <n v="1399"/>
    <d v="2017-05-11T00:00:00"/>
    <x v="448"/>
    <x v="1"/>
    <s v="Departamento"/>
    <n v="162"/>
    <x v="0"/>
    <n v="31277.72"/>
    <n v="841253"/>
    <n v="673002.4"/>
    <n v="136972.87999999998"/>
    <s v="Ángeles"/>
    <n v="4.0999999999999996"/>
  </r>
  <r>
    <n v="1400"/>
    <d v="2017-05-13T00:00:00"/>
    <x v="454"/>
    <x v="3"/>
    <s v="Departamento"/>
    <n v="187"/>
    <x v="0"/>
    <n v="65633"/>
    <n v="1706585"/>
    <n v="1365268"/>
    <n v="275684"/>
    <s v="Ángeles"/>
    <n v="4.4000000000000004"/>
  </r>
  <r>
    <n v="1401"/>
    <d v="2017-05-13T00:00:00"/>
    <x v="567"/>
    <x v="3"/>
    <s v="Local Comercial"/>
    <n v="275"/>
    <x v="0"/>
    <n v="92964"/>
    <n v="2385685"/>
    <n v="1908548"/>
    <n v="384173"/>
    <s v="Arturo"/>
    <n v="4.0999999999999996"/>
  </r>
  <r>
    <n v="1402"/>
    <d v="2017-05-13T00:00:00"/>
    <x v="568"/>
    <x v="2"/>
    <s v="Casa"/>
    <n v="151"/>
    <x v="0"/>
    <n v="44471"/>
    <n v="1169535"/>
    <n v="935628"/>
    <n v="189436"/>
    <s v="Arturo"/>
    <n v="4.0999999999999996"/>
  </r>
  <r>
    <n v="1403"/>
    <d v="2017-05-14T00:00:00"/>
    <x v="404"/>
    <x v="2"/>
    <s v="Depósito"/>
    <n v="250"/>
    <x v="0"/>
    <n v="95713.88"/>
    <n v="2454057"/>
    <n v="1963245.6"/>
    <n v="395097.5199999999"/>
    <s v="Ángeles"/>
    <n v="3.6"/>
  </r>
  <r>
    <n v="1404"/>
    <d v="2017-05-15T00:00:00"/>
    <x v="508"/>
    <x v="2"/>
    <s v="Terreno"/>
    <n v="184"/>
    <x v="0"/>
    <n v="57425.120000000003"/>
    <n v="1489913"/>
    <n v="1191930.3999999999"/>
    <n v="240557.4800000001"/>
    <s v="Carlos"/>
    <n v="4.2"/>
  </r>
  <r>
    <n v="1405"/>
    <d v="2017-05-15T00:00:00"/>
    <x v="569"/>
    <x v="3"/>
    <s v="Terreno"/>
    <n v="67"/>
    <x v="1"/>
    <n v="18793.64"/>
    <n v="529651"/>
    <n v="423720.8"/>
    <n v="87136.560000000012"/>
    <s v="Carlos"/>
    <n v="4.5999999999999996"/>
  </r>
  <r>
    <n v="1406"/>
    <d v="2017-05-15T00:00:00"/>
    <x v="401"/>
    <x v="2"/>
    <s v="Terreno"/>
    <n v="157"/>
    <x v="0"/>
    <n v="60590.879999999997"/>
    <n v="1567707"/>
    <n v="1254165.6000000001"/>
    <n v="252950.5199999999"/>
    <s v="Carlos"/>
    <n v="3.7"/>
  </r>
  <r>
    <n v="1407"/>
    <d v="2017-05-16T00:00:00"/>
    <x v="511"/>
    <x v="3"/>
    <s v="Estacionamiento"/>
    <n v="230"/>
    <x v="0"/>
    <n v="73339"/>
    <n v="1900485"/>
    <n v="1520388"/>
    <n v="306758"/>
    <s v="Sabrina"/>
    <n v="4.8"/>
  </r>
  <r>
    <n v="1408"/>
    <d v="2017-05-16T00:00:00"/>
    <x v="570"/>
    <x v="3"/>
    <s v="Terreno"/>
    <n v="182"/>
    <x v="0"/>
    <n v="54134.2"/>
    <n v="1420840"/>
    <n v="1136672"/>
    <n v="230033.8"/>
    <s v="Sabrina"/>
    <n v="5"/>
  </r>
  <r>
    <n v="1409"/>
    <d v="2017-05-16T00:00:00"/>
    <x v="364"/>
    <x v="0"/>
    <s v="Terreno"/>
    <n v="202"/>
    <x v="0"/>
    <n v="68356.84"/>
    <n v="1770181"/>
    <n v="1416144.8"/>
    <n v="285679.35999999999"/>
    <s v="Arturo"/>
    <n v="3.8"/>
  </r>
  <r>
    <n v="1410"/>
    <d v="2017-05-18T00:00:00"/>
    <x v="571"/>
    <x v="3"/>
    <s v="Oficinas"/>
    <n v="73"/>
    <x v="1"/>
    <n v="25303"/>
    <n v="698485"/>
    <n v="558788"/>
    <n v="114394"/>
    <s v="Romina"/>
    <n v="4.5999999999999996"/>
  </r>
  <r>
    <n v="1411"/>
    <d v="2017-05-18T00:00:00"/>
    <x v="361"/>
    <x v="1"/>
    <s v="Estacionamiento"/>
    <n v="116"/>
    <x v="0"/>
    <n v="38913.24"/>
    <n v="1035966"/>
    <n v="828772.8"/>
    <n v="168279.95999999996"/>
    <s v="Ángeles"/>
    <n v="4.7"/>
  </r>
  <r>
    <n v="1412"/>
    <d v="2017-05-18T00:00:00"/>
    <x v="572"/>
    <x v="3"/>
    <s v="Depósito"/>
    <n v="229"/>
    <x v="0"/>
    <n v="84102.68"/>
    <n v="2156552"/>
    <n v="1725241.6"/>
    <n v="347207.71999999991"/>
    <s v="Iván"/>
    <n v="4.3"/>
  </r>
  <r>
    <n v="1413"/>
    <d v="2017-05-18T00:00:00"/>
    <x v="498"/>
    <x v="1"/>
    <s v="Terreno"/>
    <n v="153"/>
    <x v="1"/>
    <n v="29030.92"/>
    <n v="779333"/>
    <n v="623466.4"/>
    <n v="126835.67999999998"/>
    <s v="Carlos"/>
    <n v="5"/>
  </r>
  <r>
    <n v="1414"/>
    <d v="2017-05-21T00:00:00"/>
    <x v="573"/>
    <x v="2"/>
    <s v="Casa"/>
    <n v="206"/>
    <x v="0"/>
    <n v="47231.64"/>
    <n v="1243251"/>
    <n v="994600.8"/>
    <n v="201418.55999999994"/>
    <s v="Carlos"/>
    <n v="5"/>
  </r>
  <r>
    <n v="1415"/>
    <d v="2017-05-21T00:00:00"/>
    <x v="508"/>
    <x v="0"/>
    <s v="Depósito"/>
    <n v="173"/>
    <x v="0"/>
    <n v="35057.760000000002"/>
    <n v="933454"/>
    <n v="746763.2"/>
    <n v="151633.04000000004"/>
    <s v="Romina"/>
    <n v="4.9000000000000004"/>
  </r>
  <r>
    <n v="1416"/>
    <d v="2017-05-21T00:00:00"/>
    <x v="574"/>
    <x v="2"/>
    <s v="Departamento"/>
    <n v="92"/>
    <x v="0"/>
    <n v="32384.76"/>
    <n v="870879"/>
    <n v="696703.2"/>
    <n v="141791.04000000004"/>
    <s v="Iván"/>
    <n v="3.7"/>
  </r>
  <r>
    <n v="1417"/>
    <d v="2017-05-21T00:00:00"/>
    <x v="395"/>
    <x v="1"/>
    <s v="Departamento"/>
    <n v="259"/>
    <x v="0"/>
    <n v="44502.64"/>
    <n v="1174351"/>
    <n v="939480.8"/>
    <n v="190367.55999999994"/>
    <s v="Carlos"/>
    <n v="4.2"/>
  </r>
  <r>
    <n v="1418"/>
    <d v="2017-05-21T00:00:00"/>
    <x v="358"/>
    <x v="3"/>
    <s v="Local Comercial"/>
    <n v="82"/>
    <x v="1"/>
    <n v="19671.84"/>
    <n v="557006"/>
    <n v="445604.8"/>
    <n v="91729.360000000015"/>
    <s v="Romina"/>
    <n v="4.2"/>
  </r>
  <r>
    <n v="1419"/>
    <d v="2017-05-21T00:00:00"/>
    <x v="575"/>
    <x v="2"/>
    <s v="Terreno"/>
    <n v="241"/>
    <x v="0"/>
    <n v="51036.04"/>
    <n v="1336761"/>
    <n v="1069408.8"/>
    <n v="216316.15999999995"/>
    <s v="Carlos"/>
    <n v="3.9"/>
  </r>
  <r>
    <n v="1420"/>
    <d v="2017-05-21T00:00:00"/>
    <x v="374"/>
    <x v="0"/>
    <s v="Local Comercial"/>
    <n v="165"/>
    <x v="0"/>
    <n v="40480.839999999997"/>
    <n v="1077356"/>
    <n v="861884.8"/>
    <n v="174990.35999999996"/>
    <s v="Arturo"/>
    <n v="4.3"/>
  </r>
  <r>
    <n v="1421"/>
    <d v="2017-05-22T00:00:00"/>
    <x v="374"/>
    <x v="0"/>
    <s v="Depósito"/>
    <n v="189"/>
    <x v="0"/>
    <n v="62283.24"/>
    <n v="1621341"/>
    <n v="1297072.8"/>
    <n v="261984.95999999996"/>
    <s v="Carlos"/>
    <n v="4.8"/>
  </r>
  <r>
    <n v="1422"/>
    <d v="2017-05-22T00:00:00"/>
    <x v="546"/>
    <x v="1"/>
    <s v="Local Comercial"/>
    <n v="276"/>
    <x v="0"/>
    <n v="44130.2"/>
    <n v="1168715"/>
    <n v="934972"/>
    <n v="189612.79999999999"/>
    <s v="Arturo"/>
    <n v="4"/>
  </r>
  <r>
    <n v="1423"/>
    <d v="2017-05-23T00:00:00"/>
    <x v="531"/>
    <x v="2"/>
    <s v="Terreno"/>
    <n v="277"/>
    <x v="0"/>
    <n v="48835"/>
    <n v="1276885"/>
    <n v="1021508"/>
    <n v="206542"/>
    <s v="Iván"/>
    <n v="4.8"/>
  </r>
  <r>
    <n v="1424"/>
    <d v="2017-05-23T00:00:00"/>
    <x v="576"/>
    <x v="0"/>
    <s v="Terreno"/>
    <n v="179"/>
    <x v="0"/>
    <n v="62254.400000000001"/>
    <n v="1620270"/>
    <n v="1296216"/>
    <n v="261799.6"/>
    <s v="Sabrina"/>
    <n v="4.3"/>
  </r>
  <r>
    <n v="1425"/>
    <d v="2017-05-23T00:00:00"/>
    <x v="577"/>
    <x v="0"/>
    <s v="Terreno"/>
    <n v="56"/>
    <x v="1"/>
    <n v="20016.36"/>
    <n v="552644"/>
    <n v="442115.2"/>
    <n v="90512.439999999988"/>
    <s v="Sabrina"/>
    <n v="4.3"/>
  </r>
  <r>
    <n v="1426"/>
    <d v="2017-05-24T00:00:00"/>
    <x v="358"/>
    <x v="2"/>
    <s v="Depósito"/>
    <n v="82"/>
    <x v="1"/>
    <n v="17459.400000000001"/>
    <n v="503895"/>
    <n v="403116"/>
    <n v="83319.600000000006"/>
    <s v="Iván"/>
    <n v="4.8"/>
  </r>
  <r>
    <n v="1427"/>
    <d v="2017-05-24T00:00:00"/>
    <x v="576"/>
    <x v="0"/>
    <s v="Terreno"/>
    <n v="217"/>
    <x v="0"/>
    <n v="88216.56"/>
    <n v="2264924"/>
    <n v="1811939.2"/>
    <n v="364768.24000000005"/>
    <s v="Romina"/>
    <n v="4.7"/>
  </r>
  <r>
    <n v="1428"/>
    <d v="2017-05-24T00:00:00"/>
    <x v="377"/>
    <x v="0"/>
    <s v="Casa"/>
    <n v="192"/>
    <x v="0"/>
    <n v="60759.4"/>
    <n v="1575620"/>
    <n v="1260496"/>
    <n v="254364.6"/>
    <s v="Sabrina"/>
    <n v="4.0999999999999996"/>
  </r>
  <r>
    <n v="1429"/>
    <d v="2017-05-25T00:00:00"/>
    <x v="578"/>
    <x v="0"/>
    <s v="Depósito"/>
    <n v="196"/>
    <x v="0"/>
    <n v="41222"/>
    <n v="1083285"/>
    <n v="866628"/>
    <n v="175435"/>
    <s v="Ángeles"/>
    <n v="4.0999999999999996"/>
  </r>
  <r>
    <n v="1430"/>
    <d v="2017-05-25T00:00:00"/>
    <x v="579"/>
    <x v="3"/>
    <s v="Local Comercial"/>
    <n v="60"/>
    <x v="1"/>
    <n v="15493.2"/>
    <n v="452915"/>
    <n v="362332"/>
    <n v="75089.8"/>
    <s v="Arturo"/>
    <n v="3.9"/>
  </r>
  <r>
    <n v="1431"/>
    <d v="2017-05-25T00:00:00"/>
    <x v="580"/>
    <x v="2"/>
    <s v="Depósito"/>
    <n v="205"/>
    <x v="0"/>
    <n v="70498.12"/>
    <n v="1828613"/>
    <n v="1462890.4"/>
    <n v="295224.4800000001"/>
    <s v="Iván"/>
    <n v="4.3"/>
  </r>
  <r>
    <n v="1432"/>
    <d v="2017-05-25T00:00:00"/>
    <x v="472"/>
    <x v="1"/>
    <s v="Depósito"/>
    <n v="51"/>
    <x v="1"/>
    <n v="9964.52"/>
    <n v="300923"/>
    <n v="240738.4"/>
    <n v="50220.08"/>
    <s v="Carlos"/>
    <n v="4.4000000000000004"/>
  </r>
  <r>
    <n v="1433"/>
    <d v="2017-05-26T00:00:00"/>
    <x v="575"/>
    <x v="2"/>
    <s v="Departamento"/>
    <n v="270"/>
    <x v="0"/>
    <n v="63776.92"/>
    <n v="1647458"/>
    <n v="1317966.3999999999"/>
    <n v="265714.68000000011"/>
    <s v="Arturo"/>
    <n v="4.4000000000000004"/>
  </r>
  <r>
    <n v="1434"/>
    <d v="2017-05-27T00:00:00"/>
    <x v="467"/>
    <x v="0"/>
    <s v="Local Comercial"/>
    <n v="130"/>
    <x v="1"/>
    <n v="21726.36"/>
    <n v="609469"/>
    <n v="487575.2"/>
    <n v="100167.43999999999"/>
    <s v="Iván"/>
    <n v="3.7"/>
  </r>
  <r>
    <n v="1435"/>
    <d v="2017-05-27T00:00:00"/>
    <x v="442"/>
    <x v="2"/>
    <s v="Casa"/>
    <n v="73"/>
    <x v="1"/>
    <n v="21054"/>
    <n v="584485"/>
    <n v="467588"/>
    <n v="95843"/>
    <s v="Carlos"/>
    <n v="4.3"/>
  </r>
  <r>
    <n v="1436"/>
    <d v="2017-05-27T00:00:00"/>
    <x v="410"/>
    <x v="1"/>
    <s v="Departamento"/>
    <n v="169"/>
    <x v="0"/>
    <n v="56510"/>
    <n v="1464835"/>
    <n v="1171868"/>
    <n v="236457"/>
    <s v="Iván"/>
    <n v="4.9000000000000004"/>
  </r>
  <r>
    <n v="1437"/>
    <d v="2017-05-27T00:00:00"/>
    <x v="581"/>
    <x v="3"/>
    <s v="Departamento"/>
    <n v="254"/>
    <x v="0"/>
    <n v="56630.559999999998"/>
    <n v="1471724"/>
    <n v="1177379.2"/>
    <n v="237714.24000000005"/>
    <s v="Carlos"/>
    <n v="4.9000000000000004"/>
  </r>
  <r>
    <n v="1438"/>
    <d v="2017-05-28T00:00:00"/>
    <x v="582"/>
    <x v="1"/>
    <s v="Departamento"/>
    <n v="105"/>
    <x v="0"/>
    <n v="39135.040000000001"/>
    <n v="1037861"/>
    <n v="830288.8"/>
    <n v="168437.15999999995"/>
    <s v="Romina"/>
    <n v="4.8"/>
  </r>
  <r>
    <n v="1439"/>
    <d v="2017-05-28T00:00:00"/>
    <x v="466"/>
    <x v="2"/>
    <s v="Terreno"/>
    <n v="229"/>
    <x v="0"/>
    <n v="51295.56"/>
    <n v="1343149"/>
    <n v="1074519.2"/>
    <n v="217334.24000000005"/>
    <s v="Sabrina"/>
    <n v="3.9"/>
  </r>
  <r>
    <n v="1440"/>
    <d v="2017-05-28T00:00:00"/>
    <x v="412"/>
    <x v="0"/>
    <s v="Local Comercial"/>
    <n v="252"/>
    <x v="0"/>
    <n v="59039.199999999997"/>
    <n v="1541240"/>
    <n v="1232992"/>
    <n v="249208.8"/>
    <s v="Sabrina"/>
    <n v="3.7"/>
  </r>
  <r>
    <n v="1441"/>
    <d v="2017-05-29T00:00:00"/>
    <x v="473"/>
    <x v="1"/>
    <s v="Departamento"/>
    <n v="242"/>
    <x v="0"/>
    <n v="83533.039999999994"/>
    <n v="2152736"/>
    <n v="1722188.8"/>
    <n v="347014.16"/>
    <s v="Romina"/>
    <n v="5"/>
  </r>
  <r>
    <n v="1442"/>
    <d v="2017-05-29T00:00:00"/>
    <x v="583"/>
    <x v="3"/>
    <s v="Casa"/>
    <n v="154"/>
    <x v="0"/>
    <n v="59093.8"/>
    <n v="1532805"/>
    <n v="1226244"/>
    <n v="247467.2"/>
    <s v="Ángeles"/>
    <n v="4.8"/>
  </r>
  <r>
    <n v="1443"/>
    <d v="2017-05-29T00:00:00"/>
    <x v="584"/>
    <x v="0"/>
    <s v="Terreno"/>
    <n v="70"/>
    <x v="1"/>
    <n v="25787.279999999999"/>
    <n v="708742"/>
    <n v="566993.6"/>
    <n v="115961.12000000002"/>
    <s v="Sabrina"/>
    <n v="3.6"/>
  </r>
  <r>
    <n v="1444"/>
    <d v="2017-05-29T00:00:00"/>
    <x v="585"/>
    <x v="0"/>
    <s v="Local Comercial"/>
    <n v="200"/>
    <x v="0"/>
    <n v="37125.68"/>
    <n v="994877"/>
    <n v="795901.6"/>
    <n v="161849.72000000003"/>
    <s v="Carlos"/>
    <n v="4.2"/>
  </r>
  <r>
    <n v="1445"/>
    <d v="2017-05-29T00:00:00"/>
    <x v="478"/>
    <x v="0"/>
    <s v="Oficinas"/>
    <n v="130"/>
    <x v="1"/>
    <n v="22402.48"/>
    <n v="622297"/>
    <n v="497837.6"/>
    <n v="102056.92000000003"/>
    <s v="Sabrina"/>
    <n v="4.8"/>
  </r>
  <r>
    <n v="1446"/>
    <d v="2017-05-30T00:00:00"/>
    <x v="476"/>
    <x v="3"/>
    <s v="Departamento"/>
    <n v="50"/>
    <x v="1"/>
    <n v="18221.52"/>
    <n v="507473"/>
    <n v="405978.4"/>
    <n v="83273.079999999973"/>
    <s v="Ángeles"/>
    <n v="5"/>
  </r>
  <r>
    <n v="1447"/>
    <d v="2017-05-31T00:00:00"/>
    <x v="466"/>
    <x v="2"/>
    <s v="Depósito"/>
    <n v="91"/>
    <x v="1"/>
    <n v="21871.88"/>
    <n v="603557"/>
    <n v="482845.6"/>
    <n v="98839.520000000019"/>
    <s v="Iván"/>
    <n v="4.4000000000000004"/>
  </r>
  <r>
    <n v="1448"/>
    <d v="2017-05-31T00:00:00"/>
    <x v="586"/>
    <x v="1"/>
    <s v="Departamento"/>
    <n v="185"/>
    <x v="0"/>
    <n v="62165.48"/>
    <n v="1615497"/>
    <n v="1292397.6000000001"/>
    <n v="260933.9199999999"/>
    <s v="Ángeles"/>
    <n v="5"/>
  </r>
  <r>
    <n v="1449"/>
    <d v="2017-06-01T00:00:00"/>
    <x v="481"/>
    <x v="0"/>
    <s v="Casa"/>
    <n v="80"/>
    <x v="1"/>
    <n v="27316.6"/>
    <n v="743175"/>
    <n v="594540"/>
    <n v="121318.39999999999"/>
    <s v="Carlos"/>
    <n v="5"/>
  </r>
  <r>
    <n v="1450"/>
    <d v="2017-06-01T00:00:00"/>
    <x v="396"/>
    <x v="1"/>
    <s v="Oficinas"/>
    <n v="66"/>
    <x v="1"/>
    <n v="19132.919999999998"/>
    <n v="536183"/>
    <n v="428946.4"/>
    <n v="88103.679999999978"/>
    <s v="Arturo"/>
    <n v="3.7"/>
  </r>
  <r>
    <n v="1451"/>
    <d v="2017-06-02T00:00:00"/>
    <x v="587"/>
    <x v="0"/>
    <s v="Local Comercial"/>
    <n v="264"/>
    <x v="0"/>
    <n v="70384.399999999994"/>
    <n v="1815920"/>
    <n v="1452736"/>
    <n v="292799.59999999998"/>
    <s v="Iván"/>
    <n v="4.7"/>
  </r>
  <r>
    <n v="1452"/>
    <d v="2017-06-03T00:00:00"/>
    <x v="409"/>
    <x v="2"/>
    <s v="Local Comercial"/>
    <n v="67"/>
    <x v="1"/>
    <n v="17430"/>
    <n v="491485"/>
    <n v="393188"/>
    <n v="80867"/>
    <s v="Arturo"/>
    <n v="4.0999999999999996"/>
  </r>
  <r>
    <n v="1453"/>
    <d v="2017-06-04T00:00:00"/>
    <x v="553"/>
    <x v="1"/>
    <s v="Terreno"/>
    <n v="254"/>
    <x v="0"/>
    <n v="66288.44"/>
    <n v="1724321"/>
    <n v="1379456.8"/>
    <n v="278575.75999999995"/>
    <s v="Ángeles"/>
    <n v="4.7"/>
  </r>
  <r>
    <n v="1454"/>
    <d v="2017-06-04T00:00:00"/>
    <x v="477"/>
    <x v="2"/>
    <s v="Casa"/>
    <n v="187"/>
    <x v="0"/>
    <n v="63576.959999999999"/>
    <n v="1641859"/>
    <n v="1313487.2"/>
    <n v="264794.84000000003"/>
    <s v="Carlos"/>
    <n v="4"/>
  </r>
  <r>
    <n v="1455"/>
    <d v="2017-06-04T00:00:00"/>
    <x v="485"/>
    <x v="2"/>
    <s v="Oficinas"/>
    <n v="178"/>
    <x v="0"/>
    <n v="41282.959999999999"/>
    <n v="1084259"/>
    <n v="867407.2"/>
    <n v="175568.84000000005"/>
    <s v="Iván"/>
    <n v="4.4000000000000004"/>
  </r>
  <r>
    <n v="1456"/>
    <d v="2017-06-05T00:00:00"/>
    <x v="550"/>
    <x v="1"/>
    <s v="Casa"/>
    <n v="217"/>
    <x v="0"/>
    <n v="86777.08"/>
    <n v="2227237"/>
    <n v="1781789.6"/>
    <n v="358670.31999999989"/>
    <s v="Carlos"/>
    <n v="4.3"/>
  </r>
  <r>
    <n v="1457"/>
    <d v="2017-06-05T00:00:00"/>
    <x v="588"/>
    <x v="1"/>
    <s v="Estacionamiento"/>
    <n v="89"/>
    <x v="1"/>
    <n v="18674.240000000002"/>
    <n v="533291"/>
    <n v="426632.8"/>
    <n v="87983.96"/>
    <s v="Carlos"/>
    <n v="4.3"/>
  </r>
  <r>
    <n v="1458"/>
    <d v="2017-06-05T00:00:00"/>
    <x v="456"/>
    <x v="1"/>
    <s v="Departamento"/>
    <n v="273"/>
    <x v="0"/>
    <n v="66594.399999999994"/>
    <n v="1727570"/>
    <n v="1382056"/>
    <n v="278919.59999999998"/>
    <s v="Arturo"/>
    <n v="5"/>
  </r>
  <r>
    <n v="1459"/>
    <d v="2017-06-05T00:00:00"/>
    <x v="420"/>
    <x v="3"/>
    <s v="Depósito"/>
    <n v="72"/>
    <x v="1"/>
    <n v="17071.28"/>
    <n v="493017"/>
    <n v="394413.6"/>
    <n v="81532.120000000024"/>
    <s v="Carlos"/>
    <n v="4.0999999999999996"/>
  </r>
  <r>
    <n v="1460"/>
    <d v="2017-06-06T00:00:00"/>
    <x v="530"/>
    <x v="1"/>
    <s v="Local Comercial"/>
    <n v="223"/>
    <x v="0"/>
    <n v="40825.08"/>
    <n v="1075937"/>
    <n v="860749.6"/>
    <n v="174362.32"/>
    <s v="Romina"/>
    <n v="4.5"/>
  </r>
  <r>
    <n v="1461"/>
    <d v="2017-06-06T00:00:00"/>
    <x v="496"/>
    <x v="2"/>
    <s v="Depósito"/>
    <n v="122"/>
    <x v="1"/>
    <n v="21549.4"/>
    <n v="599570"/>
    <n v="479656"/>
    <n v="98364.6"/>
    <s v="Iván"/>
    <n v="4.3"/>
  </r>
  <r>
    <n v="1462"/>
    <d v="2017-06-06T00:00:00"/>
    <x v="516"/>
    <x v="3"/>
    <s v="Estacionamiento"/>
    <n v="76"/>
    <x v="1"/>
    <n v="17709.599999999999"/>
    <n v="507925"/>
    <n v="406340"/>
    <n v="83875.399999999994"/>
    <s v="Sabrina"/>
    <n v="4.4000000000000004"/>
  </r>
  <r>
    <n v="1463"/>
    <d v="2017-06-07T00:00:00"/>
    <x v="466"/>
    <x v="2"/>
    <s v="Departamento"/>
    <n v="170"/>
    <x v="0"/>
    <n v="62573.36"/>
    <n v="1628069"/>
    <n v="1302455.2"/>
    <n v="263040.44000000006"/>
    <s v="Carlos"/>
    <n v="4.2"/>
  </r>
  <r>
    <n v="1464"/>
    <d v="2017-06-07T00:00:00"/>
    <x v="483"/>
    <x v="2"/>
    <s v="Departamento"/>
    <n v="176"/>
    <x v="0"/>
    <n v="54810.28"/>
    <n v="1429642"/>
    <n v="1143713.6000000001"/>
    <n v="231118.11999999991"/>
    <s v="Sabrina"/>
    <n v="4.4000000000000004"/>
  </r>
  <r>
    <n v="1465"/>
    <d v="2017-06-08T00:00:00"/>
    <x v="589"/>
    <x v="3"/>
    <s v="Oficinas"/>
    <n v="58"/>
    <x v="1"/>
    <n v="20391.16"/>
    <n v="561939"/>
    <n v="449551.2"/>
    <n v="91996.639999999985"/>
    <s v="Sabrina"/>
    <n v="4.5999999999999996"/>
  </r>
  <r>
    <n v="1466"/>
    <d v="2017-06-08T00:00:00"/>
    <x v="584"/>
    <x v="1"/>
    <s v="Departamento"/>
    <n v="125"/>
    <x v="0"/>
    <n v="30933.119999999999"/>
    <n v="838913"/>
    <n v="671130.4"/>
    <n v="136849.47999999998"/>
    <s v="Carlos"/>
    <n v="4"/>
  </r>
  <r>
    <n v="1467"/>
    <d v="2017-06-09T00:00:00"/>
    <x v="358"/>
    <x v="1"/>
    <s v="Terreno"/>
    <n v="294"/>
    <x v="0"/>
    <n v="92508.88"/>
    <n v="2369582"/>
    <n v="1895665.6"/>
    <n v="381407.5199999999"/>
    <s v="Ángeles"/>
    <n v="3.6"/>
  </r>
  <r>
    <n v="1468"/>
    <d v="2017-06-09T00:00:00"/>
    <x v="590"/>
    <x v="2"/>
    <s v="Estacionamiento"/>
    <n v="124"/>
    <x v="0"/>
    <n v="51297.440000000002"/>
    <n v="1334171"/>
    <n v="1067336.8"/>
    <n v="215536.75999999995"/>
    <s v="Romina"/>
    <n v="4.5999999999999996"/>
  </r>
  <r>
    <n v="1469"/>
    <d v="2017-06-09T00:00:00"/>
    <x v="591"/>
    <x v="1"/>
    <s v="Terreno"/>
    <n v="48"/>
    <x v="1"/>
    <n v="15761.24"/>
    <n v="455741"/>
    <n v="364592.8"/>
    <n v="75386.960000000006"/>
    <s v="Arturo"/>
    <n v="4.7"/>
  </r>
  <r>
    <n v="1470"/>
    <d v="2017-06-09T00:00:00"/>
    <x v="592"/>
    <x v="2"/>
    <s v="Oficinas"/>
    <n v="268"/>
    <x v="0"/>
    <n v="106402.16"/>
    <n v="2727439"/>
    <n v="2181951.2000000002"/>
    <n v="439085.63999999978"/>
    <s v="Carlos"/>
    <n v="3.7"/>
  </r>
  <r>
    <n v="1471"/>
    <d v="2017-06-09T00:00:00"/>
    <x v="463"/>
    <x v="1"/>
    <s v="Terreno"/>
    <n v="62"/>
    <x v="1"/>
    <n v="18400.52"/>
    <n v="521498"/>
    <n v="417198.4"/>
    <n v="85899.079999999973"/>
    <s v="Carlos"/>
    <n v="4.7"/>
  </r>
  <r>
    <n v="1472"/>
    <d v="2017-06-10T00:00:00"/>
    <x v="593"/>
    <x v="1"/>
    <s v="Estacionamiento"/>
    <n v="136"/>
    <x v="0"/>
    <n v="49101.08"/>
    <n v="1287437"/>
    <n v="1029949.6"/>
    <n v="208386.32"/>
    <s v="Sabrina"/>
    <n v="4.9000000000000004"/>
  </r>
  <r>
    <n v="1473"/>
    <d v="2017-06-10T00:00:00"/>
    <x v="594"/>
    <x v="1"/>
    <s v="Depósito"/>
    <n v="210"/>
    <x v="0"/>
    <n v="77192.600000000006"/>
    <n v="1991825"/>
    <n v="1593460"/>
    <n v="321172.40000000002"/>
    <s v="Iván"/>
    <n v="4.2"/>
  </r>
  <r>
    <n v="1474"/>
    <d v="2017-06-11T00:00:00"/>
    <x v="506"/>
    <x v="0"/>
    <s v="Estacionamiento"/>
    <n v="263"/>
    <x v="0"/>
    <n v="100893.52"/>
    <n v="2585798"/>
    <n v="2068638.4"/>
    <n v="416266.08000000007"/>
    <s v="Romina"/>
    <n v="3.7"/>
  </r>
  <r>
    <n v="1475"/>
    <d v="2017-06-11T00:00:00"/>
    <x v="595"/>
    <x v="3"/>
    <s v="Estacionamiento"/>
    <n v="46"/>
    <x v="1"/>
    <n v="7597.48"/>
    <n v="252672"/>
    <n v="202137.60000000001"/>
    <n v="42936.92"/>
    <s v="Iván"/>
    <n v="3.6"/>
  </r>
  <r>
    <n v="1476"/>
    <d v="2017-06-11T00:00:00"/>
    <x v="404"/>
    <x v="0"/>
    <s v="Local Comercial"/>
    <n v="243"/>
    <x v="0"/>
    <n v="85955.28"/>
    <n v="2208717"/>
    <n v="1766973.6"/>
    <n v="355788.11999999988"/>
    <s v="Arturo"/>
    <n v="4.9000000000000004"/>
  </r>
  <r>
    <n v="1477"/>
    <d v="2017-06-12T00:00:00"/>
    <x v="596"/>
    <x v="0"/>
    <s v="Oficinas"/>
    <n v="67"/>
    <x v="1"/>
    <n v="13826.8"/>
    <n v="400755"/>
    <n v="320604"/>
    <n v="66324.2"/>
    <s v="Ángeles"/>
    <n v="3.9"/>
  </r>
  <r>
    <n v="1478"/>
    <d v="2017-06-12T00:00:00"/>
    <x v="571"/>
    <x v="0"/>
    <s v="Departamento"/>
    <n v="224"/>
    <x v="0"/>
    <n v="59102.04"/>
    <n v="1540786"/>
    <n v="1232628.8"/>
    <n v="249055.15999999995"/>
    <s v="Carlos"/>
    <n v="4.9000000000000004"/>
  </r>
  <r>
    <n v="1479"/>
    <d v="2017-06-13T00:00:00"/>
    <x v="597"/>
    <x v="1"/>
    <s v="Depósito"/>
    <n v="47"/>
    <x v="1"/>
    <n v="15867.24"/>
    <n v="453716"/>
    <n v="362972.8"/>
    <n v="74875.960000000006"/>
    <s v="Arturo"/>
    <n v="4.9000000000000004"/>
  </r>
  <r>
    <n v="1480"/>
    <d v="2017-06-13T00:00:00"/>
    <x v="567"/>
    <x v="2"/>
    <s v="Local Comercial"/>
    <n v="117"/>
    <x v="0"/>
    <n v="41376.120000000003"/>
    <n v="1090113"/>
    <n v="872090.4"/>
    <n v="176646.47999999998"/>
    <s v="Ángeles"/>
    <n v="4"/>
  </r>
  <r>
    <n v="1481"/>
    <d v="2017-06-13T00:00:00"/>
    <x v="381"/>
    <x v="2"/>
    <s v="Casa"/>
    <n v="254"/>
    <x v="0"/>
    <n v="52679.32"/>
    <n v="1381418"/>
    <n v="1105134.3999999999"/>
    <n v="223604.28000000009"/>
    <s v="Arturo"/>
    <n v="4.3"/>
  </r>
  <r>
    <n v="1482"/>
    <d v="2017-06-13T00:00:00"/>
    <x v="598"/>
    <x v="0"/>
    <s v="Local Comercial"/>
    <n v="153"/>
    <x v="0"/>
    <n v="33945.68"/>
    <n v="904852"/>
    <n v="723881.6"/>
    <n v="147024.72000000003"/>
    <s v="Iván"/>
    <n v="4.0999999999999996"/>
  </r>
  <r>
    <n v="1483"/>
    <d v="2017-06-13T00:00:00"/>
    <x v="358"/>
    <x v="2"/>
    <s v="Departamento"/>
    <n v="61"/>
    <x v="1"/>
    <n v="13656.36"/>
    <n v="404869"/>
    <n v="323895.2"/>
    <n v="67317.439999999988"/>
    <s v="Iván"/>
    <n v="4.0999999999999996"/>
  </r>
  <r>
    <n v="1484"/>
    <d v="2017-06-13T00:00:00"/>
    <x v="571"/>
    <x v="1"/>
    <s v="Departamento"/>
    <n v="278"/>
    <x v="0"/>
    <n v="106054.6"/>
    <n v="2714075"/>
    <n v="2171260"/>
    <n v="436760.4"/>
    <s v="Sabrina"/>
    <n v="4.7"/>
  </r>
  <r>
    <n v="1485"/>
    <d v="2017-06-14T00:00:00"/>
    <x v="599"/>
    <x v="1"/>
    <s v="Departamento"/>
    <n v="144"/>
    <x v="0"/>
    <n v="58728.12"/>
    <n v="1520513"/>
    <n v="1216410.3999999999"/>
    <n v="245374.4800000001"/>
    <s v="Iván"/>
    <n v="5"/>
  </r>
  <r>
    <n v="1486"/>
    <d v="2017-06-15T00:00:00"/>
    <x v="551"/>
    <x v="3"/>
    <s v="Local Comercial"/>
    <n v="162"/>
    <x v="0"/>
    <n v="44100.24"/>
    <n v="1158391"/>
    <n v="926712.8"/>
    <n v="187577.95999999996"/>
    <s v="Romina"/>
    <n v="4.0999999999999996"/>
  </r>
  <r>
    <n v="1487"/>
    <d v="2017-06-15T00:00:00"/>
    <x v="600"/>
    <x v="0"/>
    <s v="Estacionamiento"/>
    <n v="106"/>
    <x v="1"/>
    <n v="20778.599999999999"/>
    <n v="574400"/>
    <n v="459520"/>
    <n v="94101.4"/>
    <s v="Romina"/>
    <n v="4.7"/>
  </r>
  <r>
    <n v="1488"/>
    <d v="2017-06-15T00:00:00"/>
    <x v="601"/>
    <x v="1"/>
    <s v="Terreno"/>
    <n v="100"/>
    <x v="1"/>
    <n v="27400.04"/>
    <n v="740961"/>
    <n v="592768.80000000005"/>
    <n v="120792.15999999995"/>
    <s v="Carlos"/>
    <n v="4.3"/>
  </r>
  <r>
    <n v="1489"/>
    <d v="2017-06-15T00:00:00"/>
    <x v="576"/>
    <x v="3"/>
    <s v="Estacionamiento"/>
    <n v="141"/>
    <x v="0"/>
    <n v="51920.68"/>
    <n v="1360277"/>
    <n v="1088221.6000000001"/>
    <n v="220134.71999999991"/>
    <s v="Iván"/>
    <n v="4.4000000000000004"/>
  </r>
  <r>
    <n v="1490"/>
    <d v="2017-06-16T00:00:00"/>
    <x v="589"/>
    <x v="2"/>
    <s v="Depósito"/>
    <n v="108"/>
    <x v="1"/>
    <n v="26502.48"/>
    <n v="728197"/>
    <n v="582557.6"/>
    <n v="119136.92000000003"/>
    <s v="Arturo"/>
    <n v="3.9"/>
  </r>
  <r>
    <n v="1491"/>
    <d v="2017-06-16T00:00:00"/>
    <x v="602"/>
    <x v="0"/>
    <s v="Oficinas"/>
    <n v="135"/>
    <x v="0"/>
    <n v="48660.36"/>
    <n v="1277519"/>
    <n v="1022015.2"/>
    <n v="206843.44000000006"/>
    <s v="Romina"/>
    <n v="4.0999999999999996"/>
  </r>
  <r>
    <n v="1492"/>
    <d v="2017-06-16T00:00:00"/>
    <x v="491"/>
    <x v="1"/>
    <s v="Depósito"/>
    <n v="161"/>
    <x v="0"/>
    <n v="55578.2"/>
    <n v="1441790"/>
    <n v="1153432"/>
    <n v="232779.8"/>
    <s v="Romina"/>
    <n v="4.3"/>
  </r>
  <r>
    <n v="1493"/>
    <d v="2017-06-16T00:00:00"/>
    <x v="520"/>
    <x v="3"/>
    <s v="Casa"/>
    <n v="243"/>
    <x v="0"/>
    <n v="39381"/>
    <n v="1038235"/>
    <n v="830588"/>
    <n v="168266"/>
    <s v="Carlos"/>
    <n v="4.9000000000000004"/>
  </r>
  <r>
    <n v="1494"/>
    <d v="2017-06-17T00:00:00"/>
    <x v="603"/>
    <x v="1"/>
    <s v="Casa"/>
    <n v="196"/>
    <x v="0"/>
    <n v="57943.8"/>
    <n v="1507805"/>
    <n v="1206244"/>
    <n v="243617.2"/>
    <s v="Romina"/>
    <n v="4.9000000000000004"/>
  </r>
  <r>
    <n v="1495"/>
    <d v="2017-06-17T00:00:00"/>
    <x v="567"/>
    <x v="2"/>
    <s v="Terreno"/>
    <n v="194"/>
    <x v="0"/>
    <n v="62766.400000000001"/>
    <n v="1626495"/>
    <n v="1301196"/>
    <n v="262532.59999999998"/>
    <s v="Romina"/>
    <n v="4.8"/>
  </r>
  <r>
    <n v="1496"/>
    <d v="2017-06-18T00:00:00"/>
    <x v="604"/>
    <x v="2"/>
    <s v="Oficinas"/>
    <n v="274"/>
    <x v="0"/>
    <n v="99935.16"/>
    <n v="2557389"/>
    <n v="2045911.2"/>
    <n v="411542.64"/>
    <s v="Sabrina"/>
    <n v="4.5"/>
  </r>
  <r>
    <n v="1497"/>
    <d v="2017-06-18T00:00:00"/>
    <x v="475"/>
    <x v="0"/>
    <s v="Oficinas"/>
    <n v="172"/>
    <x v="0"/>
    <n v="34276"/>
    <n v="916560"/>
    <n v="733248"/>
    <n v="149036"/>
    <s v="Iván"/>
    <n v="3.9"/>
  </r>
  <r>
    <n v="1498"/>
    <d v="2017-06-18T00:00:00"/>
    <x v="395"/>
    <x v="0"/>
    <s v="Local Comercial"/>
    <n v="52"/>
    <x v="1"/>
    <n v="9196.2000000000007"/>
    <n v="293115"/>
    <n v="234492"/>
    <n v="49426.8"/>
    <s v="Ángeles"/>
    <n v="4.0999999999999996"/>
  </r>
  <r>
    <n v="1499"/>
    <d v="2017-06-19T00:00:00"/>
    <x v="427"/>
    <x v="2"/>
    <s v="Casa"/>
    <n v="172"/>
    <x v="0"/>
    <n v="42373"/>
    <n v="1120785"/>
    <n v="896628"/>
    <n v="181784"/>
    <s v="Sabrina"/>
    <n v="3.7"/>
  </r>
  <r>
    <n v="1500"/>
    <d v="2017-06-20T00:00:00"/>
    <x v="528"/>
    <x v="2"/>
    <s v="Oficinas"/>
    <n v="121"/>
    <x v="1"/>
    <n v="23204"/>
    <n v="632235"/>
    <n v="505788"/>
    <n v="103243"/>
    <s v="Carlos"/>
    <n v="4.5999999999999996"/>
  </r>
  <r>
    <n v="1501"/>
    <d v="2017-06-21T00:00:00"/>
    <x v="605"/>
    <x v="1"/>
    <s v="Casa"/>
    <n v="47"/>
    <x v="1"/>
    <n v="11915.76"/>
    <n v="353529"/>
    <n v="282823.2"/>
    <n v="58790.039999999986"/>
    <s v="Iván"/>
    <n v="4.4000000000000004"/>
  </r>
  <r>
    <n v="1502"/>
    <d v="2017-06-21T00:00:00"/>
    <x v="474"/>
    <x v="2"/>
    <s v="Departamento"/>
    <n v="114"/>
    <x v="0"/>
    <n v="46322.400000000001"/>
    <n v="1211645"/>
    <n v="969316"/>
    <n v="196006.6"/>
    <s v="Romina"/>
    <n v="4.8"/>
  </r>
  <r>
    <n v="1503"/>
    <d v="2017-06-21T00:00:00"/>
    <x v="578"/>
    <x v="1"/>
    <s v="Casa"/>
    <n v="154"/>
    <x v="0"/>
    <n v="37989.440000000002"/>
    <n v="1013496"/>
    <n v="810796.8"/>
    <n v="164709.75999999995"/>
    <s v="Romina"/>
    <n v="4.7"/>
  </r>
  <r>
    <n v="1504"/>
    <d v="2017-06-21T00:00:00"/>
    <x v="557"/>
    <x v="2"/>
    <s v="Casa"/>
    <n v="185"/>
    <x v="0"/>
    <n v="30507.200000000001"/>
    <n v="814915"/>
    <n v="651932"/>
    <n v="132475.79999999999"/>
    <s v="Carlos"/>
    <n v="4.7"/>
  </r>
  <r>
    <n v="1505"/>
    <d v="2017-06-22T00:00:00"/>
    <x v="606"/>
    <x v="1"/>
    <s v="Departamento"/>
    <n v="41"/>
    <x v="1"/>
    <n v="7580.92"/>
    <n v="256633"/>
    <n v="205306.4"/>
    <n v="43745.680000000008"/>
    <s v="Iván"/>
    <n v="3.8"/>
  </r>
  <r>
    <n v="1506"/>
    <d v="2017-06-22T00:00:00"/>
    <x v="607"/>
    <x v="3"/>
    <s v="Local Comercial"/>
    <n v="253"/>
    <x v="0"/>
    <n v="99891.6"/>
    <n v="2549125"/>
    <n v="2039300"/>
    <n v="409933.4"/>
    <s v="Iván"/>
    <n v="4.9000000000000004"/>
  </r>
  <r>
    <n v="1507"/>
    <d v="2017-06-22T00:00:00"/>
    <x v="608"/>
    <x v="1"/>
    <s v="Departamento"/>
    <n v="115"/>
    <x v="1"/>
    <n v="27477.4"/>
    <n v="752745"/>
    <n v="602196"/>
    <n v="123071.6"/>
    <s v="Sabrina"/>
    <n v="5"/>
  </r>
  <r>
    <n v="1508"/>
    <d v="2017-06-22T00:00:00"/>
    <x v="560"/>
    <x v="1"/>
    <s v="Oficinas"/>
    <n v="269"/>
    <x v="0"/>
    <n v="102962.2"/>
    <n v="2631265"/>
    <n v="2105012"/>
    <n v="423290.8"/>
    <s v="Ángeles"/>
    <n v="4.9000000000000004"/>
  </r>
  <r>
    <n v="1509"/>
    <d v="2017-06-22T00:00:00"/>
    <x v="494"/>
    <x v="0"/>
    <s v="Depósito"/>
    <n v="237"/>
    <x v="0"/>
    <n v="86048.12"/>
    <n v="2217113"/>
    <n v="1773690.4"/>
    <n v="357374.4800000001"/>
    <s v="Arturo"/>
    <n v="3.8"/>
  </r>
  <r>
    <n v="1510"/>
    <d v="2017-06-22T00:00:00"/>
    <x v="494"/>
    <x v="0"/>
    <s v="Estacionamiento"/>
    <n v="158"/>
    <x v="1"/>
    <n v="29367.16"/>
    <n v="799814"/>
    <n v="639851.19999999995"/>
    <n v="130595.64000000004"/>
    <s v="Carlos"/>
    <n v="4.4000000000000004"/>
  </r>
  <r>
    <n v="1511"/>
    <d v="2017-06-23T00:00:00"/>
    <x v="596"/>
    <x v="2"/>
    <s v="Departamento"/>
    <n v="207"/>
    <x v="0"/>
    <n v="62519.519999999997"/>
    <n v="1623548"/>
    <n v="1298838.3999999999"/>
    <n v="262190.08000000007"/>
    <s v="Romina"/>
    <n v="4.9000000000000004"/>
  </r>
  <r>
    <n v="1512"/>
    <d v="2017-06-23T00:00:00"/>
    <x v="609"/>
    <x v="1"/>
    <s v="Depósito"/>
    <n v="256"/>
    <x v="0"/>
    <n v="96140.36"/>
    <n v="2455694"/>
    <n v="1964555.2"/>
    <n v="394998.44000000006"/>
    <s v="Ángeles"/>
    <n v="4.2"/>
  </r>
  <r>
    <n v="1513"/>
    <d v="2017-06-24T00:00:00"/>
    <x v="530"/>
    <x v="3"/>
    <s v="Local Comercial"/>
    <n v="195"/>
    <x v="0"/>
    <n v="38845.599999999999"/>
    <n v="1023525"/>
    <n v="818820"/>
    <n v="165859.4"/>
    <s v="Sabrina"/>
    <n v="4.9000000000000004"/>
  </r>
  <r>
    <n v="1514"/>
    <d v="2017-06-24T00:00:00"/>
    <x v="545"/>
    <x v="3"/>
    <s v="Terreno"/>
    <n v="105"/>
    <x v="0"/>
    <n v="30473"/>
    <n v="817485"/>
    <n v="653988"/>
    <n v="133024"/>
    <s v="Ángeles"/>
    <n v="5"/>
  </r>
  <r>
    <n v="1515"/>
    <d v="2017-06-26T00:00:00"/>
    <x v="519"/>
    <x v="2"/>
    <s v="Local Comercial"/>
    <n v="194"/>
    <x v="0"/>
    <n v="66382"/>
    <n v="1725485"/>
    <n v="1380388"/>
    <n v="278715"/>
    <s v="Sabrina"/>
    <n v="4"/>
  </r>
  <r>
    <n v="1516"/>
    <d v="2017-06-27T00:00:00"/>
    <x v="546"/>
    <x v="1"/>
    <s v="Oficinas"/>
    <n v="175"/>
    <x v="0"/>
    <n v="31592.560000000001"/>
    <n v="842199"/>
    <n v="673759.2"/>
    <n v="136847.24000000005"/>
    <s v="Romina"/>
    <n v="4.0999999999999996"/>
  </r>
  <r>
    <n v="1517"/>
    <d v="2017-06-28T00:00:00"/>
    <x v="439"/>
    <x v="1"/>
    <s v="Casa"/>
    <n v="133"/>
    <x v="0"/>
    <n v="47831.040000000001"/>
    <n v="1253986"/>
    <n v="1003188.8"/>
    <n v="202966.15999999995"/>
    <s v="Carlos"/>
    <n v="4.5"/>
  </r>
  <r>
    <n v="1518"/>
    <d v="2017-06-28T00:00:00"/>
    <x v="384"/>
    <x v="3"/>
    <s v="Casa"/>
    <n v="147"/>
    <x v="0"/>
    <n v="57112.959999999999"/>
    <n v="1493484"/>
    <n v="1194787.2"/>
    <n v="241583.84000000005"/>
    <s v="Romina"/>
    <n v="4.2"/>
  </r>
  <r>
    <n v="1519"/>
    <d v="2017-06-28T00:00:00"/>
    <x v="610"/>
    <x v="1"/>
    <s v="Oficinas"/>
    <n v="70"/>
    <x v="1"/>
    <n v="25633.32"/>
    <n v="696343"/>
    <n v="557074.4"/>
    <n v="113635.27999999997"/>
    <s v="Romina"/>
    <n v="3.9"/>
  </r>
  <r>
    <n v="1520"/>
    <d v="2017-06-28T00:00:00"/>
    <x v="466"/>
    <x v="0"/>
    <s v="Terreno"/>
    <n v="172"/>
    <x v="0"/>
    <n v="39129"/>
    <n v="1036435"/>
    <n v="829148"/>
    <n v="168158"/>
    <s v="Romina"/>
    <n v="4.2"/>
  </r>
  <r>
    <n v="1521"/>
    <d v="2017-06-29T00:00:00"/>
    <x v="410"/>
    <x v="1"/>
    <s v="Casa"/>
    <n v="46"/>
    <x v="1"/>
    <n v="15285.72"/>
    <n v="435628"/>
    <n v="348502.4"/>
    <n v="71839.879999999976"/>
    <s v="Iván"/>
    <n v="4.4000000000000004"/>
  </r>
  <r>
    <n v="1522"/>
    <d v="2017-06-29T00:00:00"/>
    <x v="611"/>
    <x v="1"/>
    <s v="Oficinas"/>
    <n v="36"/>
    <x v="1"/>
    <n v="11449.8"/>
    <n v="342605"/>
    <n v="274084"/>
    <n v="57071.199999999997"/>
    <s v="Romina"/>
    <n v="4.5999999999999996"/>
  </r>
  <r>
    <n v="1523"/>
    <d v="2017-06-29T00:00:00"/>
    <x v="612"/>
    <x v="1"/>
    <s v="Local Comercial"/>
    <n v="151"/>
    <x v="0"/>
    <n v="56952.28"/>
    <n v="1490717"/>
    <n v="1192573.6000000001"/>
    <n v="241191.11999999991"/>
    <s v="Arturo"/>
    <n v="3.9"/>
  </r>
  <r>
    <n v="1524"/>
    <d v="2017-06-29T00:00:00"/>
    <x v="462"/>
    <x v="1"/>
    <s v="Casa"/>
    <n v="131"/>
    <x v="0"/>
    <n v="34501.199999999997"/>
    <n v="916865"/>
    <n v="733492"/>
    <n v="148871.79999999999"/>
    <s v="Ángeles"/>
    <n v="4.8"/>
  </r>
  <r>
    <n v="1525"/>
    <d v="2017-06-30T00:00:00"/>
    <x v="542"/>
    <x v="0"/>
    <s v="Depósito"/>
    <n v="247"/>
    <x v="0"/>
    <n v="90158.88"/>
    <n v="2319857"/>
    <n v="1855885.6"/>
    <n v="373812.5199999999"/>
    <s v="Romina"/>
    <n v="4.4000000000000004"/>
  </r>
  <r>
    <n v="1526"/>
    <d v="2017-06-30T00:00:00"/>
    <x v="613"/>
    <x v="0"/>
    <s v="Casa"/>
    <n v="63"/>
    <x v="1"/>
    <n v="22430.32"/>
    <n v="623393"/>
    <n v="498714.4"/>
    <n v="102248.27999999997"/>
    <s v="Sabrina"/>
    <n v="5"/>
  </r>
  <r>
    <n v="1527"/>
    <d v="2017-06-30T00:00:00"/>
    <x v="377"/>
    <x v="2"/>
    <s v="Depósito"/>
    <n v="46"/>
    <x v="1"/>
    <n v="15201"/>
    <n v="437085"/>
    <n v="349668"/>
    <n v="72216"/>
    <s v="Ángeles"/>
    <n v="4.8"/>
  </r>
  <r>
    <n v="1528"/>
    <d v="2017-06-30T00:00:00"/>
    <x v="551"/>
    <x v="1"/>
    <s v="Casa"/>
    <n v="201"/>
    <x v="0"/>
    <n v="44325.32"/>
    <n v="1169093"/>
    <n v="935274.4"/>
    <n v="189493.27999999997"/>
    <s v="Ángeles"/>
    <n v="4.2"/>
  </r>
  <r>
    <n v="1529"/>
    <d v="2017-06-30T00:00:00"/>
    <x v="614"/>
    <x v="2"/>
    <s v="Estacionamiento"/>
    <n v="180"/>
    <x v="0"/>
    <n v="49638"/>
    <n v="1293560"/>
    <n v="1034848"/>
    <n v="209074"/>
    <s v="Ángeles"/>
    <n v="4.4000000000000004"/>
  </r>
  <r>
    <n v="1530"/>
    <d v="2017-06-30T00:00:00"/>
    <x v="615"/>
    <x v="1"/>
    <s v="Oficinas"/>
    <n v="63"/>
    <x v="1"/>
    <n v="18383.599999999999"/>
    <n v="516725"/>
    <n v="413380"/>
    <n v="84961.4"/>
    <s v="Iván"/>
    <n v="4.3"/>
  </r>
  <r>
    <n v="1531"/>
    <d v="2017-07-01T00:00:00"/>
    <x v="429"/>
    <x v="1"/>
    <s v="Local Comercial"/>
    <n v="247"/>
    <x v="0"/>
    <n v="91835.64"/>
    <n v="2362251"/>
    <n v="1889800.8"/>
    <n v="380614.55999999994"/>
    <s v="Carlos"/>
    <n v="3.7"/>
  </r>
  <r>
    <n v="1532"/>
    <d v="2017-07-01T00:00:00"/>
    <x v="616"/>
    <x v="0"/>
    <s v="Depósito"/>
    <n v="255"/>
    <x v="0"/>
    <n v="60735.199999999997"/>
    <n v="1579065"/>
    <n v="1263252"/>
    <n v="255077.8"/>
    <s v="Sabrina"/>
    <n v="4.3"/>
  </r>
  <r>
    <n v="1533"/>
    <d v="2017-07-01T00:00:00"/>
    <x v="612"/>
    <x v="2"/>
    <s v="Casa"/>
    <n v="64"/>
    <x v="1"/>
    <n v="20806.080000000002"/>
    <n v="576937"/>
    <n v="461549.6"/>
    <n v="94581.320000000022"/>
    <s v="Iván"/>
    <n v="5"/>
  </r>
  <r>
    <n v="1534"/>
    <d v="2017-07-02T00:00:00"/>
    <x v="567"/>
    <x v="1"/>
    <s v="Estacionamiento"/>
    <n v="211"/>
    <x v="0"/>
    <n v="68872.72"/>
    <n v="1778778"/>
    <n v="1423022.4"/>
    <n v="286882.88000000012"/>
    <s v="Arturo"/>
    <n v="3.6"/>
  </r>
  <r>
    <n v="1535"/>
    <d v="2017-07-04T00:00:00"/>
    <x v="439"/>
    <x v="2"/>
    <s v="Casa"/>
    <n v="65"/>
    <x v="1"/>
    <n v="17419.240000000002"/>
    <n v="493241"/>
    <n v="394592.8"/>
    <n v="81228.960000000006"/>
    <s v="Arturo"/>
    <n v="4.0999999999999996"/>
  </r>
  <r>
    <n v="1536"/>
    <d v="2017-07-04T00:00:00"/>
    <x v="430"/>
    <x v="3"/>
    <s v="Casa"/>
    <n v="39"/>
    <x v="1"/>
    <n v="13340.36"/>
    <n v="398244"/>
    <n v="318595.20000000001"/>
    <n v="66308.439999999988"/>
    <s v="Iván"/>
    <n v="4.7"/>
  </r>
  <r>
    <n v="1537"/>
    <d v="2017-07-04T00:00:00"/>
    <x v="610"/>
    <x v="3"/>
    <s v="Depósito"/>
    <n v="192"/>
    <x v="0"/>
    <n v="40584.04"/>
    <n v="1072311"/>
    <n v="857848.8"/>
    <n v="173878.15999999995"/>
    <s v="Iván"/>
    <n v="4.8"/>
  </r>
  <r>
    <n v="1538"/>
    <d v="2017-07-04T00:00:00"/>
    <x v="617"/>
    <x v="0"/>
    <s v="Departamento"/>
    <n v="157"/>
    <x v="0"/>
    <n v="55109.08"/>
    <n v="1442337"/>
    <n v="1153869.6000000001"/>
    <n v="233358.31999999989"/>
    <s v="Arturo"/>
    <n v="3.7"/>
  </r>
  <r>
    <n v="1539"/>
    <d v="2017-07-04T00:00:00"/>
    <x v="466"/>
    <x v="3"/>
    <s v="Estacionamiento"/>
    <n v="97"/>
    <x v="0"/>
    <n v="33027.72"/>
    <n v="886853"/>
    <n v="709482.4"/>
    <n v="144342.87999999998"/>
    <s v="Romina"/>
    <n v="4.0999999999999996"/>
  </r>
  <r>
    <n v="1540"/>
    <d v="2017-07-05T00:00:00"/>
    <x v="456"/>
    <x v="3"/>
    <s v="Departamento"/>
    <n v="223"/>
    <x v="0"/>
    <n v="88343.76"/>
    <n v="2260404"/>
    <n v="1808323.2"/>
    <n v="363737.04000000004"/>
    <s v="Carlos"/>
    <n v="5"/>
  </r>
  <r>
    <n v="1541"/>
    <d v="2017-07-06T00:00:00"/>
    <x v="618"/>
    <x v="3"/>
    <s v="Local Comercial"/>
    <n v="117"/>
    <x v="0"/>
    <n v="40841.64"/>
    <n v="1082301"/>
    <n v="865840.8"/>
    <n v="175618.55999999994"/>
    <s v="Romina"/>
    <n v="4.0999999999999996"/>
  </r>
  <r>
    <n v="1542"/>
    <d v="2017-07-06T00:00:00"/>
    <x v="571"/>
    <x v="1"/>
    <s v="Oficinas"/>
    <n v="236"/>
    <x v="0"/>
    <n v="95336.320000000007"/>
    <n v="2437568"/>
    <n v="1950054.3999999999"/>
    <n v="392177.28000000009"/>
    <s v="Carlos"/>
    <n v="4"/>
  </r>
  <r>
    <n v="1543"/>
    <d v="2017-07-06T00:00:00"/>
    <x v="513"/>
    <x v="3"/>
    <s v="Local Comercial"/>
    <n v="46"/>
    <x v="1"/>
    <n v="14045.76"/>
    <n v="417979"/>
    <n v="334383.2"/>
    <n v="69550.039999999994"/>
    <s v="Sabrina"/>
    <n v="4.2"/>
  </r>
  <r>
    <n v="1544"/>
    <d v="2017-07-06T00:00:00"/>
    <x v="619"/>
    <x v="2"/>
    <s v="Oficinas"/>
    <n v="195"/>
    <x v="0"/>
    <n v="61869.72"/>
    <n v="1609978"/>
    <n v="1287982.3999999999"/>
    <n v="260125.88000000009"/>
    <s v="Sabrina"/>
    <n v="4"/>
  </r>
  <r>
    <n v="1545"/>
    <d v="2017-07-06T00:00:00"/>
    <x v="620"/>
    <x v="2"/>
    <s v="Departamento"/>
    <n v="84"/>
    <x v="0"/>
    <n v="33530.32"/>
    <n v="902493"/>
    <n v="721994.4"/>
    <n v="146968.27999999997"/>
    <s v="Arturo"/>
    <n v="4.3"/>
  </r>
  <r>
    <n v="1546"/>
    <d v="2017-07-07T00:00:00"/>
    <x v="591"/>
    <x v="3"/>
    <s v="Departamento"/>
    <n v="132"/>
    <x v="0"/>
    <n v="51073.4"/>
    <n v="1330595"/>
    <n v="1064476"/>
    <n v="215045.6"/>
    <s v="Iván"/>
    <n v="3.9"/>
  </r>
  <r>
    <n v="1547"/>
    <d v="2017-07-07T00:00:00"/>
    <x v="621"/>
    <x v="0"/>
    <s v="Departamento"/>
    <n v="209"/>
    <x v="0"/>
    <n v="49182.36"/>
    <n v="1295019"/>
    <n v="1036015.2"/>
    <n v="209821.44000000006"/>
    <s v="Ángeles"/>
    <n v="4.9000000000000004"/>
  </r>
  <r>
    <n v="1548"/>
    <d v="2017-07-08T00:00:00"/>
    <x v="605"/>
    <x v="3"/>
    <s v="Estacionamiento"/>
    <n v="38"/>
    <x v="1"/>
    <n v="12148.4"/>
    <n v="367370"/>
    <n v="293896"/>
    <n v="61325.599999999999"/>
    <s v="Iván"/>
    <n v="3.9"/>
  </r>
  <r>
    <n v="1549"/>
    <d v="2017-07-08T00:00:00"/>
    <x v="466"/>
    <x v="2"/>
    <s v="Oficinas"/>
    <n v="56"/>
    <x v="1"/>
    <n v="19749.36"/>
    <n v="555744"/>
    <n v="444595.20000000001"/>
    <n v="91399.439999999988"/>
    <s v="Ángeles"/>
    <n v="4"/>
  </r>
  <r>
    <n v="1550"/>
    <d v="2017-07-09T00:00:00"/>
    <x v="611"/>
    <x v="2"/>
    <s v="Local Comercial"/>
    <n v="170"/>
    <x v="0"/>
    <n v="31375.759999999998"/>
    <n v="840629"/>
    <n v="672503.2"/>
    <n v="136750.04000000004"/>
    <s v="Ángeles"/>
    <n v="4.2"/>
  </r>
  <r>
    <n v="1551"/>
    <d v="2017-07-09T00:00:00"/>
    <x v="584"/>
    <x v="3"/>
    <s v="Oficinas"/>
    <n v="163"/>
    <x v="0"/>
    <n v="36987.4"/>
    <n v="980870"/>
    <n v="784696"/>
    <n v="159186.6"/>
    <s v="Romina"/>
    <n v="4.5"/>
  </r>
  <r>
    <n v="1552"/>
    <d v="2017-07-10T00:00:00"/>
    <x v="622"/>
    <x v="0"/>
    <s v="Depósito"/>
    <n v="104"/>
    <x v="1"/>
    <n v="16776.12"/>
    <n v="472913"/>
    <n v="378330.4"/>
    <n v="77806.479999999981"/>
    <s v="Iván"/>
    <n v="4.5"/>
  </r>
  <r>
    <n v="1553"/>
    <d v="2017-07-11T00:00:00"/>
    <x v="457"/>
    <x v="0"/>
    <s v="Estacionamiento"/>
    <n v="123"/>
    <x v="0"/>
    <n v="33529.599999999999"/>
    <n v="895525"/>
    <n v="716420"/>
    <n v="145575.4"/>
    <s v="Carlos"/>
    <n v="4.9000000000000004"/>
  </r>
  <r>
    <n v="1554"/>
    <d v="2017-07-11T00:00:00"/>
    <x v="623"/>
    <x v="2"/>
    <s v="Casa"/>
    <n v="59"/>
    <x v="1"/>
    <n v="23610.44"/>
    <n v="655271"/>
    <n v="524216.8"/>
    <n v="107443.76000000001"/>
    <s v="Sabrina"/>
    <n v="4"/>
  </r>
  <r>
    <n v="1555"/>
    <d v="2017-07-12T00:00:00"/>
    <x v="524"/>
    <x v="0"/>
    <s v="Departamento"/>
    <n v="127"/>
    <x v="1"/>
    <n v="27704.6"/>
    <n v="745325"/>
    <n v="596260"/>
    <n v="121360.4"/>
    <s v="Sabrina"/>
    <n v="4.0999999999999996"/>
  </r>
  <r>
    <n v="1556"/>
    <d v="2017-07-12T00:00:00"/>
    <x v="624"/>
    <x v="3"/>
    <s v="Depósito"/>
    <n v="176"/>
    <x v="0"/>
    <n v="54663.519999999997"/>
    <n v="1424723"/>
    <n v="1139778.3999999999"/>
    <n v="230281.0800000001"/>
    <s v="Carlos"/>
    <n v="4.9000000000000004"/>
  </r>
  <r>
    <n v="1557"/>
    <d v="2017-07-12T00:00:00"/>
    <x v="580"/>
    <x v="3"/>
    <s v="Oficinas"/>
    <n v="152"/>
    <x v="0"/>
    <n v="62321.8"/>
    <n v="1619330"/>
    <n v="1295464"/>
    <n v="261544.2"/>
    <s v="Arturo"/>
    <n v="3.8"/>
  </r>
  <r>
    <n v="1558"/>
    <d v="2017-07-13T00:00:00"/>
    <x v="466"/>
    <x v="1"/>
    <s v="Oficinas"/>
    <n v="160"/>
    <x v="0"/>
    <n v="32287.919999999998"/>
    <n v="867133"/>
    <n v="693706.4"/>
    <n v="141138.68"/>
    <s v="Carlos"/>
    <n v="4.3"/>
  </r>
  <r>
    <n v="1559"/>
    <d v="2017-07-13T00:00:00"/>
    <x v="600"/>
    <x v="3"/>
    <s v="Oficinas"/>
    <n v="131"/>
    <x v="0"/>
    <n v="31793.52"/>
    <n v="861173"/>
    <n v="688938.4"/>
    <n v="140441.07999999999"/>
    <s v="Carlos"/>
    <n v="3.9"/>
  </r>
  <r>
    <n v="1560"/>
    <d v="2017-07-14T00:00:00"/>
    <x v="493"/>
    <x v="0"/>
    <s v="Terreno"/>
    <n v="170"/>
    <x v="0"/>
    <n v="42230.84"/>
    <n v="1111406"/>
    <n v="889124.8"/>
    <n v="180050.35999999996"/>
    <s v="Sabrina"/>
    <n v="4.8"/>
  </r>
  <r>
    <n v="1561"/>
    <d v="2017-07-15T00:00:00"/>
    <x v="625"/>
    <x v="1"/>
    <s v="Oficinas"/>
    <n v="284"/>
    <x v="0"/>
    <n v="71940.240000000005"/>
    <n v="1859891"/>
    <n v="1487912.8"/>
    <n v="300037.95999999996"/>
    <s v="Arturo"/>
    <n v="3.9"/>
  </r>
  <r>
    <n v="1562"/>
    <d v="2017-07-15T00:00:00"/>
    <x v="426"/>
    <x v="0"/>
    <s v="Casa"/>
    <n v="68"/>
    <x v="1"/>
    <n v="22707.52"/>
    <n v="620123"/>
    <n v="496098.4"/>
    <n v="101317.07999999997"/>
    <s v="Sabrina"/>
    <n v="5"/>
  </r>
  <r>
    <n v="1563"/>
    <d v="2017-07-15T00:00:00"/>
    <x v="626"/>
    <x v="0"/>
    <s v="Depósito"/>
    <n v="203"/>
    <x v="0"/>
    <n v="74301.399999999994"/>
    <n v="1918295"/>
    <n v="1534636"/>
    <n v="309357.59999999998"/>
    <s v="Carlos"/>
    <n v="4.8"/>
  </r>
  <r>
    <n v="1564"/>
    <d v="2017-07-15T00:00:00"/>
    <x v="515"/>
    <x v="3"/>
    <s v="Terreno"/>
    <n v="233"/>
    <x v="0"/>
    <n v="78546.600000000006"/>
    <n v="2020325"/>
    <n v="1616260"/>
    <n v="325518.40000000002"/>
    <s v="Arturo"/>
    <n v="3.6"/>
  </r>
  <r>
    <n v="1565"/>
    <d v="2017-07-16T00:00:00"/>
    <x v="627"/>
    <x v="1"/>
    <s v="Estacionamiento"/>
    <n v="76"/>
    <x v="1"/>
    <n v="20145.599999999999"/>
    <n v="570325"/>
    <n v="456260"/>
    <n v="93919.4"/>
    <s v="Sabrina"/>
    <n v="4.4000000000000004"/>
  </r>
  <r>
    <n v="1566"/>
    <d v="2017-07-16T00:00:00"/>
    <x v="628"/>
    <x v="3"/>
    <s v="Oficinas"/>
    <n v="133"/>
    <x v="1"/>
    <n v="27327.599999999999"/>
    <n v="742925"/>
    <n v="594340"/>
    <n v="121257.4"/>
    <s v="Arturo"/>
    <n v="4.0999999999999996"/>
  </r>
  <r>
    <n v="1567"/>
    <d v="2017-07-16T00:00:00"/>
    <x v="425"/>
    <x v="0"/>
    <s v="Oficinas"/>
    <n v="289"/>
    <x v="0"/>
    <n v="81296.84"/>
    <n v="2093981"/>
    <n v="1675184.8"/>
    <n v="337499.36"/>
    <s v="Iván"/>
    <n v="4.5999999999999996"/>
  </r>
  <r>
    <n v="1568"/>
    <d v="2017-07-17T00:00:00"/>
    <x v="559"/>
    <x v="2"/>
    <s v="Local Comercial"/>
    <n v="204"/>
    <x v="0"/>
    <n v="79617.2"/>
    <n v="2041565"/>
    <n v="1633252"/>
    <n v="328695.8"/>
    <s v="Arturo"/>
    <n v="4.4000000000000004"/>
  </r>
  <r>
    <n v="1569"/>
    <d v="2017-07-17T00:00:00"/>
    <x v="629"/>
    <x v="3"/>
    <s v="Departamento"/>
    <n v="270"/>
    <x v="0"/>
    <n v="87358.48"/>
    <n v="2239322"/>
    <n v="1791457.6"/>
    <n v="360505.91999999993"/>
    <s v="Ángeles"/>
    <n v="3.7"/>
  </r>
  <r>
    <n v="1570"/>
    <d v="2017-07-17T00:00:00"/>
    <x v="622"/>
    <x v="3"/>
    <s v="Local Comercial"/>
    <n v="62"/>
    <x v="1"/>
    <n v="13164.24"/>
    <n v="384416"/>
    <n v="307532.79999999999"/>
    <n v="63718.960000000014"/>
    <s v="Arturo"/>
    <n v="4"/>
  </r>
  <r>
    <n v="1571"/>
    <d v="2017-07-18T00:00:00"/>
    <x v="530"/>
    <x v="3"/>
    <s v="Depósito"/>
    <n v="121"/>
    <x v="1"/>
    <n v="22262.68"/>
    <n v="620177"/>
    <n v="496141.6"/>
    <n v="101772.72000000003"/>
    <s v="Romina"/>
    <n v="4.7"/>
  </r>
  <r>
    <n v="1572"/>
    <d v="2017-07-18T00:00:00"/>
    <x v="547"/>
    <x v="3"/>
    <s v="Departamento"/>
    <n v="293"/>
    <x v="0"/>
    <n v="67652"/>
    <n v="1752785"/>
    <n v="1402228"/>
    <n v="282905"/>
    <s v="Ángeles"/>
    <n v="4.3"/>
  </r>
  <r>
    <n v="1573"/>
    <d v="2017-07-18T00:00:00"/>
    <x v="512"/>
    <x v="2"/>
    <s v="Terreno"/>
    <n v="195"/>
    <x v="0"/>
    <n v="49915.519999999997"/>
    <n v="1307873"/>
    <n v="1046298.4"/>
    <n v="211659.08"/>
    <s v="Carlos"/>
    <n v="4.8"/>
  </r>
  <r>
    <n v="1574"/>
    <d v="2017-07-18T00:00:00"/>
    <x v="512"/>
    <x v="2"/>
    <s v="Casa"/>
    <n v="197"/>
    <x v="0"/>
    <n v="66953.759999999995"/>
    <n v="1736204"/>
    <n v="1388963.2"/>
    <n v="280287.04000000004"/>
    <s v="Iván"/>
    <n v="4"/>
  </r>
  <r>
    <n v="1575"/>
    <d v="2017-07-19T00:00:00"/>
    <x v="630"/>
    <x v="3"/>
    <s v="Depósito"/>
    <n v="271"/>
    <x v="0"/>
    <n v="64057"/>
    <n v="1657060"/>
    <n v="1325648"/>
    <n v="267355"/>
    <s v="Carlos"/>
    <n v="4.3"/>
  </r>
  <r>
    <n v="1576"/>
    <d v="2017-07-20T00:00:00"/>
    <x v="631"/>
    <x v="3"/>
    <s v="Local Comercial"/>
    <n v="293"/>
    <x v="0"/>
    <n v="87415.44"/>
    <n v="2243771"/>
    <n v="1795016.8"/>
    <n v="361338.75999999995"/>
    <s v="Arturo"/>
    <n v="4.8"/>
  </r>
  <r>
    <n v="1577"/>
    <d v="2017-07-20T00:00:00"/>
    <x v="416"/>
    <x v="1"/>
    <s v="Oficinas"/>
    <n v="282"/>
    <x v="0"/>
    <n v="46598.400000000001"/>
    <n v="1223045"/>
    <n v="978436"/>
    <n v="198010.6"/>
    <s v="Sabrina"/>
    <n v="3.6"/>
  </r>
  <r>
    <n v="1578"/>
    <d v="2017-07-20T00:00:00"/>
    <x v="632"/>
    <x v="2"/>
    <s v="Casa"/>
    <n v="175"/>
    <x v="0"/>
    <n v="68272.600000000006"/>
    <n v="1759525"/>
    <n v="1407620"/>
    <n v="283632.40000000002"/>
    <s v="Iván"/>
    <n v="4.7"/>
  </r>
  <r>
    <n v="1579"/>
    <d v="2017-07-20T00:00:00"/>
    <x v="506"/>
    <x v="1"/>
    <s v="Terreno"/>
    <n v="136"/>
    <x v="0"/>
    <n v="47574.04"/>
    <n v="1243586"/>
    <n v="994868.8"/>
    <n v="201143.15999999995"/>
    <s v="Ángeles"/>
    <n v="4.5999999999999996"/>
  </r>
  <r>
    <n v="1580"/>
    <d v="2017-07-21T00:00:00"/>
    <x v="504"/>
    <x v="0"/>
    <s v="Local Comercial"/>
    <n v="107"/>
    <x v="0"/>
    <n v="30880.2"/>
    <n v="823315"/>
    <n v="658652"/>
    <n v="133782.79999999999"/>
    <s v="Romina"/>
    <n v="3.6"/>
  </r>
  <r>
    <n v="1581"/>
    <d v="2017-07-21T00:00:00"/>
    <x v="418"/>
    <x v="3"/>
    <s v="Terreno"/>
    <n v="228"/>
    <x v="0"/>
    <n v="88321.68"/>
    <n v="2261402"/>
    <n v="1809121.6"/>
    <n v="363958.71999999991"/>
    <s v="Iván"/>
    <n v="4.0999999999999996"/>
  </r>
  <r>
    <n v="1582"/>
    <d v="2017-07-21T00:00:00"/>
    <x v="577"/>
    <x v="2"/>
    <s v="Casa"/>
    <n v="290"/>
    <x v="0"/>
    <n v="97382.84"/>
    <n v="2499506"/>
    <n v="1999604.8"/>
    <n v="402518.36"/>
    <s v="Ángeles"/>
    <n v="4.3"/>
  </r>
  <r>
    <n v="1583"/>
    <d v="2017-07-22T00:00:00"/>
    <x v="625"/>
    <x v="2"/>
    <s v="Depósito"/>
    <n v="294"/>
    <x v="0"/>
    <n v="72119"/>
    <n v="1868585"/>
    <n v="1494868"/>
    <n v="301598"/>
    <s v="Romina"/>
    <n v="4.4000000000000004"/>
  </r>
  <r>
    <n v="1584"/>
    <d v="2017-07-22T00:00:00"/>
    <x v="633"/>
    <x v="2"/>
    <s v="Oficinas"/>
    <n v="187"/>
    <x v="0"/>
    <n v="36038.720000000001"/>
    <n v="952903"/>
    <n v="762322.4"/>
    <n v="154541.87999999998"/>
    <s v="Sabrina"/>
    <n v="4.5"/>
  </r>
  <r>
    <n v="1585"/>
    <d v="2017-07-22T00:00:00"/>
    <x v="634"/>
    <x v="1"/>
    <s v="Casa"/>
    <n v="197"/>
    <x v="0"/>
    <n v="40034.959999999999"/>
    <n v="1063259"/>
    <n v="850607.2"/>
    <n v="172616.84000000005"/>
    <s v="Arturo"/>
    <n v="4.0999999999999996"/>
  </r>
  <r>
    <n v="1586"/>
    <d v="2017-07-22T00:00:00"/>
    <x v="596"/>
    <x v="3"/>
    <s v="Departamento"/>
    <n v="288"/>
    <x v="0"/>
    <n v="56737.36"/>
    <n v="1483919"/>
    <n v="1187135.2"/>
    <n v="240046.44000000006"/>
    <s v="Ángeles"/>
    <n v="4.7"/>
  </r>
  <r>
    <n v="1587"/>
    <d v="2017-07-23T00:00:00"/>
    <x v="635"/>
    <x v="0"/>
    <s v="Departamento"/>
    <n v="97"/>
    <x v="1"/>
    <n v="18100.560000000001"/>
    <n v="515124"/>
    <n v="412099.2"/>
    <n v="84924.239999999991"/>
    <s v="Carlos"/>
    <n v="4.0999999999999996"/>
  </r>
  <r>
    <n v="1588"/>
    <d v="2017-07-23T00:00:00"/>
    <x v="617"/>
    <x v="0"/>
    <s v="Estacionamiento"/>
    <n v="240"/>
    <x v="0"/>
    <n v="85650.8"/>
    <n v="2207430"/>
    <n v="1765944"/>
    <n v="355835.2"/>
    <s v="Iván"/>
    <n v="4"/>
  </r>
  <r>
    <n v="1589"/>
    <d v="2017-07-23T00:00:00"/>
    <x v="428"/>
    <x v="3"/>
    <s v="Estacionamiento"/>
    <n v="280"/>
    <x v="0"/>
    <n v="63102.48"/>
    <n v="1643972"/>
    <n v="1315177.6000000001"/>
    <n v="265691.91999999993"/>
    <s v="Romina"/>
    <n v="5"/>
  </r>
  <r>
    <n v="1590"/>
    <d v="2017-07-23T00:00:00"/>
    <x v="609"/>
    <x v="0"/>
    <s v="Casa"/>
    <n v="139"/>
    <x v="1"/>
    <n v="26385.72"/>
    <n v="718653"/>
    <n v="574922.4"/>
    <n v="117344.87999999998"/>
    <s v="Iván"/>
    <n v="4"/>
  </r>
  <r>
    <n v="1591"/>
    <d v="2017-07-24T00:00:00"/>
    <x v="618"/>
    <x v="1"/>
    <s v="Depósito"/>
    <n v="251"/>
    <x v="0"/>
    <n v="64247.8"/>
    <n v="1664405"/>
    <n v="1331524"/>
    <n v="268633.2"/>
    <s v="Iván"/>
    <n v="4.9000000000000004"/>
  </r>
  <r>
    <n v="1592"/>
    <d v="2017-07-24T00:00:00"/>
    <x v="636"/>
    <x v="1"/>
    <s v="Oficinas"/>
    <n v="203"/>
    <x v="0"/>
    <n v="43675.56"/>
    <n v="1144349"/>
    <n v="915479.2"/>
    <n v="185194.24000000005"/>
    <s v="Sabrina"/>
    <n v="4.0999999999999996"/>
  </r>
  <r>
    <n v="1593"/>
    <d v="2017-07-24T00:00:00"/>
    <x v="493"/>
    <x v="3"/>
    <s v="Local Comercial"/>
    <n v="71"/>
    <x v="1"/>
    <n v="21597.88"/>
    <n v="599432"/>
    <n v="479545.59999999998"/>
    <n v="98288.520000000019"/>
    <s v="Sabrina"/>
    <n v="4.4000000000000004"/>
  </r>
  <r>
    <n v="1594"/>
    <d v="2017-07-25T00:00:00"/>
    <x v="424"/>
    <x v="2"/>
    <s v="Local Comercial"/>
    <n v="75"/>
    <x v="1"/>
    <n v="21677.200000000001"/>
    <n v="605365"/>
    <n v="484292"/>
    <n v="99395.8"/>
    <s v="Romina"/>
    <n v="5"/>
  </r>
  <r>
    <n v="1595"/>
    <d v="2017-07-25T00:00:00"/>
    <x v="610"/>
    <x v="0"/>
    <s v="Oficinas"/>
    <n v="92"/>
    <x v="1"/>
    <n v="24709.32"/>
    <n v="681893"/>
    <n v="545514.4"/>
    <n v="111669.27999999997"/>
    <s v="Sabrina"/>
    <n v="3.7"/>
  </r>
  <r>
    <n v="1596"/>
    <d v="2017-07-25T00:00:00"/>
    <x v="478"/>
    <x v="1"/>
    <s v="Local Comercial"/>
    <n v="260"/>
    <x v="0"/>
    <n v="84147.8"/>
    <n v="2169605"/>
    <n v="1735684"/>
    <n v="349773.2"/>
    <s v="Ángeles"/>
    <n v="4.4000000000000004"/>
  </r>
  <r>
    <n v="1597"/>
    <d v="2017-07-26T00:00:00"/>
    <x v="596"/>
    <x v="2"/>
    <s v="Depósito"/>
    <n v="253"/>
    <x v="0"/>
    <n v="65518.559999999998"/>
    <n v="1692549"/>
    <n v="1354039.2"/>
    <n v="272991.24000000005"/>
    <s v="Arturo"/>
    <n v="4.2"/>
  </r>
  <r>
    <n v="1598"/>
    <d v="2017-07-26T00:00:00"/>
    <x v="462"/>
    <x v="0"/>
    <s v="Estacionamiento"/>
    <n v="163"/>
    <x v="0"/>
    <n v="63091.24"/>
    <n v="1642691"/>
    <n v="1314152.8"/>
    <n v="265446.95999999996"/>
    <s v="Carlos"/>
    <n v="3.9"/>
  </r>
  <r>
    <n v="1599"/>
    <d v="2017-07-26T00:00:00"/>
    <x v="468"/>
    <x v="2"/>
    <s v="Depósito"/>
    <n v="239"/>
    <x v="0"/>
    <n v="51882.2"/>
    <n v="1348215"/>
    <n v="1078572"/>
    <n v="217760.8"/>
    <s v="Arturo"/>
    <n v="4.8"/>
  </r>
  <r>
    <n v="1600"/>
    <d v="2017-07-27T00:00:00"/>
    <x v="572"/>
    <x v="0"/>
    <s v="Local Comercial"/>
    <n v="110"/>
    <x v="0"/>
    <n v="29734.799999999999"/>
    <n v="800855"/>
    <n v="640684"/>
    <n v="130436.2"/>
    <s v="Romina"/>
    <n v="4.5999999999999996"/>
  </r>
  <r>
    <n v="1601"/>
    <d v="2017-07-28T00:00:00"/>
    <x v="456"/>
    <x v="2"/>
    <s v="Casa"/>
    <n v="130"/>
    <x v="0"/>
    <n v="51601.760000000002"/>
    <n v="1346029"/>
    <n v="1076823.2"/>
    <n v="217604.04000000004"/>
    <s v="Carlos"/>
    <n v="5"/>
  </r>
  <r>
    <n v="1602"/>
    <d v="2017-07-28T00:00:00"/>
    <x v="637"/>
    <x v="1"/>
    <s v="Estacionamiento"/>
    <n v="110"/>
    <x v="1"/>
    <n v="29229.200000000001"/>
    <n v="792840"/>
    <n v="634272"/>
    <n v="129338.8"/>
    <s v="Arturo"/>
    <n v="4.4000000000000004"/>
  </r>
  <r>
    <n v="1603"/>
    <d v="2017-07-28T00:00:00"/>
    <x v="506"/>
    <x v="0"/>
    <s v="Local Comercial"/>
    <n v="160"/>
    <x v="1"/>
    <n v="26817.8"/>
    <n v="724205"/>
    <n v="579364"/>
    <n v="118023.2"/>
    <s v="Romina"/>
    <n v="3.7"/>
  </r>
  <r>
    <n v="1604"/>
    <d v="2017-07-29T00:00:00"/>
    <x v="412"/>
    <x v="3"/>
    <s v="Oficinas"/>
    <n v="128"/>
    <x v="0"/>
    <n v="31208.92"/>
    <n v="843533"/>
    <n v="674826.4"/>
    <n v="137497.68"/>
    <s v="Romina"/>
    <n v="4.0999999999999996"/>
  </r>
  <r>
    <n v="1605"/>
    <d v="2017-07-30T00:00:00"/>
    <x v="638"/>
    <x v="1"/>
    <s v="Terreno"/>
    <n v="253"/>
    <x v="0"/>
    <n v="50924.4"/>
    <n v="1338045"/>
    <n v="1070436"/>
    <n v="216684.6"/>
    <s v="Romina"/>
    <n v="4.0999999999999996"/>
  </r>
  <r>
    <n v="1606"/>
    <d v="2017-07-31T00:00:00"/>
    <x v="481"/>
    <x v="0"/>
    <s v="Terreno"/>
    <n v="208"/>
    <x v="0"/>
    <n v="76833.119999999995"/>
    <n v="1987813"/>
    <n v="1590250.4"/>
    <n v="320729.4800000001"/>
    <s v="Sabrina"/>
    <n v="4.7"/>
  </r>
  <r>
    <n v="1607"/>
    <d v="2017-07-31T00:00:00"/>
    <x v="569"/>
    <x v="0"/>
    <s v="Estacionamiento"/>
    <n v="103"/>
    <x v="1"/>
    <n v="16330.96"/>
    <n v="474159"/>
    <n v="379327.2"/>
    <n v="78500.84"/>
    <s v="Sabrina"/>
    <n v="3.6"/>
  </r>
  <r>
    <n v="1608"/>
    <d v="2017-08-01T00:00:00"/>
    <x v="562"/>
    <x v="2"/>
    <s v="Local Comercial"/>
    <n v="135"/>
    <x v="1"/>
    <n v="28581.24"/>
    <n v="777216"/>
    <n v="621772.80000000005"/>
    <n v="126861.95999999995"/>
    <s v="Ángeles"/>
    <n v="4.3"/>
  </r>
  <r>
    <n v="1609"/>
    <d v="2017-08-01T00:00:00"/>
    <x v="410"/>
    <x v="2"/>
    <s v="Oficinas"/>
    <n v="91"/>
    <x v="1"/>
    <n v="21521.200000000001"/>
    <n v="599740"/>
    <n v="479792"/>
    <n v="98426.8"/>
    <s v="Iván"/>
    <n v="4.0999999999999996"/>
  </r>
  <r>
    <n v="1610"/>
    <d v="2017-08-01T00:00:00"/>
    <x v="639"/>
    <x v="2"/>
    <s v="Depósito"/>
    <n v="239"/>
    <x v="0"/>
    <n v="91106.6"/>
    <n v="2328950"/>
    <n v="1863160"/>
    <n v="374683.4"/>
    <s v="Romina"/>
    <n v="4.3"/>
  </r>
  <r>
    <n v="1611"/>
    <d v="2017-08-02T00:00:00"/>
    <x v="628"/>
    <x v="0"/>
    <s v="Local Comercial"/>
    <n v="65"/>
    <x v="1"/>
    <n v="26983.48"/>
    <n v="728522"/>
    <n v="582817.6"/>
    <n v="118720.92000000003"/>
    <s v="Carlos"/>
    <n v="4.5"/>
  </r>
  <r>
    <n v="1612"/>
    <d v="2017-08-03T00:00:00"/>
    <x v="640"/>
    <x v="0"/>
    <s v="Local Comercial"/>
    <n v="270"/>
    <x v="0"/>
    <n v="83316"/>
    <n v="2147385"/>
    <n v="1717908"/>
    <n v="346161"/>
    <s v="Arturo"/>
    <n v="4.9000000000000004"/>
  </r>
  <r>
    <n v="1613"/>
    <d v="2017-08-03T00:00:00"/>
    <x v="486"/>
    <x v="0"/>
    <s v="Local Comercial"/>
    <n v="79"/>
    <x v="1"/>
    <n v="26916.84"/>
    <n v="726881"/>
    <n v="581504.80000000005"/>
    <n v="118459.35999999996"/>
    <s v="Romina"/>
    <n v="4.0999999999999996"/>
  </r>
  <r>
    <n v="1614"/>
    <d v="2017-08-03T00:00:00"/>
    <x v="641"/>
    <x v="1"/>
    <s v="Casa"/>
    <n v="145"/>
    <x v="0"/>
    <n v="37689.279999999999"/>
    <n v="996517"/>
    <n v="797213.6"/>
    <n v="161614.12000000002"/>
    <s v="Sabrina"/>
    <n v="4.7"/>
  </r>
  <r>
    <n v="1615"/>
    <d v="2017-08-03T00:00:00"/>
    <x v="461"/>
    <x v="0"/>
    <s v="Depósito"/>
    <n v="59"/>
    <x v="1"/>
    <n v="14955.52"/>
    <n v="435973"/>
    <n v="348778.4"/>
    <n v="72239.079999999973"/>
    <s v="Iván"/>
    <n v="4.4000000000000004"/>
  </r>
  <r>
    <n v="1616"/>
    <d v="2017-08-03T00:00:00"/>
    <x v="642"/>
    <x v="1"/>
    <s v="Estacionamiento"/>
    <n v="123"/>
    <x v="1"/>
    <n v="29554.400000000001"/>
    <n v="793745"/>
    <n v="634996"/>
    <n v="129194.6"/>
    <s v="Arturo"/>
    <n v="4.5999999999999996"/>
  </r>
  <r>
    <n v="1617"/>
    <d v="2017-08-03T00:00:00"/>
    <x v="643"/>
    <x v="0"/>
    <s v="Oficinas"/>
    <n v="82"/>
    <x v="1"/>
    <n v="26393.68"/>
    <n v="722077"/>
    <n v="577661.6"/>
    <n v="118021.72000000003"/>
    <s v="Arturo"/>
    <n v="4.2"/>
  </r>
  <r>
    <n v="1618"/>
    <d v="2017-08-04T00:00:00"/>
    <x v="451"/>
    <x v="1"/>
    <s v="Departamento"/>
    <n v="132"/>
    <x v="0"/>
    <n v="38789.4"/>
    <n v="1026845"/>
    <n v="821476"/>
    <n v="166579.6"/>
    <s v="Carlos"/>
    <n v="4.9000000000000004"/>
  </r>
  <r>
    <n v="1619"/>
    <d v="2017-08-04T00:00:00"/>
    <x v="644"/>
    <x v="1"/>
    <s v="Casa"/>
    <n v="218"/>
    <x v="0"/>
    <n v="58236.4"/>
    <n v="1513895"/>
    <n v="1211116"/>
    <n v="244542.6"/>
    <s v="Ángeles"/>
    <n v="4.7"/>
  </r>
  <r>
    <n v="1620"/>
    <d v="2017-08-04T00:00:00"/>
    <x v="506"/>
    <x v="1"/>
    <s v="Estacionamiento"/>
    <n v="49"/>
    <x v="1"/>
    <n v="14370.68"/>
    <n v="412077"/>
    <n v="329661.59999999998"/>
    <n v="68044.72000000003"/>
    <s v="Iván"/>
    <n v="4.3"/>
  </r>
  <r>
    <n v="1621"/>
    <d v="2017-08-04T00:00:00"/>
    <x v="463"/>
    <x v="1"/>
    <s v="Local Comercial"/>
    <n v="279"/>
    <x v="0"/>
    <n v="65360"/>
    <n v="1695285"/>
    <n v="1356228"/>
    <n v="273697"/>
    <s v="Ángeles"/>
    <n v="3.9"/>
  </r>
  <r>
    <n v="1622"/>
    <d v="2017-08-04T00:00:00"/>
    <x v="645"/>
    <x v="1"/>
    <s v="Local Comercial"/>
    <n v="228"/>
    <x v="0"/>
    <n v="70400.320000000007"/>
    <n v="1819168"/>
    <n v="1455334.3999999999"/>
    <n v="293433.28000000009"/>
    <s v="Arturo"/>
    <n v="4.5999999999999996"/>
  </r>
  <r>
    <n v="1623"/>
    <d v="2017-08-04T00:00:00"/>
    <x v="639"/>
    <x v="1"/>
    <s v="Estacionamiento"/>
    <n v="42"/>
    <x v="1"/>
    <n v="10810.88"/>
    <n v="323232"/>
    <n v="258585.60000000001"/>
    <n v="53835.519999999997"/>
    <s v="Carlos"/>
    <n v="3.9"/>
  </r>
  <r>
    <n v="1624"/>
    <d v="2017-08-04T00:00:00"/>
    <x v="646"/>
    <x v="3"/>
    <s v="Depósito"/>
    <n v="55"/>
    <x v="1"/>
    <n v="10223.92"/>
    <n v="318033"/>
    <n v="254426.4"/>
    <n v="53382.680000000008"/>
    <s v="Iván"/>
    <n v="4.8"/>
  </r>
  <r>
    <n v="1625"/>
    <d v="2017-08-05T00:00:00"/>
    <x v="491"/>
    <x v="3"/>
    <s v="Casa"/>
    <n v="67"/>
    <x v="1"/>
    <n v="12550.84"/>
    <n v="365131"/>
    <n v="292104.8"/>
    <n v="60475.360000000015"/>
    <s v="Romina"/>
    <n v="4.5"/>
  </r>
  <r>
    <n v="1626"/>
    <d v="2017-08-05T00:00:00"/>
    <x v="562"/>
    <x v="3"/>
    <s v="Depósito"/>
    <n v="181"/>
    <x v="0"/>
    <n v="47513.64"/>
    <n v="1245701"/>
    <n v="996560.8"/>
    <n v="201626.55999999994"/>
    <s v="Ángeles"/>
    <n v="3.8"/>
  </r>
  <r>
    <n v="1627"/>
    <d v="2017-08-06T00:00:00"/>
    <x v="438"/>
    <x v="3"/>
    <s v="Local Comercial"/>
    <n v="240"/>
    <x v="0"/>
    <n v="46914.2"/>
    <n v="1239190"/>
    <n v="991352"/>
    <n v="200923.8"/>
    <s v="Iván"/>
    <n v="4.5"/>
  </r>
  <r>
    <n v="1628"/>
    <d v="2017-08-06T00:00:00"/>
    <x v="647"/>
    <x v="0"/>
    <s v="Estacionamiento"/>
    <n v="294"/>
    <x v="0"/>
    <n v="96494.96"/>
    <n v="2476934"/>
    <n v="1981547.2"/>
    <n v="398891.84"/>
    <s v="Romina"/>
    <n v="4.5"/>
  </r>
  <r>
    <n v="1629"/>
    <d v="2017-08-06T00:00:00"/>
    <x v="578"/>
    <x v="2"/>
    <s v="Local Comercial"/>
    <n v="93"/>
    <x v="0"/>
    <n v="37056.160000000003"/>
    <n v="979064"/>
    <n v="783251.2"/>
    <n v="158756.64000000004"/>
    <s v="Ángeles"/>
    <n v="5"/>
  </r>
  <r>
    <n v="1630"/>
    <d v="2017-08-06T00:00:00"/>
    <x v="644"/>
    <x v="2"/>
    <s v="Oficinas"/>
    <n v="62"/>
    <x v="1"/>
    <n v="12846.92"/>
    <n v="386108"/>
    <n v="308886.40000000002"/>
    <n v="64374.679999999978"/>
    <s v="Carlos"/>
    <n v="4.4000000000000004"/>
  </r>
  <r>
    <n v="1631"/>
    <d v="2017-08-07T00:00:00"/>
    <x v="521"/>
    <x v="3"/>
    <s v="Estacionamiento"/>
    <n v="293"/>
    <x v="0"/>
    <n v="75138"/>
    <n v="1936685"/>
    <n v="1549348"/>
    <n v="312199"/>
    <s v="Arturo"/>
    <n v="4.5999999999999996"/>
  </r>
  <r>
    <n v="1632"/>
    <d v="2017-08-07T00:00:00"/>
    <x v="545"/>
    <x v="0"/>
    <s v="Estacionamiento"/>
    <n v="43"/>
    <x v="1"/>
    <n v="15475.08"/>
    <n v="440837"/>
    <n v="352669.6"/>
    <n v="72692.320000000022"/>
    <s v="Carlos"/>
    <n v="4.2"/>
  </r>
  <r>
    <n v="1633"/>
    <d v="2017-08-07T00:00:00"/>
    <x v="611"/>
    <x v="2"/>
    <s v="Oficinas"/>
    <n v="194"/>
    <x v="0"/>
    <n v="59991.08"/>
    <n v="1559462"/>
    <n v="1247569.6000000001"/>
    <n v="251901.31999999989"/>
    <s v="Romina"/>
    <n v="4.4000000000000004"/>
  </r>
  <r>
    <n v="1634"/>
    <d v="2017-08-07T00:00:00"/>
    <x v="492"/>
    <x v="1"/>
    <s v="Terreno"/>
    <n v="88"/>
    <x v="1"/>
    <n v="28721.56"/>
    <n v="776349"/>
    <n v="621079.19999999995"/>
    <n v="126548.24000000005"/>
    <s v="Sabrina"/>
    <n v="4.7"/>
  </r>
  <r>
    <n v="1635"/>
    <d v="2017-08-08T00:00:00"/>
    <x v="648"/>
    <x v="2"/>
    <s v="Terreno"/>
    <n v="245"/>
    <x v="0"/>
    <n v="65582"/>
    <n v="1705735"/>
    <n v="1364588"/>
    <n v="275565"/>
    <s v="Ángeles"/>
    <n v="4.5"/>
  </r>
  <r>
    <n v="1636"/>
    <d v="2017-08-08T00:00:00"/>
    <x v="446"/>
    <x v="0"/>
    <s v="Casa"/>
    <n v="218"/>
    <x v="0"/>
    <n v="56817.36"/>
    <n v="1484869"/>
    <n v="1187895.2"/>
    <n v="240156.44000000006"/>
    <s v="Carlos"/>
    <n v="3.8"/>
  </r>
  <r>
    <n v="1637"/>
    <d v="2017-08-08T00:00:00"/>
    <x v="649"/>
    <x v="3"/>
    <s v="Casa"/>
    <n v="106"/>
    <x v="0"/>
    <n v="31962.32"/>
    <n v="866293"/>
    <n v="693034.4"/>
    <n v="141296.27999999997"/>
    <s v="Carlos"/>
    <n v="4.7"/>
  </r>
  <r>
    <n v="1638"/>
    <d v="2017-08-08T00:00:00"/>
    <x v="650"/>
    <x v="1"/>
    <s v="Local Comercial"/>
    <n v="180"/>
    <x v="0"/>
    <n v="45096.32"/>
    <n v="1193293"/>
    <n v="954634.4"/>
    <n v="193562.27999999997"/>
    <s v="Romina"/>
    <n v="3.8"/>
  </r>
  <r>
    <n v="1639"/>
    <d v="2017-08-09T00:00:00"/>
    <x v="651"/>
    <x v="1"/>
    <s v="Depósito"/>
    <n v="295"/>
    <x v="0"/>
    <n v="85390"/>
    <n v="2191685"/>
    <n v="1753348"/>
    <n v="352947"/>
    <s v="Iván"/>
    <n v="3.7"/>
  </r>
  <r>
    <n v="1640"/>
    <d v="2017-08-09T00:00:00"/>
    <x v="527"/>
    <x v="1"/>
    <s v="Local Comercial"/>
    <n v="157"/>
    <x v="0"/>
    <n v="50964.36"/>
    <n v="1333619"/>
    <n v="1066895.2"/>
    <n v="215759.44000000006"/>
    <s v="Ángeles"/>
    <n v="4.5999999999999996"/>
  </r>
  <r>
    <n v="1641"/>
    <d v="2017-08-09T00:00:00"/>
    <x v="482"/>
    <x v="3"/>
    <s v="Oficinas"/>
    <n v="86"/>
    <x v="1"/>
    <n v="21117.52"/>
    <n v="588998"/>
    <n v="471198.4"/>
    <n v="96682.079999999973"/>
    <s v="Arturo"/>
    <n v="4.5"/>
  </r>
  <r>
    <n v="1642"/>
    <d v="2017-08-10T00:00:00"/>
    <x v="548"/>
    <x v="0"/>
    <s v="Terreno"/>
    <n v="271"/>
    <x v="0"/>
    <n v="105523.64"/>
    <n v="2704301"/>
    <n v="2163440.7999999998"/>
    <n v="435336.56000000017"/>
    <s v="Carlos"/>
    <n v="4.0999999999999996"/>
  </r>
  <r>
    <n v="1643"/>
    <d v="2017-08-10T00:00:00"/>
    <x v="463"/>
    <x v="3"/>
    <s v="Estacionamiento"/>
    <n v="125"/>
    <x v="0"/>
    <n v="49042"/>
    <n v="1282535"/>
    <n v="1026028"/>
    <n v="207465"/>
    <s v="Sabrina"/>
    <n v="4.9000000000000004"/>
  </r>
  <r>
    <n v="1644"/>
    <d v="2017-08-10T00:00:00"/>
    <x v="542"/>
    <x v="1"/>
    <s v="Oficinas"/>
    <n v="266"/>
    <x v="0"/>
    <n v="94656.16"/>
    <n v="2421439"/>
    <n v="1937151.2"/>
    <n v="389631.64"/>
    <s v="Ángeles"/>
    <n v="4.8"/>
  </r>
  <r>
    <n v="1645"/>
    <d v="2017-08-10T00:00:00"/>
    <x v="652"/>
    <x v="0"/>
    <s v="Estacionamiento"/>
    <n v="129"/>
    <x v="0"/>
    <n v="37668.28"/>
    <n v="994617"/>
    <n v="795693.6"/>
    <n v="161255.12000000002"/>
    <s v="Arturo"/>
    <n v="3.6"/>
  </r>
  <r>
    <n v="1646"/>
    <d v="2017-08-11T00:00:00"/>
    <x v="653"/>
    <x v="3"/>
    <s v="Casa"/>
    <n v="181"/>
    <x v="0"/>
    <n v="44820.32"/>
    <n v="1184093"/>
    <n v="947274.4"/>
    <n v="191998.27999999997"/>
    <s v="Sabrina"/>
    <n v="4"/>
  </r>
  <r>
    <n v="1647"/>
    <d v="2017-08-12T00:00:00"/>
    <x v="463"/>
    <x v="0"/>
    <s v="Local Comercial"/>
    <n v="292"/>
    <x v="0"/>
    <n v="114365"/>
    <n v="2924810"/>
    <n v="2339848"/>
    <n v="470597"/>
    <s v="Arturo"/>
    <n v="4.5999999999999996"/>
  </r>
  <r>
    <n v="1648"/>
    <d v="2017-08-12T00:00:00"/>
    <x v="518"/>
    <x v="2"/>
    <s v="Depósito"/>
    <n v="112"/>
    <x v="1"/>
    <n v="20965.439999999999"/>
    <n v="582471"/>
    <n v="465976.8"/>
    <n v="95528.760000000009"/>
    <s v="Arturo"/>
    <n v="4.8"/>
  </r>
  <r>
    <n v="1649"/>
    <d v="2017-08-14T00:00:00"/>
    <x v="654"/>
    <x v="0"/>
    <s v="Terreno"/>
    <n v="116"/>
    <x v="0"/>
    <n v="35506.199999999997"/>
    <n v="943265"/>
    <n v="754612"/>
    <n v="153146.79999999999"/>
    <s v="Romina"/>
    <n v="3.8"/>
  </r>
  <r>
    <n v="1650"/>
    <d v="2017-08-14T00:00:00"/>
    <x v="463"/>
    <x v="3"/>
    <s v="Estacionamiento"/>
    <n v="52"/>
    <x v="1"/>
    <n v="10827.48"/>
    <n v="329522"/>
    <n v="263617.59999999998"/>
    <n v="55076.920000000027"/>
    <s v="Romina"/>
    <n v="4.5"/>
  </r>
  <r>
    <n v="1651"/>
    <d v="2017-08-14T00:00:00"/>
    <x v="553"/>
    <x v="0"/>
    <s v="Casa"/>
    <n v="73"/>
    <x v="1"/>
    <n v="22950.92"/>
    <n v="629308"/>
    <n v="503446.4"/>
    <n v="102910.67999999998"/>
    <s v="Arturo"/>
    <n v="3.6"/>
  </r>
  <r>
    <n v="1652"/>
    <d v="2017-08-15T00:00:00"/>
    <x v="655"/>
    <x v="3"/>
    <s v="Terreno"/>
    <n v="56"/>
    <x v="1"/>
    <n v="23125.919999999998"/>
    <n v="637883"/>
    <n v="510306.4"/>
    <n v="104450.67999999998"/>
    <s v="Romina"/>
    <n v="4.9000000000000004"/>
  </r>
  <r>
    <n v="1653"/>
    <d v="2017-08-15T00:00:00"/>
    <x v="494"/>
    <x v="3"/>
    <s v="Depósito"/>
    <n v="154"/>
    <x v="1"/>
    <n v="29240.12"/>
    <n v="798413"/>
    <n v="638730.4"/>
    <n v="130442.47999999998"/>
    <s v="Romina"/>
    <n v="3.8"/>
  </r>
  <r>
    <n v="1654"/>
    <d v="2017-08-15T00:00:00"/>
    <x v="469"/>
    <x v="0"/>
    <s v="Local Comercial"/>
    <n v="130"/>
    <x v="0"/>
    <n v="31336.080000000002"/>
    <n v="840812"/>
    <n v="672649.6"/>
    <n v="136826.32"/>
    <s v="Carlos"/>
    <n v="5"/>
  </r>
  <r>
    <n v="1655"/>
    <d v="2017-08-15T00:00:00"/>
    <x v="656"/>
    <x v="0"/>
    <s v="Casa"/>
    <n v="79"/>
    <x v="1"/>
    <n v="13960.28"/>
    <n v="411717"/>
    <n v="329373.59999999998"/>
    <n v="68383.120000000024"/>
    <s v="Iván"/>
    <n v="4.3"/>
  </r>
  <r>
    <n v="1656"/>
    <d v="2017-08-15T00:00:00"/>
    <x v="657"/>
    <x v="3"/>
    <s v="Depósito"/>
    <n v="76"/>
    <x v="1"/>
    <n v="15822.76"/>
    <n v="448154"/>
    <n v="358523.2"/>
    <n v="73808.039999999994"/>
    <s v="Arturo"/>
    <n v="4.5999999999999996"/>
  </r>
  <r>
    <n v="1657"/>
    <d v="2017-08-16T00:00:00"/>
    <x v="633"/>
    <x v="2"/>
    <s v="Estacionamiento"/>
    <n v="85"/>
    <x v="1"/>
    <n v="13469.8"/>
    <n v="395155"/>
    <n v="316124"/>
    <n v="65561.2"/>
    <s v="Sabrina"/>
    <n v="4.9000000000000004"/>
  </r>
  <r>
    <n v="1658"/>
    <d v="2017-08-16T00:00:00"/>
    <x v="658"/>
    <x v="1"/>
    <s v="Terreno"/>
    <n v="228"/>
    <x v="0"/>
    <n v="64746.239999999998"/>
    <n v="1679741"/>
    <n v="1343792.8"/>
    <n v="271201.95999999996"/>
    <s v="Ángeles"/>
    <n v="4.9000000000000004"/>
  </r>
  <r>
    <n v="1659"/>
    <d v="2017-08-16T00:00:00"/>
    <x v="659"/>
    <x v="3"/>
    <s v="Oficinas"/>
    <n v="216"/>
    <x v="0"/>
    <n v="42105.599999999999"/>
    <n v="1106125"/>
    <n v="884900"/>
    <n v="179119.4"/>
    <s v="Carlos"/>
    <n v="3.7"/>
  </r>
  <r>
    <n v="1660"/>
    <d v="2017-08-16T00:00:00"/>
    <x v="611"/>
    <x v="0"/>
    <s v="Casa"/>
    <n v="205"/>
    <x v="0"/>
    <n v="75946.720000000001"/>
    <n v="1963353"/>
    <n v="1570682.4"/>
    <n v="316723.88000000012"/>
    <s v="Romina"/>
    <n v="4.4000000000000004"/>
  </r>
  <r>
    <n v="1661"/>
    <d v="2017-08-17T00:00:00"/>
    <x v="574"/>
    <x v="0"/>
    <s v="Depósito"/>
    <n v="52"/>
    <x v="1"/>
    <n v="19219.240000000002"/>
    <n v="545841"/>
    <n v="436672.8"/>
    <n v="89948.96"/>
    <s v="Sabrina"/>
    <n v="4.0999999999999996"/>
  </r>
  <r>
    <n v="1662"/>
    <d v="2017-08-17T00:00:00"/>
    <x v="571"/>
    <x v="3"/>
    <s v="Estacionamiento"/>
    <n v="163"/>
    <x v="0"/>
    <n v="56137.279999999999"/>
    <n v="1459492"/>
    <n v="1167593.6000000001"/>
    <n v="235761.11999999991"/>
    <s v="Romina"/>
    <n v="4.5"/>
  </r>
  <r>
    <n v="1663"/>
    <d v="2017-08-18T00:00:00"/>
    <x v="582"/>
    <x v="3"/>
    <s v="Estacionamiento"/>
    <n v="220"/>
    <x v="0"/>
    <n v="38429.919999999998"/>
    <n v="1022533"/>
    <n v="818026.4"/>
    <n v="166076.68"/>
    <s v="Ángeles"/>
    <n v="3.6"/>
  </r>
  <r>
    <n v="1664"/>
    <d v="2017-08-19T00:00:00"/>
    <x v="660"/>
    <x v="3"/>
    <s v="Local Comercial"/>
    <n v="267"/>
    <x v="0"/>
    <n v="88709.8"/>
    <n v="2269605"/>
    <n v="1815684"/>
    <n v="365211.2"/>
    <s v="Sabrina"/>
    <n v="3.9"/>
  </r>
  <r>
    <n v="1665"/>
    <d v="2017-08-19T00:00:00"/>
    <x v="661"/>
    <x v="2"/>
    <s v="Casa"/>
    <n v="232"/>
    <x v="0"/>
    <n v="89836.76"/>
    <n v="2312479"/>
    <n v="1849983.2"/>
    <n v="372659.04000000004"/>
    <s v="Carlos"/>
    <n v="3.9"/>
  </r>
  <r>
    <n v="1666"/>
    <d v="2017-08-19T00:00:00"/>
    <x v="661"/>
    <x v="2"/>
    <s v="Estacionamiento"/>
    <n v="62"/>
    <x v="1"/>
    <n v="16951.400000000001"/>
    <n v="479120"/>
    <n v="383296"/>
    <n v="78872.600000000006"/>
    <s v="Ángeles"/>
    <n v="3.9"/>
  </r>
  <r>
    <n v="1667"/>
    <d v="2017-08-22T00:00:00"/>
    <x v="612"/>
    <x v="1"/>
    <s v="Oficinas"/>
    <n v="206"/>
    <x v="0"/>
    <n v="32692.240000000002"/>
    <n v="879591"/>
    <n v="703672.8"/>
    <n v="143225.95999999996"/>
    <s v="Ángeles"/>
    <n v="3.6"/>
  </r>
  <r>
    <n v="1668"/>
    <d v="2017-08-22T00:00:00"/>
    <x v="483"/>
    <x v="2"/>
    <s v="Terreno"/>
    <n v="96"/>
    <x v="0"/>
    <n v="34099.160000000003"/>
    <n v="908689"/>
    <n v="726951.2"/>
    <n v="147638.64000000004"/>
    <s v="Ángeles"/>
    <n v="3.8"/>
  </r>
  <r>
    <n v="1669"/>
    <d v="2017-08-23T00:00:00"/>
    <x v="485"/>
    <x v="1"/>
    <s v="Estacionamiento"/>
    <n v="196"/>
    <x v="0"/>
    <n v="76333.88"/>
    <n v="1969857"/>
    <n v="1575885.6"/>
    <n v="317637.5199999999"/>
    <s v="Iván"/>
    <n v="3.6"/>
  </r>
  <r>
    <n v="1670"/>
    <d v="2017-08-23T00:00:00"/>
    <x v="662"/>
    <x v="2"/>
    <s v="Local Comercial"/>
    <n v="258"/>
    <x v="0"/>
    <n v="59388.56"/>
    <n v="1536374"/>
    <n v="1229099.2"/>
    <n v="247886.24000000005"/>
    <s v="Arturo"/>
    <n v="4.5"/>
  </r>
  <r>
    <n v="1671"/>
    <d v="2017-08-24T00:00:00"/>
    <x v="494"/>
    <x v="2"/>
    <s v="Depósito"/>
    <n v="231"/>
    <x v="0"/>
    <n v="67598.960000000006"/>
    <n v="1743709"/>
    <n v="1394967.2"/>
    <n v="281142.84000000003"/>
    <s v="Arturo"/>
    <n v="4.8"/>
  </r>
  <r>
    <n v="1672"/>
    <d v="2017-08-25T00:00:00"/>
    <x v="495"/>
    <x v="2"/>
    <s v="Departamento"/>
    <n v="222"/>
    <x v="0"/>
    <n v="70743.56"/>
    <n v="1825699"/>
    <n v="1460559.2"/>
    <n v="294396.24000000005"/>
    <s v="Carlos"/>
    <n v="4.8"/>
  </r>
  <r>
    <n v="1673"/>
    <d v="2017-08-26T00:00:00"/>
    <x v="530"/>
    <x v="2"/>
    <s v="Depósito"/>
    <n v="216"/>
    <x v="0"/>
    <n v="59679.4"/>
    <n v="1546195"/>
    <n v="1236956"/>
    <n v="249559.6"/>
    <s v="Iván"/>
    <n v="4.0999999999999996"/>
  </r>
  <r>
    <n v="1674"/>
    <d v="2017-08-26T00:00:00"/>
    <x v="612"/>
    <x v="2"/>
    <s v="Local Comercial"/>
    <n v="238"/>
    <x v="0"/>
    <n v="90508.84"/>
    <n v="2326531"/>
    <n v="1861224.8"/>
    <n v="374797.36"/>
    <s v="Ángeles"/>
    <n v="4.3"/>
  </r>
  <r>
    <n v="1675"/>
    <d v="2017-08-26T00:00:00"/>
    <x v="536"/>
    <x v="0"/>
    <s v="Oficinas"/>
    <n v="212"/>
    <x v="0"/>
    <n v="81138.16"/>
    <n v="2081789"/>
    <n v="1665431.2"/>
    <n v="335219.64"/>
    <s v="Iván"/>
    <n v="4.3"/>
  </r>
  <r>
    <n v="1676"/>
    <d v="2017-08-27T00:00:00"/>
    <x v="661"/>
    <x v="2"/>
    <s v="Departamento"/>
    <n v="232"/>
    <x v="0"/>
    <n v="86572.12"/>
    <n v="2217838"/>
    <n v="1774270.4"/>
    <n v="356995.4800000001"/>
    <s v="Ángeles"/>
    <n v="3.8"/>
  </r>
  <r>
    <n v="1677"/>
    <d v="2017-08-27T00:00:00"/>
    <x v="663"/>
    <x v="0"/>
    <s v="Estacionamiento"/>
    <n v="295"/>
    <x v="0"/>
    <n v="104099"/>
    <n v="2662085"/>
    <n v="2129668"/>
    <n v="428318"/>
    <s v="Ángeles"/>
    <n v="4.9000000000000004"/>
  </r>
  <r>
    <n v="1678"/>
    <d v="2017-08-27T00:00:00"/>
    <x v="529"/>
    <x v="3"/>
    <s v="Casa"/>
    <n v="42"/>
    <x v="1"/>
    <n v="18323.560000000001"/>
    <n v="511349"/>
    <n v="409079.2"/>
    <n v="83946.239999999991"/>
    <s v="Sabrina"/>
    <n v="4.5"/>
  </r>
  <r>
    <n v="1679"/>
    <d v="2017-08-27T00:00:00"/>
    <x v="540"/>
    <x v="0"/>
    <s v="Terreno"/>
    <n v="85"/>
    <x v="1"/>
    <n v="25752.799999999999"/>
    <n v="700330"/>
    <n v="560264"/>
    <n v="114313.2"/>
    <s v="Ángeles"/>
    <n v="4.0999999999999996"/>
  </r>
  <r>
    <n v="1680"/>
    <d v="2017-08-27T00:00:00"/>
    <x v="664"/>
    <x v="1"/>
    <s v="Casa"/>
    <n v="67"/>
    <x v="1"/>
    <n v="23814.6"/>
    <n v="651925"/>
    <n v="521540"/>
    <n v="106570.4"/>
    <s v="Iván"/>
    <n v="3.8"/>
  </r>
  <r>
    <n v="1681"/>
    <d v="2017-08-28T00:00:00"/>
    <x v="619"/>
    <x v="2"/>
    <s v="Departamento"/>
    <n v="278"/>
    <x v="0"/>
    <n v="57572.68"/>
    <n v="1495677"/>
    <n v="1196541.6000000001"/>
    <n v="241562.71999999991"/>
    <s v="Ángeles"/>
    <n v="4.9000000000000004"/>
  </r>
  <r>
    <n v="1682"/>
    <d v="2017-08-28T00:00:00"/>
    <x v="657"/>
    <x v="2"/>
    <s v="Depósito"/>
    <n v="260"/>
    <x v="0"/>
    <n v="56452.800000000003"/>
    <n v="1477555"/>
    <n v="1182044"/>
    <n v="239058.2"/>
    <s v="Iván"/>
    <n v="4.3"/>
  </r>
  <r>
    <n v="1683"/>
    <d v="2017-08-28T00:00:00"/>
    <x v="474"/>
    <x v="2"/>
    <s v="Depósito"/>
    <n v="98"/>
    <x v="1"/>
    <n v="21485.919999999998"/>
    <n v="589258"/>
    <n v="471406.4"/>
    <n v="96365.679999999978"/>
    <s v="Sabrina"/>
    <n v="5"/>
  </r>
  <r>
    <n v="1684"/>
    <d v="2017-08-28T00:00:00"/>
    <x v="665"/>
    <x v="3"/>
    <s v="Departamento"/>
    <n v="221"/>
    <x v="0"/>
    <n v="76562.92"/>
    <n v="1968933"/>
    <n v="1575146.4"/>
    <n v="317223.68000000011"/>
    <s v="Romina"/>
    <n v="4.0999999999999996"/>
  </r>
  <r>
    <n v="1685"/>
    <d v="2017-08-28T00:00:00"/>
    <x v="666"/>
    <x v="0"/>
    <s v="Terreno"/>
    <n v="251"/>
    <x v="0"/>
    <n v="46993.4"/>
    <n v="1227745"/>
    <n v="982196"/>
    <n v="198555.6"/>
    <s v="Arturo"/>
    <n v="4.2"/>
  </r>
  <r>
    <n v="1686"/>
    <d v="2017-08-28T00:00:00"/>
    <x v="667"/>
    <x v="0"/>
    <s v="Casa"/>
    <n v="92"/>
    <x v="0"/>
    <n v="29645.599999999999"/>
    <n v="802300"/>
    <n v="641840"/>
    <n v="130814.39999999999"/>
    <s v="Ángeles"/>
    <n v="3.7"/>
  </r>
  <r>
    <n v="1687"/>
    <d v="2017-08-29T00:00:00"/>
    <x v="668"/>
    <x v="0"/>
    <s v="Local Comercial"/>
    <n v="77"/>
    <x v="1"/>
    <n v="27436.16"/>
    <n v="737339"/>
    <n v="589871.19999999995"/>
    <n v="120031.64000000004"/>
    <s v="Ángeles"/>
    <n v="4.8"/>
  </r>
  <r>
    <n v="1688"/>
    <d v="2017-08-29T00:00:00"/>
    <x v="669"/>
    <x v="1"/>
    <s v="Casa"/>
    <n v="249"/>
    <x v="0"/>
    <n v="75862.64"/>
    <n v="1960001"/>
    <n v="1568000.8"/>
    <n v="316137.55999999994"/>
    <s v="Arturo"/>
    <n v="4"/>
  </r>
  <r>
    <n v="1689"/>
    <d v="2017-08-29T00:00:00"/>
    <x v="657"/>
    <x v="0"/>
    <s v="Estacionamiento"/>
    <n v="105"/>
    <x v="1"/>
    <n v="22096.2"/>
    <n v="618065"/>
    <n v="494452"/>
    <n v="101516.8"/>
    <s v="Romina"/>
    <n v="4.5"/>
  </r>
  <r>
    <n v="1690"/>
    <d v="2017-08-30T00:00:00"/>
    <x v="670"/>
    <x v="0"/>
    <s v="Terreno"/>
    <n v="139"/>
    <x v="1"/>
    <n v="26089.360000000001"/>
    <n v="718369"/>
    <n v="574695.19999999995"/>
    <n v="117584.44000000005"/>
    <s v="Romina"/>
    <n v="4.7"/>
  </r>
  <r>
    <n v="1691"/>
    <d v="2017-08-30T00:00:00"/>
    <x v="512"/>
    <x v="2"/>
    <s v="Local Comercial"/>
    <n v="136"/>
    <x v="0"/>
    <n v="30208.12"/>
    <n v="822113"/>
    <n v="657690.4"/>
    <n v="134214.47999999998"/>
    <s v="Iván"/>
    <n v="4.4000000000000004"/>
  </r>
  <r>
    <n v="1692"/>
    <d v="2017-08-30T00:00:00"/>
    <x v="562"/>
    <x v="1"/>
    <s v="Depósito"/>
    <n v="71"/>
    <x v="1"/>
    <n v="14487"/>
    <n v="428435"/>
    <n v="342748"/>
    <n v="71200"/>
    <s v="Iván"/>
    <n v="3.7"/>
  </r>
  <r>
    <n v="1693"/>
    <d v="2017-08-30T00:00:00"/>
    <x v="579"/>
    <x v="0"/>
    <s v="Estacionamiento"/>
    <n v="230"/>
    <x v="0"/>
    <n v="86089.08"/>
    <n v="2207812"/>
    <n v="1766249.6"/>
    <n v="355473.31999999989"/>
    <s v="Iván"/>
    <n v="4.7"/>
  </r>
  <r>
    <n v="1694"/>
    <d v="2017-08-31T00:00:00"/>
    <x v="617"/>
    <x v="2"/>
    <s v="Oficinas"/>
    <n v="270"/>
    <x v="0"/>
    <n v="72075"/>
    <n v="1863310"/>
    <n v="1490648"/>
    <n v="300587"/>
    <s v="Iván"/>
    <n v="3.6"/>
  </r>
  <r>
    <n v="1695"/>
    <d v="2017-08-31T00:00:00"/>
    <x v="568"/>
    <x v="2"/>
    <s v="Casa"/>
    <n v="242"/>
    <x v="0"/>
    <n v="48705.919999999998"/>
    <n v="1270533"/>
    <n v="1016426.4"/>
    <n v="205400.68"/>
    <s v="Iván"/>
    <n v="4.2"/>
  </r>
  <r>
    <n v="1696"/>
    <d v="2017-08-31T00:00:00"/>
    <x v="671"/>
    <x v="0"/>
    <s v="Depósito"/>
    <n v="154"/>
    <x v="0"/>
    <n v="58034.28"/>
    <n v="1510467"/>
    <n v="1208373.6000000001"/>
    <n v="244059.11999999991"/>
    <s v="Romina"/>
    <n v="4.8"/>
  </r>
  <r>
    <n v="1697"/>
    <d v="2017-09-01T00:00:00"/>
    <x v="672"/>
    <x v="2"/>
    <s v="Local Comercial"/>
    <n v="110"/>
    <x v="0"/>
    <n v="45094.48"/>
    <n v="1179897"/>
    <n v="943917.6"/>
    <n v="190884.92"/>
    <s v="Ángeles"/>
    <n v="4.2"/>
  </r>
  <r>
    <n v="1698"/>
    <d v="2017-09-02T00:00:00"/>
    <x v="673"/>
    <x v="2"/>
    <s v="Casa"/>
    <n v="209"/>
    <x v="0"/>
    <n v="52211.72"/>
    <n v="1370078"/>
    <n v="1096062.3999999999"/>
    <n v="221803.88000000009"/>
    <s v="Iván"/>
    <n v="3.6"/>
  </r>
  <r>
    <n v="1699"/>
    <d v="2017-09-03T00:00:00"/>
    <x v="478"/>
    <x v="1"/>
    <s v="Oficinas"/>
    <n v="198"/>
    <x v="0"/>
    <n v="61696.2"/>
    <n v="1594915"/>
    <n v="1275932"/>
    <n v="257286.8"/>
    <s v="Iván"/>
    <n v="4.5"/>
  </r>
  <r>
    <n v="1700"/>
    <d v="2017-09-03T00:00:00"/>
    <x v="674"/>
    <x v="1"/>
    <s v="Local Comercial"/>
    <n v="159"/>
    <x v="0"/>
    <n v="45038.12"/>
    <n v="1186613"/>
    <n v="949290.4"/>
    <n v="192284.47999999998"/>
    <s v="Carlos"/>
    <n v="4.9000000000000004"/>
  </r>
  <r>
    <n v="1701"/>
    <d v="2017-09-03T00:00:00"/>
    <x v="675"/>
    <x v="0"/>
    <s v="Depósito"/>
    <n v="242"/>
    <x v="0"/>
    <n v="59908.4"/>
    <n v="1553770"/>
    <n v="1243016"/>
    <n v="250845.6"/>
    <s v="Sabrina"/>
    <n v="5"/>
  </r>
  <r>
    <n v="1702"/>
    <d v="2017-09-04T00:00:00"/>
    <x v="610"/>
    <x v="0"/>
    <s v="Departamento"/>
    <n v="191"/>
    <x v="0"/>
    <n v="32644.48"/>
    <n v="876797"/>
    <n v="701437.6"/>
    <n v="142714.92000000001"/>
    <s v="Arturo"/>
    <n v="3.6"/>
  </r>
  <r>
    <n v="1703"/>
    <d v="2017-09-06T00:00:00"/>
    <x v="676"/>
    <x v="2"/>
    <s v="Depósito"/>
    <n v="283"/>
    <x v="0"/>
    <n v="85754.8"/>
    <n v="2208005"/>
    <n v="1766404"/>
    <n v="355846.2"/>
    <s v="Romina"/>
    <n v="4.9000000000000004"/>
  </r>
  <r>
    <n v="1704"/>
    <d v="2017-09-06T00:00:00"/>
    <x v="677"/>
    <x v="0"/>
    <s v="Depósito"/>
    <n v="154"/>
    <x v="0"/>
    <n v="32058.28"/>
    <n v="863542"/>
    <n v="690833.6"/>
    <n v="140650.12000000002"/>
    <s v="Ángeles"/>
    <n v="4.8"/>
  </r>
  <r>
    <n v="1705"/>
    <d v="2017-09-06T00:00:00"/>
    <x v="484"/>
    <x v="2"/>
    <s v="Estacionamiento"/>
    <n v="164"/>
    <x v="0"/>
    <n v="56024.800000000003"/>
    <n v="1465505"/>
    <n v="1172404"/>
    <n v="237076.2"/>
    <s v="Arturo"/>
    <n v="4.5"/>
  </r>
  <r>
    <n v="1706"/>
    <d v="2017-09-06T00:00:00"/>
    <x v="494"/>
    <x v="2"/>
    <s v="Departamento"/>
    <n v="255"/>
    <x v="0"/>
    <n v="80219.16"/>
    <n v="2062889"/>
    <n v="1650311.2"/>
    <n v="332358.64"/>
    <s v="Romina"/>
    <n v="4.0999999999999996"/>
  </r>
  <r>
    <n v="1707"/>
    <d v="2017-09-07T00:00:00"/>
    <x v="678"/>
    <x v="2"/>
    <s v="Terreno"/>
    <n v="95"/>
    <x v="0"/>
    <n v="36426.639999999999"/>
    <n v="975401"/>
    <n v="780320.8"/>
    <n v="158653.55999999994"/>
    <s v="Arturo"/>
    <n v="3.7"/>
  </r>
  <r>
    <n v="1708"/>
    <d v="2017-09-07T00:00:00"/>
    <x v="617"/>
    <x v="3"/>
    <s v="Terreno"/>
    <n v="199"/>
    <x v="0"/>
    <n v="69398.2"/>
    <n v="1798665"/>
    <n v="1438932"/>
    <n v="290334.8"/>
    <s v="Iván"/>
    <n v="3.9"/>
  </r>
  <r>
    <n v="1709"/>
    <d v="2017-09-07T00:00:00"/>
    <x v="679"/>
    <x v="1"/>
    <s v="Estacionamiento"/>
    <n v="168"/>
    <x v="0"/>
    <n v="32981.32"/>
    <n v="879168"/>
    <n v="703334.40000000002"/>
    <n v="142852.27999999997"/>
    <s v="Carlos"/>
    <n v="4.5999999999999996"/>
  </r>
  <r>
    <n v="1710"/>
    <d v="2017-09-07T00:00:00"/>
    <x v="680"/>
    <x v="2"/>
    <s v="Local Comercial"/>
    <n v="267"/>
    <x v="0"/>
    <n v="82313"/>
    <n v="2110485"/>
    <n v="1688388"/>
    <n v="339784"/>
    <s v="Carlos"/>
    <n v="4.5"/>
  </r>
  <r>
    <n v="1711"/>
    <d v="2017-09-08T00:00:00"/>
    <x v="681"/>
    <x v="2"/>
    <s v="Departamento"/>
    <n v="292"/>
    <x v="0"/>
    <n v="56211.44"/>
    <n v="1460921"/>
    <n v="1168736.8"/>
    <n v="235972.75999999995"/>
    <s v="Romina"/>
    <n v="5"/>
  </r>
  <r>
    <n v="1712"/>
    <d v="2017-09-08T00:00:00"/>
    <x v="682"/>
    <x v="1"/>
    <s v="Depósito"/>
    <n v="109"/>
    <x v="0"/>
    <n v="35503.199999999997"/>
    <n v="944065"/>
    <n v="755252"/>
    <n v="153309.79999999999"/>
    <s v="Romina"/>
    <n v="3.7"/>
  </r>
  <r>
    <n v="1713"/>
    <d v="2017-09-09T00:00:00"/>
    <x v="502"/>
    <x v="1"/>
    <s v="Oficinas"/>
    <n v="197"/>
    <x v="0"/>
    <n v="52330.36"/>
    <n v="1369919"/>
    <n v="1095935.2"/>
    <n v="221653.44000000006"/>
    <s v="Ángeles"/>
    <n v="4.3"/>
  </r>
  <r>
    <n v="1714"/>
    <d v="2017-09-09T00:00:00"/>
    <x v="683"/>
    <x v="2"/>
    <s v="Estacionamiento"/>
    <n v="125"/>
    <x v="1"/>
    <n v="23482.080000000002"/>
    <n v="654137"/>
    <n v="523309.6"/>
    <n v="107345.32000000002"/>
    <s v="Carlos"/>
    <n v="4.3"/>
  </r>
  <r>
    <n v="1715"/>
    <d v="2017-09-09T00:00:00"/>
    <x v="643"/>
    <x v="0"/>
    <s v="Oficinas"/>
    <n v="93"/>
    <x v="1"/>
    <n v="19846"/>
    <n v="563285"/>
    <n v="450628"/>
    <n v="92811"/>
    <s v="Carlos"/>
    <n v="4.7"/>
  </r>
  <r>
    <n v="1716"/>
    <d v="2017-09-09T00:00:00"/>
    <x v="502"/>
    <x v="2"/>
    <s v="Casa"/>
    <n v="181"/>
    <x v="0"/>
    <n v="40034.199999999997"/>
    <n v="1067790"/>
    <n v="854232"/>
    <n v="173523.8"/>
    <s v="Carlos"/>
    <n v="4.9000000000000004"/>
  </r>
  <r>
    <n v="1717"/>
    <d v="2017-09-09T00:00:00"/>
    <x v="684"/>
    <x v="2"/>
    <s v="Depósito"/>
    <n v="146"/>
    <x v="0"/>
    <n v="31989.68"/>
    <n v="861002"/>
    <n v="688801.6"/>
    <n v="140210.72000000003"/>
    <s v="Ángeles"/>
    <n v="3.6"/>
  </r>
  <r>
    <n v="1718"/>
    <d v="2017-09-09T00:00:00"/>
    <x v="646"/>
    <x v="1"/>
    <s v="Casa"/>
    <n v="215"/>
    <x v="0"/>
    <n v="75302.960000000006"/>
    <n v="1947909"/>
    <n v="1558327.2"/>
    <n v="314278.84000000003"/>
    <s v="Romina"/>
    <n v="4.2"/>
  </r>
  <r>
    <n v="1719"/>
    <d v="2017-09-10T00:00:00"/>
    <x v="591"/>
    <x v="3"/>
    <s v="Estacionamiento"/>
    <n v="114"/>
    <x v="1"/>
    <n v="29224.36"/>
    <n v="784144"/>
    <n v="627315.19999999995"/>
    <n v="127604.44000000005"/>
    <s v="Arturo"/>
    <n v="3.8"/>
  </r>
  <r>
    <n v="1720"/>
    <d v="2017-09-10T00:00:00"/>
    <x v="638"/>
    <x v="0"/>
    <s v="Terreno"/>
    <n v="247"/>
    <x v="0"/>
    <n v="65668.039999999994"/>
    <n v="1705011"/>
    <n v="1364008.8"/>
    <n v="275334.15999999997"/>
    <s v="Romina"/>
    <n v="5"/>
  </r>
  <r>
    <n v="1721"/>
    <d v="2017-09-10T00:00:00"/>
    <x v="685"/>
    <x v="2"/>
    <s v="Depósito"/>
    <n v="167"/>
    <x v="0"/>
    <n v="38953"/>
    <n v="1031235"/>
    <n v="824988"/>
    <n v="167294"/>
    <s v="Carlos"/>
    <n v="4"/>
  </r>
  <r>
    <n v="1722"/>
    <d v="2017-09-10T00:00:00"/>
    <x v="686"/>
    <x v="1"/>
    <s v="Terreno"/>
    <n v="244"/>
    <x v="0"/>
    <n v="97985"/>
    <n v="2514485"/>
    <n v="2011588"/>
    <n v="404912"/>
    <s v="Romina"/>
    <n v="4.9000000000000004"/>
  </r>
  <r>
    <n v="1723"/>
    <d v="2017-09-10T00:00:00"/>
    <x v="687"/>
    <x v="3"/>
    <s v="Casa"/>
    <n v="135"/>
    <x v="0"/>
    <n v="47393.48"/>
    <n v="1237947"/>
    <n v="990357.6"/>
    <n v="200195.92"/>
    <s v="Iván"/>
    <n v="4.5999999999999996"/>
  </r>
  <r>
    <n v="1724"/>
    <d v="2017-09-10T00:00:00"/>
    <x v="688"/>
    <x v="2"/>
    <s v="Oficinas"/>
    <n v="267"/>
    <x v="0"/>
    <n v="71178.8"/>
    <n v="1834955"/>
    <n v="1467964"/>
    <n v="295812.2"/>
    <s v="Carlos"/>
    <n v="3.7"/>
  </r>
  <r>
    <n v="1725"/>
    <d v="2017-09-11T00:00:00"/>
    <x v="592"/>
    <x v="0"/>
    <s v="Terreno"/>
    <n v="140"/>
    <x v="0"/>
    <n v="37046.199999999997"/>
    <n v="980290"/>
    <n v="784232"/>
    <n v="159011.79999999999"/>
    <s v="Sabrina"/>
    <n v="4.0999999999999996"/>
  </r>
  <r>
    <n v="1726"/>
    <d v="2017-09-11T00:00:00"/>
    <x v="484"/>
    <x v="1"/>
    <s v="Estacionamiento"/>
    <n v="189"/>
    <x v="0"/>
    <n v="76292.320000000007"/>
    <n v="1968143"/>
    <n v="1574514.4"/>
    <n v="317336.28000000009"/>
    <s v="Iván"/>
    <n v="4.5"/>
  </r>
  <r>
    <n v="1727"/>
    <d v="2017-09-11T00:00:00"/>
    <x v="635"/>
    <x v="2"/>
    <s v="Terreno"/>
    <n v="266"/>
    <x v="0"/>
    <n v="80486.559999999998"/>
    <n v="2064649"/>
    <n v="1651719.2"/>
    <n v="332443.24000000005"/>
    <s v="Ángeles"/>
    <n v="3.6"/>
  </r>
  <r>
    <n v="1728"/>
    <d v="2017-09-11T00:00:00"/>
    <x v="598"/>
    <x v="2"/>
    <s v="Departamento"/>
    <n v="233"/>
    <x v="0"/>
    <n v="63518.8"/>
    <n v="1639205"/>
    <n v="1311364"/>
    <n v="264322.2"/>
    <s v="Carlos"/>
    <n v="3.8"/>
  </r>
  <r>
    <n v="1729"/>
    <d v="2017-09-11T00:00:00"/>
    <x v="689"/>
    <x v="1"/>
    <s v="Terreno"/>
    <n v="180"/>
    <x v="0"/>
    <n v="48513.599999999999"/>
    <n v="1267475"/>
    <n v="1013980"/>
    <n v="204981.4"/>
    <s v="Iván"/>
    <n v="4.3"/>
  </r>
  <r>
    <n v="1730"/>
    <d v="2017-09-12T00:00:00"/>
    <x v="496"/>
    <x v="2"/>
    <s v="Oficinas"/>
    <n v="191"/>
    <x v="0"/>
    <n v="58736.56"/>
    <n v="1526599"/>
    <n v="1221279.2"/>
    <n v="246583.24000000005"/>
    <s v="Sabrina"/>
    <n v="3.6"/>
  </r>
  <r>
    <n v="1731"/>
    <d v="2017-09-12T00:00:00"/>
    <x v="690"/>
    <x v="0"/>
    <s v="Departamento"/>
    <n v="216"/>
    <x v="0"/>
    <n v="84738.880000000005"/>
    <n v="2180407"/>
    <n v="1744325.6"/>
    <n v="351342.5199999999"/>
    <s v="Iván"/>
    <n v="4.3"/>
  </r>
  <r>
    <n v="1732"/>
    <d v="2017-09-12T00:00:00"/>
    <x v="691"/>
    <x v="0"/>
    <s v="Oficinas"/>
    <n v="62"/>
    <x v="1"/>
    <n v="15997.64"/>
    <n v="452351"/>
    <n v="361880.8"/>
    <n v="74472.560000000012"/>
    <s v="Ángeles"/>
    <n v="4.5"/>
  </r>
  <r>
    <n v="1733"/>
    <d v="2017-09-13T00:00:00"/>
    <x v="486"/>
    <x v="1"/>
    <s v="Estacionamiento"/>
    <n v="137"/>
    <x v="0"/>
    <n v="33471.199999999997"/>
    <n v="900565"/>
    <n v="720452"/>
    <n v="146641.79999999999"/>
    <s v="Romina"/>
    <n v="3.7"/>
  </r>
  <r>
    <n v="1734"/>
    <d v="2017-09-13T00:00:00"/>
    <x v="642"/>
    <x v="1"/>
    <s v="Estacionamiento"/>
    <n v="220"/>
    <x v="0"/>
    <n v="37808.239999999998"/>
    <n v="1011441"/>
    <n v="809152.8"/>
    <n v="164479.95999999996"/>
    <s v="Sabrina"/>
    <n v="4.4000000000000004"/>
  </r>
  <r>
    <n v="1735"/>
    <d v="2017-09-14T00:00:00"/>
    <x v="473"/>
    <x v="0"/>
    <s v="Local Comercial"/>
    <n v="252"/>
    <x v="0"/>
    <n v="56529.08"/>
    <n v="1466837"/>
    <n v="1173469.6000000001"/>
    <n v="236838.31999999989"/>
    <s v="Ángeles"/>
    <n v="3.8"/>
  </r>
  <r>
    <n v="1736"/>
    <d v="2017-09-14T00:00:00"/>
    <x v="609"/>
    <x v="2"/>
    <s v="Depósito"/>
    <n v="173"/>
    <x v="0"/>
    <n v="40863.24"/>
    <n v="1080341"/>
    <n v="864272.8"/>
    <n v="175204.95999999996"/>
    <s v="Iván"/>
    <n v="5"/>
  </r>
  <r>
    <n v="1737"/>
    <d v="2017-09-14T00:00:00"/>
    <x v="675"/>
    <x v="2"/>
    <s v="Terreno"/>
    <n v="91"/>
    <x v="1"/>
    <n v="27543.56"/>
    <n v="744399"/>
    <n v="595519.19999999995"/>
    <n v="121336.24000000005"/>
    <s v="Iván"/>
    <n v="3.9"/>
  </r>
  <r>
    <n v="1738"/>
    <d v="2017-09-14T00:00:00"/>
    <x v="528"/>
    <x v="1"/>
    <s v="Estacionamiento"/>
    <n v="147"/>
    <x v="0"/>
    <n v="36823"/>
    <n v="985085"/>
    <n v="788068"/>
    <n v="160194"/>
    <s v="Iván"/>
    <n v="3.6"/>
  </r>
  <r>
    <n v="1739"/>
    <d v="2017-09-16T00:00:00"/>
    <x v="605"/>
    <x v="0"/>
    <s v="Departamento"/>
    <n v="87"/>
    <x v="0"/>
    <n v="32545.68"/>
    <n v="874777"/>
    <n v="699821.6"/>
    <n v="142409.72000000003"/>
    <s v="Arturo"/>
    <n v="4.8"/>
  </r>
  <r>
    <n v="1740"/>
    <d v="2017-09-16T00:00:00"/>
    <x v="469"/>
    <x v="2"/>
    <s v="Terreno"/>
    <n v="141"/>
    <x v="1"/>
    <n v="23253.200000000001"/>
    <n v="635190"/>
    <n v="508152"/>
    <n v="103784.8"/>
    <s v="Ángeles"/>
    <n v="4"/>
  </r>
  <r>
    <n v="1741"/>
    <d v="2017-09-16T00:00:00"/>
    <x v="596"/>
    <x v="0"/>
    <s v="Casa"/>
    <n v="73"/>
    <x v="1"/>
    <n v="16678.919999999998"/>
    <n v="477858"/>
    <n v="382286.4"/>
    <n v="78892.679999999978"/>
    <s v="Romina"/>
    <n v="4.4000000000000004"/>
  </r>
  <r>
    <n v="1742"/>
    <d v="2017-09-17T00:00:00"/>
    <x v="506"/>
    <x v="2"/>
    <s v="Depósito"/>
    <n v="66"/>
    <x v="1"/>
    <n v="16296.6"/>
    <n v="464675"/>
    <n v="371740"/>
    <n v="76638.399999999994"/>
    <s v="Iván"/>
    <n v="4.0999999999999996"/>
  </r>
  <r>
    <n v="1743"/>
    <d v="2017-09-17T00:00:00"/>
    <x v="663"/>
    <x v="2"/>
    <s v="Departamento"/>
    <n v="287"/>
    <x v="0"/>
    <n v="104311.44"/>
    <n v="2666821"/>
    <n v="2133456.7999999998"/>
    <n v="429052.76000000018"/>
    <s v="Carlos"/>
    <n v="4.7"/>
  </r>
  <r>
    <n v="1744"/>
    <d v="2017-09-17T00:00:00"/>
    <x v="496"/>
    <x v="3"/>
    <s v="Local Comercial"/>
    <n v="45"/>
    <x v="1"/>
    <n v="15893.84"/>
    <n v="462131"/>
    <n v="369704.8"/>
    <n v="76532.360000000015"/>
    <s v="Sabrina"/>
    <n v="4.5"/>
  </r>
  <r>
    <n v="1745"/>
    <d v="2017-09-17T00:00:00"/>
    <x v="608"/>
    <x v="1"/>
    <s v="Estacionamiento"/>
    <n v="125"/>
    <x v="1"/>
    <n v="24765.8"/>
    <n v="678005"/>
    <n v="542404"/>
    <n v="110835.2"/>
    <s v="Carlos"/>
    <n v="5"/>
  </r>
  <r>
    <n v="1746"/>
    <d v="2017-09-19T00:00:00"/>
    <x v="662"/>
    <x v="2"/>
    <s v="Estacionamiento"/>
    <n v="189"/>
    <x v="0"/>
    <n v="60412.6"/>
    <n v="1576625"/>
    <n v="1261300"/>
    <n v="254912.4"/>
    <s v="Iván"/>
    <n v="4.4000000000000004"/>
  </r>
  <r>
    <n v="1747"/>
    <d v="2017-09-20T00:00:00"/>
    <x v="621"/>
    <x v="0"/>
    <s v="Terreno"/>
    <n v="237"/>
    <x v="0"/>
    <n v="86677.4"/>
    <n v="2220245"/>
    <n v="1776196"/>
    <n v="357371.6"/>
    <s v="Iván"/>
    <n v="3.8"/>
  </r>
  <r>
    <n v="1748"/>
    <d v="2017-09-21T00:00:00"/>
    <x v="494"/>
    <x v="0"/>
    <s v="Depósito"/>
    <n v="107"/>
    <x v="1"/>
    <n v="25186.04"/>
    <n v="693161"/>
    <n v="554528.80000000005"/>
    <n v="113446.15999999995"/>
    <s v="Carlos"/>
    <n v="5"/>
  </r>
  <r>
    <n v="1749"/>
    <d v="2017-09-21T00:00:00"/>
    <x v="596"/>
    <x v="1"/>
    <s v="Terreno"/>
    <n v="117"/>
    <x v="0"/>
    <n v="34256.839999999997"/>
    <n v="910031"/>
    <n v="728024.8"/>
    <n v="147749.35999999996"/>
    <s v="Carlos"/>
    <n v="4.0999999999999996"/>
  </r>
  <r>
    <n v="1750"/>
    <d v="2017-09-21T00:00:00"/>
    <x v="692"/>
    <x v="1"/>
    <s v="Casa"/>
    <n v="112"/>
    <x v="1"/>
    <n v="18253.36"/>
    <n v="510569"/>
    <n v="408455.2"/>
    <n v="83860.439999999988"/>
    <s v="Sabrina"/>
    <n v="4.9000000000000004"/>
  </r>
  <r>
    <n v="1751"/>
    <d v="2017-09-21T00:00:00"/>
    <x v="572"/>
    <x v="0"/>
    <s v="Departamento"/>
    <n v="255"/>
    <x v="0"/>
    <n v="69560.44"/>
    <n v="1795271"/>
    <n v="1436216.8"/>
    <n v="289493.75999999995"/>
    <s v="Iván"/>
    <n v="3.9"/>
  </r>
  <r>
    <n v="1752"/>
    <d v="2017-09-21T00:00:00"/>
    <x v="693"/>
    <x v="1"/>
    <s v="Departamento"/>
    <n v="110"/>
    <x v="0"/>
    <n v="31164"/>
    <n v="839785"/>
    <n v="671828"/>
    <n v="136793"/>
    <s v="Ángeles"/>
    <n v="4.9000000000000004"/>
  </r>
  <r>
    <n v="1753"/>
    <d v="2017-09-21T00:00:00"/>
    <x v="589"/>
    <x v="1"/>
    <s v="Departamento"/>
    <n v="178"/>
    <x v="0"/>
    <n v="44496.2"/>
    <n v="1166465"/>
    <n v="933172"/>
    <n v="188796.79999999999"/>
    <s v="Arturo"/>
    <n v="4"/>
  </r>
  <r>
    <n v="1754"/>
    <d v="2017-09-21T00:00:00"/>
    <x v="549"/>
    <x v="0"/>
    <s v="Oficinas"/>
    <n v="50"/>
    <x v="1"/>
    <n v="16557.400000000001"/>
    <n v="469720"/>
    <n v="375776"/>
    <n v="77386.600000000006"/>
    <s v="Romina"/>
    <n v="4.0999999999999996"/>
  </r>
  <r>
    <n v="1755"/>
    <d v="2017-09-22T00:00:00"/>
    <x v="614"/>
    <x v="0"/>
    <s v="Terreno"/>
    <n v="179"/>
    <x v="0"/>
    <n v="51096.160000000003"/>
    <n v="1341789"/>
    <n v="1073431.2"/>
    <n v="217261.64000000004"/>
    <s v="Sabrina"/>
    <n v="3.7"/>
  </r>
  <r>
    <n v="1756"/>
    <d v="2017-09-24T00:00:00"/>
    <x v="542"/>
    <x v="2"/>
    <s v="Terreno"/>
    <n v="81"/>
    <x v="1"/>
    <n v="23758"/>
    <n v="649760"/>
    <n v="519808"/>
    <n v="106194"/>
    <s v="Arturo"/>
    <n v="4.5999999999999996"/>
  </r>
  <r>
    <n v="1757"/>
    <d v="2017-09-24T00:00:00"/>
    <x v="642"/>
    <x v="3"/>
    <s v="Depósito"/>
    <n v="199"/>
    <x v="0"/>
    <n v="34433.96"/>
    <n v="914909"/>
    <n v="731927.2"/>
    <n v="148547.84000000005"/>
    <s v="Romina"/>
    <n v="4.2"/>
  </r>
  <r>
    <n v="1758"/>
    <d v="2017-09-24T00:00:00"/>
    <x v="612"/>
    <x v="2"/>
    <s v="Local Comercial"/>
    <n v="40"/>
    <x v="1"/>
    <n v="15179.04"/>
    <n v="439886"/>
    <n v="351908.8"/>
    <n v="72798.16"/>
    <s v="Ángeles"/>
    <n v="4.5999999999999996"/>
  </r>
  <r>
    <n v="1759"/>
    <d v="2017-09-25T00:00:00"/>
    <x v="587"/>
    <x v="3"/>
    <s v="Terreno"/>
    <n v="227"/>
    <x v="0"/>
    <n v="84616.88"/>
    <n v="2169957"/>
    <n v="1735965.6"/>
    <n v="349374.5199999999"/>
    <s v="Romina"/>
    <n v="4.3"/>
  </r>
  <r>
    <n v="1760"/>
    <d v="2017-09-25T00:00:00"/>
    <x v="585"/>
    <x v="2"/>
    <s v="Oficinas"/>
    <n v="91"/>
    <x v="1"/>
    <n v="26683.759999999998"/>
    <n v="720329"/>
    <n v="576263.19999999995"/>
    <n v="117382.04000000005"/>
    <s v="Carlos"/>
    <n v="4.8"/>
  </r>
  <r>
    <n v="1761"/>
    <d v="2017-09-26T00:00:00"/>
    <x v="681"/>
    <x v="3"/>
    <s v="Local Comercial"/>
    <n v="210"/>
    <x v="0"/>
    <n v="66610.64"/>
    <n v="1725801"/>
    <n v="1380640.8"/>
    <n v="278549.55999999994"/>
    <s v="Romina"/>
    <n v="4.3"/>
  </r>
  <r>
    <n v="1762"/>
    <d v="2017-09-26T00:00:00"/>
    <x v="694"/>
    <x v="3"/>
    <s v="Departamento"/>
    <n v="186"/>
    <x v="0"/>
    <n v="59497.279999999999"/>
    <n v="1550542"/>
    <n v="1240433.6000000001"/>
    <n v="250611.11999999991"/>
    <s v="Sabrina"/>
    <n v="4.5"/>
  </r>
  <r>
    <n v="1763"/>
    <d v="2017-09-27T00:00:00"/>
    <x v="594"/>
    <x v="3"/>
    <s v="Oficinas"/>
    <n v="73"/>
    <x v="1"/>
    <n v="26193.279999999999"/>
    <n v="714617"/>
    <n v="571693.6"/>
    <n v="116730.12000000002"/>
    <s v="Ángeles"/>
    <n v="4.8"/>
  </r>
  <r>
    <n v="1764"/>
    <d v="2017-09-27T00:00:00"/>
    <x v="572"/>
    <x v="1"/>
    <s v="Terreno"/>
    <n v="184"/>
    <x v="0"/>
    <n v="35724.559999999998"/>
    <n v="947549"/>
    <n v="758039.2"/>
    <n v="153785.24000000005"/>
    <s v="Ángeles"/>
    <n v="3.9"/>
  </r>
  <r>
    <n v="1765"/>
    <d v="2017-09-29T00:00:00"/>
    <x v="695"/>
    <x v="0"/>
    <s v="Local Comercial"/>
    <n v="115"/>
    <x v="1"/>
    <n v="18444.88"/>
    <n v="527382"/>
    <n v="421905.6"/>
    <n v="87031.520000000019"/>
    <s v="Ángeles"/>
    <n v="4.9000000000000004"/>
  </r>
  <r>
    <n v="1766"/>
    <d v="2017-09-29T00:00:00"/>
    <x v="636"/>
    <x v="3"/>
    <s v="Depósito"/>
    <n v="227"/>
    <x v="0"/>
    <n v="91273.96"/>
    <n v="2335859"/>
    <n v="1868687.2"/>
    <n v="375897.84"/>
    <s v="Iván"/>
    <n v="3.9"/>
  </r>
  <r>
    <n v="1767"/>
    <d v="2017-09-29T00:00:00"/>
    <x v="499"/>
    <x v="0"/>
    <s v="Casa"/>
    <n v="77"/>
    <x v="0"/>
    <n v="29493.599999999999"/>
    <n v="800725"/>
    <n v="640580"/>
    <n v="130651.4"/>
    <s v="Arturo"/>
    <n v="4.5999999999999996"/>
  </r>
  <r>
    <n v="1768"/>
    <d v="2017-09-30T00:00:00"/>
    <x v="696"/>
    <x v="2"/>
    <s v="Departamento"/>
    <n v="72"/>
    <x v="1"/>
    <n v="15473.12"/>
    <n v="445863"/>
    <n v="356690.4"/>
    <n v="73699.479999999981"/>
    <s v="Sabrina"/>
    <n v="4.3"/>
  </r>
  <r>
    <n v="1769"/>
    <d v="2017-10-01T00:00:00"/>
    <x v="697"/>
    <x v="1"/>
    <s v="Departamento"/>
    <n v="130"/>
    <x v="1"/>
    <n v="20878.72"/>
    <n v="586153"/>
    <n v="468922.4"/>
    <n v="96351.879999999976"/>
    <s v="Arturo"/>
    <n v="4.9000000000000004"/>
  </r>
  <r>
    <n v="1770"/>
    <d v="2017-10-01T00:00:00"/>
    <x v="585"/>
    <x v="3"/>
    <s v="Departamento"/>
    <n v="161"/>
    <x v="0"/>
    <n v="34070.480000000003"/>
    <n v="915197"/>
    <n v="732157.6"/>
    <n v="148968.92000000001"/>
    <s v="Ángeles"/>
    <n v="3.8"/>
  </r>
  <r>
    <n v="1771"/>
    <d v="2017-10-01T00:00:00"/>
    <x v="568"/>
    <x v="0"/>
    <s v="Local Comercial"/>
    <n v="279"/>
    <x v="0"/>
    <n v="70085"/>
    <n v="1816310"/>
    <n v="1453048"/>
    <n v="293177"/>
    <s v="Ángeles"/>
    <n v="4.2"/>
  </r>
  <r>
    <n v="1772"/>
    <d v="2017-10-01T00:00:00"/>
    <x v="656"/>
    <x v="3"/>
    <s v="Terreno"/>
    <n v="143"/>
    <x v="1"/>
    <n v="25164.52"/>
    <n v="681173"/>
    <n v="544938.4"/>
    <n v="111070.07999999997"/>
    <s v="Iván"/>
    <n v="4"/>
  </r>
  <r>
    <n v="1773"/>
    <d v="2017-10-01T00:00:00"/>
    <x v="574"/>
    <x v="3"/>
    <s v="Departamento"/>
    <n v="126"/>
    <x v="0"/>
    <n v="32927.040000000001"/>
    <n v="886961"/>
    <n v="709568.8"/>
    <n v="144465.15999999995"/>
    <s v="Iván"/>
    <n v="4.5"/>
  </r>
  <r>
    <n v="1774"/>
    <d v="2017-10-01T00:00:00"/>
    <x v="467"/>
    <x v="3"/>
    <s v="Departamento"/>
    <n v="189"/>
    <x v="0"/>
    <n v="40710.6"/>
    <n v="1070000"/>
    <n v="856000"/>
    <n v="173289.4"/>
    <s v="Arturo"/>
    <n v="4.0999999999999996"/>
  </r>
  <r>
    <n v="1775"/>
    <d v="2017-10-01T00:00:00"/>
    <x v="698"/>
    <x v="2"/>
    <s v="Estacionamiento"/>
    <n v="47"/>
    <x v="1"/>
    <n v="17206.52"/>
    <n v="482798"/>
    <n v="386238.4"/>
    <n v="79353.079999999973"/>
    <s v="Arturo"/>
    <n v="4.8"/>
  </r>
  <r>
    <n v="1776"/>
    <d v="2017-10-01T00:00:00"/>
    <x v="699"/>
    <x v="0"/>
    <s v="Departamento"/>
    <n v="224"/>
    <x v="0"/>
    <n v="87515.68"/>
    <n v="2251602"/>
    <n v="1801281.6"/>
    <n v="362804.71999999991"/>
    <s v="Iván"/>
    <n v="4.4000000000000004"/>
  </r>
  <r>
    <n v="1777"/>
    <d v="2017-10-02T00:00:00"/>
    <x v="700"/>
    <x v="3"/>
    <s v="Estacionamiento"/>
    <n v="275"/>
    <x v="0"/>
    <n v="59672.52"/>
    <n v="1549223"/>
    <n v="1239378.3999999999"/>
    <n v="250172.0800000001"/>
    <s v="Sabrina"/>
    <n v="4.7"/>
  </r>
  <r>
    <n v="1778"/>
    <d v="2017-10-02T00:00:00"/>
    <x v="617"/>
    <x v="2"/>
    <s v="Casa"/>
    <n v="197"/>
    <x v="0"/>
    <n v="76576.12"/>
    <n v="1965713"/>
    <n v="1572570.4"/>
    <n v="316566.4800000001"/>
    <s v="Arturo"/>
    <n v="3.9"/>
  </r>
  <r>
    <n v="1779"/>
    <d v="2017-10-02T00:00:00"/>
    <x v="497"/>
    <x v="1"/>
    <s v="Local Comercial"/>
    <n v="62"/>
    <x v="1"/>
    <n v="23577.84"/>
    <n v="649981"/>
    <n v="519984.8"/>
    <n v="106418.36000000002"/>
    <s v="Iván"/>
    <n v="4.8"/>
  </r>
  <r>
    <n v="1780"/>
    <d v="2017-10-02T00:00:00"/>
    <x v="701"/>
    <x v="0"/>
    <s v="Oficinas"/>
    <n v="174"/>
    <x v="0"/>
    <n v="37964.400000000001"/>
    <n v="1016045"/>
    <n v="812836"/>
    <n v="165244.6"/>
    <s v="Ángeles"/>
    <n v="4.2"/>
  </r>
  <r>
    <n v="1781"/>
    <d v="2017-10-02T00:00:00"/>
    <x v="666"/>
    <x v="2"/>
    <s v="Oficinas"/>
    <n v="49"/>
    <x v="1"/>
    <n v="9540.4"/>
    <n v="300870"/>
    <n v="240696"/>
    <n v="50633.599999999999"/>
    <s v="Carlos"/>
    <n v="3.8"/>
  </r>
  <r>
    <n v="1782"/>
    <d v="2017-10-02T00:00:00"/>
    <x v="702"/>
    <x v="1"/>
    <s v="Casa"/>
    <n v="253"/>
    <x v="0"/>
    <n v="44649.08"/>
    <n v="1183037"/>
    <n v="946429.6"/>
    <n v="191958.32"/>
    <s v="Sabrina"/>
    <n v="4.3"/>
  </r>
  <r>
    <n v="1783"/>
    <d v="2017-10-03T00:00:00"/>
    <x v="550"/>
    <x v="2"/>
    <s v="Terreno"/>
    <n v="297"/>
    <x v="0"/>
    <n v="59491"/>
    <n v="1542785"/>
    <n v="1234228"/>
    <n v="249066"/>
    <s v="Arturo"/>
    <n v="4.0999999999999996"/>
  </r>
  <r>
    <n v="1784"/>
    <d v="2017-10-03T00:00:00"/>
    <x v="609"/>
    <x v="2"/>
    <s v="Estacionamiento"/>
    <n v="81"/>
    <x v="0"/>
    <n v="31418.6"/>
    <n v="845600"/>
    <n v="676480"/>
    <n v="137701.4"/>
    <s v="Ángeles"/>
    <n v="4.5"/>
  </r>
  <r>
    <n v="1785"/>
    <d v="2017-10-03T00:00:00"/>
    <x v="518"/>
    <x v="2"/>
    <s v="Departamento"/>
    <n v="54"/>
    <x v="1"/>
    <n v="9506"/>
    <n v="294210"/>
    <n v="235368"/>
    <n v="49336"/>
    <s v="Iván"/>
    <n v="3.6"/>
  </r>
  <r>
    <n v="1786"/>
    <d v="2017-10-03T00:00:00"/>
    <x v="703"/>
    <x v="2"/>
    <s v="Oficinas"/>
    <n v="77"/>
    <x v="1"/>
    <n v="13698.24"/>
    <n v="395891"/>
    <n v="316712.8"/>
    <n v="65479.960000000014"/>
    <s v="Arturo"/>
    <n v="4.5"/>
  </r>
  <r>
    <n v="1787"/>
    <d v="2017-10-03T00:00:00"/>
    <x v="639"/>
    <x v="3"/>
    <s v="Local Comercial"/>
    <n v="293"/>
    <x v="0"/>
    <n v="105729.88"/>
    <n v="2705957"/>
    <n v="2164765.6"/>
    <n v="435461.5199999999"/>
    <s v="Carlos"/>
    <n v="4.3"/>
  </r>
  <r>
    <n v="1788"/>
    <d v="2017-10-03T00:00:00"/>
    <x v="704"/>
    <x v="1"/>
    <s v="Depósito"/>
    <n v="80"/>
    <x v="1"/>
    <n v="25620.400000000001"/>
    <n v="695320"/>
    <n v="556256"/>
    <n v="113443.6"/>
    <s v="Sabrina"/>
    <n v="4"/>
  </r>
  <r>
    <n v="1789"/>
    <d v="2017-10-04T00:00:00"/>
    <x v="705"/>
    <x v="3"/>
    <s v="Casa"/>
    <n v="78"/>
    <x v="1"/>
    <n v="29134"/>
    <n v="785760"/>
    <n v="628608"/>
    <n v="128018"/>
    <s v="Ángeles"/>
    <n v="3.9"/>
  </r>
  <r>
    <n v="1790"/>
    <d v="2017-10-04T00:00:00"/>
    <x v="706"/>
    <x v="3"/>
    <s v="Estacionamiento"/>
    <n v="235"/>
    <x v="0"/>
    <n v="86751.56"/>
    <n v="2220849"/>
    <n v="1776679.2"/>
    <n v="357418.24000000005"/>
    <s v="Sabrina"/>
    <n v="4.7"/>
  </r>
  <r>
    <n v="1791"/>
    <d v="2017-10-04T00:00:00"/>
    <x v="707"/>
    <x v="3"/>
    <s v="Estacionamiento"/>
    <n v="222"/>
    <x v="0"/>
    <n v="68869.679999999993"/>
    <n v="1783877"/>
    <n v="1427101.6"/>
    <n v="287905.71999999991"/>
    <s v="Romina"/>
    <n v="4.3"/>
  </r>
  <r>
    <n v="1792"/>
    <d v="2017-10-05T00:00:00"/>
    <x v="708"/>
    <x v="0"/>
    <s v="Departamento"/>
    <n v="100"/>
    <x v="0"/>
    <n v="30983.599999999999"/>
    <n v="841025"/>
    <n v="672820"/>
    <n v="137221.4"/>
    <s v="Arturo"/>
    <n v="4.4000000000000004"/>
  </r>
  <r>
    <n v="1793"/>
    <d v="2017-10-05T00:00:00"/>
    <x v="568"/>
    <x v="1"/>
    <s v="Local Comercial"/>
    <n v="271"/>
    <x v="0"/>
    <n v="69509.08"/>
    <n v="1789537"/>
    <n v="1431629.6"/>
    <n v="288398.31999999989"/>
    <s v="Carlos"/>
    <n v="4"/>
  </r>
  <r>
    <n v="1794"/>
    <d v="2017-10-05T00:00:00"/>
    <x v="584"/>
    <x v="3"/>
    <s v="Oficinas"/>
    <n v="114"/>
    <x v="0"/>
    <n v="38210.559999999998"/>
    <n v="1006799"/>
    <n v="805439.2"/>
    <n v="163149.24000000005"/>
    <s v="Sabrina"/>
    <n v="4.8"/>
  </r>
  <r>
    <n v="1795"/>
    <d v="2017-10-05T00:00:00"/>
    <x v="616"/>
    <x v="2"/>
    <s v="Estacionamiento"/>
    <n v="217"/>
    <x v="0"/>
    <n v="56162.400000000001"/>
    <n v="1456645"/>
    <n v="1165316"/>
    <n v="235166.6"/>
    <s v="Iván"/>
    <n v="4.5"/>
  </r>
  <r>
    <n v="1796"/>
    <d v="2017-10-06T00:00:00"/>
    <x v="684"/>
    <x v="1"/>
    <s v="Estacionamiento"/>
    <n v="201"/>
    <x v="0"/>
    <n v="71822.2"/>
    <n v="1848165"/>
    <n v="1478532"/>
    <n v="297810.8"/>
    <s v="Iván"/>
    <n v="4.5"/>
  </r>
  <r>
    <n v="1797"/>
    <d v="2017-10-06T00:00:00"/>
    <x v="709"/>
    <x v="1"/>
    <s v="Departamento"/>
    <n v="128"/>
    <x v="0"/>
    <n v="34444.800000000003"/>
    <n v="918905"/>
    <n v="735124"/>
    <n v="149336.20000000001"/>
    <s v="Romina"/>
    <n v="4.3"/>
  </r>
  <r>
    <n v="1798"/>
    <d v="2017-10-06T00:00:00"/>
    <x v="628"/>
    <x v="3"/>
    <s v="Departamento"/>
    <n v="204"/>
    <x v="0"/>
    <n v="60323.92"/>
    <n v="1559483"/>
    <n v="1247586.3999999999"/>
    <n v="251572.68000000011"/>
    <s v="Sabrina"/>
    <n v="4.4000000000000004"/>
  </r>
  <r>
    <n v="1799"/>
    <d v="2017-10-06T00:00:00"/>
    <x v="710"/>
    <x v="1"/>
    <s v="Depósito"/>
    <n v="285"/>
    <x v="0"/>
    <n v="89173.04"/>
    <n v="2286061"/>
    <n v="1828848.8"/>
    <n v="368039.16"/>
    <s v="Romina"/>
    <n v="3.9"/>
  </r>
  <r>
    <n v="1800"/>
    <d v="2017-10-06T00:00:00"/>
    <x v="711"/>
    <x v="1"/>
    <s v="Depósito"/>
    <n v="155"/>
    <x v="0"/>
    <n v="52105.8"/>
    <n v="1356005"/>
    <n v="1084804"/>
    <n v="219095.2"/>
    <s v="Iván"/>
    <n v="3.7"/>
  </r>
  <r>
    <n v="1801"/>
    <d v="2017-10-06T00:00:00"/>
    <x v="712"/>
    <x v="0"/>
    <s v="Estacionamiento"/>
    <n v="121"/>
    <x v="0"/>
    <n v="46947.88"/>
    <n v="1241207"/>
    <n v="992965.6"/>
    <n v="201293.52000000002"/>
    <s v="Carlos"/>
    <n v="3.7"/>
  </r>
  <r>
    <n v="1802"/>
    <d v="2017-10-07T00:00:00"/>
    <x v="713"/>
    <x v="1"/>
    <s v="Casa"/>
    <n v="151"/>
    <x v="0"/>
    <n v="35240.239999999998"/>
    <n v="946091"/>
    <n v="756872.8"/>
    <n v="153977.95999999996"/>
    <s v="Romina"/>
    <n v="3.8"/>
  </r>
  <r>
    <n v="1803"/>
    <d v="2017-10-07T00:00:00"/>
    <x v="714"/>
    <x v="0"/>
    <s v="Estacionamiento"/>
    <n v="249"/>
    <x v="0"/>
    <n v="94382.12"/>
    <n v="2414938"/>
    <n v="1931950.4"/>
    <n v="388605.4800000001"/>
    <s v="Sabrina"/>
    <n v="3.9"/>
  </r>
  <r>
    <n v="1804"/>
    <d v="2017-10-07T00:00:00"/>
    <x v="715"/>
    <x v="0"/>
    <s v="Casa"/>
    <n v="110"/>
    <x v="0"/>
    <n v="33125.440000000002"/>
    <n v="894421"/>
    <n v="715536.8"/>
    <n v="145758.75999999995"/>
    <s v="Sabrina"/>
    <n v="4"/>
  </r>
  <r>
    <n v="1805"/>
    <d v="2017-10-07T00:00:00"/>
    <x v="691"/>
    <x v="0"/>
    <s v="Depósito"/>
    <n v="239"/>
    <x v="0"/>
    <n v="77764.160000000003"/>
    <n v="1999589"/>
    <n v="1599671.2"/>
    <n v="322153.64"/>
    <s v="Arturo"/>
    <n v="4"/>
  </r>
  <r>
    <n v="1806"/>
    <d v="2017-10-08T00:00:00"/>
    <x v="596"/>
    <x v="2"/>
    <s v="Depósito"/>
    <n v="260"/>
    <x v="0"/>
    <n v="44694.080000000002"/>
    <n v="1169837"/>
    <n v="935869.6"/>
    <n v="189273.32"/>
    <s v="Arturo"/>
    <n v="5"/>
  </r>
  <r>
    <n v="1807"/>
    <d v="2017-10-09T00:00:00"/>
    <x v="716"/>
    <x v="0"/>
    <s v="Oficinas"/>
    <n v="207"/>
    <x v="0"/>
    <n v="49084.24"/>
    <n v="1280541"/>
    <n v="1024432.8"/>
    <n v="207023.95999999996"/>
    <s v="Ángeles"/>
    <n v="3.8"/>
  </r>
  <r>
    <n v="1808"/>
    <d v="2017-10-09T00:00:00"/>
    <x v="717"/>
    <x v="1"/>
    <s v="Casa"/>
    <n v="123"/>
    <x v="1"/>
    <n v="28751.8"/>
    <n v="772430"/>
    <n v="617944"/>
    <n v="125734.2"/>
    <s v="Carlos"/>
    <n v="4.7"/>
  </r>
  <r>
    <n v="1809"/>
    <d v="2017-10-11T00:00:00"/>
    <x v="675"/>
    <x v="1"/>
    <s v="Estacionamiento"/>
    <n v="146"/>
    <x v="0"/>
    <n v="54352.28"/>
    <n v="1419192"/>
    <n v="1135353.6000000001"/>
    <n v="229486.11999999991"/>
    <s v="Ángeles"/>
    <n v="3.8"/>
  </r>
  <r>
    <n v="1810"/>
    <d v="2017-10-11T00:00:00"/>
    <x v="636"/>
    <x v="3"/>
    <s v="Estacionamiento"/>
    <n v="59"/>
    <x v="1"/>
    <n v="17996.36"/>
    <n v="516869"/>
    <n v="413495.2"/>
    <n v="85377.439999999988"/>
    <s v="Romina"/>
    <n v="4.3"/>
  </r>
  <r>
    <n v="1811"/>
    <d v="2017-10-12T00:00:00"/>
    <x v="604"/>
    <x v="2"/>
    <s v="Terreno"/>
    <n v="208"/>
    <x v="0"/>
    <n v="57967.199999999997"/>
    <n v="1509665"/>
    <n v="1207732"/>
    <n v="243965.8"/>
    <s v="Arturo"/>
    <n v="4.2"/>
  </r>
  <r>
    <n v="1812"/>
    <d v="2017-10-12T00:00:00"/>
    <x v="656"/>
    <x v="2"/>
    <s v="Departamento"/>
    <n v="119"/>
    <x v="0"/>
    <n v="37211.96"/>
    <n v="982109"/>
    <n v="785687.2"/>
    <n v="159209.84000000005"/>
    <s v="Carlos"/>
    <n v="4.5"/>
  </r>
  <r>
    <n v="1813"/>
    <d v="2017-10-12T00:00:00"/>
    <x v="718"/>
    <x v="2"/>
    <s v="Oficinas"/>
    <n v="243"/>
    <x v="0"/>
    <n v="79561.48"/>
    <n v="2046797"/>
    <n v="1637437.6"/>
    <n v="329797.91999999993"/>
    <s v="Ángeles"/>
    <n v="4.9000000000000004"/>
  </r>
  <r>
    <n v="1814"/>
    <d v="2017-10-12T00:00:00"/>
    <x v="595"/>
    <x v="1"/>
    <s v="Terreno"/>
    <n v="49"/>
    <x v="1"/>
    <n v="12832.68"/>
    <n v="382677"/>
    <n v="306141.59999999998"/>
    <n v="63702.720000000023"/>
    <s v="Ángeles"/>
    <n v="3.7"/>
  </r>
  <r>
    <n v="1815"/>
    <d v="2017-10-12T00:00:00"/>
    <x v="719"/>
    <x v="2"/>
    <s v="Terreno"/>
    <n v="69"/>
    <x v="1"/>
    <n v="26267.279999999999"/>
    <n v="722717"/>
    <n v="578173.6"/>
    <n v="118276.12000000002"/>
    <s v="Sabrina"/>
    <n v="4.4000000000000004"/>
  </r>
  <r>
    <n v="1816"/>
    <d v="2017-10-12T00:00:00"/>
    <x v="494"/>
    <x v="3"/>
    <s v="Terreno"/>
    <n v="113"/>
    <x v="0"/>
    <n v="41069"/>
    <n v="1086485"/>
    <n v="869188"/>
    <n v="176228"/>
    <s v="Arturo"/>
    <n v="4.5"/>
  </r>
  <r>
    <n v="1817"/>
    <d v="2017-10-13T00:00:00"/>
    <x v="720"/>
    <x v="3"/>
    <s v="Estacionamiento"/>
    <n v="69"/>
    <x v="1"/>
    <n v="13705.04"/>
    <n v="405161"/>
    <n v="324128.8"/>
    <n v="67327.16"/>
    <s v="Sabrina"/>
    <n v="4.7"/>
  </r>
  <r>
    <n v="1818"/>
    <d v="2017-10-13T00:00:00"/>
    <x v="609"/>
    <x v="1"/>
    <s v="Estacionamiento"/>
    <n v="250"/>
    <x v="0"/>
    <n v="81884.399999999994"/>
    <n v="2099945"/>
    <n v="1679956"/>
    <n v="338104.6"/>
    <s v="Sabrina"/>
    <n v="3.8"/>
  </r>
  <r>
    <n v="1819"/>
    <d v="2017-10-13T00:00:00"/>
    <x v="721"/>
    <x v="1"/>
    <s v="Terreno"/>
    <n v="239"/>
    <x v="0"/>
    <n v="63259.199999999997"/>
    <n v="1642215"/>
    <n v="1313772"/>
    <n v="265183.8"/>
    <s v="Arturo"/>
    <n v="3.9"/>
  </r>
  <r>
    <n v="1820"/>
    <d v="2017-10-14T00:00:00"/>
    <x v="698"/>
    <x v="1"/>
    <s v="Terreno"/>
    <n v="119"/>
    <x v="1"/>
    <n v="19161.88"/>
    <n v="533757"/>
    <n v="427005.6"/>
    <n v="87589.520000000019"/>
    <s v="Sabrina"/>
    <n v="4.5999999999999996"/>
  </r>
  <r>
    <n v="1821"/>
    <d v="2017-10-14T00:00:00"/>
    <x v="722"/>
    <x v="1"/>
    <s v="Estacionamiento"/>
    <n v="203"/>
    <x v="0"/>
    <n v="61274.04"/>
    <n v="1592711"/>
    <n v="1274168.8"/>
    <n v="257268.15999999995"/>
    <s v="Romina"/>
    <n v="3.6"/>
  </r>
  <r>
    <n v="1822"/>
    <d v="2017-10-15T00:00:00"/>
    <x v="514"/>
    <x v="0"/>
    <s v="Terreno"/>
    <n v="78"/>
    <x v="1"/>
    <n v="16747.599999999999"/>
    <n v="474125"/>
    <n v="379300"/>
    <n v="78077.399999999994"/>
    <s v="Ángeles"/>
    <n v="4.4000000000000004"/>
  </r>
  <r>
    <n v="1823"/>
    <d v="2017-10-15T00:00:00"/>
    <x v="711"/>
    <x v="0"/>
    <s v="Departamento"/>
    <n v="268"/>
    <x v="0"/>
    <n v="92414.92"/>
    <n v="2370608"/>
    <n v="1896486.4"/>
    <n v="381706.68000000011"/>
    <s v="Carlos"/>
    <n v="3.9"/>
  </r>
  <r>
    <n v="1824"/>
    <d v="2017-10-15T00:00:00"/>
    <x v="595"/>
    <x v="3"/>
    <s v="Departamento"/>
    <n v="254"/>
    <x v="0"/>
    <n v="84379.36"/>
    <n v="2172669"/>
    <n v="1738135.2"/>
    <n v="350154.44000000006"/>
    <s v="Iván"/>
    <n v="4.4000000000000004"/>
  </r>
  <r>
    <n v="1825"/>
    <d v="2017-10-15T00:00:00"/>
    <x v="603"/>
    <x v="3"/>
    <s v="Estacionamiento"/>
    <n v="256"/>
    <x v="0"/>
    <n v="94869"/>
    <n v="2427235"/>
    <n v="1941788"/>
    <n v="390578"/>
    <s v="Arturo"/>
    <n v="4.4000000000000004"/>
  </r>
  <r>
    <n v="1826"/>
    <d v="2017-10-16T00:00:00"/>
    <x v="723"/>
    <x v="2"/>
    <s v="Departamento"/>
    <n v="225"/>
    <x v="0"/>
    <n v="38806.44"/>
    <n v="1031021"/>
    <n v="824816.8"/>
    <n v="167397.75999999995"/>
    <s v="Carlos"/>
    <n v="5"/>
  </r>
  <r>
    <n v="1827"/>
    <d v="2017-10-16T00:00:00"/>
    <x v="644"/>
    <x v="2"/>
    <s v="Depósito"/>
    <n v="141"/>
    <x v="0"/>
    <n v="45743.4"/>
    <n v="1206345"/>
    <n v="965076"/>
    <n v="195525.6"/>
    <s v="Carlos"/>
    <n v="4.5"/>
  </r>
  <r>
    <n v="1828"/>
    <d v="2017-10-16T00:00:00"/>
    <x v="501"/>
    <x v="0"/>
    <s v="Depósito"/>
    <n v="208"/>
    <x v="0"/>
    <n v="66423.16"/>
    <n v="1724089"/>
    <n v="1379271.2"/>
    <n v="278394.64"/>
    <s v="Sabrina"/>
    <n v="3.9"/>
  </r>
  <r>
    <n v="1829"/>
    <d v="2017-10-17T00:00:00"/>
    <x v="724"/>
    <x v="3"/>
    <s v="Terreno"/>
    <n v="154"/>
    <x v="1"/>
    <n v="27775.52"/>
    <n v="761048"/>
    <n v="608838.40000000002"/>
    <n v="124434.07999999997"/>
    <s v="Iván"/>
    <n v="5"/>
  </r>
  <r>
    <n v="1830"/>
    <d v="2017-10-17T00:00:00"/>
    <x v="725"/>
    <x v="2"/>
    <s v="Depósito"/>
    <n v="195"/>
    <x v="0"/>
    <n v="73491.679999999993"/>
    <n v="1904177"/>
    <n v="1523341.6"/>
    <n v="307343.71999999991"/>
    <s v="Iván"/>
    <n v="4.3"/>
  </r>
  <r>
    <n v="1831"/>
    <d v="2017-10-17T00:00:00"/>
    <x v="726"/>
    <x v="3"/>
    <s v="Oficinas"/>
    <n v="149"/>
    <x v="0"/>
    <n v="38794.959999999999"/>
    <n v="1027709"/>
    <n v="822167.2"/>
    <n v="166746.84000000005"/>
    <s v="Romina"/>
    <n v="3.6"/>
  </r>
  <r>
    <n v="1832"/>
    <d v="2017-10-18T00:00:00"/>
    <x v="727"/>
    <x v="3"/>
    <s v="Local Comercial"/>
    <n v="205"/>
    <x v="0"/>
    <n v="50653.72"/>
    <n v="1321053"/>
    <n v="1056842.3999999999"/>
    <n v="213556.88000000009"/>
    <s v="Romina"/>
    <n v="3.9"/>
  </r>
  <r>
    <n v="1833"/>
    <d v="2017-10-18T00:00:00"/>
    <x v="497"/>
    <x v="3"/>
    <s v="Estacionamiento"/>
    <n v="64"/>
    <x v="1"/>
    <n v="14802.32"/>
    <n v="425068"/>
    <n v="340054.4"/>
    <n v="70211.27999999997"/>
    <s v="Iván"/>
    <n v="3.8"/>
  </r>
  <r>
    <n v="1834"/>
    <d v="2017-10-18T00:00:00"/>
    <x v="536"/>
    <x v="2"/>
    <s v="Departamento"/>
    <n v="152"/>
    <x v="0"/>
    <n v="46596.12"/>
    <n v="1218538"/>
    <n v="974830.4"/>
    <n v="197111.47999999998"/>
    <s v="Carlos"/>
    <n v="4"/>
  </r>
  <r>
    <n v="1835"/>
    <d v="2017-10-19T00:00:00"/>
    <x v="546"/>
    <x v="0"/>
    <s v="Departamento"/>
    <n v="63"/>
    <x v="1"/>
    <n v="19240.599999999999"/>
    <n v="548325"/>
    <n v="438660"/>
    <n v="90424.4"/>
    <s v="Ángeles"/>
    <n v="4.3"/>
  </r>
  <r>
    <n v="1836"/>
    <d v="2017-10-20T00:00:00"/>
    <x v="659"/>
    <x v="2"/>
    <s v="Depósito"/>
    <n v="128"/>
    <x v="1"/>
    <n v="28889.56"/>
    <n v="782349"/>
    <n v="625879.19999999995"/>
    <n v="127580.24000000005"/>
    <s v="Ángeles"/>
    <n v="3.9"/>
  </r>
  <r>
    <n v="1837"/>
    <d v="2017-10-20T00:00:00"/>
    <x v="662"/>
    <x v="1"/>
    <s v="Local Comercial"/>
    <n v="40"/>
    <x v="1"/>
    <n v="8443.0400000000009"/>
    <n v="273661"/>
    <n v="218928.8"/>
    <n v="46289.160000000011"/>
    <s v="Ángeles"/>
    <n v="4.0999999999999996"/>
  </r>
  <r>
    <n v="1838"/>
    <d v="2017-10-20T00:00:00"/>
    <x v="671"/>
    <x v="2"/>
    <s v="Depósito"/>
    <n v="210"/>
    <x v="0"/>
    <n v="64681.56"/>
    <n v="1679149"/>
    <n v="1343319.2"/>
    <n v="271148.24000000005"/>
    <s v="Sabrina"/>
    <n v="4.9000000000000004"/>
  </r>
  <r>
    <n v="1839"/>
    <d v="2017-10-21T00:00:00"/>
    <x v="728"/>
    <x v="1"/>
    <s v="Departamento"/>
    <n v="252"/>
    <x v="0"/>
    <n v="97884.4"/>
    <n v="2511995"/>
    <n v="2009596"/>
    <n v="404514.6"/>
    <s v="Iván"/>
    <n v="4.3"/>
  </r>
  <r>
    <n v="1840"/>
    <d v="2017-10-22T00:00:00"/>
    <x v="604"/>
    <x v="0"/>
    <s v="Depósito"/>
    <n v="271"/>
    <x v="0"/>
    <n v="60747.839999999997"/>
    <n v="1580981"/>
    <n v="1264784.8"/>
    <n v="255448.35999999996"/>
    <s v="Romina"/>
    <n v="4.2"/>
  </r>
  <r>
    <n v="1841"/>
    <d v="2017-10-22T00:00:00"/>
    <x v="713"/>
    <x v="3"/>
    <s v="Oficinas"/>
    <n v="42"/>
    <x v="1"/>
    <n v="17048.68"/>
    <n v="488902"/>
    <n v="391121.6"/>
    <n v="80731.72000000003"/>
    <s v="Sabrina"/>
    <n v="3.7"/>
  </r>
  <r>
    <n v="1842"/>
    <d v="2017-10-22T00:00:00"/>
    <x v="729"/>
    <x v="3"/>
    <s v="Casa"/>
    <n v="250"/>
    <x v="0"/>
    <n v="90875.32"/>
    <n v="2335693"/>
    <n v="1868554.4"/>
    <n v="376263.28000000009"/>
    <s v="Arturo"/>
    <n v="3.9"/>
  </r>
  <r>
    <n v="1843"/>
    <d v="2017-10-22T00:00:00"/>
    <x v="626"/>
    <x v="1"/>
    <s v="Terreno"/>
    <n v="91"/>
    <x v="0"/>
    <n v="37294"/>
    <n v="991985"/>
    <n v="793588"/>
    <n v="161103"/>
    <s v="Sabrina"/>
    <n v="4.0999999999999996"/>
  </r>
  <r>
    <n v="1844"/>
    <d v="2017-10-23T00:00:00"/>
    <x v="607"/>
    <x v="3"/>
    <s v="Oficinas"/>
    <n v="104"/>
    <x v="1"/>
    <n v="25129.279999999999"/>
    <n v="694642"/>
    <n v="555713.6"/>
    <n v="113799.12000000002"/>
    <s v="Arturo"/>
    <n v="4"/>
  </r>
  <r>
    <n v="1845"/>
    <d v="2017-10-25T00:00:00"/>
    <x v="729"/>
    <x v="0"/>
    <s v="Casa"/>
    <n v="152"/>
    <x v="0"/>
    <n v="36836.44"/>
    <n v="975321"/>
    <n v="780256.8"/>
    <n v="158227.75999999995"/>
    <s v="Iván"/>
    <n v="4.9000000000000004"/>
  </r>
  <r>
    <n v="1846"/>
    <d v="2017-10-26T00:00:00"/>
    <x v="730"/>
    <x v="2"/>
    <s v="Local Comercial"/>
    <n v="201"/>
    <x v="0"/>
    <n v="62675.4"/>
    <n v="1633845"/>
    <n v="1307076"/>
    <n v="264093.59999999998"/>
    <s v="Romina"/>
    <n v="4.8"/>
  </r>
  <r>
    <n v="1847"/>
    <d v="2017-10-27T00:00:00"/>
    <x v="731"/>
    <x v="3"/>
    <s v="Oficinas"/>
    <n v="175"/>
    <x v="0"/>
    <n v="58882.36"/>
    <n v="1535619"/>
    <n v="1228495.2"/>
    <n v="248241.44000000006"/>
    <s v="Carlos"/>
    <n v="3.6"/>
  </r>
  <r>
    <n v="1848"/>
    <d v="2017-10-27T00:00:00"/>
    <x v="625"/>
    <x v="3"/>
    <s v="Depósito"/>
    <n v="259"/>
    <x v="0"/>
    <n v="52414.239999999998"/>
    <n v="1364091"/>
    <n v="1091272.8"/>
    <n v="220403.95999999996"/>
    <s v="Ángeles"/>
    <n v="4.4000000000000004"/>
  </r>
  <r>
    <n v="1849"/>
    <d v="2017-10-28T00:00:00"/>
    <x v="589"/>
    <x v="2"/>
    <s v="Estacionamiento"/>
    <n v="155"/>
    <x v="0"/>
    <n v="30627.8"/>
    <n v="817605"/>
    <n v="654084"/>
    <n v="132893.20000000001"/>
    <s v="Arturo"/>
    <n v="4.5999999999999996"/>
  </r>
  <r>
    <n v="1850"/>
    <d v="2017-10-28T00:00:00"/>
    <x v="613"/>
    <x v="2"/>
    <s v="Terreno"/>
    <n v="211"/>
    <x v="0"/>
    <n v="38953"/>
    <n v="1028385"/>
    <n v="822708"/>
    <n v="166724"/>
    <s v="Iván"/>
    <n v="4.8"/>
  </r>
  <r>
    <n v="1851"/>
    <d v="2017-10-28T00:00:00"/>
    <x v="599"/>
    <x v="0"/>
    <s v="Departamento"/>
    <n v="155"/>
    <x v="0"/>
    <n v="37181.279999999999"/>
    <n v="994067"/>
    <n v="795253.6"/>
    <n v="161632.12000000002"/>
    <s v="Carlos"/>
    <n v="3.7"/>
  </r>
  <r>
    <n v="1852"/>
    <d v="2017-10-28T00:00:00"/>
    <x v="732"/>
    <x v="3"/>
    <s v="Oficinas"/>
    <n v="160"/>
    <x v="0"/>
    <n v="55863.4"/>
    <n v="1457545"/>
    <n v="1166036"/>
    <n v="235645.6"/>
    <s v="Sabrina"/>
    <n v="3.7"/>
  </r>
  <r>
    <n v="1853"/>
    <d v="2017-10-28T00:00:00"/>
    <x v="618"/>
    <x v="2"/>
    <s v="Departamento"/>
    <n v="218"/>
    <x v="0"/>
    <n v="55790.96"/>
    <n v="1459109"/>
    <n v="1167287.2"/>
    <n v="236030.84000000005"/>
    <s v="Sabrina"/>
    <n v="4.4000000000000004"/>
  </r>
  <r>
    <n v="1854"/>
    <d v="2017-10-28T00:00:00"/>
    <x v="732"/>
    <x v="2"/>
    <s v="Departamento"/>
    <n v="242"/>
    <x v="0"/>
    <n v="74347.16"/>
    <n v="1915439"/>
    <n v="1532351.2"/>
    <n v="308740.64"/>
    <s v="Sabrina"/>
    <n v="4.2"/>
  </r>
  <r>
    <n v="1855"/>
    <d v="2017-10-29T00:00:00"/>
    <x v="486"/>
    <x v="3"/>
    <s v="Casa"/>
    <n v="155"/>
    <x v="0"/>
    <n v="49804.6"/>
    <n v="1299525"/>
    <n v="1039620"/>
    <n v="210100.4"/>
    <s v="Iván"/>
    <n v="4.5999999999999996"/>
  </r>
  <r>
    <n v="1856"/>
    <d v="2017-10-29T00:00:00"/>
    <x v="559"/>
    <x v="0"/>
    <s v="Depósito"/>
    <n v="280"/>
    <x v="0"/>
    <n v="98008.4"/>
    <n v="2504445"/>
    <n v="2003556"/>
    <n v="402880.6"/>
    <s v="Arturo"/>
    <n v="4"/>
  </r>
  <r>
    <n v="1857"/>
    <d v="2017-10-30T00:00:00"/>
    <x v="733"/>
    <x v="0"/>
    <s v="Oficinas"/>
    <n v="249"/>
    <x v="0"/>
    <n v="95089.16"/>
    <n v="2430689"/>
    <n v="1944551.2"/>
    <n v="391048.64"/>
    <s v="Ángeles"/>
    <n v="4.5"/>
  </r>
  <r>
    <n v="1858"/>
    <d v="2017-10-30T00:00:00"/>
    <x v="732"/>
    <x v="2"/>
    <s v="Local Comercial"/>
    <n v="98"/>
    <x v="1"/>
    <n v="20613.32"/>
    <n v="573218"/>
    <n v="458574.4"/>
    <n v="94030.27999999997"/>
    <s v="Ángeles"/>
    <n v="4"/>
  </r>
  <r>
    <n v="1859"/>
    <d v="2017-10-31T00:00:00"/>
    <x v="734"/>
    <x v="3"/>
    <s v="Oficinas"/>
    <n v="211"/>
    <x v="0"/>
    <n v="74127.520000000004"/>
    <n v="1919573"/>
    <n v="1535658.4"/>
    <n v="309787.08000000007"/>
    <s v="Arturo"/>
    <n v="4.8"/>
  </r>
  <r>
    <n v="1860"/>
    <d v="2017-11-01T00:00:00"/>
    <x v="594"/>
    <x v="1"/>
    <s v="Depósito"/>
    <n v="206"/>
    <x v="0"/>
    <n v="82745.16"/>
    <n v="2120264"/>
    <n v="1696211.2"/>
    <n v="341307.64"/>
    <s v="Ángeles"/>
    <n v="4.8"/>
  </r>
  <r>
    <n v="1861"/>
    <d v="2017-11-02T00:00:00"/>
    <x v="735"/>
    <x v="1"/>
    <s v="Depósito"/>
    <n v="222"/>
    <x v="0"/>
    <n v="77170.600000000006"/>
    <n v="1981325"/>
    <n v="1585060"/>
    <n v="319094.40000000002"/>
    <s v="Ángeles"/>
    <n v="3.7"/>
  </r>
  <r>
    <n v="1862"/>
    <d v="2017-11-02T00:00:00"/>
    <x v="604"/>
    <x v="0"/>
    <s v="Local Comercial"/>
    <n v="242"/>
    <x v="0"/>
    <n v="88249.16"/>
    <n v="2257814"/>
    <n v="1806251.2"/>
    <n v="363313.64"/>
    <s v="Arturo"/>
    <n v="3.8"/>
  </r>
  <r>
    <n v="1863"/>
    <d v="2017-11-02T00:00:00"/>
    <x v="549"/>
    <x v="0"/>
    <s v="Local Comercial"/>
    <n v="79"/>
    <x v="1"/>
    <n v="15519.88"/>
    <n v="454357"/>
    <n v="363485.6"/>
    <n v="75351.520000000019"/>
    <s v="Sabrina"/>
    <n v="4.2"/>
  </r>
  <r>
    <n v="1864"/>
    <d v="2017-11-02T00:00:00"/>
    <x v="653"/>
    <x v="1"/>
    <s v="Casa"/>
    <n v="60"/>
    <x v="1"/>
    <n v="11003.52"/>
    <n v="340598"/>
    <n v="272478.40000000002"/>
    <n v="57116.079999999973"/>
    <s v="Carlos"/>
    <n v="4.9000000000000004"/>
  </r>
  <r>
    <n v="1865"/>
    <d v="2017-11-03T00:00:00"/>
    <x v="632"/>
    <x v="1"/>
    <s v="Local Comercial"/>
    <n v="65"/>
    <x v="1"/>
    <n v="10888.28"/>
    <n v="335892"/>
    <n v="268713.59999999998"/>
    <n v="56290.120000000024"/>
    <s v="Ángeles"/>
    <n v="4.5999999999999996"/>
  </r>
  <r>
    <n v="1866"/>
    <d v="2017-11-03T00:00:00"/>
    <x v="670"/>
    <x v="1"/>
    <s v="Estacionamiento"/>
    <n v="67"/>
    <x v="1"/>
    <n v="20625.599999999999"/>
    <n v="577375"/>
    <n v="461900"/>
    <n v="94849.4"/>
    <s v="Iván"/>
    <n v="4"/>
  </r>
  <r>
    <n v="1867"/>
    <d v="2017-11-03T00:00:00"/>
    <x v="610"/>
    <x v="1"/>
    <s v="Depósito"/>
    <n v="105"/>
    <x v="1"/>
    <n v="19696.84"/>
    <n v="551081"/>
    <n v="440864.8"/>
    <n v="90519.360000000015"/>
    <s v="Sabrina"/>
    <n v="3.8"/>
  </r>
  <r>
    <n v="1868"/>
    <d v="2017-11-04T00:00:00"/>
    <x v="736"/>
    <x v="3"/>
    <s v="Casa"/>
    <n v="63"/>
    <x v="1"/>
    <n v="25642.959999999999"/>
    <n v="703784"/>
    <n v="563027.19999999995"/>
    <n v="115113.84000000005"/>
    <s v="Sabrina"/>
    <n v="4.7"/>
  </r>
  <r>
    <n v="1869"/>
    <d v="2017-11-04T00:00:00"/>
    <x v="514"/>
    <x v="1"/>
    <s v="Oficinas"/>
    <n v="253"/>
    <x v="0"/>
    <n v="42298.28"/>
    <n v="1110817"/>
    <n v="888653.6"/>
    <n v="179865.12000000002"/>
    <s v="Carlos"/>
    <n v="4.0999999999999996"/>
  </r>
  <r>
    <n v="1870"/>
    <d v="2017-11-04T00:00:00"/>
    <x v="692"/>
    <x v="3"/>
    <s v="Depósito"/>
    <n v="184"/>
    <x v="0"/>
    <n v="74804.72"/>
    <n v="1931778"/>
    <n v="1545422.4"/>
    <n v="311550.88000000012"/>
    <s v="Ángeles"/>
    <n v="3.7"/>
  </r>
  <r>
    <n v="1871"/>
    <d v="2017-11-05T00:00:00"/>
    <x v="737"/>
    <x v="1"/>
    <s v="Estacionamiento"/>
    <n v="114"/>
    <x v="1"/>
    <n v="20240.240000000002"/>
    <n v="559966"/>
    <n v="447972.8"/>
    <n v="91752.960000000006"/>
    <s v="Sabrina"/>
    <n v="4.7"/>
  </r>
  <r>
    <n v="1872"/>
    <d v="2017-11-05T00:00:00"/>
    <x v="677"/>
    <x v="3"/>
    <s v="Depósito"/>
    <n v="229"/>
    <x v="0"/>
    <n v="64907.88"/>
    <n v="1681232"/>
    <n v="1344985.6"/>
    <n v="271338.5199999999"/>
    <s v="Romina"/>
    <n v="4.7"/>
  </r>
  <r>
    <n v="1873"/>
    <d v="2017-11-05T00:00:00"/>
    <x v="593"/>
    <x v="1"/>
    <s v="Depósito"/>
    <n v="118"/>
    <x v="0"/>
    <n v="45816.88"/>
    <n v="1198657"/>
    <n v="958925.6"/>
    <n v="193914.52000000002"/>
    <s v="Sabrina"/>
    <n v="4.5999999999999996"/>
  </r>
  <r>
    <n v="1874"/>
    <d v="2017-11-07T00:00:00"/>
    <x v="605"/>
    <x v="0"/>
    <s v="Departamento"/>
    <n v="124"/>
    <x v="1"/>
    <n v="27052.400000000001"/>
    <n v="743045"/>
    <n v="594436"/>
    <n v="121556.6"/>
    <s v="Romina"/>
    <n v="4"/>
  </r>
  <r>
    <n v="1875"/>
    <d v="2017-11-07T00:00:00"/>
    <x v="668"/>
    <x v="1"/>
    <s v="Local Comercial"/>
    <n v="86"/>
    <x v="1"/>
    <n v="22353.200000000001"/>
    <n v="625640"/>
    <n v="500512"/>
    <n v="102774.8"/>
    <s v="Romina"/>
    <n v="4.9000000000000004"/>
  </r>
  <r>
    <n v="1876"/>
    <d v="2017-11-08T00:00:00"/>
    <x v="731"/>
    <x v="1"/>
    <s v="Estacionamiento"/>
    <n v="184"/>
    <x v="0"/>
    <n v="54019.92"/>
    <n v="1407483"/>
    <n v="1125986.3999999999"/>
    <n v="227476.68000000011"/>
    <s v="Carlos"/>
    <n v="4.5"/>
  </r>
  <r>
    <n v="1877"/>
    <d v="2017-11-08T00:00:00"/>
    <x v="536"/>
    <x v="0"/>
    <s v="Local Comercial"/>
    <n v="166"/>
    <x v="0"/>
    <n v="43132.480000000003"/>
    <n v="1130372"/>
    <n v="904297.6"/>
    <n v="182941.92"/>
    <s v="Arturo"/>
    <n v="5"/>
  </r>
  <r>
    <n v="1878"/>
    <d v="2017-11-08T00:00:00"/>
    <x v="738"/>
    <x v="2"/>
    <s v="Estacionamiento"/>
    <n v="165"/>
    <x v="0"/>
    <n v="38077.4"/>
    <n v="1011095"/>
    <n v="808876"/>
    <n v="164141.6"/>
    <s v="Ángeles"/>
    <n v="3.7"/>
  </r>
  <r>
    <n v="1879"/>
    <d v="2017-11-08T00:00:00"/>
    <x v="739"/>
    <x v="3"/>
    <s v="Estacionamiento"/>
    <n v="52"/>
    <x v="1"/>
    <n v="9410.52"/>
    <n v="302398"/>
    <n v="241918.4"/>
    <n v="51069.08"/>
    <s v="Sabrina"/>
    <n v="4.5"/>
  </r>
  <r>
    <n v="1880"/>
    <d v="2017-11-08T00:00:00"/>
    <x v="684"/>
    <x v="3"/>
    <s v="Departamento"/>
    <n v="148"/>
    <x v="0"/>
    <n v="35595.919999999998"/>
    <n v="949283"/>
    <n v="759426.4"/>
    <n v="154260.68"/>
    <s v="Iván"/>
    <n v="4.3"/>
  </r>
  <r>
    <n v="1881"/>
    <d v="2017-11-09T00:00:00"/>
    <x v="536"/>
    <x v="2"/>
    <s v="Estacionamiento"/>
    <n v="150"/>
    <x v="0"/>
    <n v="46308.12"/>
    <n v="1210688"/>
    <n v="968550.40000000002"/>
    <n v="195829.47999999998"/>
    <s v="Arturo"/>
    <n v="4.9000000000000004"/>
  </r>
  <r>
    <n v="1882"/>
    <d v="2017-11-09T00:00:00"/>
    <x v="676"/>
    <x v="1"/>
    <s v="Casa"/>
    <n v="183"/>
    <x v="0"/>
    <n v="67785.600000000006"/>
    <n v="1750475"/>
    <n v="1400380"/>
    <n v="282309.40000000002"/>
    <s v="Ángeles"/>
    <n v="4.2"/>
  </r>
  <r>
    <n v="1883"/>
    <d v="2017-11-09T00:00:00"/>
    <x v="740"/>
    <x v="0"/>
    <s v="Departamento"/>
    <n v="150"/>
    <x v="0"/>
    <n v="59768.52"/>
    <n v="1545473"/>
    <n v="1236378.3999999999"/>
    <n v="249326.0800000001"/>
    <s v="Iván"/>
    <n v="3.6"/>
  </r>
  <r>
    <n v="1884"/>
    <d v="2017-11-10T00:00:00"/>
    <x v="554"/>
    <x v="0"/>
    <s v="Estacionamiento"/>
    <n v="241"/>
    <x v="0"/>
    <n v="87543.56"/>
    <n v="2252699"/>
    <n v="1802159.2"/>
    <n v="362996.24000000005"/>
    <s v="Ángeles"/>
    <n v="3.8"/>
  </r>
  <r>
    <n v="1885"/>
    <d v="2017-11-12T00:00:00"/>
    <x v="640"/>
    <x v="1"/>
    <s v="Local Comercial"/>
    <n v="220"/>
    <x v="0"/>
    <n v="51121"/>
    <n v="1336985"/>
    <n v="1069588"/>
    <n v="216276"/>
    <s v="Romina"/>
    <n v="3.6"/>
  </r>
  <r>
    <n v="1886"/>
    <d v="2017-11-12T00:00:00"/>
    <x v="741"/>
    <x v="3"/>
    <s v="Terreno"/>
    <n v="267"/>
    <x v="0"/>
    <n v="92478.32"/>
    <n v="2369543"/>
    <n v="1895634.4"/>
    <n v="381430.28000000009"/>
    <s v="Carlos"/>
    <n v="4.0999999999999996"/>
  </r>
  <r>
    <n v="1887"/>
    <d v="2017-11-13T00:00:00"/>
    <x v="633"/>
    <x v="1"/>
    <s v="Depósito"/>
    <n v="153"/>
    <x v="1"/>
    <n v="26472.36"/>
    <n v="728969"/>
    <n v="583175.19999999995"/>
    <n v="119321.44000000005"/>
    <s v="Arturo"/>
    <n v="4.4000000000000004"/>
  </r>
  <r>
    <n v="1888"/>
    <d v="2017-11-13T00:00:00"/>
    <x v="666"/>
    <x v="1"/>
    <s v="Estacionamiento"/>
    <n v="61"/>
    <x v="1"/>
    <n v="14765.88"/>
    <n v="429457"/>
    <n v="343565.6"/>
    <n v="71125.520000000019"/>
    <s v="Arturo"/>
    <n v="4.5999999999999996"/>
  </r>
  <r>
    <n v="1889"/>
    <d v="2017-11-13T00:00:00"/>
    <x v="605"/>
    <x v="2"/>
    <s v="Terreno"/>
    <n v="71"/>
    <x v="1"/>
    <n v="13060.36"/>
    <n v="378069"/>
    <n v="302455.2"/>
    <n v="62553.439999999988"/>
    <s v="Sabrina"/>
    <n v="5"/>
  </r>
  <r>
    <n v="1890"/>
    <d v="2017-11-13T00:00:00"/>
    <x v="683"/>
    <x v="2"/>
    <s v="Depósito"/>
    <n v="244"/>
    <x v="0"/>
    <n v="81816"/>
    <n v="2107235"/>
    <n v="1685788"/>
    <n v="339631"/>
    <s v="Romina"/>
    <n v="4.7"/>
  </r>
  <r>
    <n v="1891"/>
    <d v="2017-11-13T00:00:00"/>
    <x v="733"/>
    <x v="1"/>
    <s v="Departamento"/>
    <n v="82"/>
    <x v="1"/>
    <n v="19164.400000000001"/>
    <n v="536220"/>
    <n v="428976"/>
    <n v="88079.6"/>
    <s v="Ángeles"/>
    <n v="4.9000000000000004"/>
  </r>
  <r>
    <n v="1892"/>
    <d v="2017-11-13T00:00:00"/>
    <x v="742"/>
    <x v="3"/>
    <s v="Estacionamiento"/>
    <n v="150"/>
    <x v="0"/>
    <n v="54241.56"/>
    <n v="1417249"/>
    <n v="1133799.2"/>
    <n v="229208.24000000005"/>
    <s v="Romina"/>
    <n v="4.5"/>
  </r>
  <r>
    <n v="1893"/>
    <d v="2017-11-13T00:00:00"/>
    <x v="502"/>
    <x v="0"/>
    <s v="Local Comercial"/>
    <n v="63"/>
    <x v="1"/>
    <n v="20084.2"/>
    <n v="563165"/>
    <n v="450532"/>
    <n v="92548.800000000003"/>
    <s v="Carlos"/>
    <n v="4.3"/>
  </r>
  <r>
    <n v="1894"/>
    <d v="2017-11-14T00:00:00"/>
    <x v="600"/>
    <x v="1"/>
    <s v="Oficinas"/>
    <n v="42"/>
    <x v="1"/>
    <n v="15866.2"/>
    <n v="463365"/>
    <n v="370692"/>
    <n v="76806.8"/>
    <s v="Sabrina"/>
    <n v="3.8"/>
  </r>
  <r>
    <n v="1895"/>
    <d v="2017-11-14T00:00:00"/>
    <x v="632"/>
    <x v="3"/>
    <s v="Casa"/>
    <n v="275"/>
    <x v="0"/>
    <n v="67889.8"/>
    <n v="1756805"/>
    <n v="1405444"/>
    <n v="283471.2"/>
    <s v="Ángeles"/>
    <n v="4.5999999999999996"/>
  </r>
  <r>
    <n v="1896"/>
    <d v="2017-11-14T00:00:00"/>
    <x v="527"/>
    <x v="3"/>
    <s v="Terreno"/>
    <n v="188"/>
    <x v="0"/>
    <n v="31329.32"/>
    <n v="841168"/>
    <n v="672934.40000000002"/>
    <n v="136904.27999999997"/>
    <s v="Ángeles"/>
    <n v="4.8"/>
  </r>
  <r>
    <n v="1897"/>
    <d v="2017-11-15T00:00:00"/>
    <x v="743"/>
    <x v="3"/>
    <s v="Casa"/>
    <n v="56"/>
    <x v="1"/>
    <n v="16080.6"/>
    <n v="457775"/>
    <n v="366220"/>
    <n v="75474.399999999994"/>
    <s v="Carlos"/>
    <n v="4.2"/>
  </r>
  <r>
    <n v="1898"/>
    <d v="2017-11-16T00:00:00"/>
    <x v="614"/>
    <x v="1"/>
    <s v="Local Comercial"/>
    <n v="159"/>
    <x v="0"/>
    <n v="46343.28"/>
    <n v="1216442"/>
    <n v="973153.6"/>
    <n v="196945.12000000002"/>
    <s v="Ángeles"/>
    <n v="4"/>
  </r>
  <r>
    <n v="1899"/>
    <d v="2017-11-16T00:00:00"/>
    <x v="734"/>
    <x v="0"/>
    <s v="Local Comercial"/>
    <n v="110"/>
    <x v="0"/>
    <n v="34283.599999999999"/>
    <n v="915425"/>
    <n v="732340"/>
    <n v="148801.4"/>
    <s v="Sabrina"/>
    <n v="4.5999999999999996"/>
  </r>
  <r>
    <n v="1900"/>
    <d v="2017-11-16T00:00:00"/>
    <x v="744"/>
    <x v="0"/>
    <s v="Depósito"/>
    <n v="271"/>
    <x v="0"/>
    <n v="43770.48"/>
    <n v="1153072"/>
    <n v="922457.59999999998"/>
    <n v="186843.92"/>
    <s v="Romina"/>
    <n v="4"/>
  </r>
  <r>
    <n v="1901"/>
    <d v="2017-11-17T00:00:00"/>
    <x v="742"/>
    <x v="1"/>
    <s v="Departamento"/>
    <n v="154"/>
    <x v="0"/>
    <n v="35612.120000000003"/>
    <n v="953863"/>
    <n v="763090.4"/>
    <n v="155160.47999999998"/>
    <s v="Romina"/>
    <n v="4.4000000000000004"/>
  </r>
  <r>
    <n v="1902"/>
    <d v="2017-11-17T00:00:00"/>
    <x v="698"/>
    <x v="3"/>
    <s v="Estacionamiento"/>
    <n v="59"/>
    <x v="1"/>
    <n v="16499"/>
    <n v="467760"/>
    <n v="374208"/>
    <n v="77053"/>
    <s v="Sabrina"/>
    <n v="4.8"/>
  </r>
  <r>
    <n v="1903"/>
    <d v="2017-11-19T00:00:00"/>
    <x v="745"/>
    <x v="2"/>
    <s v="Local Comercial"/>
    <n v="141"/>
    <x v="0"/>
    <n v="47915.199999999997"/>
    <n v="1249990"/>
    <n v="999992"/>
    <n v="202082.8"/>
    <s v="Arturo"/>
    <n v="5"/>
  </r>
  <r>
    <n v="1904"/>
    <d v="2017-11-19T00:00:00"/>
    <x v="677"/>
    <x v="3"/>
    <s v="Departamento"/>
    <n v="215"/>
    <x v="0"/>
    <n v="63054"/>
    <n v="1638085"/>
    <n v="1310468"/>
    <n v="264563"/>
    <s v="Sabrina"/>
    <n v="4.0999999999999996"/>
  </r>
  <r>
    <n v="1905"/>
    <d v="2017-11-19T00:00:00"/>
    <x v="746"/>
    <x v="1"/>
    <s v="Depósito"/>
    <n v="82"/>
    <x v="1"/>
    <n v="29180"/>
    <n v="793385"/>
    <n v="634708"/>
    <n v="129497"/>
    <s v="Romina"/>
    <n v="4.4000000000000004"/>
  </r>
  <r>
    <n v="1906"/>
    <d v="2017-11-20T00:00:00"/>
    <x v="747"/>
    <x v="2"/>
    <s v="Estacionamiento"/>
    <n v="87"/>
    <x v="1"/>
    <n v="15624.2"/>
    <n v="452915"/>
    <n v="362332"/>
    <n v="74958.8"/>
    <s v="Iván"/>
    <n v="4.3"/>
  </r>
  <r>
    <n v="1907"/>
    <d v="2017-11-20T00:00:00"/>
    <x v="748"/>
    <x v="0"/>
    <s v="Departamento"/>
    <n v="102"/>
    <x v="1"/>
    <n v="18832.2"/>
    <n v="537865"/>
    <n v="430292"/>
    <n v="88740.800000000003"/>
    <s v="Iván"/>
    <n v="4.3"/>
  </r>
  <r>
    <n v="1908"/>
    <d v="2017-11-21T00:00:00"/>
    <x v="608"/>
    <x v="1"/>
    <s v="Local Comercial"/>
    <n v="46"/>
    <x v="1"/>
    <n v="17970.72"/>
    <n v="509153"/>
    <n v="407322.4"/>
    <n v="83859.879999999976"/>
    <s v="Ángeles"/>
    <n v="5"/>
  </r>
  <r>
    <n v="1909"/>
    <d v="2017-11-21T00:00:00"/>
    <x v="749"/>
    <x v="2"/>
    <s v="Departamento"/>
    <n v="114"/>
    <x v="1"/>
    <n v="19722.240000000002"/>
    <n v="545091"/>
    <n v="436072.8"/>
    <n v="89295.96"/>
    <s v="Romina"/>
    <n v="4"/>
  </r>
  <r>
    <n v="1910"/>
    <d v="2017-11-21T00:00:00"/>
    <x v="562"/>
    <x v="3"/>
    <s v="Oficinas"/>
    <n v="179"/>
    <x v="0"/>
    <n v="46466.6"/>
    <n v="1215675"/>
    <n v="972540"/>
    <n v="196668.4"/>
    <s v="Sabrina"/>
    <n v="4"/>
  </r>
  <r>
    <n v="1911"/>
    <d v="2017-11-21T00:00:00"/>
    <x v="750"/>
    <x v="2"/>
    <s v="Departamento"/>
    <n v="107"/>
    <x v="0"/>
    <n v="41500.080000000002"/>
    <n v="1096312"/>
    <n v="877049.6"/>
    <n v="177762.32"/>
    <s v="Carlos"/>
    <n v="3.6"/>
  </r>
  <r>
    <n v="1912"/>
    <d v="2017-11-22T00:00:00"/>
    <x v="678"/>
    <x v="3"/>
    <s v="Depósito"/>
    <n v="88"/>
    <x v="0"/>
    <n v="30098.799999999999"/>
    <n v="819855"/>
    <n v="655884"/>
    <n v="133872.20000000001"/>
    <s v="Iván"/>
    <n v="4.2"/>
  </r>
  <r>
    <n v="1913"/>
    <d v="2017-11-22T00:00:00"/>
    <x v="710"/>
    <x v="1"/>
    <s v="Local Comercial"/>
    <n v="280"/>
    <x v="0"/>
    <n v="75887.759999999995"/>
    <n v="1962829"/>
    <n v="1570263.2"/>
    <n v="316678.04000000004"/>
    <s v="Ángeles"/>
    <n v="5"/>
  </r>
  <r>
    <n v="1914"/>
    <d v="2017-11-22T00:00:00"/>
    <x v="641"/>
    <x v="2"/>
    <s v="Casa"/>
    <n v="157"/>
    <x v="0"/>
    <n v="35646.639999999999"/>
    <n v="951126"/>
    <n v="760900.8"/>
    <n v="154578.55999999994"/>
    <s v="Carlos"/>
    <n v="4.3"/>
  </r>
  <r>
    <n v="1915"/>
    <d v="2017-11-22T00:00:00"/>
    <x v="751"/>
    <x v="3"/>
    <s v="Oficinas"/>
    <n v="171"/>
    <x v="0"/>
    <n v="68265.039999999994"/>
    <n v="1773386"/>
    <n v="1418708.8"/>
    <n v="286412.15999999997"/>
    <s v="Ángeles"/>
    <n v="4.0999999999999996"/>
  </r>
  <r>
    <n v="1916"/>
    <d v="2017-11-22T00:00:00"/>
    <x v="609"/>
    <x v="1"/>
    <s v="Departamento"/>
    <n v="256"/>
    <x v="0"/>
    <n v="91874.72"/>
    <n v="2360353"/>
    <n v="1888282.4"/>
    <n v="380195.88000000012"/>
    <s v="Arturo"/>
    <n v="4.0999999999999996"/>
  </r>
  <r>
    <n v="1917"/>
    <d v="2017-11-23T00:00:00"/>
    <x v="752"/>
    <x v="3"/>
    <s v="Estacionamiento"/>
    <n v="55"/>
    <x v="1"/>
    <n v="16447.400000000001"/>
    <n v="462495"/>
    <n v="369996"/>
    <n v="76051.600000000006"/>
    <s v="Carlos"/>
    <n v="4.5999999999999996"/>
  </r>
  <r>
    <n v="1918"/>
    <d v="2017-11-23T00:00:00"/>
    <x v="753"/>
    <x v="1"/>
    <s v="Oficinas"/>
    <n v="42"/>
    <x v="1"/>
    <n v="11395.6"/>
    <n v="338300"/>
    <n v="270640"/>
    <n v="56264.4"/>
    <s v="Carlos"/>
    <n v="4.5999999999999996"/>
  </r>
  <r>
    <n v="1919"/>
    <d v="2017-11-23T00:00:00"/>
    <x v="685"/>
    <x v="0"/>
    <s v="Departamento"/>
    <n v="40"/>
    <x v="1"/>
    <n v="13461.72"/>
    <n v="400453"/>
    <n v="320362.40000000002"/>
    <n v="66628.879999999976"/>
    <s v="Romina"/>
    <n v="4.5"/>
  </r>
  <r>
    <n v="1920"/>
    <d v="2017-11-23T00:00:00"/>
    <x v="691"/>
    <x v="2"/>
    <s v="Local Comercial"/>
    <n v="238"/>
    <x v="0"/>
    <n v="92932.479999999996"/>
    <n v="2383622"/>
    <n v="1906897.6"/>
    <n v="383791.91999999993"/>
    <s v="Ángeles"/>
    <n v="5"/>
  </r>
  <r>
    <n v="1921"/>
    <d v="2017-11-24T00:00:00"/>
    <x v="752"/>
    <x v="2"/>
    <s v="Estacionamiento"/>
    <n v="83"/>
    <x v="1"/>
    <n v="25469.72"/>
    <n v="692378"/>
    <n v="553902.4"/>
    <n v="113005.87999999998"/>
    <s v="Iván"/>
    <n v="3.8"/>
  </r>
  <r>
    <n v="1922"/>
    <d v="2017-11-24T00:00:00"/>
    <x v="688"/>
    <x v="2"/>
    <s v="Oficinas"/>
    <n v="216"/>
    <x v="0"/>
    <n v="53786.92"/>
    <n v="1397008"/>
    <n v="1117606.3999999999"/>
    <n v="225614.68000000011"/>
    <s v="Iván"/>
    <n v="3.7"/>
  </r>
  <r>
    <n v="1923"/>
    <d v="2017-11-24T00:00:00"/>
    <x v="558"/>
    <x v="2"/>
    <s v="Depósito"/>
    <n v="284"/>
    <x v="0"/>
    <n v="50379.56"/>
    <n v="1312774"/>
    <n v="1050219.2"/>
    <n v="212175.24000000005"/>
    <s v="Ángeles"/>
    <n v="3.9"/>
  </r>
  <r>
    <n v="1924"/>
    <d v="2017-11-25T00:00:00"/>
    <x v="754"/>
    <x v="3"/>
    <s v="Oficinas"/>
    <n v="290"/>
    <x v="0"/>
    <n v="103299.2"/>
    <n v="2649890"/>
    <n v="2119912"/>
    <n v="426678.8"/>
    <s v="Romina"/>
    <n v="4.5999999999999996"/>
  </r>
  <r>
    <n v="1925"/>
    <d v="2017-11-25T00:00:00"/>
    <x v="755"/>
    <x v="0"/>
    <s v="Casa"/>
    <n v="269"/>
    <x v="0"/>
    <n v="71581.440000000002"/>
    <n v="1854221"/>
    <n v="1483376.8"/>
    <n v="299262.75999999995"/>
    <s v="Carlos"/>
    <n v="4"/>
  </r>
  <r>
    <n v="1926"/>
    <d v="2017-11-25T00:00:00"/>
    <x v="583"/>
    <x v="0"/>
    <s v="Local Comercial"/>
    <n v="97"/>
    <x v="1"/>
    <n v="21417.08"/>
    <n v="593612"/>
    <n v="474889.6"/>
    <n v="97305.320000000022"/>
    <s v="Romina"/>
    <n v="4"/>
  </r>
  <r>
    <n v="1927"/>
    <d v="2017-11-26T00:00:00"/>
    <x v="756"/>
    <x v="3"/>
    <s v="Departamento"/>
    <n v="40"/>
    <x v="1"/>
    <n v="6281.2"/>
    <n v="224165"/>
    <n v="179332"/>
    <n v="38551.800000000003"/>
    <s v="Sabrina"/>
    <n v="3.9"/>
  </r>
  <r>
    <n v="1928"/>
    <d v="2017-11-26T00:00:00"/>
    <x v="561"/>
    <x v="1"/>
    <s v="Depósito"/>
    <n v="173"/>
    <x v="0"/>
    <n v="65925.119999999995"/>
    <n v="1711388"/>
    <n v="1369110.4"/>
    <n v="276352.4800000001"/>
    <s v="Iván"/>
    <n v="4.5999999999999996"/>
  </r>
  <r>
    <n v="1929"/>
    <d v="2017-11-26T00:00:00"/>
    <x v="538"/>
    <x v="0"/>
    <s v="Oficinas"/>
    <n v="89"/>
    <x v="0"/>
    <n v="33051.839999999997"/>
    <n v="890981"/>
    <n v="712784.8"/>
    <n v="145144.35999999996"/>
    <s v="Arturo"/>
    <n v="3.8"/>
  </r>
  <r>
    <n v="1930"/>
    <d v="2017-11-26T00:00:00"/>
    <x v="694"/>
    <x v="3"/>
    <s v="Depósito"/>
    <n v="271"/>
    <x v="0"/>
    <n v="60452.08"/>
    <n v="1575737"/>
    <n v="1260589.6000000001"/>
    <n v="254695.31999999989"/>
    <s v="Arturo"/>
    <n v="4.5999999999999996"/>
  </r>
  <r>
    <n v="1931"/>
    <d v="2017-11-27T00:00:00"/>
    <x v="757"/>
    <x v="1"/>
    <s v="Oficinas"/>
    <n v="283"/>
    <x v="0"/>
    <n v="48033.8"/>
    <n v="1264805"/>
    <n v="1011844"/>
    <n v="204927.2"/>
    <s v="Iván"/>
    <n v="4.7"/>
  </r>
  <r>
    <n v="1932"/>
    <d v="2017-11-27T00:00:00"/>
    <x v="707"/>
    <x v="0"/>
    <s v="Local Comercial"/>
    <n v="85"/>
    <x v="0"/>
    <n v="30967.84"/>
    <n v="832181"/>
    <n v="665744.80000000005"/>
    <n v="135468.35999999996"/>
    <s v="Ángeles"/>
    <n v="3.8"/>
  </r>
  <r>
    <n v="1933"/>
    <d v="2017-11-27T00:00:00"/>
    <x v="623"/>
    <x v="0"/>
    <s v="Oficinas"/>
    <n v="174"/>
    <x v="0"/>
    <n v="66816.600000000006"/>
    <n v="1724525"/>
    <n v="1379620"/>
    <n v="278088.40000000002"/>
    <s v="Sabrina"/>
    <n v="4.4000000000000004"/>
  </r>
  <r>
    <n v="1934"/>
    <d v="2017-11-28T00:00:00"/>
    <x v="758"/>
    <x v="0"/>
    <s v="Departamento"/>
    <n v="102"/>
    <x v="0"/>
    <n v="39682.199999999997"/>
    <n v="1057715"/>
    <n v="846172"/>
    <n v="171860.8"/>
    <s v="Romina"/>
    <n v="3.9"/>
  </r>
  <r>
    <n v="1935"/>
    <d v="2017-11-28T00:00:00"/>
    <x v="649"/>
    <x v="0"/>
    <s v="Terreno"/>
    <n v="74"/>
    <x v="1"/>
    <n v="15169.2"/>
    <n v="441765"/>
    <n v="353412"/>
    <n v="73183.8"/>
    <s v="Romina"/>
    <n v="4.5999999999999996"/>
  </r>
  <r>
    <n v="1936"/>
    <d v="2017-11-28T00:00:00"/>
    <x v="562"/>
    <x v="0"/>
    <s v="Oficinas"/>
    <n v="244"/>
    <x v="0"/>
    <n v="70143"/>
    <n v="1816835"/>
    <n v="1453468"/>
    <n v="293224"/>
    <s v="Sabrina"/>
    <n v="4.0999999999999996"/>
  </r>
  <r>
    <n v="1937"/>
    <d v="2017-11-28T00:00:00"/>
    <x v="750"/>
    <x v="3"/>
    <s v="Casa"/>
    <n v="182"/>
    <x v="0"/>
    <n v="49962.68"/>
    <n v="1302477"/>
    <n v="1041981.6"/>
    <n v="210532.72000000003"/>
    <s v="Sabrina"/>
    <n v="5"/>
  </r>
  <r>
    <n v="1938"/>
    <d v="2017-11-29T00:00:00"/>
    <x v="759"/>
    <x v="3"/>
    <s v="Terreno"/>
    <n v="151"/>
    <x v="0"/>
    <n v="30181.4"/>
    <n v="820345"/>
    <n v="656276"/>
    <n v="133887.6"/>
    <s v="Romina"/>
    <n v="3.8"/>
  </r>
  <r>
    <n v="1939"/>
    <d v="2017-11-29T00:00:00"/>
    <x v="692"/>
    <x v="2"/>
    <s v="Terreno"/>
    <n v="133"/>
    <x v="1"/>
    <n v="26647.24"/>
    <n v="730116"/>
    <n v="584092.80000000005"/>
    <n v="119375.95999999995"/>
    <s v="Romina"/>
    <n v="4"/>
  </r>
  <r>
    <n v="1940"/>
    <d v="2017-11-30T00:00:00"/>
    <x v="706"/>
    <x v="1"/>
    <s v="Estacionamiento"/>
    <n v="97"/>
    <x v="0"/>
    <n v="36573.160000000003"/>
    <n v="977639"/>
    <n v="782111.2"/>
    <n v="158954.64000000004"/>
    <s v="Arturo"/>
    <n v="4.9000000000000004"/>
  </r>
  <r>
    <n v="1941"/>
    <d v="2017-11-30T00:00:00"/>
    <x v="709"/>
    <x v="0"/>
    <s v="Depósito"/>
    <n v="165"/>
    <x v="0"/>
    <n v="67006.2"/>
    <n v="1737565"/>
    <n v="1390052"/>
    <n v="280506.8"/>
    <s v="Ángeles"/>
    <n v="4.2"/>
  </r>
  <r>
    <n v="1942"/>
    <d v="2017-11-30T00:00:00"/>
    <x v="701"/>
    <x v="1"/>
    <s v="Casa"/>
    <n v="106"/>
    <x v="1"/>
    <n v="28784.880000000001"/>
    <n v="784432"/>
    <n v="627545.59999999998"/>
    <n v="128101.52000000002"/>
    <s v="Arturo"/>
    <n v="3.6"/>
  </r>
  <r>
    <n v="1943"/>
    <d v="2017-12-01T00:00:00"/>
    <x v="697"/>
    <x v="3"/>
    <s v="Oficinas"/>
    <n v="285"/>
    <x v="0"/>
    <n v="55488.52"/>
    <n v="1443048"/>
    <n v="1154438.3999999999"/>
    <n v="233121.0800000001"/>
    <s v="Iván"/>
    <n v="3.7"/>
  </r>
  <r>
    <n v="1944"/>
    <d v="2017-12-01T00:00:00"/>
    <x v="760"/>
    <x v="1"/>
    <s v="Local Comercial"/>
    <n v="204"/>
    <x v="0"/>
    <n v="60182.8"/>
    <n v="1563605"/>
    <n v="1250884"/>
    <n v="252538.2"/>
    <s v="Iván"/>
    <n v="3.8"/>
  </r>
  <r>
    <n v="1945"/>
    <d v="2017-12-03T00:00:00"/>
    <x v="701"/>
    <x v="2"/>
    <s v="Terreno"/>
    <n v="258"/>
    <x v="0"/>
    <n v="60803.8"/>
    <n v="1582205"/>
    <n v="1265764"/>
    <n v="255637.2"/>
    <s v="Sabrina"/>
    <n v="4.2"/>
  </r>
  <r>
    <n v="1946"/>
    <d v="2017-12-03T00:00:00"/>
    <x v="759"/>
    <x v="0"/>
    <s v="Oficinas"/>
    <n v="259"/>
    <x v="0"/>
    <n v="84700.479999999996"/>
    <n v="2183597"/>
    <n v="1746877.6"/>
    <n v="352018.91999999993"/>
    <s v="Carlos"/>
    <n v="4.4000000000000004"/>
  </r>
  <r>
    <n v="1947"/>
    <d v="2017-12-03T00:00:00"/>
    <x v="761"/>
    <x v="1"/>
    <s v="Estacionamiento"/>
    <n v="171"/>
    <x v="0"/>
    <n v="46500.44"/>
    <n v="1226421"/>
    <n v="981136.8"/>
    <n v="198783.75999999995"/>
    <s v="Romina"/>
    <n v="3.7"/>
  </r>
  <r>
    <n v="1948"/>
    <d v="2017-12-04T00:00:00"/>
    <x v="712"/>
    <x v="0"/>
    <s v="Depósito"/>
    <n v="171"/>
    <x v="0"/>
    <n v="66781.16"/>
    <n v="1722389"/>
    <n v="1377911.2"/>
    <n v="277696.64000000001"/>
    <s v="Arturo"/>
    <n v="3.6"/>
  </r>
  <r>
    <n v="1949"/>
    <d v="2017-12-05T00:00:00"/>
    <x v="762"/>
    <x v="1"/>
    <s v="Local Comercial"/>
    <n v="79"/>
    <x v="1"/>
    <n v="26703.599999999999"/>
    <n v="730000"/>
    <n v="584000"/>
    <n v="119296.4"/>
    <s v="Sabrina"/>
    <n v="4.9000000000000004"/>
  </r>
  <r>
    <n v="1950"/>
    <d v="2017-12-05T00:00:00"/>
    <x v="589"/>
    <x v="3"/>
    <s v="Departamento"/>
    <n v="61"/>
    <x v="1"/>
    <n v="11753.52"/>
    <n v="360698"/>
    <n v="288558.40000000002"/>
    <n v="60386.079999999973"/>
    <s v="Sabrina"/>
    <n v="4.2"/>
  </r>
  <r>
    <n v="1951"/>
    <d v="2017-12-05T00:00:00"/>
    <x v="763"/>
    <x v="0"/>
    <s v="Depósito"/>
    <n v="158"/>
    <x v="1"/>
    <n v="29370.44"/>
    <n v="790271"/>
    <n v="632216.80000000005"/>
    <n v="128683.75999999995"/>
    <s v="Iván"/>
    <n v="4.4000000000000004"/>
  </r>
  <r>
    <n v="1952"/>
    <d v="2017-12-06T00:00:00"/>
    <x v="764"/>
    <x v="1"/>
    <s v="Casa"/>
    <n v="159"/>
    <x v="0"/>
    <n v="52671.360000000001"/>
    <n v="1378169"/>
    <n v="1102535.2"/>
    <n v="222962.44000000006"/>
    <s v="Ángeles"/>
    <n v="4.0999999999999996"/>
  </r>
  <r>
    <n v="1953"/>
    <d v="2017-12-06T00:00:00"/>
    <x v="693"/>
    <x v="0"/>
    <s v="Casa"/>
    <n v="244"/>
    <x v="0"/>
    <n v="83028"/>
    <n v="2139485"/>
    <n v="1711588"/>
    <n v="344869"/>
    <s v="Iván"/>
    <n v="4.3"/>
  </r>
  <r>
    <n v="1954"/>
    <d v="2017-12-06T00:00:00"/>
    <x v="736"/>
    <x v="3"/>
    <s v="Casa"/>
    <n v="258"/>
    <x v="0"/>
    <n v="52725.440000000002"/>
    <n v="1382621"/>
    <n v="1106096.8"/>
    <n v="223798.75999999995"/>
    <s v="Carlos"/>
    <n v="4.5"/>
  </r>
  <r>
    <n v="1955"/>
    <d v="2017-12-07T00:00:00"/>
    <x v="528"/>
    <x v="2"/>
    <s v="Depósito"/>
    <n v="145"/>
    <x v="1"/>
    <n v="28929"/>
    <n v="790385"/>
    <n v="632308"/>
    <n v="129148"/>
    <s v="Ángeles"/>
    <n v="4.7"/>
  </r>
  <r>
    <n v="1956"/>
    <d v="2017-12-07T00:00:00"/>
    <x v="675"/>
    <x v="2"/>
    <s v="Estacionamiento"/>
    <n v="197"/>
    <x v="0"/>
    <n v="39898.28"/>
    <n v="1064867"/>
    <n v="851893.6"/>
    <n v="173075.12000000002"/>
    <s v="Arturo"/>
    <n v="4"/>
  </r>
  <r>
    <n v="1957"/>
    <d v="2017-12-08T00:00:00"/>
    <x v="674"/>
    <x v="3"/>
    <s v="Estacionamiento"/>
    <n v="286"/>
    <x v="0"/>
    <n v="113925.8"/>
    <n v="2904955"/>
    <n v="2323964"/>
    <n v="467065.2"/>
    <s v="Sabrina"/>
    <n v="4.4000000000000004"/>
  </r>
  <r>
    <n v="1958"/>
    <d v="2017-12-09T00:00:00"/>
    <x v="765"/>
    <x v="1"/>
    <s v="Casa"/>
    <n v="291"/>
    <x v="0"/>
    <n v="60508.28"/>
    <n v="1573317"/>
    <n v="1258653.6000000001"/>
    <n v="254155.11999999991"/>
    <s v="Carlos"/>
    <n v="4"/>
  </r>
  <r>
    <n v="1959"/>
    <d v="2017-12-09T00:00:00"/>
    <x v="766"/>
    <x v="0"/>
    <s v="Estacionamiento"/>
    <n v="196"/>
    <x v="0"/>
    <n v="39341.440000000002"/>
    <n v="1038696"/>
    <n v="830956.8"/>
    <n v="168397.75999999995"/>
    <s v="Ángeles"/>
    <n v="4.9000000000000004"/>
  </r>
  <r>
    <n v="1960"/>
    <d v="2017-12-09T00:00:00"/>
    <x v="767"/>
    <x v="3"/>
    <s v="Terreno"/>
    <n v="280"/>
    <x v="0"/>
    <n v="97263.48"/>
    <n v="2483447"/>
    <n v="1986757.6"/>
    <n v="399425.91999999993"/>
    <s v="Ángeles"/>
    <n v="3.6"/>
  </r>
  <r>
    <n v="1961"/>
    <d v="2017-12-09T00:00:00"/>
    <x v="768"/>
    <x v="1"/>
    <s v="Departamento"/>
    <n v="167"/>
    <x v="0"/>
    <n v="31439.8"/>
    <n v="843605"/>
    <n v="674884"/>
    <n v="137281.20000000001"/>
    <s v="Arturo"/>
    <n v="3.7"/>
  </r>
  <r>
    <n v="1962"/>
    <d v="2017-12-11T00:00:00"/>
    <x v="590"/>
    <x v="1"/>
    <s v="Depósito"/>
    <n v="231"/>
    <x v="0"/>
    <n v="87312.639999999999"/>
    <n v="2239651"/>
    <n v="1791720.8"/>
    <n v="360617.55999999994"/>
    <s v="Romina"/>
    <n v="4.0999999999999996"/>
  </r>
  <r>
    <n v="1963"/>
    <d v="2017-12-12T00:00:00"/>
    <x v="691"/>
    <x v="0"/>
    <s v="Departamento"/>
    <n v="111"/>
    <x v="1"/>
    <n v="20347.16"/>
    <n v="573164"/>
    <n v="458531.2"/>
    <n v="94285.639999999985"/>
    <s v="Carlos"/>
    <n v="4.0999999999999996"/>
  </r>
  <r>
    <n v="1964"/>
    <d v="2017-12-13T00:00:00"/>
    <x v="643"/>
    <x v="3"/>
    <s v="Terreno"/>
    <n v="112"/>
    <x v="0"/>
    <n v="31229.759999999998"/>
    <n v="840829"/>
    <n v="672663.2"/>
    <n v="136936.04000000004"/>
    <s v="Ángeles"/>
    <n v="3.9"/>
  </r>
  <r>
    <n v="1965"/>
    <d v="2017-12-13T00:00:00"/>
    <x v="769"/>
    <x v="1"/>
    <s v="Depósito"/>
    <n v="54"/>
    <x v="1"/>
    <n v="10540.96"/>
    <n v="330434"/>
    <n v="264347.2"/>
    <n v="55545.839999999989"/>
    <s v="Arturo"/>
    <n v="3.6"/>
  </r>
  <r>
    <n v="1966"/>
    <d v="2017-12-13T00:00:00"/>
    <x v="634"/>
    <x v="1"/>
    <s v="Terreno"/>
    <n v="63"/>
    <x v="1"/>
    <n v="9858.84"/>
    <n v="307481"/>
    <n v="245984.8"/>
    <n v="51637.360000000015"/>
    <s v="Sabrina"/>
    <n v="3.7"/>
  </r>
  <r>
    <n v="1967"/>
    <d v="2017-12-14T00:00:00"/>
    <x v="672"/>
    <x v="2"/>
    <s v="Estacionamiento"/>
    <n v="211"/>
    <x v="0"/>
    <n v="81235.360000000001"/>
    <n v="2082869"/>
    <n v="1666295.2"/>
    <n v="335338.44000000006"/>
    <s v="Arturo"/>
    <n v="3.8"/>
  </r>
  <r>
    <n v="1968"/>
    <d v="2017-12-15T00:00:00"/>
    <x v="770"/>
    <x v="2"/>
    <s v="Oficinas"/>
    <n v="215"/>
    <x v="0"/>
    <n v="68614.84"/>
    <n v="1768931"/>
    <n v="1415144.8"/>
    <n v="285171.36"/>
    <s v="Iván"/>
    <n v="4.5"/>
  </r>
  <r>
    <n v="1969"/>
    <d v="2017-12-16T00:00:00"/>
    <x v="691"/>
    <x v="1"/>
    <s v="Depósito"/>
    <n v="253"/>
    <x v="0"/>
    <n v="72965.399999999994"/>
    <n v="1879270"/>
    <n v="1503416"/>
    <n v="302888.59999999998"/>
    <s v="Ángeles"/>
    <n v="3.6"/>
  </r>
  <r>
    <n v="1970"/>
    <d v="2017-12-16T00:00:00"/>
    <x v="670"/>
    <x v="0"/>
    <s v="Terreno"/>
    <n v="102"/>
    <x v="0"/>
    <n v="33381.68"/>
    <n v="893177"/>
    <n v="714541.6"/>
    <n v="145253.72000000003"/>
    <s v="Ángeles"/>
    <n v="4.5999999999999996"/>
  </r>
  <r>
    <n v="1971"/>
    <d v="2017-12-16T00:00:00"/>
    <x v="771"/>
    <x v="3"/>
    <s v="Casa"/>
    <n v="128"/>
    <x v="0"/>
    <n v="33240"/>
    <n v="894410"/>
    <n v="715528"/>
    <n v="145642"/>
    <s v="Carlos"/>
    <n v="4.2"/>
  </r>
  <r>
    <n v="1972"/>
    <d v="2017-12-17T00:00:00"/>
    <x v="772"/>
    <x v="2"/>
    <s v="Terreno"/>
    <n v="147"/>
    <x v="0"/>
    <n v="31731.72"/>
    <n v="851453"/>
    <n v="681162.4"/>
    <n v="138558.87999999998"/>
    <s v="Ángeles"/>
    <n v="3.6"/>
  </r>
  <r>
    <n v="1973"/>
    <d v="2017-12-17T00:00:00"/>
    <x v="664"/>
    <x v="1"/>
    <s v="Local Comercial"/>
    <n v="61"/>
    <x v="1"/>
    <n v="18950.28"/>
    <n v="526992"/>
    <n v="421593.59999999998"/>
    <n v="86448.120000000024"/>
    <s v="Ángeles"/>
    <n v="3.6"/>
  </r>
  <r>
    <n v="1974"/>
    <d v="2017-12-17T00:00:00"/>
    <x v="553"/>
    <x v="1"/>
    <s v="Casa"/>
    <n v="53"/>
    <x v="1"/>
    <n v="14410.12"/>
    <n v="424313"/>
    <n v="339450.4"/>
    <n v="70452.479999999981"/>
    <s v="Sabrina"/>
    <n v="4.0999999999999996"/>
  </r>
  <r>
    <n v="1975"/>
    <d v="2017-12-17T00:00:00"/>
    <x v="713"/>
    <x v="3"/>
    <s v="Departamento"/>
    <n v="143"/>
    <x v="0"/>
    <n v="35264.480000000003"/>
    <n v="943622"/>
    <n v="754897.6"/>
    <n v="153459.92000000001"/>
    <s v="Iván"/>
    <n v="4.7"/>
  </r>
  <r>
    <n v="1976"/>
    <d v="2017-12-17T00:00:00"/>
    <x v="773"/>
    <x v="0"/>
    <s v="Local Comercial"/>
    <n v="161"/>
    <x v="0"/>
    <n v="54583.8"/>
    <n v="1429580"/>
    <n v="1143664"/>
    <n v="231332.2"/>
    <s v="Romina"/>
    <n v="4.3"/>
  </r>
  <r>
    <n v="1977"/>
    <d v="2017-12-18T00:00:00"/>
    <x v="587"/>
    <x v="1"/>
    <s v="Depósito"/>
    <n v="200"/>
    <x v="0"/>
    <n v="54916.480000000003"/>
    <n v="1431872"/>
    <n v="1145497.6000000001"/>
    <n v="231457.9199999999"/>
    <s v="Sabrina"/>
    <n v="5"/>
  </r>
  <r>
    <n v="1978"/>
    <d v="2017-12-19T00:00:00"/>
    <x v="774"/>
    <x v="2"/>
    <s v="Depósito"/>
    <n v="157"/>
    <x v="1"/>
    <n v="27163.48"/>
    <n v="733247"/>
    <n v="586597.6"/>
    <n v="119485.92000000003"/>
    <s v="Arturo"/>
    <n v="3.8"/>
  </r>
  <r>
    <n v="1979"/>
    <d v="2017-12-20T00:00:00"/>
    <x v="716"/>
    <x v="1"/>
    <s v="Depósito"/>
    <n v="232"/>
    <x v="0"/>
    <n v="84301.52"/>
    <n v="2172773"/>
    <n v="1738218.4"/>
    <n v="350253.08000000007"/>
    <s v="Ángeles"/>
    <n v="4"/>
  </r>
  <r>
    <n v="1980"/>
    <d v="2017-12-20T00:00:00"/>
    <x v="775"/>
    <x v="0"/>
    <s v="Departamento"/>
    <n v="278"/>
    <x v="0"/>
    <n v="105636.92"/>
    <n v="2708233"/>
    <n v="2166586.4"/>
    <n v="436009.68000000011"/>
    <s v="Romina"/>
    <n v="4.4000000000000004"/>
  </r>
  <r>
    <n v="1981"/>
    <d v="2017-12-20T00:00:00"/>
    <x v="644"/>
    <x v="2"/>
    <s v="Departamento"/>
    <n v="44"/>
    <x v="1"/>
    <n v="16124.6"/>
    <n v="462050"/>
    <n v="369640"/>
    <n v="76285.399999999994"/>
    <s v="Carlos"/>
    <n v="4.2"/>
  </r>
  <r>
    <n v="1982"/>
    <d v="2017-12-21T00:00:00"/>
    <x v="776"/>
    <x v="1"/>
    <s v="Estacionamiento"/>
    <n v="243"/>
    <x v="0"/>
    <n v="40833.68"/>
    <n v="1072877"/>
    <n v="858301.6"/>
    <n v="173741.72000000003"/>
    <s v="Sabrina"/>
    <n v="3.7"/>
  </r>
  <r>
    <n v="1983"/>
    <d v="2017-12-21T00:00:00"/>
    <x v="777"/>
    <x v="3"/>
    <s v="Departamento"/>
    <n v="238"/>
    <x v="0"/>
    <n v="94899.36"/>
    <n v="2427119"/>
    <n v="1941695.2"/>
    <n v="390524.44000000006"/>
    <s v="Sabrina"/>
    <n v="4.3"/>
  </r>
  <r>
    <n v="1984"/>
    <d v="2017-12-21T00:00:00"/>
    <x v="778"/>
    <x v="1"/>
    <s v="Casa"/>
    <n v="103"/>
    <x v="1"/>
    <n v="26832"/>
    <n v="737735"/>
    <n v="590188"/>
    <n v="120715"/>
    <s v="Sabrina"/>
    <n v="4.8"/>
  </r>
  <r>
    <n v="1985"/>
    <d v="2017-12-21T00:00:00"/>
    <x v="643"/>
    <x v="2"/>
    <s v="Departamento"/>
    <n v="283"/>
    <x v="0"/>
    <n v="110912.12"/>
    <n v="2825913"/>
    <n v="2260730.4"/>
    <n v="454270.4800000001"/>
    <s v="Arturo"/>
    <n v="4.9000000000000004"/>
  </r>
  <r>
    <n v="1986"/>
    <d v="2017-12-21T00:00:00"/>
    <x v="779"/>
    <x v="1"/>
    <s v="Casa"/>
    <n v="187"/>
    <x v="0"/>
    <n v="36706"/>
    <n v="976985"/>
    <n v="781588"/>
    <n v="158691"/>
    <s v="Carlos"/>
    <n v="4.9000000000000004"/>
  </r>
  <r>
    <n v="1987"/>
    <d v="2017-12-21T00:00:00"/>
    <x v="742"/>
    <x v="0"/>
    <s v="Depósito"/>
    <n v="133"/>
    <x v="0"/>
    <n v="34435.120000000003"/>
    <n v="912463"/>
    <n v="729970.4"/>
    <n v="148057.47999999998"/>
    <s v="Iván"/>
    <n v="3.7"/>
  </r>
  <r>
    <n v="1988"/>
    <d v="2017-12-22T00:00:00"/>
    <x v="690"/>
    <x v="0"/>
    <s v="Local Comercial"/>
    <n v="207"/>
    <x v="0"/>
    <n v="70076.2"/>
    <n v="1807415"/>
    <n v="1445932"/>
    <n v="291406.8"/>
    <s v="Ángeles"/>
    <n v="5"/>
  </r>
  <r>
    <n v="1989"/>
    <d v="2017-12-22T00:00:00"/>
    <x v="780"/>
    <x v="1"/>
    <s v="Estacionamiento"/>
    <n v="272"/>
    <x v="0"/>
    <n v="101294.36"/>
    <n v="2585069"/>
    <n v="2068055.2"/>
    <n v="415719.44000000006"/>
    <s v="Iván"/>
    <n v="4.5"/>
  </r>
  <r>
    <n v="1990"/>
    <d v="2017-12-22T00:00:00"/>
    <x v="643"/>
    <x v="1"/>
    <s v="Local Comercial"/>
    <n v="196"/>
    <x v="0"/>
    <n v="80090.2"/>
    <n v="2058365"/>
    <n v="1646692"/>
    <n v="331582.8"/>
    <s v="Carlos"/>
    <n v="4.8"/>
  </r>
  <r>
    <n v="1991"/>
    <d v="2017-12-22T00:00:00"/>
    <x v="781"/>
    <x v="3"/>
    <s v="Estacionamiento"/>
    <n v="267"/>
    <x v="0"/>
    <n v="97516.32"/>
    <n v="2493443"/>
    <n v="1994754.4"/>
    <n v="401172.28000000009"/>
    <s v="Iván"/>
    <n v="4"/>
  </r>
  <r>
    <n v="1992"/>
    <d v="2017-12-22T00:00:00"/>
    <x v="652"/>
    <x v="3"/>
    <s v="Casa"/>
    <n v="113"/>
    <x v="0"/>
    <n v="38345.760000000002"/>
    <n v="1020629"/>
    <n v="816503.2"/>
    <n v="165780.04000000004"/>
    <s v="Sabrina"/>
    <n v="4"/>
  </r>
  <r>
    <n v="1993"/>
    <d v="2017-12-23T00:00:00"/>
    <x v="567"/>
    <x v="2"/>
    <s v="Local Comercial"/>
    <n v="296"/>
    <x v="0"/>
    <n v="83570.679999999993"/>
    <n v="2146827"/>
    <n v="1717461.6"/>
    <n v="345794.71999999991"/>
    <s v="Iván"/>
    <n v="4.5"/>
  </r>
  <r>
    <n v="1994"/>
    <d v="2017-12-23T00:00:00"/>
    <x v="594"/>
    <x v="1"/>
    <s v="Oficinas"/>
    <n v="80"/>
    <x v="1"/>
    <n v="25168.68"/>
    <n v="687677"/>
    <n v="550141.6"/>
    <n v="112366.72000000003"/>
    <s v="Sabrina"/>
    <n v="4.9000000000000004"/>
  </r>
  <r>
    <n v="1995"/>
    <d v="2017-12-23T00:00:00"/>
    <x v="634"/>
    <x v="0"/>
    <s v="Terreno"/>
    <n v="262"/>
    <x v="0"/>
    <n v="89470.04"/>
    <n v="2300111"/>
    <n v="1840088.8"/>
    <n v="370552.16"/>
    <s v="Arturo"/>
    <n v="4.0999999999999996"/>
  </r>
  <r>
    <n v="1996"/>
    <d v="2017-12-23T00:00:00"/>
    <x v="775"/>
    <x v="1"/>
    <s v="Departamento"/>
    <n v="174"/>
    <x v="0"/>
    <n v="64489.36"/>
    <n v="1679069"/>
    <n v="1343255.2"/>
    <n v="271324.44000000006"/>
    <s v="Sabrina"/>
    <n v="4.3"/>
  </r>
  <r>
    <n v="1997"/>
    <d v="2017-12-23T00:00:00"/>
    <x v="782"/>
    <x v="3"/>
    <s v="Estacionamiento"/>
    <n v="202"/>
    <x v="0"/>
    <n v="41185.599999999999"/>
    <n v="1095325"/>
    <n v="876260"/>
    <n v="177879.4"/>
    <s v="Iván"/>
    <n v="3.8"/>
  </r>
  <r>
    <n v="1998"/>
    <d v="2017-12-24T00:00:00"/>
    <x v="554"/>
    <x v="0"/>
    <s v="Local Comercial"/>
    <n v="257"/>
    <x v="0"/>
    <n v="91482.12"/>
    <n v="2340413"/>
    <n v="1872330.4"/>
    <n v="376600.4800000001"/>
    <s v="Sabrina"/>
    <n v="4.0999999999999996"/>
  </r>
  <r>
    <n v="1999"/>
    <d v="2017-12-24T00:00:00"/>
    <x v="669"/>
    <x v="0"/>
    <s v="Local Comercial"/>
    <n v="238"/>
    <x v="0"/>
    <n v="66783.399999999994"/>
    <n v="1730195"/>
    <n v="1384156"/>
    <n v="279255.59999999998"/>
    <s v="Arturo"/>
    <n v="4.9000000000000004"/>
  </r>
  <r>
    <n v="2000"/>
    <d v="2017-12-25T00:00:00"/>
    <x v="783"/>
    <x v="3"/>
    <s v="Terreno"/>
    <n v="93"/>
    <x v="1"/>
    <n v="17118.88"/>
    <n v="493157"/>
    <n v="394525.6"/>
    <n v="81512.520000000019"/>
    <s v="Arturo"/>
    <n v="4"/>
  </r>
  <r>
    <n v="2001"/>
    <d v="2017-12-25T00:00:00"/>
    <x v="691"/>
    <x v="0"/>
    <s v="Terreno"/>
    <n v="259"/>
    <x v="0"/>
    <n v="53188.2"/>
    <n v="1384540"/>
    <n v="1107632"/>
    <n v="223719.8"/>
    <s v="Carlos"/>
    <n v="4.4000000000000004"/>
  </r>
  <r>
    <n v="2002"/>
    <d v="2017-12-25T00:00:00"/>
    <x v="676"/>
    <x v="1"/>
    <s v="Terreno"/>
    <n v="279"/>
    <x v="0"/>
    <n v="64913.08"/>
    <n v="1690337"/>
    <n v="1352269.6"/>
    <n v="273154.31999999989"/>
    <s v="Ángeles"/>
    <n v="3.7"/>
  </r>
  <r>
    <n v="2003"/>
    <d v="2017-12-26T00:00:00"/>
    <x v="722"/>
    <x v="3"/>
    <s v="Depósito"/>
    <n v="296"/>
    <x v="0"/>
    <n v="56469"/>
    <n v="1468985"/>
    <n v="1175188"/>
    <n v="237328"/>
    <s v="Ángeles"/>
    <n v="4.5"/>
  </r>
  <r>
    <n v="2004"/>
    <d v="2017-12-26T00:00:00"/>
    <x v="614"/>
    <x v="2"/>
    <s v="Depósito"/>
    <n v="51"/>
    <x v="1"/>
    <n v="10657.24"/>
    <n v="333341"/>
    <n v="266672.8"/>
    <n v="56010.960000000014"/>
    <s v="Ángeles"/>
    <n v="3.8"/>
  </r>
  <r>
    <n v="2005"/>
    <d v="2017-12-26T00:00:00"/>
    <x v="690"/>
    <x v="0"/>
    <s v="Casa"/>
    <n v="135"/>
    <x v="1"/>
    <n v="24554.12"/>
    <n v="666113"/>
    <n v="532890.4"/>
    <n v="108668.47999999998"/>
    <s v="Sabrina"/>
    <n v="3.7"/>
  </r>
  <r>
    <n v="2006"/>
    <d v="2017-12-27T00:00:00"/>
    <x v="722"/>
    <x v="0"/>
    <s v="Terreno"/>
    <n v="267"/>
    <x v="0"/>
    <n v="70272.12"/>
    <n v="1811013"/>
    <n v="1448810.4"/>
    <n v="291930.4800000001"/>
    <s v="Iván"/>
    <n v="4.2"/>
  </r>
  <r>
    <n v="2007"/>
    <d v="2017-12-27T00:00:00"/>
    <x v="709"/>
    <x v="3"/>
    <s v="Casa"/>
    <n v="50"/>
    <x v="1"/>
    <n v="15009.48"/>
    <n v="438947"/>
    <n v="351157.6"/>
    <n v="72779.920000000027"/>
    <s v="Arturo"/>
    <n v="3.8"/>
  </r>
  <r>
    <n v="2008"/>
    <d v="2017-12-27T00:00:00"/>
    <x v="528"/>
    <x v="2"/>
    <s v="Local Comercial"/>
    <n v="217"/>
    <x v="0"/>
    <n v="55456.44"/>
    <n v="1437846"/>
    <n v="1150276.8"/>
    <n v="232112.75999999995"/>
    <s v="Iván"/>
    <n v="4.3"/>
  </r>
  <r>
    <n v="2009"/>
    <d v="2017-12-27T00:00:00"/>
    <x v="784"/>
    <x v="1"/>
    <s v="Local Comercial"/>
    <n v="130"/>
    <x v="0"/>
    <n v="36202.080000000002"/>
    <n v="964112"/>
    <n v="771289.59999999998"/>
    <n v="156620.32"/>
    <s v="Arturo"/>
    <n v="4.0999999999999996"/>
  </r>
  <r>
    <n v="2010"/>
    <d v="2017-12-27T00:00:00"/>
    <x v="785"/>
    <x v="3"/>
    <s v="Depósito"/>
    <n v="154"/>
    <x v="0"/>
    <n v="40446.839999999997"/>
    <n v="1077231"/>
    <n v="861784.8"/>
    <n v="174999.35999999996"/>
    <s v="Sabrina"/>
    <n v="4.8"/>
  </r>
  <r>
    <n v="2011"/>
    <d v="2017-12-28T00:00:00"/>
    <x v="758"/>
    <x v="2"/>
    <s v="Local Comercial"/>
    <n v="255"/>
    <x v="0"/>
    <n v="61019.519999999997"/>
    <n v="1592298"/>
    <n v="1273838.3999999999"/>
    <n v="257440.0800000001"/>
    <s v="Romina"/>
    <n v="4.9000000000000004"/>
  </r>
  <r>
    <n v="2012"/>
    <d v="2017-12-30T00:00:00"/>
    <x v="786"/>
    <x v="3"/>
    <s v="Departamento"/>
    <n v="87"/>
    <x v="0"/>
    <n v="35965.64"/>
    <n v="961351"/>
    <n v="769080.8"/>
    <n v="156304.55999999994"/>
    <s v="Iván"/>
    <n v="4.4000000000000004"/>
  </r>
  <r>
    <n v="2013"/>
    <d v="2017-12-30T00:00:00"/>
    <x v="787"/>
    <x v="2"/>
    <s v="Oficinas"/>
    <n v="134"/>
    <x v="1"/>
    <n v="28393.439999999999"/>
    <n v="776696"/>
    <n v="621356.80000000005"/>
    <n v="126945.75999999995"/>
    <s v="Arturo"/>
    <n v="4.5"/>
  </r>
  <r>
    <n v="2014"/>
    <d v="2017-12-30T00:00:00"/>
    <x v="788"/>
    <x v="0"/>
    <s v="Depósito"/>
    <n v="220"/>
    <x v="0"/>
    <n v="80313.279999999999"/>
    <n v="2066092"/>
    <n v="1652873.6"/>
    <n v="332905.11999999988"/>
    <s v="Romina"/>
    <n v="4.0999999999999996"/>
  </r>
  <r>
    <n v="2015"/>
    <d v="2017-12-30T00:00:00"/>
    <x v="747"/>
    <x v="1"/>
    <s v="Casa"/>
    <n v="255"/>
    <x v="0"/>
    <n v="55282.04"/>
    <n v="1444211"/>
    <n v="1155368.8"/>
    <n v="233560.15999999995"/>
    <s v="Ángeles"/>
    <n v="4.3"/>
  </r>
  <r>
    <n v="2016"/>
    <d v="2017-12-31T00:00:00"/>
    <x v="789"/>
    <x v="1"/>
    <s v="Local Comercial"/>
    <n v="279"/>
    <x v="0"/>
    <n v="111798.68"/>
    <n v="2851777"/>
    <n v="2281421.6"/>
    <n v="458556.71999999991"/>
    <s v="Iván"/>
    <n v="4"/>
  </r>
  <r>
    <n v="2017"/>
    <d v="2017-12-31T00:00:00"/>
    <x v="790"/>
    <x v="0"/>
    <s v="Oficinas"/>
    <n v="198"/>
    <x v="0"/>
    <n v="52488.72"/>
    <n v="1366453"/>
    <n v="1093162.3999999999"/>
    <n v="220801.88000000009"/>
    <s v="Ángeles"/>
    <n v="4.9000000000000004"/>
  </r>
  <r>
    <n v="2018"/>
    <d v="2018-01-01T00:00:00"/>
    <x v="791"/>
    <x v="0"/>
    <s v="Departamento"/>
    <n v="69"/>
    <x v="1"/>
    <n v="20995"/>
    <n v="582410"/>
    <n v="465928"/>
    <n v="95487"/>
    <s v="Carlos"/>
    <n v="4.2"/>
  </r>
  <r>
    <n v="2019"/>
    <d v="2018-01-01T00:00:00"/>
    <x v="792"/>
    <x v="2"/>
    <s v="Oficinas"/>
    <n v="201"/>
    <x v="0"/>
    <n v="52731.8"/>
    <n v="1383905"/>
    <n v="1107124"/>
    <n v="224049.2"/>
    <s v="Iván"/>
    <n v="4.0999999999999996"/>
  </r>
  <r>
    <n v="2020"/>
    <d v="2018-01-01T00:00:00"/>
    <x v="793"/>
    <x v="2"/>
    <s v="Oficinas"/>
    <n v="74"/>
    <x v="1"/>
    <n v="12324.4"/>
    <n v="359445"/>
    <n v="287556"/>
    <n v="59564.6"/>
    <s v="Arturo"/>
    <n v="4.0999999999999996"/>
  </r>
  <r>
    <n v="2021"/>
    <d v="2018-01-01T00:00:00"/>
    <x v="794"/>
    <x v="0"/>
    <s v="Casa"/>
    <n v="144"/>
    <x v="0"/>
    <n v="33778"/>
    <n v="909485"/>
    <n v="727588"/>
    <n v="148119"/>
    <s v="Iván"/>
    <n v="3.7"/>
  </r>
  <r>
    <n v="2022"/>
    <d v="2018-01-02T00:00:00"/>
    <x v="729"/>
    <x v="2"/>
    <s v="Departamento"/>
    <n v="122"/>
    <x v="1"/>
    <n v="22751.24"/>
    <n v="625241"/>
    <n v="500192.8"/>
    <n v="102296.96000000001"/>
    <s v="Romina"/>
    <n v="3.7"/>
  </r>
  <r>
    <n v="2023"/>
    <d v="2018-01-02T00:00:00"/>
    <x v="795"/>
    <x v="2"/>
    <s v="Depósito"/>
    <n v="138"/>
    <x v="1"/>
    <n v="29516.32"/>
    <n v="799718"/>
    <n v="639774.4"/>
    <n v="130427.27999999997"/>
    <s v="Sabrina"/>
    <n v="4.0999999999999996"/>
  </r>
  <r>
    <n v="2024"/>
    <d v="2018-01-02T00:00:00"/>
    <x v="608"/>
    <x v="2"/>
    <s v="Local Comercial"/>
    <n v="267"/>
    <x v="0"/>
    <n v="97740.96"/>
    <n v="2507734"/>
    <n v="2006187.2"/>
    <n v="403805.84"/>
    <s v="Carlos"/>
    <n v="5"/>
  </r>
  <r>
    <n v="2025"/>
    <d v="2018-01-02T00:00:00"/>
    <x v="796"/>
    <x v="3"/>
    <s v="Oficinas"/>
    <n v="272"/>
    <x v="0"/>
    <n v="58881.120000000003"/>
    <n v="1536163"/>
    <n v="1228930.3999999999"/>
    <n v="248351.4800000001"/>
    <s v="Sabrina"/>
    <n v="4.4000000000000004"/>
  </r>
  <r>
    <n v="2026"/>
    <d v="2018-01-03T00:00:00"/>
    <x v="797"/>
    <x v="1"/>
    <s v="Terreno"/>
    <n v="210"/>
    <x v="0"/>
    <n v="43707.32"/>
    <n v="1146293"/>
    <n v="917034.4"/>
    <n v="185551.27999999997"/>
    <s v="Carlos"/>
    <n v="4.5999999999999996"/>
  </r>
  <r>
    <n v="2027"/>
    <d v="2018-01-03T00:00:00"/>
    <x v="671"/>
    <x v="2"/>
    <s v="Depósito"/>
    <n v="35"/>
    <x v="1"/>
    <n v="14116.36"/>
    <n v="405444"/>
    <n v="324355.20000000001"/>
    <n v="66972.439999999988"/>
    <s v="Romina"/>
    <n v="4.4000000000000004"/>
  </r>
  <r>
    <n v="2028"/>
    <d v="2018-01-03T00:00:00"/>
    <x v="590"/>
    <x v="1"/>
    <s v="Departamento"/>
    <n v="118"/>
    <x v="1"/>
    <n v="26091.4"/>
    <n v="717245"/>
    <n v="573796"/>
    <n v="117357.6"/>
    <s v="Ángeles"/>
    <n v="3.8"/>
  </r>
  <r>
    <n v="2029"/>
    <d v="2018-01-03T00:00:00"/>
    <x v="653"/>
    <x v="0"/>
    <s v="Oficinas"/>
    <n v="172"/>
    <x v="0"/>
    <n v="45809.36"/>
    <n v="1212694"/>
    <n v="970155.2"/>
    <n v="196729.44000000006"/>
    <s v="Romina"/>
    <n v="3.7"/>
  </r>
  <r>
    <n v="2030"/>
    <d v="2018-01-03T00:00:00"/>
    <x v="798"/>
    <x v="2"/>
    <s v="Local Comercial"/>
    <n v="224"/>
    <x v="0"/>
    <n v="87989.72"/>
    <n v="2255953"/>
    <n v="1804762.4"/>
    <n v="363200.88000000012"/>
    <s v="Sabrina"/>
    <n v="5"/>
  </r>
  <r>
    <n v="2031"/>
    <d v="2018-01-03T00:00:00"/>
    <x v="799"/>
    <x v="1"/>
    <s v="Casa"/>
    <n v="227"/>
    <x v="0"/>
    <n v="56869"/>
    <n v="1486910"/>
    <n v="1189528"/>
    <n v="240513"/>
    <s v="Sabrina"/>
    <n v="5"/>
  </r>
  <r>
    <n v="2032"/>
    <d v="2018-01-03T00:00:00"/>
    <x v="743"/>
    <x v="3"/>
    <s v="Local Comercial"/>
    <n v="110"/>
    <x v="1"/>
    <n v="23628.68"/>
    <n v="652677"/>
    <n v="522141.6"/>
    <n v="106906.72000000003"/>
    <s v="Ángeles"/>
    <n v="4.2"/>
  </r>
  <r>
    <n v="2033"/>
    <d v="2018-01-03T00:00:00"/>
    <x v="800"/>
    <x v="1"/>
    <s v="Depósito"/>
    <n v="149"/>
    <x v="0"/>
    <n v="48987"/>
    <n v="1284235"/>
    <n v="1027388"/>
    <n v="207860"/>
    <s v="Ángeles"/>
    <n v="4.7"/>
  </r>
  <r>
    <n v="2034"/>
    <d v="2018-01-05T00:00:00"/>
    <x v="748"/>
    <x v="0"/>
    <s v="Departamento"/>
    <n v="156"/>
    <x v="1"/>
    <n v="29521.88"/>
    <n v="797532"/>
    <n v="638025.6"/>
    <n v="129984.52000000002"/>
    <s v="Sabrina"/>
    <n v="3.8"/>
  </r>
  <r>
    <n v="2035"/>
    <d v="2018-01-05T00:00:00"/>
    <x v="719"/>
    <x v="0"/>
    <s v="Depósito"/>
    <n v="285"/>
    <x v="0"/>
    <n v="71457.600000000006"/>
    <n v="1845625"/>
    <n v="1476500"/>
    <n v="297667.40000000002"/>
    <s v="Carlos"/>
    <n v="3.8"/>
  </r>
  <r>
    <n v="2036"/>
    <d v="2018-01-05T00:00:00"/>
    <x v="777"/>
    <x v="0"/>
    <s v="Local Comercial"/>
    <n v="87"/>
    <x v="1"/>
    <n v="16747.599999999999"/>
    <n v="483425"/>
    <n v="386740"/>
    <n v="79937.399999999994"/>
    <s v="Ángeles"/>
    <n v="3.7"/>
  </r>
  <r>
    <n v="2037"/>
    <d v="2018-01-06T00:00:00"/>
    <x v="690"/>
    <x v="2"/>
    <s v="Departamento"/>
    <n v="107"/>
    <x v="1"/>
    <n v="26865"/>
    <n v="737185"/>
    <n v="589748"/>
    <n v="120572"/>
    <s v="Arturo"/>
    <n v="4.5999999999999996"/>
  </r>
  <r>
    <n v="2038"/>
    <d v="2018-01-06T00:00:00"/>
    <x v="558"/>
    <x v="0"/>
    <s v="Depósito"/>
    <n v="280"/>
    <x v="0"/>
    <n v="83350.36"/>
    <n v="2144269"/>
    <n v="1715415.2"/>
    <n v="345503.44000000006"/>
    <s v="Ángeles"/>
    <n v="4"/>
  </r>
  <r>
    <n v="2039"/>
    <d v="2018-01-06T00:00:00"/>
    <x v="722"/>
    <x v="1"/>
    <s v="Terreno"/>
    <n v="194"/>
    <x v="0"/>
    <n v="44702.04"/>
    <n v="1175561"/>
    <n v="940448.8"/>
    <n v="190410.15999999995"/>
    <s v="Carlos"/>
    <n v="5"/>
  </r>
  <r>
    <n v="2040"/>
    <d v="2018-01-07T00:00:00"/>
    <x v="747"/>
    <x v="3"/>
    <s v="Departamento"/>
    <n v="202"/>
    <x v="0"/>
    <n v="79826.399999999994"/>
    <n v="2050595"/>
    <n v="1640476"/>
    <n v="330292.59999999998"/>
    <s v="Carlos"/>
    <n v="4.7"/>
  </r>
  <r>
    <n v="2041"/>
    <d v="2018-01-07T00:00:00"/>
    <x v="685"/>
    <x v="0"/>
    <s v="Departamento"/>
    <n v="117"/>
    <x v="0"/>
    <n v="32178"/>
    <n v="859685"/>
    <n v="687748"/>
    <n v="139759"/>
    <s v="Ángeles"/>
    <n v="4.2"/>
  </r>
  <r>
    <n v="2042"/>
    <d v="2018-01-08T00:00:00"/>
    <x v="699"/>
    <x v="0"/>
    <s v="Departamento"/>
    <n v="77"/>
    <x v="1"/>
    <n v="20601.2"/>
    <n v="575765"/>
    <n v="460612"/>
    <n v="94551.8"/>
    <s v="Ángeles"/>
    <n v="4.5999999999999996"/>
  </r>
  <r>
    <n v="2043"/>
    <d v="2018-01-08T00:00:00"/>
    <x v="675"/>
    <x v="3"/>
    <s v="Oficinas"/>
    <n v="275"/>
    <x v="0"/>
    <n v="92704"/>
    <n v="2382885"/>
    <n v="1906308"/>
    <n v="383873"/>
    <s v="Ángeles"/>
    <n v="3.6"/>
  </r>
  <r>
    <n v="2044"/>
    <d v="2018-01-08T00:00:00"/>
    <x v="801"/>
    <x v="0"/>
    <s v="Depósito"/>
    <n v="103"/>
    <x v="1"/>
    <n v="21962.68"/>
    <n v="604227"/>
    <n v="483381.6"/>
    <n v="98882.72000000003"/>
    <s v="Iván"/>
    <n v="3.6"/>
  </r>
  <r>
    <n v="2045"/>
    <d v="2018-01-09T00:00:00"/>
    <x v="677"/>
    <x v="2"/>
    <s v="Departamento"/>
    <n v="191"/>
    <x v="0"/>
    <n v="70570.399999999994"/>
    <n v="1829045"/>
    <n v="1463236"/>
    <n v="295238.59999999998"/>
    <s v="Carlos"/>
    <n v="4"/>
  </r>
  <r>
    <n v="2046"/>
    <d v="2018-01-09T00:00:00"/>
    <x v="772"/>
    <x v="1"/>
    <s v="Departamento"/>
    <n v="249"/>
    <x v="0"/>
    <n v="92371.92"/>
    <n v="2368133"/>
    <n v="1894506.4"/>
    <n v="381254.68000000011"/>
    <s v="Sabrina"/>
    <n v="4.3"/>
  </r>
  <r>
    <n v="2047"/>
    <d v="2018-01-09T00:00:00"/>
    <x v="640"/>
    <x v="2"/>
    <s v="Oficinas"/>
    <n v="244"/>
    <x v="0"/>
    <n v="81022.2"/>
    <n v="2089490"/>
    <n v="1671592"/>
    <n v="336875.8"/>
    <s v="Sabrina"/>
    <n v="3.8"/>
  </r>
  <r>
    <n v="2048"/>
    <d v="2018-01-10T00:00:00"/>
    <x v="651"/>
    <x v="3"/>
    <s v="Terreno"/>
    <n v="166"/>
    <x v="0"/>
    <n v="42903.199999999997"/>
    <n v="1138765"/>
    <n v="911012"/>
    <n v="184849.8"/>
    <s v="Arturo"/>
    <n v="4.9000000000000004"/>
  </r>
  <r>
    <n v="2049"/>
    <d v="2018-01-10T00:00:00"/>
    <x v="678"/>
    <x v="3"/>
    <s v="Depósito"/>
    <n v="272"/>
    <x v="0"/>
    <n v="73561"/>
    <n v="1893010"/>
    <n v="1514408"/>
    <n v="305041"/>
    <s v="Iván"/>
    <n v="3.8"/>
  </r>
  <r>
    <n v="2050"/>
    <d v="2018-01-10T00:00:00"/>
    <x v="717"/>
    <x v="1"/>
    <s v="Terreno"/>
    <n v="173"/>
    <x v="0"/>
    <n v="68517.8"/>
    <n v="1777805"/>
    <n v="1422244"/>
    <n v="287043.20000000001"/>
    <s v="Ángeles"/>
    <n v="4.7"/>
  </r>
  <r>
    <n v="2051"/>
    <d v="2018-01-11T00:00:00"/>
    <x v="756"/>
    <x v="0"/>
    <s v="Departamento"/>
    <n v="127"/>
    <x v="0"/>
    <n v="50211.4"/>
    <n v="1312045"/>
    <n v="1049636"/>
    <n v="212197.6"/>
    <s v="Ángeles"/>
    <n v="3.7"/>
  </r>
  <r>
    <n v="2052"/>
    <d v="2018-01-11T00:00:00"/>
    <x v="802"/>
    <x v="3"/>
    <s v="Departamento"/>
    <n v="61"/>
    <x v="1"/>
    <n v="14489.44"/>
    <n v="422521"/>
    <n v="338016.8"/>
    <n v="70014.760000000009"/>
    <s v="Iván"/>
    <n v="4.5999999999999996"/>
  </r>
  <r>
    <n v="2053"/>
    <d v="2018-01-11T00:00:00"/>
    <x v="803"/>
    <x v="3"/>
    <s v="Depósito"/>
    <n v="178"/>
    <x v="0"/>
    <n v="68055"/>
    <n v="1767160"/>
    <n v="1413728"/>
    <n v="285377"/>
    <s v="Ángeles"/>
    <n v="4.4000000000000004"/>
  </r>
  <r>
    <n v="2054"/>
    <d v="2018-01-11T00:00:00"/>
    <x v="617"/>
    <x v="3"/>
    <s v="Terreno"/>
    <n v="241"/>
    <x v="0"/>
    <n v="62095.88"/>
    <n v="1605182"/>
    <n v="1284145.6000000001"/>
    <n v="258940.5199999999"/>
    <s v="Sabrina"/>
    <n v="4.2"/>
  </r>
  <r>
    <n v="2055"/>
    <d v="2018-01-11T00:00:00"/>
    <x v="651"/>
    <x v="1"/>
    <s v="Estacionamiento"/>
    <n v="265"/>
    <x v="0"/>
    <n v="47035.6"/>
    <n v="1232950"/>
    <n v="986360"/>
    <n v="199554.4"/>
    <s v="Iván"/>
    <n v="4.4000000000000004"/>
  </r>
  <r>
    <n v="2056"/>
    <d v="2018-01-12T00:00:00"/>
    <x v="804"/>
    <x v="1"/>
    <s v="Terreno"/>
    <n v="284"/>
    <x v="0"/>
    <n v="97512.2"/>
    <n v="2498765"/>
    <n v="1999012"/>
    <n v="402240.8"/>
    <s v="Iván"/>
    <n v="4.0999999999999996"/>
  </r>
  <r>
    <n v="2057"/>
    <d v="2018-01-12T00:00:00"/>
    <x v="805"/>
    <x v="1"/>
    <s v="Oficinas"/>
    <n v="48"/>
    <x v="1"/>
    <n v="15925.24"/>
    <n v="455741"/>
    <n v="364592.8"/>
    <n v="75222.960000000006"/>
    <s v="Ángeles"/>
    <n v="4"/>
  </r>
  <r>
    <n v="2058"/>
    <d v="2018-01-13T00:00:00"/>
    <x v="781"/>
    <x v="3"/>
    <s v="Departamento"/>
    <n v="115"/>
    <x v="0"/>
    <n v="46760.04"/>
    <n v="1220861"/>
    <n v="976688.8"/>
    <n v="197412.15999999995"/>
    <s v="Sabrina"/>
    <n v="4.5999999999999996"/>
  </r>
  <r>
    <n v="2059"/>
    <d v="2018-01-13T00:00:00"/>
    <x v="793"/>
    <x v="3"/>
    <s v="Local Comercial"/>
    <n v="92"/>
    <x v="1"/>
    <n v="28649.200000000001"/>
    <n v="774915"/>
    <n v="619932"/>
    <n v="126333.8"/>
    <s v="Sabrina"/>
    <n v="5"/>
  </r>
  <r>
    <n v="2060"/>
    <d v="2018-01-13T00:00:00"/>
    <x v="806"/>
    <x v="0"/>
    <s v="Depósito"/>
    <n v="200"/>
    <x v="0"/>
    <n v="56666.32"/>
    <n v="1473893"/>
    <n v="1179114.3999999999"/>
    <n v="238112.28000000009"/>
    <s v="Ángeles"/>
    <n v="4.9000000000000004"/>
  </r>
  <r>
    <n v="2061"/>
    <d v="2018-01-13T00:00:00"/>
    <x v="807"/>
    <x v="0"/>
    <s v="Casa"/>
    <n v="255"/>
    <x v="0"/>
    <n v="63693.04"/>
    <n v="1652336"/>
    <n v="1321868.8"/>
    <n v="266774.15999999997"/>
    <s v="Iván"/>
    <n v="4.5999999999999996"/>
  </r>
  <r>
    <n v="2062"/>
    <d v="2018-01-13T00:00:00"/>
    <x v="743"/>
    <x v="1"/>
    <s v="Estacionamiento"/>
    <n v="49"/>
    <x v="1"/>
    <n v="17887.88"/>
    <n v="503207"/>
    <n v="402565.6"/>
    <n v="82753.520000000019"/>
    <s v="Iván"/>
    <n v="4"/>
  </r>
  <r>
    <n v="2063"/>
    <d v="2018-01-13T00:00:00"/>
    <x v="683"/>
    <x v="3"/>
    <s v="Estacionamiento"/>
    <n v="267"/>
    <x v="0"/>
    <n v="57177.24"/>
    <n v="1487041"/>
    <n v="1189632.8"/>
    <n v="240230.95999999996"/>
    <s v="Ángeles"/>
    <n v="3.8"/>
  </r>
  <r>
    <n v="2064"/>
    <d v="2018-01-14T00:00:00"/>
    <x v="808"/>
    <x v="0"/>
    <s v="Departamento"/>
    <n v="138"/>
    <x v="0"/>
    <n v="52205.24"/>
    <n v="1368341"/>
    <n v="1094672.8"/>
    <n v="221462.95999999996"/>
    <s v="Sabrina"/>
    <n v="4.4000000000000004"/>
  </r>
  <r>
    <n v="2065"/>
    <d v="2018-01-14T00:00:00"/>
    <x v="763"/>
    <x v="2"/>
    <s v="Depósito"/>
    <n v="143"/>
    <x v="0"/>
    <n v="33864"/>
    <n v="909685"/>
    <n v="727748"/>
    <n v="148073"/>
    <s v="Arturo"/>
    <n v="4.5999999999999996"/>
  </r>
  <r>
    <n v="2066"/>
    <d v="2018-01-14T00:00:00"/>
    <x v="809"/>
    <x v="0"/>
    <s v="Casa"/>
    <n v="162"/>
    <x v="0"/>
    <n v="57479.8"/>
    <n v="1498055"/>
    <n v="1198444"/>
    <n v="242131.20000000001"/>
    <s v="Romina"/>
    <n v="3.7"/>
  </r>
  <r>
    <n v="2067"/>
    <d v="2018-01-14T00:00:00"/>
    <x v="810"/>
    <x v="3"/>
    <s v="Depósito"/>
    <n v="122"/>
    <x v="1"/>
    <n v="21575.08"/>
    <n v="599312"/>
    <n v="479449.59999999998"/>
    <n v="98287.320000000022"/>
    <s v="Carlos"/>
    <n v="4.5"/>
  </r>
  <r>
    <n v="2068"/>
    <d v="2018-01-14T00:00:00"/>
    <x v="811"/>
    <x v="3"/>
    <s v="Departamento"/>
    <n v="250"/>
    <x v="0"/>
    <n v="98581.4"/>
    <n v="2530895"/>
    <n v="2024716"/>
    <n v="407597.6"/>
    <s v="Sabrina"/>
    <n v="4.7"/>
  </r>
  <r>
    <n v="2069"/>
    <d v="2018-01-15T00:00:00"/>
    <x v="812"/>
    <x v="2"/>
    <s v="Estacionamiento"/>
    <n v="193"/>
    <x v="0"/>
    <n v="66661.279999999999"/>
    <n v="1721617"/>
    <n v="1377293.6"/>
    <n v="277662.11999999988"/>
    <s v="Carlos"/>
    <n v="3.6"/>
  </r>
  <r>
    <n v="2070"/>
    <d v="2018-01-15T00:00:00"/>
    <x v="684"/>
    <x v="1"/>
    <s v="Depósito"/>
    <n v="239"/>
    <x v="0"/>
    <n v="94860.6"/>
    <n v="2435525"/>
    <n v="1948420"/>
    <n v="392244.4"/>
    <s v="Carlos"/>
    <n v="4.5999999999999996"/>
  </r>
  <r>
    <n v="2071"/>
    <d v="2018-01-15T00:00:00"/>
    <x v="559"/>
    <x v="1"/>
    <s v="Casa"/>
    <n v="268"/>
    <x v="0"/>
    <n v="98407.48"/>
    <n v="2524197"/>
    <n v="2019357.6"/>
    <n v="406431.91999999993"/>
    <s v="Romina"/>
    <n v="3.6"/>
  </r>
  <r>
    <n v="2072"/>
    <d v="2018-01-15T00:00:00"/>
    <x v="672"/>
    <x v="1"/>
    <s v="Casa"/>
    <n v="90"/>
    <x v="0"/>
    <n v="31396.799999999999"/>
    <n v="844655"/>
    <n v="675724"/>
    <n v="137534.20000000001"/>
    <s v="Iván"/>
    <n v="4.5999999999999996"/>
  </r>
  <r>
    <n v="2073"/>
    <d v="2018-01-15T00:00:00"/>
    <x v="813"/>
    <x v="0"/>
    <s v="Oficinas"/>
    <n v="233"/>
    <x v="0"/>
    <n v="80464.320000000007"/>
    <n v="2067268"/>
    <n v="1653814.4"/>
    <n v="332989.28000000009"/>
    <s v="Ángeles"/>
    <n v="3.6"/>
  </r>
  <r>
    <n v="2074"/>
    <d v="2018-01-16T00:00:00"/>
    <x v="808"/>
    <x v="2"/>
    <s v="Oficinas"/>
    <n v="75"/>
    <x v="1"/>
    <n v="13389.2"/>
    <n v="399765"/>
    <n v="319812"/>
    <n v="66563.8"/>
    <s v="Arturo"/>
    <n v="5"/>
  </r>
  <r>
    <n v="2075"/>
    <d v="2018-01-16T00:00:00"/>
    <x v="783"/>
    <x v="3"/>
    <s v="Casa"/>
    <n v="202"/>
    <x v="0"/>
    <n v="53380.6"/>
    <n v="1391850"/>
    <n v="1113480"/>
    <n v="224989.4"/>
    <s v="Carlos"/>
    <n v="4.9000000000000004"/>
  </r>
  <r>
    <n v="2076"/>
    <d v="2018-01-17T00:00:00"/>
    <x v="788"/>
    <x v="3"/>
    <s v="Casa"/>
    <n v="260"/>
    <x v="0"/>
    <n v="42319"/>
    <n v="1111160"/>
    <n v="888928"/>
    <n v="179913"/>
    <s v="Romina"/>
    <n v="4.8"/>
  </r>
  <r>
    <n v="2077"/>
    <d v="2018-01-17T00:00:00"/>
    <x v="656"/>
    <x v="1"/>
    <s v="Depósito"/>
    <n v="240"/>
    <x v="0"/>
    <n v="94741.32"/>
    <n v="2434493"/>
    <n v="1947594.4"/>
    <n v="392157.28000000009"/>
    <s v="Iván"/>
    <n v="4"/>
  </r>
  <r>
    <n v="2078"/>
    <d v="2018-01-17T00:00:00"/>
    <x v="759"/>
    <x v="0"/>
    <s v="Estacionamiento"/>
    <n v="118"/>
    <x v="1"/>
    <n v="23369.68"/>
    <n v="645827"/>
    <n v="516661.6"/>
    <n v="105795.72000000003"/>
    <s v="Romina"/>
    <n v="3.6"/>
  </r>
  <r>
    <n v="2079"/>
    <d v="2018-01-17T00:00:00"/>
    <x v="702"/>
    <x v="0"/>
    <s v="Departamento"/>
    <n v="216"/>
    <x v="0"/>
    <n v="55419.76"/>
    <n v="1448454"/>
    <n v="1158763.2"/>
    <n v="234271.04000000004"/>
    <s v="Arturo"/>
    <n v="4.2"/>
  </r>
  <r>
    <n v="2080"/>
    <d v="2018-01-18T00:00:00"/>
    <x v="547"/>
    <x v="3"/>
    <s v="Estacionamiento"/>
    <n v="229"/>
    <x v="0"/>
    <n v="80817.240000000005"/>
    <n v="2086091"/>
    <n v="1668872.8"/>
    <n v="336400.95999999996"/>
    <s v="Ángeles"/>
    <n v="4.5999999999999996"/>
  </r>
  <r>
    <n v="2081"/>
    <d v="2018-01-18T00:00:00"/>
    <x v="636"/>
    <x v="0"/>
    <s v="Estacionamiento"/>
    <n v="62"/>
    <x v="1"/>
    <n v="19396.400000000001"/>
    <n v="537095"/>
    <n v="429676"/>
    <n v="88022.6"/>
    <s v="Sabrina"/>
    <n v="3.9"/>
  </r>
  <r>
    <n v="2082"/>
    <d v="2018-01-19T00:00:00"/>
    <x v="814"/>
    <x v="0"/>
    <s v="Terreno"/>
    <n v="110"/>
    <x v="0"/>
    <n v="36424.480000000003"/>
    <n v="975047"/>
    <n v="780037.6"/>
    <n v="158584.92000000001"/>
    <s v="Ángeles"/>
    <n v="4.2"/>
  </r>
  <r>
    <n v="2083"/>
    <d v="2018-01-19T00:00:00"/>
    <x v="645"/>
    <x v="2"/>
    <s v="Casa"/>
    <n v="263"/>
    <x v="0"/>
    <n v="89052.12"/>
    <n v="2281688"/>
    <n v="1825350.4"/>
    <n v="367285.4800000001"/>
    <s v="Ángeles"/>
    <n v="4.2"/>
  </r>
  <r>
    <n v="2084"/>
    <d v="2018-01-19T00:00:00"/>
    <x v="815"/>
    <x v="3"/>
    <s v="Depósito"/>
    <n v="181"/>
    <x v="0"/>
    <n v="56138.8"/>
    <n v="1458705"/>
    <n v="1166964"/>
    <n v="235602.2"/>
    <s v="Ángeles"/>
    <n v="3.9"/>
  </r>
  <r>
    <n v="2085"/>
    <d v="2018-01-19T00:00:00"/>
    <x v="728"/>
    <x v="1"/>
    <s v="Departamento"/>
    <n v="291"/>
    <x v="0"/>
    <n v="94636.28"/>
    <n v="2424317"/>
    <n v="1939453.6"/>
    <n v="390227.11999999988"/>
    <s v="Ángeles"/>
    <n v="4.3"/>
  </r>
  <r>
    <n v="2086"/>
    <d v="2018-01-20T00:00:00"/>
    <x v="777"/>
    <x v="3"/>
    <s v="Terreno"/>
    <n v="250"/>
    <x v="0"/>
    <n v="56123.199999999997"/>
    <n v="1464965"/>
    <n v="1171972"/>
    <n v="236869.8"/>
    <s v="Arturo"/>
    <n v="3.9"/>
  </r>
  <r>
    <n v="2087"/>
    <d v="2018-01-20T00:00:00"/>
    <x v="730"/>
    <x v="2"/>
    <s v="Departamento"/>
    <n v="261"/>
    <x v="0"/>
    <n v="83749.399999999994"/>
    <n v="2156220"/>
    <n v="1724976"/>
    <n v="347494.6"/>
    <s v="Arturo"/>
    <n v="4.0999999999999996"/>
  </r>
  <r>
    <n v="2088"/>
    <d v="2018-01-21T00:00:00"/>
    <x v="816"/>
    <x v="3"/>
    <s v="Local Comercial"/>
    <n v="98"/>
    <x v="1"/>
    <n v="26369.040000000001"/>
    <n v="710761"/>
    <n v="568608.80000000005"/>
    <n v="115783.15999999995"/>
    <s v="Sabrina"/>
    <n v="4.7"/>
  </r>
  <r>
    <n v="2089"/>
    <d v="2018-01-21T00:00:00"/>
    <x v="773"/>
    <x v="1"/>
    <s v="Estacionamiento"/>
    <n v="35"/>
    <x v="1"/>
    <n v="9086.44"/>
    <n v="291546"/>
    <n v="233236.8"/>
    <n v="49222.760000000009"/>
    <s v="Arturo"/>
    <n v="4.3"/>
  </r>
  <r>
    <n v="2090"/>
    <d v="2018-01-21T00:00:00"/>
    <x v="717"/>
    <x v="3"/>
    <s v="Departamento"/>
    <n v="175"/>
    <x v="0"/>
    <n v="43416.84"/>
    <n v="1141331"/>
    <n v="913064.8"/>
    <n v="184849.35999999996"/>
    <s v="Iván"/>
    <n v="3.8"/>
  </r>
  <r>
    <n v="2091"/>
    <d v="2018-01-23T00:00:00"/>
    <x v="817"/>
    <x v="3"/>
    <s v="Depósito"/>
    <n v="164"/>
    <x v="0"/>
    <n v="51110.12"/>
    <n v="1334888"/>
    <n v="1067910.3999999999"/>
    <n v="215867.4800000001"/>
    <s v="Romina"/>
    <n v="4.0999999999999996"/>
  </r>
  <r>
    <n v="2092"/>
    <d v="2018-01-23T00:00:00"/>
    <x v="716"/>
    <x v="2"/>
    <s v="Oficinas"/>
    <n v="78"/>
    <x v="1"/>
    <n v="17811.400000000001"/>
    <n v="509170"/>
    <n v="407336"/>
    <n v="84022.6"/>
    <s v="Arturo"/>
    <n v="4.5"/>
  </r>
  <r>
    <n v="2093"/>
    <d v="2018-01-23T00:00:00"/>
    <x v="661"/>
    <x v="0"/>
    <s v="Departamento"/>
    <n v="287"/>
    <x v="0"/>
    <n v="46491.64"/>
    <n v="1219326"/>
    <n v="975460.8"/>
    <n v="197373.55999999994"/>
    <s v="Ángeles"/>
    <n v="4.8"/>
  </r>
  <r>
    <n v="2094"/>
    <d v="2018-01-23T00:00:00"/>
    <x v="781"/>
    <x v="2"/>
    <s v="Local Comercial"/>
    <n v="149"/>
    <x v="0"/>
    <n v="56389.72"/>
    <n v="1463603"/>
    <n v="1170882.3999999999"/>
    <n v="236330.88000000009"/>
    <s v="Arturo"/>
    <n v="4.4000000000000004"/>
  </r>
  <r>
    <n v="2095"/>
    <d v="2018-01-23T00:00:00"/>
    <x v="716"/>
    <x v="1"/>
    <s v="Casa"/>
    <n v="37"/>
    <x v="1"/>
    <n v="10058.200000000001"/>
    <n v="309365"/>
    <n v="247492"/>
    <n v="51814.8"/>
    <s v="Ángeles"/>
    <n v="3.8"/>
  </r>
  <r>
    <n v="2096"/>
    <d v="2018-01-23T00:00:00"/>
    <x v="778"/>
    <x v="3"/>
    <s v="Terreno"/>
    <n v="133"/>
    <x v="0"/>
    <n v="32489.64"/>
    <n v="867801"/>
    <n v="694240.8"/>
    <n v="141070.55999999994"/>
    <s v="Iván"/>
    <n v="4.4000000000000004"/>
  </r>
  <r>
    <n v="2097"/>
    <d v="2018-01-23T00:00:00"/>
    <x v="818"/>
    <x v="2"/>
    <s v="Oficinas"/>
    <n v="184"/>
    <x v="0"/>
    <n v="57812.4"/>
    <n v="1505945"/>
    <n v="1204756"/>
    <n v="243376.6"/>
    <s v="Romina"/>
    <n v="4.5999999999999996"/>
  </r>
  <r>
    <n v="2098"/>
    <d v="2018-01-24T00:00:00"/>
    <x v="757"/>
    <x v="2"/>
    <s v="Estacionamiento"/>
    <n v="116"/>
    <x v="0"/>
    <n v="44498.96"/>
    <n v="1169684"/>
    <n v="935747.2"/>
    <n v="189437.84000000005"/>
    <s v="Sabrina"/>
    <n v="3.7"/>
  </r>
  <r>
    <n v="2099"/>
    <d v="2018-01-24T00:00:00"/>
    <x v="647"/>
    <x v="2"/>
    <s v="Casa"/>
    <n v="140"/>
    <x v="0"/>
    <n v="48986.400000000001"/>
    <n v="1284245"/>
    <n v="1027396"/>
    <n v="207862.6"/>
    <s v="Sabrina"/>
    <n v="4.5"/>
  </r>
  <r>
    <n v="2100"/>
    <d v="2018-01-24T00:00:00"/>
    <x v="798"/>
    <x v="1"/>
    <s v="Estacionamiento"/>
    <n v="74"/>
    <x v="1"/>
    <n v="28338.2"/>
    <n v="764165"/>
    <n v="611332"/>
    <n v="124494.8"/>
    <s v="Carlos"/>
    <n v="4.7"/>
  </r>
  <r>
    <n v="2101"/>
    <d v="2018-01-24T00:00:00"/>
    <x v="625"/>
    <x v="1"/>
    <s v="Casa"/>
    <n v="215"/>
    <x v="0"/>
    <n v="60256.6"/>
    <n v="1559325"/>
    <n v="1247460"/>
    <n v="251608.4"/>
    <s v="Ángeles"/>
    <n v="3.9"/>
  </r>
  <r>
    <n v="2102"/>
    <d v="2018-01-24T00:00:00"/>
    <x v="550"/>
    <x v="1"/>
    <s v="Terreno"/>
    <n v="191"/>
    <x v="0"/>
    <n v="58450.44"/>
    <n v="1526396"/>
    <n v="1221116.8"/>
    <n v="246828.75999999995"/>
    <s v="Romina"/>
    <n v="4"/>
  </r>
  <r>
    <n v="2103"/>
    <d v="2018-01-25T00:00:00"/>
    <x v="643"/>
    <x v="0"/>
    <s v="Depósito"/>
    <n v="226"/>
    <x v="0"/>
    <n v="56745.36"/>
    <n v="1483994"/>
    <n v="1187195.2"/>
    <n v="240053.44000000006"/>
    <s v="Carlos"/>
    <n v="4.5999999999999996"/>
  </r>
  <r>
    <n v="2104"/>
    <d v="2018-01-25T00:00:00"/>
    <x v="717"/>
    <x v="0"/>
    <s v="Local Comercial"/>
    <n v="218"/>
    <x v="0"/>
    <n v="77669.960000000006"/>
    <n v="2007359"/>
    <n v="1605887.2"/>
    <n v="323801.84000000003"/>
    <s v="Carlos"/>
    <n v="4.2"/>
  </r>
  <r>
    <n v="2105"/>
    <d v="2018-01-25T00:00:00"/>
    <x v="604"/>
    <x v="1"/>
    <s v="Terreno"/>
    <n v="232"/>
    <x v="0"/>
    <n v="56665.08"/>
    <n v="1475312"/>
    <n v="1180249.6000000001"/>
    <n v="238397.31999999989"/>
    <s v="Arturo"/>
    <n v="3.8"/>
  </r>
  <r>
    <n v="2106"/>
    <d v="2018-01-25T00:00:00"/>
    <x v="735"/>
    <x v="3"/>
    <s v="Departamento"/>
    <n v="206"/>
    <x v="0"/>
    <n v="56419.6"/>
    <n v="1477025"/>
    <n v="1181620"/>
    <n v="238985.4"/>
    <s v="Iván"/>
    <n v="4.5"/>
  </r>
  <r>
    <n v="2107"/>
    <d v="2018-01-25T00:00:00"/>
    <x v="819"/>
    <x v="1"/>
    <s v="Casa"/>
    <n v="80"/>
    <x v="0"/>
    <n v="31681.119999999999"/>
    <n v="852713"/>
    <n v="682170.4"/>
    <n v="138861.47999999998"/>
    <s v="Iván"/>
    <n v="5"/>
  </r>
  <r>
    <n v="2108"/>
    <d v="2018-01-26T00:00:00"/>
    <x v="820"/>
    <x v="3"/>
    <s v="Terreno"/>
    <n v="132"/>
    <x v="0"/>
    <n v="47082.400000000001"/>
    <n v="1233970"/>
    <n v="987176"/>
    <n v="199711.6"/>
    <s v="Arturo"/>
    <n v="4.2"/>
  </r>
  <r>
    <n v="2109"/>
    <d v="2018-01-26T00:00:00"/>
    <x v="821"/>
    <x v="1"/>
    <s v="Departamento"/>
    <n v="87"/>
    <x v="1"/>
    <n v="20332.68"/>
    <n v="565377"/>
    <n v="452301.6"/>
    <n v="92742.72000000003"/>
    <s v="Ángeles"/>
    <n v="3.8"/>
  </r>
  <r>
    <n v="2110"/>
    <d v="2018-01-26T00:00:00"/>
    <x v="661"/>
    <x v="2"/>
    <s v="Estacionamiento"/>
    <n v="267"/>
    <x v="0"/>
    <n v="60217.16"/>
    <n v="1564739"/>
    <n v="1251791.2"/>
    <n v="252730.64000000004"/>
    <s v="Arturo"/>
    <n v="4"/>
  </r>
  <r>
    <n v="2111"/>
    <d v="2018-01-26T00:00:00"/>
    <x v="737"/>
    <x v="3"/>
    <s v="Departamento"/>
    <n v="255"/>
    <x v="0"/>
    <n v="88693.96"/>
    <n v="2270384"/>
    <n v="1816307.2"/>
    <n v="365382.84"/>
    <s v="Sabrina"/>
    <n v="4"/>
  </r>
  <r>
    <n v="2112"/>
    <d v="2018-01-26T00:00:00"/>
    <x v="728"/>
    <x v="2"/>
    <s v="Local Comercial"/>
    <n v="74"/>
    <x v="1"/>
    <n v="27303.4"/>
    <n v="746045"/>
    <n v="596836"/>
    <n v="121905.60000000001"/>
    <s v="Carlos"/>
    <n v="4.4000000000000004"/>
  </r>
  <r>
    <n v="2113"/>
    <d v="2018-01-26T00:00:00"/>
    <x v="684"/>
    <x v="1"/>
    <s v="Depósito"/>
    <n v="251"/>
    <x v="0"/>
    <n v="83664.88"/>
    <n v="2147957"/>
    <n v="1718365.6"/>
    <n v="345926.5199999999"/>
    <s v="Carlos"/>
    <n v="3.6"/>
  </r>
  <r>
    <n v="2114"/>
    <d v="2018-01-27T00:00:00"/>
    <x v="636"/>
    <x v="3"/>
    <s v="Local Comercial"/>
    <n v="130"/>
    <x v="1"/>
    <n v="25367.759999999998"/>
    <n v="693229"/>
    <n v="554583.19999999995"/>
    <n v="113278.04000000005"/>
    <s v="Sabrina"/>
    <n v="4.9000000000000004"/>
  </r>
  <r>
    <n v="2115"/>
    <d v="2018-01-28T00:00:00"/>
    <x v="700"/>
    <x v="2"/>
    <s v="Oficinas"/>
    <n v="249"/>
    <x v="0"/>
    <n v="67752.679999999993"/>
    <n v="1750477"/>
    <n v="1400381.6"/>
    <n v="282342.71999999991"/>
    <s v="Arturo"/>
    <n v="4.5"/>
  </r>
  <r>
    <n v="2116"/>
    <d v="2018-01-28T00:00:00"/>
    <x v="708"/>
    <x v="3"/>
    <s v="Oficinas"/>
    <n v="289"/>
    <x v="0"/>
    <n v="53024.84"/>
    <n v="1391531"/>
    <n v="1113224.8"/>
    <n v="225281.35999999996"/>
    <s v="Iván"/>
    <n v="4.9000000000000004"/>
  </r>
  <r>
    <n v="2117"/>
    <d v="2018-01-29T00:00:00"/>
    <x v="822"/>
    <x v="3"/>
    <s v="Local Comercial"/>
    <n v="89"/>
    <x v="1"/>
    <n v="28844.6"/>
    <n v="785275"/>
    <n v="628220"/>
    <n v="128210.4"/>
    <s v="Sabrina"/>
    <n v="3.9"/>
  </r>
  <r>
    <n v="2118"/>
    <d v="2018-01-29T00:00:00"/>
    <x v="823"/>
    <x v="2"/>
    <s v="Local Comercial"/>
    <n v="241"/>
    <x v="0"/>
    <n v="50730.68"/>
    <n v="1322327"/>
    <n v="1057861.6000000001"/>
    <n v="213734.71999999991"/>
    <s v="Iván"/>
    <n v="4.5999999999999996"/>
  </r>
  <r>
    <n v="2119"/>
    <d v="2018-01-29T00:00:00"/>
    <x v="767"/>
    <x v="2"/>
    <s v="Oficinas"/>
    <n v="93"/>
    <x v="1"/>
    <n v="19658"/>
    <n v="546085"/>
    <n v="436868"/>
    <n v="89559"/>
    <s v="Arturo"/>
    <n v="4.0999999999999996"/>
  </r>
  <r>
    <n v="2120"/>
    <d v="2018-01-30T00:00:00"/>
    <x v="813"/>
    <x v="3"/>
    <s v="Depósito"/>
    <n v="70"/>
    <x v="1"/>
    <n v="13953"/>
    <n v="415385"/>
    <n v="332308"/>
    <n v="69124"/>
    <s v="Romina"/>
    <n v="4.4000000000000004"/>
  </r>
  <r>
    <n v="2121"/>
    <d v="2018-01-30T00:00:00"/>
    <x v="784"/>
    <x v="0"/>
    <s v="Terreno"/>
    <n v="166"/>
    <x v="0"/>
    <n v="31346.44"/>
    <n v="846671"/>
    <n v="677336.8"/>
    <n v="137987.75999999995"/>
    <s v="Carlos"/>
    <n v="4.8"/>
  </r>
  <r>
    <n v="2122"/>
    <d v="2018-01-30T00:00:00"/>
    <x v="824"/>
    <x v="0"/>
    <s v="Casa"/>
    <n v="119"/>
    <x v="1"/>
    <n v="29643.360000000001"/>
    <n v="793919"/>
    <n v="635135.19999999995"/>
    <n v="129140.44000000005"/>
    <s v="Arturo"/>
    <n v="3.8"/>
  </r>
  <r>
    <n v="2123"/>
    <d v="2018-01-31T00:00:00"/>
    <x v="776"/>
    <x v="0"/>
    <s v="Departamento"/>
    <n v="52"/>
    <x v="1"/>
    <n v="21010.639999999999"/>
    <n v="587301"/>
    <n v="469840.8"/>
    <n v="96449.560000000012"/>
    <s v="Iván"/>
    <n v="4.0999999999999996"/>
  </r>
  <r>
    <n v="2124"/>
    <d v="2018-02-01T00:00:00"/>
    <x v="825"/>
    <x v="1"/>
    <s v="Casa"/>
    <n v="86"/>
    <x v="1"/>
    <n v="18344.84"/>
    <n v="511656"/>
    <n v="409324.79999999999"/>
    <n v="83986.360000000015"/>
    <s v="Sabrina"/>
    <n v="3.7"/>
  </r>
  <r>
    <n v="2125"/>
    <d v="2018-02-01T00:00:00"/>
    <x v="826"/>
    <x v="2"/>
    <s v="Casa"/>
    <n v="90"/>
    <x v="1"/>
    <n v="25161"/>
    <n v="687235"/>
    <n v="549788"/>
    <n v="112286"/>
    <s v="Romina"/>
    <n v="4.5999999999999996"/>
  </r>
  <r>
    <n v="2126"/>
    <d v="2018-02-01T00:00:00"/>
    <x v="624"/>
    <x v="0"/>
    <s v="Oficinas"/>
    <n v="245"/>
    <x v="0"/>
    <n v="94235"/>
    <n v="2417885"/>
    <n v="1934308"/>
    <n v="389342"/>
    <s v="Ángeles"/>
    <n v="5"/>
  </r>
  <r>
    <n v="2127"/>
    <d v="2018-02-01T00:00:00"/>
    <x v="804"/>
    <x v="0"/>
    <s v="Departamento"/>
    <n v="154"/>
    <x v="0"/>
    <n v="55152.84"/>
    <n v="1446031"/>
    <n v="1156824.8"/>
    <n v="234053.35999999996"/>
    <s v="Arturo"/>
    <n v="3.6"/>
  </r>
  <r>
    <n v="2128"/>
    <d v="2018-02-02T00:00:00"/>
    <x v="807"/>
    <x v="3"/>
    <s v="Estacionamiento"/>
    <n v="258"/>
    <x v="0"/>
    <n v="86126.28"/>
    <n v="2217917"/>
    <n v="1774333.6"/>
    <n v="357457.11999999988"/>
    <s v="Ángeles"/>
    <n v="4"/>
  </r>
  <r>
    <n v="2129"/>
    <d v="2018-02-02T00:00:00"/>
    <x v="825"/>
    <x v="1"/>
    <s v="Departamento"/>
    <n v="227"/>
    <x v="0"/>
    <n v="50635.64"/>
    <n v="1323251"/>
    <n v="1058600.8"/>
    <n v="214014.55999999994"/>
    <s v="Sabrina"/>
    <n v="4.0999999999999996"/>
  </r>
  <r>
    <n v="2130"/>
    <d v="2018-02-02T00:00:00"/>
    <x v="807"/>
    <x v="0"/>
    <s v="Terreno"/>
    <n v="162"/>
    <x v="0"/>
    <n v="35909.72"/>
    <n v="964853"/>
    <n v="771882.4"/>
    <n v="157060.87999999998"/>
    <s v="Iván"/>
    <n v="4.4000000000000004"/>
  </r>
  <r>
    <n v="2131"/>
    <d v="2018-02-02T00:00:00"/>
    <x v="756"/>
    <x v="0"/>
    <s v="Casa"/>
    <n v="283"/>
    <x v="0"/>
    <n v="71916.92"/>
    <n v="1856933"/>
    <n v="1485546.4"/>
    <n v="299469.68000000011"/>
    <s v="Carlos"/>
    <n v="4.5999999999999996"/>
  </r>
  <r>
    <n v="2132"/>
    <d v="2018-02-03T00:00:00"/>
    <x v="754"/>
    <x v="3"/>
    <s v="Oficinas"/>
    <n v="207"/>
    <x v="0"/>
    <n v="58594.400000000001"/>
    <n v="1519295"/>
    <n v="1215436"/>
    <n v="245264.6"/>
    <s v="Romina"/>
    <n v="4.2"/>
  </r>
  <r>
    <n v="2133"/>
    <d v="2018-02-03T00:00:00"/>
    <x v="811"/>
    <x v="0"/>
    <s v="Local Comercial"/>
    <n v="37"/>
    <x v="1"/>
    <n v="6795.2"/>
    <n v="226765"/>
    <n v="181412"/>
    <n v="38557.800000000003"/>
    <s v="Carlos"/>
    <n v="4.0999999999999996"/>
  </r>
  <r>
    <n v="2134"/>
    <d v="2018-02-03T00:00:00"/>
    <x v="765"/>
    <x v="1"/>
    <s v="Terreno"/>
    <n v="230"/>
    <x v="0"/>
    <n v="90889.8"/>
    <n v="2327030"/>
    <n v="1861624"/>
    <n v="374516.2"/>
    <s v="Romina"/>
    <n v="4.9000000000000004"/>
  </r>
  <r>
    <n v="2135"/>
    <d v="2018-02-04T00:00:00"/>
    <x v="704"/>
    <x v="0"/>
    <s v="Departamento"/>
    <n v="280"/>
    <x v="0"/>
    <n v="67143.48"/>
    <n v="1745522"/>
    <n v="1396417.6"/>
    <n v="281960.91999999993"/>
    <s v="Romina"/>
    <n v="4.5"/>
  </r>
  <r>
    <n v="2136"/>
    <d v="2018-02-04T00:00:00"/>
    <x v="627"/>
    <x v="3"/>
    <s v="Oficinas"/>
    <n v="64"/>
    <x v="1"/>
    <n v="25576.560000000001"/>
    <n v="706149"/>
    <n v="564919.19999999995"/>
    <n v="115653.24000000005"/>
    <s v="Iván"/>
    <n v="3.7"/>
  </r>
  <r>
    <n v="2137"/>
    <d v="2018-02-04T00:00:00"/>
    <x v="827"/>
    <x v="0"/>
    <s v="Oficinas"/>
    <n v="211"/>
    <x v="0"/>
    <n v="47136"/>
    <n v="1240685"/>
    <n v="992548"/>
    <n v="201001"/>
    <s v="Carlos"/>
    <n v="4.2"/>
  </r>
  <r>
    <n v="2138"/>
    <d v="2018-02-04T00:00:00"/>
    <x v="675"/>
    <x v="1"/>
    <s v="Departamento"/>
    <n v="103"/>
    <x v="0"/>
    <n v="40989.800000000003"/>
    <n v="1077605"/>
    <n v="862084"/>
    <n v="174531.20000000001"/>
    <s v="Arturo"/>
    <n v="4.8"/>
  </r>
  <r>
    <n v="2139"/>
    <d v="2018-02-05T00:00:00"/>
    <x v="619"/>
    <x v="0"/>
    <s v="Terreno"/>
    <n v="123"/>
    <x v="0"/>
    <n v="44437.04"/>
    <n v="1177361"/>
    <n v="941888.8"/>
    <n v="191035.15999999995"/>
    <s v="Arturo"/>
    <n v="4.7"/>
  </r>
  <r>
    <n v="2140"/>
    <d v="2018-02-05T00:00:00"/>
    <x v="800"/>
    <x v="0"/>
    <s v="Estacionamiento"/>
    <n v="191"/>
    <x v="0"/>
    <n v="51542.04"/>
    <n v="1351611"/>
    <n v="1081288.8"/>
    <n v="218780.15999999995"/>
    <s v="Sabrina"/>
    <n v="4.0999999999999996"/>
  </r>
  <r>
    <n v="2141"/>
    <d v="2018-02-06T00:00:00"/>
    <x v="620"/>
    <x v="0"/>
    <s v="Local Comercial"/>
    <n v="60"/>
    <x v="1"/>
    <n v="9820.7999999999993"/>
    <n v="309030"/>
    <n v="247224"/>
    <n v="51985.2"/>
    <s v="Romina"/>
    <n v="3.6"/>
  </r>
  <r>
    <n v="2142"/>
    <d v="2018-02-06T00:00:00"/>
    <x v="827"/>
    <x v="0"/>
    <s v="Depósito"/>
    <n v="83"/>
    <x v="0"/>
    <n v="31517.68"/>
    <n v="844677"/>
    <n v="675741.6"/>
    <n v="137417.72000000003"/>
    <s v="Romina"/>
    <n v="4.2"/>
  </r>
  <r>
    <n v="2143"/>
    <d v="2018-02-06T00:00:00"/>
    <x v="828"/>
    <x v="3"/>
    <s v="Terreno"/>
    <n v="118"/>
    <x v="1"/>
    <n v="20839.88"/>
    <n v="573157"/>
    <n v="458525.6"/>
    <n v="93791.520000000019"/>
    <s v="Ángeles"/>
    <n v="3.9"/>
  </r>
  <r>
    <n v="2144"/>
    <d v="2018-02-07T00:00:00"/>
    <x v="689"/>
    <x v="1"/>
    <s v="Oficinas"/>
    <n v="211"/>
    <x v="0"/>
    <n v="66171.12"/>
    <n v="1714213"/>
    <n v="1371370.4"/>
    <n v="276671.4800000001"/>
    <s v="Arturo"/>
    <n v="3.9"/>
  </r>
  <r>
    <n v="2145"/>
    <d v="2018-02-07T00:00:00"/>
    <x v="606"/>
    <x v="3"/>
    <s v="Local Comercial"/>
    <n v="43"/>
    <x v="1"/>
    <n v="7942.68"/>
    <n v="260827"/>
    <n v="208661.6"/>
    <n v="44222.719999999994"/>
    <s v="Iván"/>
    <n v="3.9"/>
  </r>
  <r>
    <n v="2146"/>
    <d v="2018-02-07T00:00:00"/>
    <x v="783"/>
    <x v="0"/>
    <s v="Terreno"/>
    <n v="92"/>
    <x v="1"/>
    <n v="22058.400000000001"/>
    <n v="607245"/>
    <n v="485796"/>
    <n v="99390.6"/>
    <s v="Ángeles"/>
    <n v="3.6"/>
  </r>
  <r>
    <n v="2147"/>
    <d v="2018-02-07T00:00:00"/>
    <x v="829"/>
    <x v="1"/>
    <s v="Local Comercial"/>
    <n v="97"/>
    <x v="1"/>
    <n v="26231.599999999999"/>
    <n v="718725"/>
    <n v="574980"/>
    <n v="117513.4"/>
    <s v="Iván"/>
    <n v="4.0999999999999996"/>
  </r>
  <r>
    <n v="2148"/>
    <d v="2018-02-07T00:00:00"/>
    <x v="830"/>
    <x v="1"/>
    <s v="Casa"/>
    <n v="199"/>
    <x v="0"/>
    <n v="69038.679999999993"/>
    <n v="1783777"/>
    <n v="1427021.6"/>
    <n v="287716.71999999991"/>
    <s v="Romina"/>
    <n v="3.7"/>
  </r>
  <r>
    <n v="2149"/>
    <d v="2018-02-08T00:00:00"/>
    <x v="801"/>
    <x v="0"/>
    <s v="Oficinas"/>
    <n v="136"/>
    <x v="1"/>
    <n v="26858.76"/>
    <n v="729729"/>
    <n v="583783.19999999995"/>
    <n v="119087.04000000005"/>
    <s v="Iván"/>
    <n v="4.9000000000000004"/>
  </r>
  <r>
    <n v="2150"/>
    <d v="2018-02-08T00:00:00"/>
    <x v="831"/>
    <x v="0"/>
    <s v="Terreno"/>
    <n v="204"/>
    <x v="0"/>
    <n v="45452.44"/>
    <n v="1191921"/>
    <n v="953536.8"/>
    <n v="192931.75999999995"/>
    <s v="Arturo"/>
    <n v="4.2"/>
  </r>
  <r>
    <n v="2151"/>
    <d v="2018-02-09T00:00:00"/>
    <x v="832"/>
    <x v="3"/>
    <s v="Departamento"/>
    <n v="36"/>
    <x v="1"/>
    <n v="11538.6"/>
    <n v="339850"/>
    <n v="271880"/>
    <n v="56431.4"/>
    <s v="Arturo"/>
    <n v="5"/>
  </r>
  <r>
    <n v="2152"/>
    <d v="2018-02-09T00:00:00"/>
    <x v="682"/>
    <x v="2"/>
    <s v="Terreno"/>
    <n v="288"/>
    <x v="0"/>
    <n v="51142.76"/>
    <n v="1335354"/>
    <n v="1068283.2"/>
    <n v="215928.04000000004"/>
    <s v="Iván"/>
    <n v="4.3"/>
  </r>
  <r>
    <n v="2153"/>
    <d v="2018-02-09T00:00:00"/>
    <x v="833"/>
    <x v="2"/>
    <s v="Depósito"/>
    <n v="221"/>
    <x v="0"/>
    <n v="79288.28"/>
    <n v="2037717"/>
    <n v="1630173.6"/>
    <n v="328255.11999999988"/>
    <s v="Ángeles"/>
    <n v="4.2"/>
  </r>
  <r>
    <n v="2154"/>
    <d v="2018-02-09T00:00:00"/>
    <x v="807"/>
    <x v="2"/>
    <s v="Oficinas"/>
    <n v="194"/>
    <x v="0"/>
    <n v="60434"/>
    <n v="1576285"/>
    <n v="1261028"/>
    <n v="254823"/>
    <s v="Romina"/>
    <n v="4.9000000000000004"/>
  </r>
  <r>
    <n v="2155"/>
    <d v="2018-02-09T00:00:00"/>
    <x v="788"/>
    <x v="0"/>
    <s v="Departamento"/>
    <n v="245"/>
    <x v="0"/>
    <n v="77129.8"/>
    <n v="1985705"/>
    <n v="1588564"/>
    <n v="320011.2"/>
    <s v="Romina"/>
    <n v="3.7"/>
  </r>
  <r>
    <n v="2156"/>
    <d v="2018-02-09T00:00:00"/>
    <x v="726"/>
    <x v="0"/>
    <s v="Terreno"/>
    <n v="253"/>
    <x v="0"/>
    <n v="64120.24"/>
    <n v="1664041"/>
    <n v="1331232.8"/>
    <n v="268687.95999999996"/>
    <s v="Ángeles"/>
    <n v="4.9000000000000004"/>
  </r>
  <r>
    <n v="2157"/>
    <d v="2018-02-10T00:00:00"/>
    <x v="834"/>
    <x v="3"/>
    <s v="Oficinas"/>
    <n v="248"/>
    <x v="0"/>
    <n v="60283.88"/>
    <n v="1558707"/>
    <n v="1246965.6000000001"/>
    <n v="251457.5199999999"/>
    <s v="Ángeles"/>
    <n v="4.4000000000000004"/>
  </r>
  <r>
    <n v="2158"/>
    <d v="2018-02-11T00:00:00"/>
    <x v="812"/>
    <x v="3"/>
    <s v="Local Comercial"/>
    <n v="92"/>
    <x v="1"/>
    <n v="25373.84"/>
    <n v="689381"/>
    <n v="551504.80000000005"/>
    <n v="112502.35999999996"/>
    <s v="Carlos"/>
    <n v="4.3"/>
  </r>
  <r>
    <n v="2159"/>
    <d v="2018-02-11T00:00:00"/>
    <x v="639"/>
    <x v="1"/>
    <s v="Oficinas"/>
    <n v="226"/>
    <x v="0"/>
    <n v="45188.76"/>
    <n v="1194029"/>
    <n v="955223.2"/>
    <n v="193617.04000000004"/>
    <s v="Iván"/>
    <n v="3.8"/>
  </r>
  <r>
    <n v="2160"/>
    <d v="2018-02-12T00:00:00"/>
    <x v="691"/>
    <x v="3"/>
    <s v="Local Comercial"/>
    <n v="114"/>
    <x v="1"/>
    <n v="28324.44"/>
    <n v="771271"/>
    <n v="617016.80000000005"/>
    <n v="125929.75999999995"/>
    <s v="Carlos"/>
    <n v="4.2"/>
  </r>
  <r>
    <n v="2161"/>
    <d v="2018-02-12T00:00:00"/>
    <x v="750"/>
    <x v="1"/>
    <s v="Casa"/>
    <n v="206"/>
    <x v="0"/>
    <n v="59523.4"/>
    <n v="1547645"/>
    <n v="1238116"/>
    <n v="250005.6"/>
    <s v="Sabrina"/>
    <n v="4.7"/>
  </r>
  <r>
    <n v="2162"/>
    <d v="2018-02-12T00:00:00"/>
    <x v="835"/>
    <x v="1"/>
    <s v="Estacionamiento"/>
    <n v="178"/>
    <x v="0"/>
    <n v="33591.919999999998"/>
    <n v="900733"/>
    <n v="720586.4"/>
    <n v="146554.68"/>
    <s v="Ángeles"/>
    <n v="4.9000000000000004"/>
  </r>
  <r>
    <n v="2163"/>
    <d v="2018-02-12T00:00:00"/>
    <x v="627"/>
    <x v="3"/>
    <s v="Terreno"/>
    <n v="138"/>
    <x v="0"/>
    <n v="55246.879999999997"/>
    <n v="1438307"/>
    <n v="1150645.6000000001"/>
    <n v="232414.5199999999"/>
    <s v="Ángeles"/>
    <n v="4.7"/>
  </r>
  <r>
    <n v="2164"/>
    <d v="2018-02-12T00:00:00"/>
    <x v="836"/>
    <x v="2"/>
    <s v="Local Comercial"/>
    <n v="59"/>
    <x v="1"/>
    <n v="19324.599999999999"/>
    <n v="543025"/>
    <n v="434420"/>
    <n v="89280.4"/>
    <s v="Carlos"/>
    <n v="4.0999999999999996"/>
  </r>
  <r>
    <n v="2165"/>
    <d v="2018-02-13T00:00:00"/>
    <x v="837"/>
    <x v="1"/>
    <s v="Estacionamiento"/>
    <n v="76"/>
    <x v="1"/>
    <n v="17019.96"/>
    <n v="480784"/>
    <n v="384627.20000000001"/>
    <n v="79136.84"/>
    <s v="Carlos"/>
    <n v="3.6"/>
  </r>
  <r>
    <n v="2166"/>
    <d v="2018-02-14T00:00:00"/>
    <x v="837"/>
    <x v="2"/>
    <s v="Depósito"/>
    <n v="128"/>
    <x v="0"/>
    <n v="45808.68"/>
    <n v="1200027"/>
    <n v="960021.6"/>
    <n v="194196.72000000003"/>
    <s v="Sabrina"/>
    <n v="4.8"/>
  </r>
  <r>
    <n v="2167"/>
    <d v="2018-02-15T00:00:00"/>
    <x v="838"/>
    <x v="2"/>
    <s v="Local Comercial"/>
    <n v="146"/>
    <x v="0"/>
    <n v="56460.44"/>
    <n v="1472696"/>
    <n v="1178156.8"/>
    <n v="238078.75999999995"/>
    <s v="Ángeles"/>
    <n v="4.5"/>
  </r>
  <r>
    <n v="2168"/>
    <d v="2018-02-15T00:00:00"/>
    <x v="645"/>
    <x v="1"/>
    <s v="Oficinas"/>
    <n v="80"/>
    <x v="1"/>
    <n v="18145.68"/>
    <n v="518477"/>
    <n v="414781.6"/>
    <n v="85549.72000000003"/>
    <s v="Iván"/>
    <n v="4.4000000000000004"/>
  </r>
  <r>
    <n v="2169"/>
    <d v="2018-02-15T00:00:00"/>
    <x v="748"/>
    <x v="3"/>
    <s v="Terreno"/>
    <n v="223"/>
    <x v="0"/>
    <n v="81850.44"/>
    <n v="2106271"/>
    <n v="1685016.8"/>
    <n v="339403.75999999995"/>
    <s v="Sabrina"/>
    <n v="4.4000000000000004"/>
  </r>
  <r>
    <n v="2170"/>
    <d v="2018-02-15T00:00:00"/>
    <x v="689"/>
    <x v="2"/>
    <s v="Estacionamiento"/>
    <n v="129"/>
    <x v="0"/>
    <n v="38261.56"/>
    <n v="1010249"/>
    <n v="808199.2"/>
    <n v="163788.24000000005"/>
    <s v="Carlos"/>
    <n v="4.9000000000000004"/>
  </r>
  <r>
    <n v="2171"/>
    <d v="2018-02-16T00:00:00"/>
    <x v="818"/>
    <x v="2"/>
    <s v="Departamento"/>
    <n v="111"/>
    <x v="1"/>
    <n v="24498.720000000001"/>
    <n v="673403"/>
    <n v="538722.4"/>
    <n v="110181.87999999998"/>
    <s v="Sabrina"/>
    <n v="5"/>
  </r>
  <r>
    <n v="2172"/>
    <d v="2018-02-16T00:00:00"/>
    <x v="791"/>
    <x v="2"/>
    <s v="Estacionamiento"/>
    <n v="196"/>
    <x v="0"/>
    <n v="68090.880000000005"/>
    <n v="1769507"/>
    <n v="1415605.6"/>
    <n v="285810.5199999999"/>
    <s v="Arturo"/>
    <n v="3.9"/>
  </r>
  <r>
    <n v="2173"/>
    <d v="2018-02-16T00:00:00"/>
    <x v="711"/>
    <x v="3"/>
    <s v="Terreno"/>
    <n v="274"/>
    <x v="0"/>
    <n v="92085.96"/>
    <n v="2367809"/>
    <n v="1894247.2"/>
    <n v="381475.84000000003"/>
    <s v="Carlos"/>
    <n v="3.7"/>
  </r>
  <r>
    <n v="2174"/>
    <d v="2018-02-16T00:00:00"/>
    <x v="691"/>
    <x v="1"/>
    <s v="Oficinas"/>
    <n v="185"/>
    <x v="0"/>
    <n v="60822.04"/>
    <n v="1578461"/>
    <n v="1262768.8"/>
    <n v="254870.15999999995"/>
    <s v="Carlos"/>
    <n v="3.8"/>
  </r>
  <r>
    <n v="2175"/>
    <d v="2018-02-16T00:00:00"/>
    <x v="836"/>
    <x v="3"/>
    <s v="Terreno"/>
    <n v="112"/>
    <x v="1"/>
    <n v="21804.28"/>
    <n v="597617"/>
    <n v="478093.6"/>
    <n v="97719.120000000024"/>
    <s v="Sabrina"/>
    <n v="3.7"/>
  </r>
  <r>
    <n v="2176"/>
    <d v="2018-02-16T00:00:00"/>
    <x v="764"/>
    <x v="3"/>
    <s v="Local Comercial"/>
    <n v="269"/>
    <x v="0"/>
    <n v="51013.8"/>
    <n v="1339205"/>
    <n v="1071364"/>
    <n v="216827.2"/>
    <s v="Ángeles"/>
    <n v="4.4000000000000004"/>
  </r>
  <r>
    <n v="2177"/>
    <d v="2018-02-17T00:00:00"/>
    <x v="839"/>
    <x v="3"/>
    <s v="Terreno"/>
    <n v="71"/>
    <x v="1"/>
    <n v="13434.28"/>
    <n v="402617"/>
    <n v="322093.59999999998"/>
    <n v="67089.120000000024"/>
    <s v="Iván"/>
    <n v="4.8"/>
  </r>
  <r>
    <n v="2178"/>
    <d v="2018-02-17T00:00:00"/>
    <x v="832"/>
    <x v="0"/>
    <s v="Oficinas"/>
    <n v="264"/>
    <x v="0"/>
    <n v="83413.36"/>
    <n v="2144594"/>
    <n v="1715675.2"/>
    <n v="345505.44000000006"/>
    <s v="Arturo"/>
    <n v="3.7"/>
  </r>
  <r>
    <n v="2179"/>
    <d v="2018-02-17T00:00:00"/>
    <x v="609"/>
    <x v="3"/>
    <s v="Oficinas"/>
    <n v="121"/>
    <x v="0"/>
    <n v="35930.720000000001"/>
    <n v="964728"/>
    <n v="771782.4"/>
    <n v="157014.87999999998"/>
    <s v="Ángeles"/>
    <n v="4.9000000000000004"/>
  </r>
  <r>
    <n v="2180"/>
    <d v="2018-02-17T00:00:00"/>
    <x v="840"/>
    <x v="0"/>
    <s v="Terreno"/>
    <n v="95"/>
    <x v="1"/>
    <n v="25981.8"/>
    <n v="710155"/>
    <n v="568124"/>
    <n v="116049.2"/>
    <s v="Arturo"/>
    <n v="4.8"/>
  </r>
  <r>
    <n v="2181"/>
    <d v="2018-02-17T00:00:00"/>
    <x v="841"/>
    <x v="3"/>
    <s v="Casa"/>
    <n v="149"/>
    <x v="0"/>
    <n v="44760.24"/>
    <n v="1176641"/>
    <n v="941312.8"/>
    <n v="190567.95999999996"/>
    <s v="Carlos"/>
    <n v="4.8"/>
  </r>
  <r>
    <n v="2182"/>
    <d v="2018-02-18T00:00:00"/>
    <x v="693"/>
    <x v="2"/>
    <s v="Oficinas"/>
    <n v="123"/>
    <x v="0"/>
    <n v="40155.32"/>
    <n v="1067543"/>
    <n v="854034.4"/>
    <n v="173353.27999999997"/>
    <s v="Romina"/>
    <n v="4"/>
  </r>
  <r>
    <n v="2183"/>
    <d v="2018-02-18T00:00:00"/>
    <x v="842"/>
    <x v="3"/>
    <s v="Oficinas"/>
    <n v="50"/>
    <x v="1"/>
    <n v="9876.4"/>
    <n v="298670"/>
    <n v="238936"/>
    <n v="49857.599999999999"/>
    <s v="Carlos"/>
    <n v="3.8"/>
  </r>
  <r>
    <n v="2184"/>
    <d v="2018-02-18T00:00:00"/>
    <x v="706"/>
    <x v="2"/>
    <s v="Casa"/>
    <n v="100"/>
    <x v="0"/>
    <n v="32894.879999999997"/>
    <n v="876007"/>
    <n v="700805.6"/>
    <n v="142306.52000000002"/>
    <s v="Sabrina"/>
    <n v="4.5999999999999996"/>
  </r>
  <r>
    <n v="2185"/>
    <d v="2018-02-18T00:00:00"/>
    <x v="843"/>
    <x v="2"/>
    <s v="Casa"/>
    <n v="82"/>
    <x v="0"/>
    <n v="29975.72"/>
    <n v="807453"/>
    <n v="645962.4"/>
    <n v="131514.87999999998"/>
    <s v="Sabrina"/>
    <n v="4.3"/>
  </r>
  <r>
    <n v="2186"/>
    <d v="2018-02-20T00:00:00"/>
    <x v="639"/>
    <x v="3"/>
    <s v="Estacionamiento"/>
    <n v="225"/>
    <x v="0"/>
    <n v="71984.44"/>
    <n v="1851821"/>
    <n v="1481456.8"/>
    <n v="298379.75999999995"/>
    <s v="Iván"/>
    <n v="4.8"/>
  </r>
  <r>
    <n v="2187"/>
    <d v="2018-02-20T00:00:00"/>
    <x v="793"/>
    <x v="3"/>
    <s v="Departamento"/>
    <n v="65"/>
    <x v="1"/>
    <n v="13046.12"/>
    <n v="378563"/>
    <n v="302850.40000000002"/>
    <n v="62666.479999999974"/>
    <s v="Arturo"/>
    <n v="3.6"/>
  </r>
  <r>
    <n v="2188"/>
    <d v="2018-02-20T00:00:00"/>
    <x v="772"/>
    <x v="0"/>
    <s v="Estacionamiento"/>
    <n v="242"/>
    <x v="0"/>
    <n v="65426.8"/>
    <n v="1696605"/>
    <n v="1357284"/>
    <n v="273894.2"/>
    <s v="Arturo"/>
    <n v="5"/>
  </r>
  <r>
    <n v="2189"/>
    <d v="2018-02-20T00:00:00"/>
    <x v="844"/>
    <x v="1"/>
    <s v="Casa"/>
    <n v="265"/>
    <x v="0"/>
    <n v="64717.36"/>
    <n v="1683894"/>
    <n v="1347115.2"/>
    <n v="272061.44000000006"/>
    <s v="Arturo"/>
    <n v="4.9000000000000004"/>
  </r>
  <r>
    <n v="2190"/>
    <d v="2018-02-20T00:00:00"/>
    <x v="790"/>
    <x v="2"/>
    <s v="Local Comercial"/>
    <n v="211"/>
    <x v="0"/>
    <n v="75824.52"/>
    <n v="1949123"/>
    <n v="1559298.4"/>
    <n v="314000.08000000007"/>
    <s v="Sabrina"/>
    <n v="3.8"/>
  </r>
  <r>
    <n v="2191"/>
    <d v="2018-02-20T00:00:00"/>
    <x v="845"/>
    <x v="1"/>
    <s v="Casa"/>
    <n v="83"/>
    <x v="1"/>
    <n v="21180.84"/>
    <n v="581381"/>
    <n v="465104.8"/>
    <n v="95095.360000000015"/>
    <s v="Romina"/>
    <n v="4.4000000000000004"/>
  </r>
  <r>
    <n v="2192"/>
    <d v="2018-02-21T00:00:00"/>
    <x v="839"/>
    <x v="3"/>
    <s v="Local Comercial"/>
    <n v="246"/>
    <x v="0"/>
    <n v="51552"/>
    <n v="1343735"/>
    <n v="1074988"/>
    <n v="217195"/>
    <s v="Sabrina"/>
    <n v="4"/>
  </r>
  <r>
    <n v="2193"/>
    <d v="2018-02-21T00:00:00"/>
    <x v="610"/>
    <x v="1"/>
    <s v="Estacionamiento"/>
    <n v="253"/>
    <x v="0"/>
    <n v="97949"/>
    <n v="2506485"/>
    <n v="2005188"/>
    <n v="403348"/>
    <s v="Sabrina"/>
    <n v="3.7"/>
  </r>
  <r>
    <n v="2194"/>
    <d v="2018-02-21T00:00:00"/>
    <x v="614"/>
    <x v="2"/>
    <s v="Casa"/>
    <n v="147"/>
    <x v="0"/>
    <n v="43432.480000000003"/>
    <n v="1145747"/>
    <n v="916597.6"/>
    <n v="185716.92"/>
    <s v="Romina"/>
    <n v="3.9"/>
  </r>
  <r>
    <n v="2195"/>
    <d v="2018-02-22T00:00:00"/>
    <x v="798"/>
    <x v="0"/>
    <s v="Estacionamiento"/>
    <n v="164"/>
    <x v="0"/>
    <n v="32931.08"/>
    <n v="887237"/>
    <n v="709789.6"/>
    <n v="144516.32"/>
    <s v="Carlos"/>
    <n v="4.5999999999999996"/>
  </r>
  <r>
    <n v="2196"/>
    <d v="2018-02-22T00:00:00"/>
    <x v="774"/>
    <x v="2"/>
    <s v="Casa"/>
    <n v="61"/>
    <x v="1"/>
    <n v="11764.64"/>
    <n v="356101"/>
    <n v="284880.8"/>
    <n v="59455.560000000012"/>
    <s v="Romina"/>
    <n v="4.4000000000000004"/>
  </r>
  <r>
    <n v="2197"/>
    <d v="2018-02-22T00:00:00"/>
    <x v="825"/>
    <x v="3"/>
    <s v="Casa"/>
    <n v="156"/>
    <x v="0"/>
    <n v="30877.4"/>
    <n v="836645"/>
    <n v="669316"/>
    <n v="136451.6"/>
    <s v="Iván"/>
    <n v="3.6"/>
  </r>
  <r>
    <n v="2198"/>
    <d v="2018-02-22T00:00:00"/>
    <x v="827"/>
    <x v="1"/>
    <s v="Departamento"/>
    <n v="103"/>
    <x v="1"/>
    <n v="27117.8"/>
    <n v="741255"/>
    <n v="593004"/>
    <n v="121133.2"/>
    <s v="Arturo"/>
    <n v="4.2"/>
  </r>
  <r>
    <n v="2199"/>
    <d v="2018-02-22T00:00:00"/>
    <x v="746"/>
    <x v="0"/>
    <s v="Depósito"/>
    <n v="187"/>
    <x v="0"/>
    <n v="38073.519999999997"/>
    <n v="1019048"/>
    <n v="815238.4"/>
    <n v="165736.07999999999"/>
    <s v="Arturo"/>
    <n v="4.5"/>
  </r>
  <r>
    <n v="2200"/>
    <d v="2018-02-23T00:00:00"/>
    <x v="846"/>
    <x v="1"/>
    <s v="Oficinas"/>
    <n v="266"/>
    <x v="0"/>
    <n v="62222.28"/>
    <n v="1622517"/>
    <n v="1298013.6000000001"/>
    <n v="262281.11999999988"/>
    <s v="Ángeles"/>
    <n v="4.9000000000000004"/>
  </r>
  <r>
    <n v="2201"/>
    <d v="2018-02-24T00:00:00"/>
    <x v="847"/>
    <x v="2"/>
    <s v="Terreno"/>
    <n v="251"/>
    <x v="0"/>
    <n v="62775.32"/>
    <n v="1634768"/>
    <n v="1307814.3999999999"/>
    <n v="264178.28000000009"/>
    <s v="Sabrina"/>
    <n v="4.8"/>
  </r>
  <r>
    <n v="2202"/>
    <d v="2018-02-24T00:00:00"/>
    <x v="639"/>
    <x v="2"/>
    <s v="Estacionamiento"/>
    <n v="130"/>
    <x v="0"/>
    <n v="29792.2"/>
    <n v="800990"/>
    <n v="640792"/>
    <n v="130405.8"/>
    <s v="Arturo"/>
    <n v="4.5999999999999996"/>
  </r>
  <r>
    <n v="2203"/>
    <d v="2018-02-24T00:00:00"/>
    <x v="848"/>
    <x v="1"/>
    <s v="Casa"/>
    <n v="75"/>
    <x v="1"/>
    <n v="16772.04"/>
    <n v="480461"/>
    <n v="384368.8"/>
    <n v="79320.160000000003"/>
    <s v="Iván"/>
    <n v="3.7"/>
  </r>
  <r>
    <n v="2204"/>
    <d v="2018-02-27T00:00:00"/>
    <x v="738"/>
    <x v="2"/>
    <s v="Departamento"/>
    <n v="76"/>
    <x v="0"/>
    <n v="30437.88"/>
    <n v="825182"/>
    <n v="660145.6"/>
    <n v="134598.52000000002"/>
    <s v="Sabrina"/>
    <n v="4.5"/>
  </r>
  <r>
    <n v="2205"/>
    <d v="2018-02-27T00:00:00"/>
    <x v="842"/>
    <x v="1"/>
    <s v="Estacionamiento"/>
    <n v="163"/>
    <x v="1"/>
    <n v="26268.28"/>
    <n v="721567"/>
    <n v="577253.6"/>
    <n v="118045.12000000002"/>
    <s v="Carlos"/>
    <n v="4.2"/>
  </r>
  <r>
    <n v="2206"/>
    <d v="2018-02-28T00:00:00"/>
    <x v="792"/>
    <x v="1"/>
    <s v="Departamento"/>
    <n v="117"/>
    <x v="0"/>
    <n v="39213.879999999997"/>
    <n v="1038607"/>
    <n v="830885.6"/>
    <n v="168507.52000000002"/>
    <s v="Arturo"/>
    <n v="4.5"/>
  </r>
  <r>
    <n v="2207"/>
    <d v="2018-02-28T00:00:00"/>
    <x v="672"/>
    <x v="2"/>
    <s v="Local Comercial"/>
    <n v="274"/>
    <x v="0"/>
    <n v="102055.28"/>
    <n v="2613817"/>
    <n v="2091053.6"/>
    <n v="420708.11999999988"/>
    <s v="Romina"/>
    <n v="4"/>
  </r>
  <r>
    <n v="2208"/>
    <d v="2018-02-28T00:00:00"/>
    <x v="711"/>
    <x v="0"/>
    <s v="Departamento"/>
    <n v="96"/>
    <x v="0"/>
    <n v="34685"/>
    <n v="925385"/>
    <n v="740308"/>
    <n v="150392"/>
    <s v="Carlos"/>
    <n v="4.2"/>
  </r>
  <r>
    <n v="2209"/>
    <d v="2018-03-01T00:00:00"/>
    <x v="849"/>
    <x v="0"/>
    <s v="Local Comercial"/>
    <n v="291"/>
    <x v="0"/>
    <n v="69730"/>
    <n v="1797685"/>
    <n v="1438148"/>
    <n v="289807"/>
    <s v="Carlos"/>
    <n v="4.3"/>
  </r>
  <r>
    <n v="2210"/>
    <d v="2018-03-01T00:00:00"/>
    <x v="671"/>
    <x v="0"/>
    <s v="Casa"/>
    <n v="235"/>
    <x v="0"/>
    <n v="67568"/>
    <n v="1742885"/>
    <n v="1394308"/>
    <n v="281009"/>
    <s v="Arturo"/>
    <n v="4.0999999999999996"/>
  </r>
  <r>
    <n v="2211"/>
    <d v="2018-03-01T00:00:00"/>
    <x v="750"/>
    <x v="3"/>
    <s v="Terreno"/>
    <n v="142"/>
    <x v="0"/>
    <n v="43161.84"/>
    <n v="1131631"/>
    <n v="905304.8"/>
    <n v="183164.35999999996"/>
    <s v="Ángeles"/>
    <n v="3.6"/>
  </r>
  <r>
    <n v="2212"/>
    <d v="2018-03-01T00:00:00"/>
    <x v="710"/>
    <x v="2"/>
    <s v="Local Comercial"/>
    <n v="280"/>
    <x v="0"/>
    <n v="52908.84"/>
    <n v="1387681"/>
    <n v="1110144.8"/>
    <n v="224627.35999999996"/>
    <s v="Iván"/>
    <n v="3.8"/>
  </r>
  <r>
    <n v="2213"/>
    <d v="2018-03-02T00:00:00"/>
    <x v="850"/>
    <x v="1"/>
    <s v="Estacionamiento"/>
    <n v="94"/>
    <x v="1"/>
    <n v="18879.96"/>
    <n v="530409"/>
    <n v="424327.2"/>
    <n v="87201.84"/>
    <s v="Sabrina"/>
    <n v="4.2"/>
  </r>
  <r>
    <n v="2214"/>
    <d v="2018-03-02T00:00:00"/>
    <x v="813"/>
    <x v="2"/>
    <s v="Depósito"/>
    <n v="243"/>
    <x v="0"/>
    <n v="74597.600000000006"/>
    <n v="1918925"/>
    <n v="1535140"/>
    <n v="309187.40000000002"/>
    <s v="Romina"/>
    <n v="4.2"/>
  </r>
  <r>
    <n v="2215"/>
    <d v="2018-03-02T00:00:00"/>
    <x v="802"/>
    <x v="3"/>
    <s v="Estacionamiento"/>
    <n v="135"/>
    <x v="1"/>
    <n v="25669.64"/>
    <n v="695801"/>
    <n v="556640.80000000005"/>
    <n v="113490.55999999995"/>
    <s v="Sabrina"/>
    <n v="5"/>
  </r>
  <r>
    <n v="2216"/>
    <d v="2018-03-03T00:00:00"/>
    <x v="851"/>
    <x v="3"/>
    <s v="Depósito"/>
    <n v="119"/>
    <x v="1"/>
    <n v="25331"/>
    <n v="693985"/>
    <n v="555188"/>
    <n v="113466"/>
    <s v="Romina"/>
    <n v="3.9"/>
  </r>
  <r>
    <n v="2217"/>
    <d v="2018-03-03T00:00:00"/>
    <x v="732"/>
    <x v="3"/>
    <s v="Local Comercial"/>
    <n v="127"/>
    <x v="1"/>
    <n v="27196"/>
    <n v="740435"/>
    <n v="592348"/>
    <n v="120891"/>
    <s v="Ángeles"/>
    <n v="3.8"/>
  </r>
  <r>
    <n v="2218"/>
    <d v="2018-03-03T00:00:00"/>
    <x v="702"/>
    <x v="3"/>
    <s v="Oficinas"/>
    <n v="240"/>
    <x v="0"/>
    <n v="75555.12"/>
    <n v="1955213"/>
    <n v="1564170.4"/>
    <n v="315487.4800000001"/>
    <s v="Sabrina"/>
    <n v="4.4000000000000004"/>
  </r>
  <r>
    <n v="2219"/>
    <d v="2018-03-03T00:00:00"/>
    <x v="852"/>
    <x v="0"/>
    <s v="Terreno"/>
    <n v="71"/>
    <x v="1"/>
    <n v="27176.84"/>
    <n v="734231"/>
    <n v="587384.80000000005"/>
    <n v="119669.35999999996"/>
    <s v="Romina"/>
    <n v="4.3"/>
  </r>
  <r>
    <n v="2220"/>
    <d v="2018-03-04T00:00:00"/>
    <x v="772"/>
    <x v="0"/>
    <s v="Estacionamiento"/>
    <n v="42"/>
    <x v="1"/>
    <n v="13287.8"/>
    <n v="385205"/>
    <n v="308164"/>
    <n v="63753.2"/>
    <s v="Sabrina"/>
    <n v="4.2"/>
  </r>
  <r>
    <n v="2221"/>
    <d v="2018-03-04T00:00:00"/>
    <x v="853"/>
    <x v="2"/>
    <s v="Local Comercial"/>
    <n v="265"/>
    <x v="0"/>
    <n v="75256.44"/>
    <n v="1944771"/>
    <n v="1555816.8"/>
    <n v="313697.75999999995"/>
    <s v="Iván"/>
    <n v="3.9"/>
  </r>
  <r>
    <n v="2222"/>
    <d v="2018-03-04T00:00:00"/>
    <x v="698"/>
    <x v="0"/>
    <s v="Depósito"/>
    <n v="194"/>
    <x v="0"/>
    <n v="76292.92"/>
    <n v="1965683"/>
    <n v="1572546.4"/>
    <n v="316843.68000000011"/>
    <s v="Ángeles"/>
    <n v="4"/>
  </r>
  <r>
    <n v="2223"/>
    <d v="2018-03-04T00:00:00"/>
    <x v="678"/>
    <x v="3"/>
    <s v="Local Comercial"/>
    <n v="92"/>
    <x v="0"/>
    <n v="36456.080000000002"/>
    <n v="964412"/>
    <n v="771529.6"/>
    <n v="156426.32"/>
    <s v="Ángeles"/>
    <n v="3.8"/>
  </r>
  <r>
    <n v="2224"/>
    <d v="2018-03-05T00:00:00"/>
    <x v="702"/>
    <x v="2"/>
    <s v="Depósito"/>
    <n v="289"/>
    <x v="0"/>
    <n v="78834.36"/>
    <n v="2032694"/>
    <n v="1626155.2"/>
    <n v="327704.44000000006"/>
    <s v="Iván"/>
    <n v="4.2"/>
  </r>
  <r>
    <n v="2225"/>
    <d v="2018-03-05T00:00:00"/>
    <x v="776"/>
    <x v="2"/>
    <s v="Casa"/>
    <n v="240"/>
    <x v="0"/>
    <n v="61369.64"/>
    <n v="1588526"/>
    <n v="1270820.8"/>
    <n v="256335.55999999994"/>
    <s v="Sabrina"/>
    <n v="3.8"/>
  </r>
  <r>
    <n v="2226"/>
    <d v="2018-03-05T00:00:00"/>
    <x v="800"/>
    <x v="0"/>
    <s v="Terreno"/>
    <n v="174"/>
    <x v="0"/>
    <n v="38439.360000000001"/>
    <n v="1017419"/>
    <n v="813935.2"/>
    <n v="165044.44000000006"/>
    <s v="Sabrina"/>
    <n v="4.2"/>
  </r>
  <r>
    <n v="2227"/>
    <d v="2018-03-06T00:00:00"/>
    <x v="634"/>
    <x v="1"/>
    <s v="Terreno"/>
    <n v="128"/>
    <x v="1"/>
    <n v="28328.12"/>
    <n v="768513"/>
    <n v="614810.4"/>
    <n v="125374.47999999998"/>
    <s v="Arturo"/>
    <n v="4.5999999999999996"/>
  </r>
  <r>
    <n v="2228"/>
    <d v="2018-03-06T00:00:00"/>
    <x v="854"/>
    <x v="2"/>
    <s v="Estacionamiento"/>
    <n v="173"/>
    <x v="0"/>
    <n v="57627.56"/>
    <n v="1499749"/>
    <n v="1199799.2"/>
    <n v="242322.24000000005"/>
    <s v="Arturo"/>
    <n v="4.2"/>
  </r>
  <r>
    <n v="2229"/>
    <d v="2018-03-06T00:00:00"/>
    <x v="855"/>
    <x v="3"/>
    <s v="Estacionamiento"/>
    <n v="121"/>
    <x v="0"/>
    <n v="45929.88"/>
    <n v="1214207"/>
    <n v="971365.6"/>
    <n v="196911.52000000002"/>
    <s v="Arturo"/>
    <n v="3.9"/>
  </r>
  <r>
    <n v="2230"/>
    <d v="2018-03-06T00:00:00"/>
    <x v="819"/>
    <x v="2"/>
    <s v="Estacionamiento"/>
    <n v="137"/>
    <x v="0"/>
    <n v="47564.88"/>
    <n v="1241832"/>
    <n v="993465.6"/>
    <n v="200801.52000000002"/>
    <s v="Ángeles"/>
    <n v="4.5999999999999996"/>
  </r>
  <r>
    <n v="2231"/>
    <d v="2018-03-07T00:00:00"/>
    <x v="713"/>
    <x v="3"/>
    <s v="Oficinas"/>
    <n v="220"/>
    <x v="0"/>
    <n v="59272"/>
    <n v="1547310"/>
    <n v="1237848"/>
    <n v="250190"/>
    <s v="Sabrina"/>
    <n v="4.5"/>
  </r>
  <r>
    <n v="2232"/>
    <d v="2018-03-07T00:00:00"/>
    <x v="856"/>
    <x v="3"/>
    <s v="Casa"/>
    <n v="223"/>
    <x v="0"/>
    <n v="89482.6"/>
    <n v="2294000"/>
    <n v="1835200"/>
    <n v="369317.4"/>
    <s v="Sabrina"/>
    <n v="5"/>
  </r>
  <r>
    <n v="2233"/>
    <d v="2018-03-07T00:00:00"/>
    <x v="805"/>
    <x v="3"/>
    <s v="Local Comercial"/>
    <n v="155"/>
    <x v="0"/>
    <n v="47301"/>
    <n v="1239335"/>
    <n v="991468"/>
    <n v="200566"/>
    <s v="Arturo"/>
    <n v="4.7"/>
  </r>
  <r>
    <n v="2234"/>
    <d v="2018-03-08T00:00:00"/>
    <x v="629"/>
    <x v="1"/>
    <s v="Local Comercial"/>
    <n v="174"/>
    <x v="0"/>
    <n v="46805.32"/>
    <n v="1227518"/>
    <n v="982014.4"/>
    <n v="198698.27999999997"/>
    <s v="Romina"/>
    <n v="4.7"/>
  </r>
  <r>
    <n v="2235"/>
    <d v="2018-03-08T00:00:00"/>
    <x v="857"/>
    <x v="2"/>
    <s v="Depósito"/>
    <n v="56"/>
    <x v="1"/>
    <n v="19279.439999999999"/>
    <n v="537321"/>
    <n v="429856.8"/>
    <n v="88184.760000000009"/>
    <s v="Carlos"/>
    <n v="4.5999999999999996"/>
  </r>
  <r>
    <n v="2236"/>
    <d v="2018-03-08T00:00:00"/>
    <x v="858"/>
    <x v="2"/>
    <s v="Casa"/>
    <n v="135"/>
    <x v="0"/>
    <n v="53039.76"/>
    <n v="1380329"/>
    <n v="1104263.2"/>
    <n v="223026.04000000004"/>
    <s v="Romina"/>
    <n v="4.3"/>
  </r>
  <r>
    <n v="2237"/>
    <d v="2018-03-08T00:00:00"/>
    <x v="859"/>
    <x v="1"/>
    <s v="Local Comercial"/>
    <n v="244"/>
    <x v="0"/>
    <n v="57604.959999999999"/>
    <n v="1496709"/>
    <n v="1197367.2"/>
    <n v="241736.84000000005"/>
    <s v="Ángeles"/>
    <n v="3.6"/>
  </r>
  <r>
    <n v="2238"/>
    <d v="2018-03-08T00:00:00"/>
    <x v="860"/>
    <x v="3"/>
    <s v="Estacionamiento"/>
    <n v="210"/>
    <x v="0"/>
    <n v="65235.32"/>
    <n v="1696318"/>
    <n v="1357054.4"/>
    <n v="274028.28000000009"/>
    <s v="Sabrina"/>
    <n v="4.3"/>
  </r>
  <r>
    <n v="2239"/>
    <d v="2018-03-09T00:00:00"/>
    <x v="713"/>
    <x v="1"/>
    <s v="Local Comercial"/>
    <n v="266"/>
    <x v="0"/>
    <n v="67324.479999999996"/>
    <n v="1742197"/>
    <n v="1393757.6"/>
    <n v="281114.91999999993"/>
    <s v="Carlos"/>
    <n v="4.5999999999999996"/>
  </r>
  <r>
    <n v="2240"/>
    <d v="2018-03-09T00:00:00"/>
    <x v="763"/>
    <x v="3"/>
    <s v="Depósito"/>
    <n v="48"/>
    <x v="1"/>
    <n v="19334.12"/>
    <n v="540313"/>
    <n v="432250.4"/>
    <n v="88728.479999999981"/>
    <s v="Iván"/>
    <n v="4.7"/>
  </r>
  <r>
    <n v="2241"/>
    <d v="2018-03-11T00:00:00"/>
    <x v="623"/>
    <x v="2"/>
    <s v="Terreno"/>
    <n v="253"/>
    <x v="0"/>
    <n v="76480.56"/>
    <n v="1967099"/>
    <n v="1573679.2"/>
    <n v="316939.24000000005"/>
    <s v="Carlos"/>
    <n v="3.6"/>
  </r>
  <r>
    <n v="2242"/>
    <d v="2018-03-11T00:00:00"/>
    <x v="861"/>
    <x v="2"/>
    <s v="Estacionamiento"/>
    <n v="81"/>
    <x v="1"/>
    <n v="27720.68"/>
    <n v="745277"/>
    <n v="596221.6"/>
    <n v="121334.72000000003"/>
    <s v="Sabrina"/>
    <n v="4.5"/>
  </r>
  <r>
    <n v="2243"/>
    <d v="2018-03-11T00:00:00"/>
    <x v="848"/>
    <x v="0"/>
    <s v="Estacionamiento"/>
    <n v="39"/>
    <x v="1"/>
    <n v="17076.599999999999"/>
    <n v="483425"/>
    <n v="386740"/>
    <n v="79608.399999999994"/>
    <s v="Arturo"/>
    <n v="3.6"/>
  </r>
  <r>
    <n v="2244"/>
    <d v="2018-03-12T00:00:00"/>
    <x v="862"/>
    <x v="1"/>
    <s v="Casa"/>
    <n v="147"/>
    <x v="0"/>
    <n v="45467"/>
    <n v="1196135"/>
    <n v="956908"/>
    <n v="193760"/>
    <s v="Carlos"/>
    <n v="3.8"/>
  </r>
  <r>
    <n v="2245"/>
    <d v="2018-03-13T00:00:00"/>
    <x v="863"/>
    <x v="1"/>
    <s v="Oficinas"/>
    <n v="175"/>
    <x v="0"/>
    <n v="58370.96"/>
    <n v="1525609"/>
    <n v="1220487.2"/>
    <n v="246750.84000000005"/>
    <s v="Arturo"/>
    <n v="4.9000000000000004"/>
  </r>
  <r>
    <n v="2246"/>
    <d v="2018-03-13T00:00:00"/>
    <x v="731"/>
    <x v="1"/>
    <s v="Depósito"/>
    <n v="236"/>
    <x v="0"/>
    <n v="85774.399999999994"/>
    <n v="2211845"/>
    <n v="1769476"/>
    <n v="356594.6"/>
    <s v="Sabrina"/>
    <n v="4.5"/>
  </r>
  <r>
    <n v="2247"/>
    <d v="2018-03-13T00:00:00"/>
    <x v="864"/>
    <x v="0"/>
    <s v="Local Comercial"/>
    <n v="207"/>
    <x v="0"/>
    <n v="52528.44"/>
    <n v="1368421"/>
    <n v="1094736.8"/>
    <n v="221155.75999999995"/>
    <s v="Carlos"/>
    <n v="3.8"/>
  </r>
  <r>
    <n v="2248"/>
    <d v="2018-03-13T00:00:00"/>
    <x v="865"/>
    <x v="0"/>
    <s v="Departamento"/>
    <n v="140"/>
    <x v="1"/>
    <n v="23400.76"/>
    <n v="652529"/>
    <n v="522023.2"/>
    <n v="107105.04"/>
    <s v="Romina"/>
    <n v="4.0999999999999996"/>
  </r>
  <r>
    <n v="2249"/>
    <d v="2018-03-14T00:00:00"/>
    <x v="866"/>
    <x v="0"/>
    <s v="Casa"/>
    <n v="224"/>
    <x v="0"/>
    <n v="48517.96"/>
    <n v="1280184"/>
    <n v="1024147.2"/>
    <n v="207518.84000000005"/>
    <s v="Ángeles"/>
    <n v="4"/>
  </r>
  <r>
    <n v="2250"/>
    <d v="2018-03-14T00:00:00"/>
    <x v="748"/>
    <x v="1"/>
    <s v="Terreno"/>
    <n v="58"/>
    <x v="1"/>
    <n v="12626.08"/>
    <n v="380087"/>
    <n v="304069.59999999998"/>
    <n v="63391.320000000022"/>
    <s v="Romina"/>
    <n v="4.4000000000000004"/>
  </r>
  <r>
    <n v="2251"/>
    <d v="2018-03-15T00:00:00"/>
    <x v="702"/>
    <x v="3"/>
    <s v="Depósito"/>
    <n v="279"/>
    <x v="0"/>
    <n v="48199.199999999997"/>
    <n v="1256215"/>
    <n v="1004972"/>
    <n v="203043.8"/>
    <s v="Arturo"/>
    <n v="4"/>
  </r>
  <r>
    <n v="2252"/>
    <d v="2018-03-15T00:00:00"/>
    <x v="646"/>
    <x v="0"/>
    <s v="Terreno"/>
    <n v="42"/>
    <x v="1"/>
    <n v="15025.48"/>
    <n v="436997"/>
    <n v="349597.6"/>
    <n v="72373.920000000027"/>
    <s v="Arturo"/>
    <n v="4.8"/>
  </r>
  <r>
    <n v="2253"/>
    <d v="2018-03-16T00:00:00"/>
    <x v="805"/>
    <x v="2"/>
    <s v="Casa"/>
    <n v="253"/>
    <x v="0"/>
    <n v="64718.239999999998"/>
    <n v="1683041"/>
    <n v="1346432.8"/>
    <n v="271889.95999999996"/>
    <s v="Romina"/>
    <n v="4"/>
  </r>
  <r>
    <n v="2254"/>
    <d v="2018-03-16T00:00:00"/>
    <x v="867"/>
    <x v="3"/>
    <s v="Oficinas"/>
    <n v="84"/>
    <x v="1"/>
    <n v="23158.2"/>
    <n v="640265"/>
    <n v="512212"/>
    <n v="104894.8"/>
    <s v="Carlos"/>
    <n v="4.0999999999999996"/>
  </r>
  <r>
    <n v="2255"/>
    <d v="2018-03-16T00:00:00"/>
    <x v="784"/>
    <x v="3"/>
    <s v="Depósito"/>
    <n v="174"/>
    <x v="0"/>
    <n v="46160.72"/>
    <n v="1207903"/>
    <n v="966322.4"/>
    <n v="195419.87999999998"/>
    <s v="Ángeles"/>
    <n v="5"/>
  </r>
  <r>
    <n v="2256"/>
    <d v="2018-03-17T00:00:00"/>
    <x v="868"/>
    <x v="3"/>
    <s v="Estacionamiento"/>
    <n v="118"/>
    <x v="0"/>
    <n v="29345.599999999999"/>
    <n v="800600"/>
    <n v="640480"/>
    <n v="130774.39999999999"/>
    <s v="Carlos"/>
    <n v="4.4000000000000004"/>
  </r>
  <r>
    <n v="2257"/>
    <d v="2018-03-17T00:00:00"/>
    <x v="822"/>
    <x v="1"/>
    <s v="Casa"/>
    <n v="189"/>
    <x v="0"/>
    <n v="63824.32"/>
    <n v="1648193"/>
    <n v="1318554.3999999999"/>
    <n v="265814.28000000009"/>
    <s v="Iván"/>
    <n v="4.8"/>
  </r>
  <r>
    <n v="2258"/>
    <d v="2018-03-18T00:00:00"/>
    <x v="772"/>
    <x v="2"/>
    <s v="Casa"/>
    <n v="54"/>
    <x v="1"/>
    <n v="13696.8"/>
    <n v="395105"/>
    <n v="316084"/>
    <n v="65324.2"/>
    <s v="Ángeles"/>
    <n v="3.7"/>
  </r>
  <r>
    <n v="2259"/>
    <d v="2018-03-19T00:00:00"/>
    <x v="869"/>
    <x v="2"/>
    <s v="Oficinas"/>
    <n v="281"/>
    <x v="0"/>
    <n v="55509.919999999998"/>
    <n v="1450183"/>
    <n v="1160146.3999999999"/>
    <n v="234526.68000000011"/>
    <s v="Romina"/>
    <n v="3.9"/>
  </r>
  <r>
    <n v="2260"/>
    <d v="2018-03-19T00:00:00"/>
    <x v="870"/>
    <x v="1"/>
    <s v="Oficinas"/>
    <n v="77"/>
    <x v="1"/>
    <n v="28721.599999999999"/>
    <n v="779750"/>
    <n v="623800"/>
    <n v="127228.4"/>
    <s v="Carlos"/>
    <n v="4.8"/>
  </r>
  <r>
    <n v="2261"/>
    <d v="2018-03-20T00:00:00"/>
    <x v="753"/>
    <x v="1"/>
    <s v="Terreno"/>
    <n v="89"/>
    <x v="1"/>
    <n v="16561.32"/>
    <n v="471818"/>
    <n v="377454.4"/>
    <n v="77802.27999999997"/>
    <s v="Iván"/>
    <n v="4.8"/>
  </r>
  <r>
    <n v="2262"/>
    <d v="2018-03-20T00:00:00"/>
    <x v="831"/>
    <x v="3"/>
    <s v="Casa"/>
    <n v="194"/>
    <x v="0"/>
    <n v="66296.160000000003"/>
    <n v="1722214"/>
    <n v="1377771.2"/>
    <n v="278146.64"/>
    <s v="Sabrina"/>
    <n v="4.2"/>
  </r>
  <r>
    <n v="2263"/>
    <d v="2018-03-20T00:00:00"/>
    <x v="750"/>
    <x v="0"/>
    <s v="Casa"/>
    <n v="215"/>
    <x v="0"/>
    <n v="60902.2"/>
    <n v="1587265"/>
    <n v="1269812"/>
    <n v="256550.8"/>
    <s v="Romina"/>
    <n v="4.8"/>
  </r>
  <r>
    <n v="2264"/>
    <d v="2018-03-20T00:00:00"/>
    <x v="645"/>
    <x v="1"/>
    <s v="Departamento"/>
    <n v="270"/>
    <x v="0"/>
    <n v="57373.32"/>
    <n v="1493343"/>
    <n v="1194674.3999999999"/>
    <n v="241295.28000000009"/>
    <s v="Arturo"/>
    <n v="3.9"/>
  </r>
  <r>
    <n v="2265"/>
    <d v="2018-03-21T00:00:00"/>
    <x v="871"/>
    <x v="0"/>
    <s v="Departamento"/>
    <n v="145"/>
    <x v="0"/>
    <n v="37036.28"/>
    <n v="985317"/>
    <n v="788253.6"/>
    <n v="160027.12000000002"/>
    <s v="Carlos"/>
    <n v="4.8"/>
  </r>
  <r>
    <n v="2266"/>
    <d v="2018-03-21T00:00:00"/>
    <x v="708"/>
    <x v="2"/>
    <s v="Terreno"/>
    <n v="286"/>
    <x v="0"/>
    <n v="111227"/>
    <n v="2833535"/>
    <n v="2266828"/>
    <n v="455480"/>
    <s v="Sabrina"/>
    <n v="3.8"/>
  </r>
  <r>
    <n v="2267"/>
    <d v="2018-03-21T00:00:00"/>
    <x v="806"/>
    <x v="1"/>
    <s v="Estacionamiento"/>
    <n v="144"/>
    <x v="0"/>
    <n v="30062.68"/>
    <n v="812927"/>
    <n v="650341.6"/>
    <n v="132522.72000000003"/>
    <s v="Iván"/>
    <n v="3.8"/>
  </r>
  <r>
    <n v="2268"/>
    <d v="2018-03-21T00:00:00"/>
    <x v="872"/>
    <x v="2"/>
    <s v="Terreno"/>
    <n v="92"/>
    <x v="0"/>
    <n v="34496.92"/>
    <n v="922483"/>
    <n v="737986.4"/>
    <n v="149999.67999999999"/>
    <s v="Romina"/>
    <n v="3.7"/>
  </r>
  <r>
    <n v="2269"/>
    <d v="2018-03-23T00:00:00"/>
    <x v="834"/>
    <x v="2"/>
    <s v="Terreno"/>
    <n v="180"/>
    <x v="0"/>
    <n v="33647.599999999999"/>
    <n v="903950"/>
    <n v="723160"/>
    <n v="147142.39999999999"/>
    <s v="Ángeles"/>
    <n v="4.5"/>
  </r>
  <r>
    <n v="2270"/>
    <d v="2018-03-23T00:00:00"/>
    <x v="872"/>
    <x v="0"/>
    <s v="Terreno"/>
    <n v="199"/>
    <x v="0"/>
    <n v="32220"/>
    <n v="859635"/>
    <n v="687708"/>
    <n v="139707"/>
    <s v="Iván"/>
    <n v="4.4000000000000004"/>
  </r>
  <r>
    <n v="2271"/>
    <d v="2018-03-23T00:00:00"/>
    <x v="873"/>
    <x v="3"/>
    <s v="Depósito"/>
    <n v="222"/>
    <x v="0"/>
    <n v="58974"/>
    <n v="1538135"/>
    <n v="1230508"/>
    <n v="248653"/>
    <s v="Iván"/>
    <n v="4.9000000000000004"/>
  </r>
  <r>
    <n v="2272"/>
    <d v="2018-03-24T00:00:00"/>
    <x v="862"/>
    <x v="1"/>
    <s v="Depósito"/>
    <n v="184"/>
    <x v="0"/>
    <n v="36466"/>
    <n v="962835"/>
    <n v="770268"/>
    <n v="156101"/>
    <s v="Romina"/>
    <n v="4.2"/>
  </r>
  <r>
    <n v="2273"/>
    <d v="2018-03-25T00:00:00"/>
    <x v="874"/>
    <x v="3"/>
    <s v="Oficinas"/>
    <n v="144"/>
    <x v="0"/>
    <n v="54888"/>
    <n v="1432685"/>
    <n v="1146148"/>
    <n v="231649"/>
    <s v="Arturo"/>
    <n v="4.9000000000000004"/>
  </r>
  <r>
    <n v="2274"/>
    <d v="2018-03-26T00:00:00"/>
    <x v="865"/>
    <x v="2"/>
    <s v="Oficinas"/>
    <n v="107"/>
    <x v="0"/>
    <n v="38315.800000000003"/>
    <n v="1014605"/>
    <n v="811684"/>
    <n v="164605.20000000001"/>
    <s v="Ángeles"/>
    <n v="4.5"/>
  </r>
  <r>
    <n v="2275"/>
    <d v="2018-03-26T00:00:00"/>
    <x v="795"/>
    <x v="1"/>
    <s v="Casa"/>
    <n v="110"/>
    <x v="1"/>
    <n v="17215.2"/>
    <n v="497615"/>
    <n v="398092"/>
    <n v="82307.8"/>
    <s v="Carlos"/>
    <n v="4.2"/>
  </r>
  <r>
    <n v="2276"/>
    <d v="2018-03-26T00:00:00"/>
    <x v="875"/>
    <x v="0"/>
    <s v="Depósito"/>
    <n v="228"/>
    <x v="0"/>
    <n v="84593.600000000006"/>
    <n v="2181800"/>
    <n v="1745440"/>
    <n v="351766.4"/>
    <s v="Carlos"/>
    <n v="5"/>
  </r>
  <r>
    <n v="2277"/>
    <d v="2018-03-26T00:00:00"/>
    <x v="791"/>
    <x v="1"/>
    <s v="Terreno"/>
    <n v="258"/>
    <x v="0"/>
    <n v="80317.679999999993"/>
    <n v="2070527"/>
    <n v="1656421.6"/>
    <n v="333787.71999999991"/>
    <s v="Romina"/>
    <n v="3.9"/>
  </r>
  <r>
    <n v="2278"/>
    <d v="2018-03-26T00:00:00"/>
    <x v="828"/>
    <x v="0"/>
    <s v="Estacionamiento"/>
    <n v="290"/>
    <x v="0"/>
    <n v="96015.32"/>
    <n v="2464043"/>
    <n v="1971234.4"/>
    <n v="396793.28000000009"/>
    <s v="Arturo"/>
    <n v="3.7"/>
  </r>
  <r>
    <n v="2279"/>
    <d v="2018-03-28T00:00:00"/>
    <x v="821"/>
    <x v="1"/>
    <s v="Local Comercial"/>
    <n v="62"/>
    <x v="1"/>
    <n v="12016.28"/>
    <n v="364967"/>
    <n v="291973.59999999998"/>
    <n v="60977.120000000024"/>
    <s v="Carlos"/>
    <n v="4.0999999999999996"/>
  </r>
  <r>
    <n v="2280"/>
    <d v="2018-03-28T00:00:00"/>
    <x v="876"/>
    <x v="0"/>
    <s v="Estacionamiento"/>
    <n v="284"/>
    <x v="0"/>
    <n v="56744.4"/>
    <n v="1478945"/>
    <n v="1183156"/>
    <n v="239044.6"/>
    <s v="Romina"/>
    <n v="3.6"/>
  </r>
  <r>
    <n v="2281"/>
    <d v="2018-03-28T00:00:00"/>
    <x v="869"/>
    <x v="2"/>
    <s v="Departamento"/>
    <n v="249"/>
    <x v="0"/>
    <n v="61389.440000000002"/>
    <n v="1594521"/>
    <n v="1275616.8"/>
    <n v="257514.75999999995"/>
    <s v="Ángeles"/>
    <n v="3.9"/>
  </r>
  <r>
    <n v="2282"/>
    <d v="2018-03-29T00:00:00"/>
    <x v="877"/>
    <x v="2"/>
    <s v="Local Comercial"/>
    <n v="70"/>
    <x v="1"/>
    <n v="14456.84"/>
    <n v="421881"/>
    <n v="337504.8"/>
    <n v="69919.360000000015"/>
    <s v="Iván"/>
    <n v="3.6"/>
  </r>
  <r>
    <n v="2283"/>
    <d v="2018-03-29T00:00:00"/>
    <x v="678"/>
    <x v="1"/>
    <s v="Departamento"/>
    <n v="37"/>
    <x v="1"/>
    <n v="8653.56"/>
    <n v="274499"/>
    <n v="219599.2"/>
    <n v="46246.239999999991"/>
    <s v="Arturo"/>
    <n v="3.6"/>
  </r>
  <r>
    <n v="2284"/>
    <d v="2018-03-29T00:00:00"/>
    <x v="694"/>
    <x v="0"/>
    <s v="Departamento"/>
    <n v="67"/>
    <x v="1"/>
    <n v="16407.8"/>
    <n v="469855"/>
    <n v="375884"/>
    <n v="77563.199999999997"/>
    <s v="Ángeles"/>
    <n v="5"/>
  </r>
  <r>
    <n v="2285"/>
    <d v="2018-03-30T00:00:00"/>
    <x v="676"/>
    <x v="1"/>
    <s v="Casa"/>
    <n v="198"/>
    <x v="0"/>
    <n v="33950.44"/>
    <n v="911821"/>
    <n v="729456.8"/>
    <n v="148413.75999999995"/>
    <s v="Ángeles"/>
    <n v="3.7"/>
  </r>
  <r>
    <n v="2286"/>
    <d v="2018-03-30T00:00:00"/>
    <x v="803"/>
    <x v="3"/>
    <s v="Terreno"/>
    <n v="103"/>
    <x v="0"/>
    <n v="30403.64"/>
    <n v="817001"/>
    <n v="653600.80000000005"/>
    <n v="132996.55999999994"/>
    <s v="Carlos"/>
    <n v="4.5999999999999996"/>
  </r>
  <r>
    <n v="2287"/>
    <d v="2018-03-30T00:00:00"/>
    <x v="878"/>
    <x v="3"/>
    <s v="Casa"/>
    <n v="225"/>
    <x v="0"/>
    <n v="66797.2"/>
    <n v="1727215"/>
    <n v="1381772"/>
    <n v="278645.8"/>
    <s v="Romina"/>
    <n v="4.8"/>
  </r>
  <r>
    <n v="2288"/>
    <d v="2018-03-30T00:00:00"/>
    <x v="824"/>
    <x v="0"/>
    <s v="Depósito"/>
    <n v="127"/>
    <x v="0"/>
    <n v="30418.92"/>
    <n v="816633"/>
    <n v="653306.4"/>
    <n v="132907.68"/>
    <s v="Carlos"/>
    <n v="3.6"/>
  </r>
  <r>
    <n v="2289"/>
    <d v="2018-03-31T00:00:00"/>
    <x v="731"/>
    <x v="3"/>
    <s v="Depósito"/>
    <n v="108"/>
    <x v="0"/>
    <n v="34592.32"/>
    <n v="919268"/>
    <n v="735414.4"/>
    <n v="149261.27999999997"/>
    <s v="Ángeles"/>
    <n v="4.2"/>
  </r>
  <r>
    <n v="2290"/>
    <d v="2018-03-31T00:00:00"/>
    <x v="879"/>
    <x v="1"/>
    <s v="Casa"/>
    <n v="93"/>
    <x v="0"/>
    <n v="37360.639999999999"/>
    <n v="987376"/>
    <n v="789900.80000000005"/>
    <n v="160114.55999999994"/>
    <s v="Sabrina"/>
    <n v="3.6"/>
  </r>
  <r>
    <n v="2291"/>
    <d v="2018-03-31T00:00:00"/>
    <x v="880"/>
    <x v="3"/>
    <s v="Depósito"/>
    <n v="277"/>
    <x v="0"/>
    <n v="48374.48"/>
    <n v="1264422"/>
    <n v="1011537.6"/>
    <n v="204509.92"/>
    <s v="Carlos"/>
    <n v="3.7"/>
  </r>
  <r>
    <n v="2292"/>
    <d v="2018-03-31T00:00:00"/>
    <x v="881"/>
    <x v="0"/>
    <s v="Estacionamiento"/>
    <n v="292"/>
    <x v="0"/>
    <n v="58783.199999999997"/>
    <n v="1527415"/>
    <n v="1221932"/>
    <n v="246699.8"/>
    <s v="Carlos"/>
    <n v="3.9"/>
  </r>
  <r>
    <n v="2293"/>
    <d v="2018-04-01T00:00:00"/>
    <x v="882"/>
    <x v="2"/>
    <s v="Terreno"/>
    <n v="99"/>
    <x v="0"/>
    <n v="32450.52"/>
    <n v="864623"/>
    <n v="691698.4"/>
    <n v="140474.07999999999"/>
    <s v="Romina"/>
    <n v="4.5"/>
  </r>
  <r>
    <n v="2294"/>
    <d v="2018-04-01T00:00:00"/>
    <x v="845"/>
    <x v="0"/>
    <s v="Local Comercial"/>
    <n v="105"/>
    <x v="1"/>
    <n v="18523.8"/>
    <n v="522005"/>
    <n v="417604"/>
    <n v="85877.2"/>
    <s v="Sabrina"/>
    <n v="4.4000000000000004"/>
  </r>
  <r>
    <n v="2295"/>
    <d v="2018-04-01T00:00:00"/>
    <x v="883"/>
    <x v="0"/>
    <s v="Departamento"/>
    <n v="150"/>
    <x v="0"/>
    <n v="56272.6"/>
    <n v="1462175"/>
    <n v="1169740"/>
    <n v="236162.4"/>
    <s v="Iván"/>
    <n v="5"/>
  </r>
  <r>
    <n v="2296"/>
    <d v="2018-04-01T00:00:00"/>
    <x v="884"/>
    <x v="3"/>
    <s v="Depósito"/>
    <n v="111"/>
    <x v="1"/>
    <n v="28690.6"/>
    <n v="783425"/>
    <n v="626740"/>
    <n v="127994.4"/>
    <s v="Iván"/>
    <n v="4.5999999999999996"/>
  </r>
  <r>
    <n v="2297"/>
    <d v="2018-04-01T00:00:00"/>
    <x v="862"/>
    <x v="2"/>
    <s v="Terreno"/>
    <n v="160"/>
    <x v="0"/>
    <n v="29947.68"/>
    <n v="807777"/>
    <n v="646221.6"/>
    <n v="131607.72000000003"/>
    <s v="Carlos"/>
    <n v="4.5999999999999996"/>
  </r>
  <r>
    <n v="2298"/>
    <d v="2018-04-01T00:00:00"/>
    <x v="850"/>
    <x v="1"/>
    <s v="Casa"/>
    <n v="113"/>
    <x v="1"/>
    <n v="28247.360000000001"/>
    <n v="769619"/>
    <n v="615695.19999999995"/>
    <n v="125676.44000000005"/>
    <s v="Iván"/>
    <n v="4.4000000000000004"/>
  </r>
  <r>
    <n v="2299"/>
    <d v="2018-04-02T00:00:00"/>
    <x v="795"/>
    <x v="1"/>
    <s v="Terreno"/>
    <n v="37"/>
    <x v="1"/>
    <n v="15022.08"/>
    <n v="440212"/>
    <n v="352169.6"/>
    <n v="73020.320000000022"/>
    <s v="Iván"/>
    <n v="5"/>
  </r>
  <r>
    <n v="2300"/>
    <d v="2018-04-02T00:00:00"/>
    <x v="885"/>
    <x v="0"/>
    <s v="Departamento"/>
    <n v="124"/>
    <x v="0"/>
    <n v="47723.48"/>
    <n v="1249797"/>
    <n v="999837.6"/>
    <n v="202235.92"/>
    <s v="Ángeles"/>
    <n v="4.9000000000000004"/>
  </r>
  <r>
    <n v="2301"/>
    <d v="2018-04-02T00:00:00"/>
    <x v="790"/>
    <x v="0"/>
    <s v="Terreno"/>
    <n v="184"/>
    <x v="0"/>
    <n v="69759.8"/>
    <n v="1797405"/>
    <n v="1437924"/>
    <n v="289721.2"/>
    <s v="Iván"/>
    <n v="4.5999999999999996"/>
  </r>
  <r>
    <n v="2302"/>
    <d v="2018-04-03T00:00:00"/>
    <x v="823"/>
    <x v="0"/>
    <s v="Depósito"/>
    <n v="117"/>
    <x v="0"/>
    <n v="38483.519999999997"/>
    <n v="1015073"/>
    <n v="812058.4"/>
    <n v="164531.07999999999"/>
    <s v="Iván"/>
    <n v="4.5999999999999996"/>
  </r>
  <r>
    <n v="2303"/>
    <d v="2018-04-03T00:00:00"/>
    <x v="683"/>
    <x v="1"/>
    <s v="Local Comercial"/>
    <n v="76"/>
    <x v="1"/>
    <n v="22912.400000000001"/>
    <n v="632145"/>
    <n v="505716"/>
    <n v="103516.6"/>
    <s v="Arturo"/>
    <n v="4.8"/>
  </r>
  <r>
    <n v="2304"/>
    <d v="2018-04-04T00:00:00"/>
    <x v="886"/>
    <x v="1"/>
    <s v="Depósito"/>
    <n v="178"/>
    <x v="0"/>
    <n v="29967.8"/>
    <n v="815705"/>
    <n v="652564"/>
    <n v="133173.20000000001"/>
    <s v="Ángeles"/>
    <n v="3.6"/>
  </r>
  <r>
    <n v="2305"/>
    <d v="2018-04-04T00:00:00"/>
    <x v="887"/>
    <x v="0"/>
    <s v="Casa"/>
    <n v="176"/>
    <x v="0"/>
    <n v="41786.800000000003"/>
    <n v="1108205"/>
    <n v="886564"/>
    <n v="179854.2"/>
    <s v="Romina"/>
    <n v="5"/>
  </r>
  <r>
    <n v="2306"/>
    <d v="2018-04-04T00:00:00"/>
    <x v="888"/>
    <x v="2"/>
    <s v="Casa"/>
    <n v="145"/>
    <x v="0"/>
    <n v="49626"/>
    <n v="1304435"/>
    <n v="1043548"/>
    <n v="211261"/>
    <s v="Iván"/>
    <n v="3.9"/>
  </r>
  <r>
    <n v="2307"/>
    <d v="2018-04-05T00:00:00"/>
    <x v="791"/>
    <x v="2"/>
    <s v="Oficinas"/>
    <n v="149"/>
    <x v="0"/>
    <n v="55417.16"/>
    <n v="1441889"/>
    <n v="1153511.2"/>
    <n v="232960.64000000004"/>
    <s v="Ángeles"/>
    <n v="3.6"/>
  </r>
  <r>
    <n v="2308"/>
    <d v="2018-04-05T00:00:00"/>
    <x v="671"/>
    <x v="1"/>
    <s v="Casa"/>
    <n v="258"/>
    <x v="0"/>
    <n v="103077.64"/>
    <n v="2635001"/>
    <n v="2108000.7999999998"/>
    <n v="423922.56000000017"/>
    <s v="Romina"/>
    <n v="4.3"/>
  </r>
  <r>
    <n v="2309"/>
    <d v="2018-04-05T00:00:00"/>
    <x v="889"/>
    <x v="2"/>
    <s v="Oficinas"/>
    <n v="291"/>
    <x v="0"/>
    <n v="88532.6"/>
    <n v="2272975"/>
    <n v="1818380"/>
    <n v="366062.4"/>
    <s v="Carlos"/>
    <n v="3.8"/>
  </r>
  <r>
    <n v="2310"/>
    <d v="2018-04-06T00:00:00"/>
    <x v="884"/>
    <x v="1"/>
    <s v="Oficinas"/>
    <n v="76"/>
    <x v="1"/>
    <n v="22837.08"/>
    <n v="629837"/>
    <n v="503869.6"/>
    <n v="103130.32000000002"/>
    <s v="Carlos"/>
    <n v="3.9"/>
  </r>
  <r>
    <n v="2311"/>
    <d v="2018-04-06T00:00:00"/>
    <x v="885"/>
    <x v="2"/>
    <s v="Departamento"/>
    <n v="74"/>
    <x v="0"/>
    <n v="29786"/>
    <n v="807285"/>
    <n v="645828"/>
    <n v="131671"/>
    <s v="Arturo"/>
    <n v="4"/>
  </r>
  <r>
    <n v="2312"/>
    <d v="2018-04-07T00:00:00"/>
    <x v="801"/>
    <x v="3"/>
    <s v="Local Comercial"/>
    <n v="257"/>
    <x v="0"/>
    <n v="46924.08"/>
    <n v="1225862"/>
    <n v="980689.6"/>
    <n v="198248.32000000001"/>
    <s v="Iván"/>
    <n v="3.9"/>
  </r>
  <r>
    <n v="2313"/>
    <d v="2018-04-07T00:00:00"/>
    <x v="890"/>
    <x v="2"/>
    <s v="Departamento"/>
    <n v="75"/>
    <x v="1"/>
    <n v="15657.4"/>
    <n v="455095"/>
    <n v="364076"/>
    <n v="75361.600000000006"/>
    <s v="Carlos"/>
    <n v="4.9000000000000004"/>
  </r>
  <r>
    <n v="2314"/>
    <d v="2018-04-07T00:00:00"/>
    <x v="740"/>
    <x v="3"/>
    <s v="Local Comercial"/>
    <n v="229"/>
    <x v="0"/>
    <n v="57973.440000000002"/>
    <n v="1511621"/>
    <n v="1209296.8"/>
    <n v="244350.75999999995"/>
    <s v="Romina"/>
    <n v="3.9"/>
  </r>
  <r>
    <n v="2315"/>
    <d v="2018-04-07T00:00:00"/>
    <x v="883"/>
    <x v="1"/>
    <s v="Local Comercial"/>
    <n v="79"/>
    <x v="1"/>
    <n v="15893.88"/>
    <n v="448757"/>
    <n v="359005.6"/>
    <n v="73857.520000000019"/>
    <s v="Sabrina"/>
    <n v="4.0999999999999996"/>
  </r>
  <r>
    <n v="2316"/>
    <d v="2018-04-07T00:00:00"/>
    <x v="891"/>
    <x v="2"/>
    <s v="Terreno"/>
    <n v="178"/>
    <x v="0"/>
    <n v="70902.399999999994"/>
    <n v="1825670"/>
    <n v="1460536"/>
    <n v="294231.59999999998"/>
    <s v="Romina"/>
    <n v="3.6"/>
  </r>
  <r>
    <n v="2317"/>
    <d v="2018-04-08T00:00:00"/>
    <x v="892"/>
    <x v="0"/>
    <s v="Depósito"/>
    <n v="144"/>
    <x v="1"/>
    <n v="28761.4"/>
    <n v="774120"/>
    <n v="619296"/>
    <n v="126062.6"/>
    <s v="Romina"/>
    <n v="4.5999999999999996"/>
  </r>
  <r>
    <n v="2318"/>
    <d v="2018-04-08T00:00:00"/>
    <x v="716"/>
    <x v="2"/>
    <s v="Oficinas"/>
    <n v="174"/>
    <x v="0"/>
    <n v="31399.200000000001"/>
    <n v="845565"/>
    <n v="676452"/>
    <n v="137713.79999999999"/>
    <s v="Iván"/>
    <n v="4.5"/>
  </r>
  <r>
    <n v="2319"/>
    <d v="2018-04-09T00:00:00"/>
    <x v="804"/>
    <x v="3"/>
    <s v="Local Comercial"/>
    <n v="40"/>
    <x v="1"/>
    <n v="11690.48"/>
    <n v="350022"/>
    <n v="280017.59999999998"/>
    <n v="58313.920000000027"/>
    <s v="Carlos"/>
    <n v="4.5999999999999996"/>
  </r>
  <r>
    <n v="2320"/>
    <d v="2018-04-09T00:00:00"/>
    <x v="891"/>
    <x v="2"/>
    <s v="Depósito"/>
    <n v="106"/>
    <x v="1"/>
    <n v="27172.76"/>
    <n v="741379"/>
    <n v="593103.19999999995"/>
    <n v="121103.04000000005"/>
    <s v="Romina"/>
    <n v="3.6"/>
  </r>
  <r>
    <n v="2321"/>
    <d v="2018-04-09T00:00:00"/>
    <x v="671"/>
    <x v="1"/>
    <s v="Local Comercial"/>
    <n v="52"/>
    <x v="1"/>
    <n v="15553.76"/>
    <n v="443529"/>
    <n v="354823.2"/>
    <n v="73152.039999999994"/>
    <s v="Iván"/>
    <n v="5"/>
  </r>
  <r>
    <n v="2322"/>
    <d v="2018-04-09T00:00:00"/>
    <x v="893"/>
    <x v="3"/>
    <s v="Local Comercial"/>
    <n v="40"/>
    <x v="1"/>
    <n v="15026.4"/>
    <n v="439370"/>
    <n v="351496"/>
    <n v="72847.600000000006"/>
    <s v="Carlos"/>
    <n v="4.7"/>
  </r>
  <r>
    <n v="2323"/>
    <d v="2018-04-09T00:00:00"/>
    <x v="853"/>
    <x v="1"/>
    <s v="Local Comercial"/>
    <n v="137"/>
    <x v="0"/>
    <n v="41119.120000000003"/>
    <n v="1095113"/>
    <n v="876090.4"/>
    <n v="177903.47999999998"/>
    <s v="Sabrina"/>
    <n v="5"/>
  </r>
  <r>
    <n v="2324"/>
    <d v="2018-04-10T00:00:00"/>
    <x v="889"/>
    <x v="1"/>
    <s v="Estacionamiento"/>
    <n v="176"/>
    <x v="0"/>
    <n v="55062.32"/>
    <n v="1436793"/>
    <n v="1149434.3999999999"/>
    <n v="232296.28000000009"/>
    <s v="Carlos"/>
    <n v="4.5"/>
  </r>
  <r>
    <n v="2325"/>
    <d v="2018-04-10T00:00:00"/>
    <x v="806"/>
    <x v="0"/>
    <s v="Depósito"/>
    <n v="84"/>
    <x v="1"/>
    <n v="27754.959999999999"/>
    <n v="747684"/>
    <n v="598147.19999999995"/>
    <n v="121781.84000000005"/>
    <s v="Romina"/>
    <n v="4.3"/>
  </r>
  <r>
    <n v="2326"/>
    <d v="2018-04-10T00:00:00"/>
    <x v="831"/>
    <x v="2"/>
    <s v="Local Comercial"/>
    <n v="84"/>
    <x v="1"/>
    <n v="28049.759999999998"/>
    <n v="765929"/>
    <n v="612743.19999999995"/>
    <n v="125136.04000000005"/>
    <s v="Sabrina"/>
    <n v="4.0999999999999996"/>
  </r>
  <r>
    <n v="2327"/>
    <d v="2018-04-11T00:00:00"/>
    <x v="894"/>
    <x v="0"/>
    <s v="Local Comercial"/>
    <n v="158"/>
    <x v="0"/>
    <n v="49040.08"/>
    <n v="1277312"/>
    <n v="1021849.6"/>
    <n v="206422.32"/>
    <s v="Romina"/>
    <n v="3.6"/>
  </r>
  <r>
    <n v="2328"/>
    <d v="2018-04-11T00:00:00"/>
    <x v="895"/>
    <x v="3"/>
    <s v="Oficinas"/>
    <n v="125"/>
    <x v="0"/>
    <n v="50103"/>
    <n v="1313085"/>
    <n v="1050468"/>
    <n v="212514"/>
    <s v="Ángeles"/>
    <n v="4.2"/>
  </r>
  <r>
    <n v="2329"/>
    <d v="2018-04-12T00:00:00"/>
    <x v="845"/>
    <x v="3"/>
    <s v="Local Comercial"/>
    <n v="181"/>
    <x v="0"/>
    <n v="69673.600000000006"/>
    <n v="1809325"/>
    <n v="1447460"/>
    <n v="292191.40000000002"/>
    <s v="Arturo"/>
    <n v="4.9000000000000004"/>
  </r>
  <r>
    <n v="2330"/>
    <d v="2018-04-12T00:00:00"/>
    <x v="893"/>
    <x v="1"/>
    <s v="Departamento"/>
    <n v="119"/>
    <x v="0"/>
    <n v="39923.839999999997"/>
    <n v="1063081"/>
    <n v="850464.8"/>
    <n v="172692.35999999996"/>
    <s v="Romina"/>
    <n v="4.8"/>
  </r>
  <r>
    <n v="2331"/>
    <d v="2018-04-12T00:00:00"/>
    <x v="896"/>
    <x v="0"/>
    <s v="Terreno"/>
    <n v="217"/>
    <x v="0"/>
    <n v="75428.44"/>
    <n v="1938021"/>
    <n v="1550416.8"/>
    <n v="312175.75999999995"/>
    <s v="Carlos"/>
    <n v="4.4000000000000004"/>
  </r>
  <r>
    <n v="2332"/>
    <d v="2018-04-12T00:00:00"/>
    <x v="716"/>
    <x v="1"/>
    <s v="Depósito"/>
    <n v="175"/>
    <x v="0"/>
    <n v="38490.199999999997"/>
    <n v="1021265"/>
    <n v="817012"/>
    <n v="165762.79999999999"/>
    <s v="Carlos"/>
    <n v="4"/>
  </r>
  <r>
    <n v="2333"/>
    <d v="2018-04-13T00:00:00"/>
    <x v="897"/>
    <x v="2"/>
    <s v="Casa"/>
    <n v="131"/>
    <x v="0"/>
    <n v="37954.6"/>
    <n v="1010375"/>
    <n v="808300"/>
    <n v="164120.4"/>
    <s v="Carlos"/>
    <n v="4.5999999999999996"/>
  </r>
  <r>
    <n v="2334"/>
    <d v="2018-04-13T00:00:00"/>
    <x v="826"/>
    <x v="2"/>
    <s v="Depósito"/>
    <n v="282"/>
    <x v="0"/>
    <n v="70617.72"/>
    <n v="1818053"/>
    <n v="1454442.4"/>
    <n v="292992.88000000012"/>
    <s v="Ángeles"/>
    <n v="4.5"/>
  </r>
  <r>
    <n v="2335"/>
    <d v="2018-04-14T00:00:00"/>
    <x v="695"/>
    <x v="0"/>
    <s v="Terreno"/>
    <n v="258"/>
    <x v="0"/>
    <n v="76746.8"/>
    <n v="1981055"/>
    <n v="1584844"/>
    <n v="319464.2"/>
    <s v="Sabrina"/>
    <n v="4.2"/>
  </r>
  <r>
    <n v="2336"/>
    <d v="2018-04-14T00:00:00"/>
    <x v="898"/>
    <x v="1"/>
    <s v="Depósito"/>
    <n v="183"/>
    <x v="0"/>
    <n v="46713.04"/>
    <n v="1228886"/>
    <n v="983108.8"/>
    <n v="199064.15999999995"/>
    <s v="Romina"/>
    <n v="3.7"/>
  </r>
  <r>
    <n v="2337"/>
    <d v="2018-04-14T00:00:00"/>
    <x v="719"/>
    <x v="0"/>
    <s v="Departamento"/>
    <n v="187"/>
    <x v="0"/>
    <n v="72048.52"/>
    <n v="1863423"/>
    <n v="1490738.4"/>
    <n v="300636.08000000007"/>
    <s v="Arturo"/>
    <n v="4.5999999999999996"/>
  </r>
  <r>
    <n v="2338"/>
    <d v="2018-04-15T00:00:00"/>
    <x v="896"/>
    <x v="3"/>
    <s v="Depósito"/>
    <n v="150"/>
    <x v="0"/>
    <n v="37614.400000000001"/>
    <n v="997445"/>
    <n v="797956"/>
    <n v="161874.6"/>
    <s v="Iván"/>
    <n v="4.9000000000000004"/>
  </r>
  <r>
    <n v="2339"/>
    <d v="2018-04-16T00:00:00"/>
    <x v="838"/>
    <x v="2"/>
    <s v="Casa"/>
    <n v="204"/>
    <x v="0"/>
    <n v="37636.04"/>
    <n v="994636"/>
    <n v="795708.8"/>
    <n v="161291.15999999995"/>
    <s v="Romina"/>
    <n v="3.8"/>
  </r>
  <r>
    <n v="2340"/>
    <d v="2018-04-16T00:00:00"/>
    <x v="801"/>
    <x v="3"/>
    <s v="Local Comercial"/>
    <n v="193"/>
    <x v="0"/>
    <n v="65802.64"/>
    <n v="1706601"/>
    <n v="1365280.8"/>
    <n v="275517.55999999994"/>
    <s v="Arturo"/>
    <n v="4.8"/>
  </r>
  <r>
    <n v="2341"/>
    <d v="2018-04-17T00:00:00"/>
    <x v="884"/>
    <x v="3"/>
    <s v="Casa"/>
    <n v="214"/>
    <x v="0"/>
    <n v="50584.800000000003"/>
    <n v="1319305"/>
    <n v="1055444"/>
    <n v="213276.2"/>
    <s v="Romina"/>
    <n v="4"/>
  </r>
  <r>
    <n v="2342"/>
    <d v="2018-04-17T00:00:00"/>
    <x v="899"/>
    <x v="2"/>
    <s v="Departamento"/>
    <n v="237"/>
    <x v="0"/>
    <n v="54445.56"/>
    <n v="1422649"/>
    <n v="1138119.2"/>
    <n v="230084.24000000005"/>
    <s v="Ángeles"/>
    <n v="4.2"/>
  </r>
  <r>
    <n v="2343"/>
    <d v="2018-04-18T00:00:00"/>
    <x v="851"/>
    <x v="2"/>
    <s v="Estacionamiento"/>
    <n v="159"/>
    <x v="0"/>
    <n v="37959"/>
    <n v="1007585"/>
    <n v="806068"/>
    <n v="163558"/>
    <s v="Sabrina"/>
    <n v="4.8"/>
  </r>
  <r>
    <n v="2344"/>
    <d v="2018-04-20T00:00:00"/>
    <x v="680"/>
    <x v="0"/>
    <s v="Estacionamiento"/>
    <n v="117"/>
    <x v="0"/>
    <n v="42785.4"/>
    <n v="1121645"/>
    <n v="897316"/>
    <n v="181543.6"/>
    <s v="Sabrina"/>
    <n v="4.9000000000000004"/>
  </r>
  <r>
    <n v="2345"/>
    <d v="2018-04-20T00:00:00"/>
    <x v="850"/>
    <x v="2"/>
    <s v="Terreno"/>
    <n v="86"/>
    <x v="1"/>
    <n v="26308.080000000002"/>
    <n v="710037"/>
    <n v="568029.6"/>
    <n v="115699.32000000002"/>
    <s v="Sabrina"/>
    <n v="4.3"/>
  </r>
  <r>
    <n v="2346"/>
    <d v="2018-04-21T00:00:00"/>
    <x v="776"/>
    <x v="2"/>
    <s v="Terreno"/>
    <n v="137"/>
    <x v="0"/>
    <n v="49208.88"/>
    <n v="1295457"/>
    <n v="1036365.6"/>
    <n v="209882.52000000002"/>
    <s v="Sabrina"/>
    <n v="4.2"/>
  </r>
  <r>
    <n v="2347"/>
    <d v="2018-04-21T00:00:00"/>
    <x v="784"/>
    <x v="3"/>
    <s v="Terreno"/>
    <n v="198"/>
    <x v="0"/>
    <n v="34627.599999999999"/>
    <n v="922700"/>
    <n v="738160"/>
    <n v="149912.4"/>
    <s v="Romina"/>
    <n v="3.7"/>
  </r>
  <r>
    <n v="2348"/>
    <d v="2018-04-21T00:00:00"/>
    <x v="900"/>
    <x v="3"/>
    <s v="Departamento"/>
    <n v="115"/>
    <x v="1"/>
    <n v="25119.599999999999"/>
    <n v="688675"/>
    <n v="550940"/>
    <n v="112615.4"/>
    <s v="Sabrina"/>
    <n v="4.3"/>
  </r>
  <r>
    <n v="2349"/>
    <d v="2018-04-22T00:00:00"/>
    <x v="901"/>
    <x v="1"/>
    <s v="Local Comercial"/>
    <n v="102"/>
    <x v="1"/>
    <n v="25943.88"/>
    <n v="704807"/>
    <n v="563845.6"/>
    <n v="115017.52000000002"/>
    <s v="Ángeles"/>
    <n v="3.6"/>
  </r>
  <r>
    <n v="2350"/>
    <d v="2018-04-22T00:00:00"/>
    <x v="788"/>
    <x v="0"/>
    <s v="Depósito"/>
    <n v="59"/>
    <x v="1"/>
    <n v="16664.32"/>
    <n v="469493"/>
    <n v="375594.4"/>
    <n v="77234.27999999997"/>
    <s v="Romina"/>
    <n v="3.8"/>
  </r>
  <r>
    <n v="2351"/>
    <d v="2018-04-22T00:00:00"/>
    <x v="757"/>
    <x v="2"/>
    <s v="Depósito"/>
    <n v="87"/>
    <x v="1"/>
    <n v="21558.240000000002"/>
    <n v="595691"/>
    <n v="476552.8"/>
    <n v="97579.96"/>
    <s v="Carlos"/>
    <n v="4.2"/>
  </r>
  <r>
    <n v="2352"/>
    <d v="2018-04-22T00:00:00"/>
    <x v="810"/>
    <x v="3"/>
    <s v="Casa"/>
    <n v="245"/>
    <x v="0"/>
    <n v="66750.559999999998"/>
    <n v="1726649"/>
    <n v="1381319.2"/>
    <n v="278579.24000000005"/>
    <s v="Ángeles"/>
    <n v="3.7"/>
  </r>
  <r>
    <n v="2353"/>
    <d v="2018-04-22T00:00:00"/>
    <x v="902"/>
    <x v="2"/>
    <s v="Depósito"/>
    <n v="157"/>
    <x v="1"/>
    <n v="29077"/>
    <n v="782085"/>
    <n v="625668"/>
    <n v="127340"/>
    <s v="Carlos"/>
    <n v="4.3"/>
  </r>
  <r>
    <n v="2354"/>
    <d v="2018-04-22T00:00:00"/>
    <x v="866"/>
    <x v="1"/>
    <s v="Departamento"/>
    <n v="42"/>
    <x v="1"/>
    <n v="7776.16"/>
    <n v="260789"/>
    <n v="208631.2"/>
    <n v="44381.639999999985"/>
    <s v="Sabrina"/>
    <n v="3.7"/>
  </r>
  <r>
    <n v="2355"/>
    <d v="2018-04-22T00:00:00"/>
    <x v="903"/>
    <x v="3"/>
    <s v="Departamento"/>
    <n v="282"/>
    <x v="0"/>
    <n v="59604.92"/>
    <n v="1541308"/>
    <n v="1233046.3999999999"/>
    <n v="248656.68000000011"/>
    <s v="Sabrina"/>
    <n v="4.8"/>
  </r>
  <r>
    <n v="2356"/>
    <d v="2018-04-23T00:00:00"/>
    <x v="786"/>
    <x v="2"/>
    <s v="Oficinas"/>
    <n v="194"/>
    <x v="0"/>
    <n v="70334.64"/>
    <n v="1814351"/>
    <n v="1451480.8"/>
    <n v="292535.55999999994"/>
    <s v="Iván"/>
    <n v="4.9000000000000004"/>
  </r>
  <r>
    <n v="2357"/>
    <d v="2018-04-23T00:00:00"/>
    <x v="772"/>
    <x v="0"/>
    <s v="Local Comercial"/>
    <n v="72"/>
    <x v="1"/>
    <n v="23836"/>
    <n v="658685"/>
    <n v="526948"/>
    <n v="107901"/>
    <s v="Ángeles"/>
    <n v="5"/>
  </r>
  <r>
    <n v="2358"/>
    <d v="2018-04-23T00:00:00"/>
    <x v="749"/>
    <x v="0"/>
    <s v="Casa"/>
    <n v="283"/>
    <x v="0"/>
    <n v="61757.8"/>
    <n v="1603505"/>
    <n v="1282804"/>
    <n v="258943.2"/>
    <s v="Romina"/>
    <n v="3.9"/>
  </r>
  <r>
    <n v="2359"/>
    <d v="2018-04-25T00:00:00"/>
    <x v="904"/>
    <x v="3"/>
    <s v="Local Comercial"/>
    <n v="188"/>
    <x v="0"/>
    <n v="53847.08"/>
    <n v="1399837"/>
    <n v="1119869.6000000001"/>
    <n v="226120.31999999989"/>
    <s v="Romina"/>
    <n v="4.0999999999999996"/>
  </r>
  <r>
    <n v="2360"/>
    <d v="2018-04-25T00:00:00"/>
    <x v="905"/>
    <x v="2"/>
    <s v="Departamento"/>
    <n v="207"/>
    <x v="0"/>
    <n v="47498.96"/>
    <n v="1240009"/>
    <n v="992007.2"/>
    <n v="200502.84000000005"/>
    <s v="Sabrina"/>
    <n v="5"/>
  </r>
  <r>
    <n v="2361"/>
    <d v="2018-04-26T00:00:00"/>
    <x v="871"/>
    <x v="0"/>
    <s v="Casa"/>
    <n v="212"/>
    <x v="0"/>
    <n v="84250.28"/>
    <n v="2172667"/>
    <n v="1738133.6"/>
    <n v="350283.11999999988"/>
    <s v="Sabrina"/>
    <n v="4.4000000000000004"/>
  </r>
  <r>
    <n v="2362"/>
    <d v="2018-04-26T00:00:00"/>
    <x v="906"/>
    <x v="3"/>
    <s v="Depósito"/>
    <n v="180"/>
    <x v="0"/>
    <n v="53356.08"/>
    <n v="1396162"/>
    <n v="1116929.6000000001"/>
    <n v="225876.31999999989"/>
    <s v="Arturo"/>
    <n v="4.9000000000000004"/>
  </r>
  <r>
    <n v="2363"/>
    <d v="2018-04-27T00:00:00"/>
    <x v="687"/>
    <x v="2"/>
    <s v="Casa"/>
    <n v="281"/>
    <x v="0"/>
    <n v="94864.28"/>
    <n v="2435167"/>
    <n v="1948133.6"/>
    <n v="392169.11999999988"/>
    <s v="Carlos"/>
    <n v="3.8"/>
  </r>
  <r>
    <n v="2364"/>
    <d v="2018-04-28T00:00:00"/>
    <x v="897"/>
    <x v="1"/>
    <s v="Casa"/>
    <n v="64"/>
    <x v="1"/>
    <n v="20367.2"/>
    <n v="570165"/>
    <n v="456132"/>
    <n v="93665.8"/>
    <s v="Ángeles"/>
    <n v="4.3"/>
  </r>
  <r>
    <n v="2365"/>
    <d v="2018-04-28T00:00:00"/>
    <x v="907"/>
    <x v="0"/>
    <s v="Estacionamiento"/>
    <n v="274"/>
    <x v="0"/>
    <n v="71085.279999999999"/>
    <n v="1831292"/>
    <n v="1465033.6"/>
    <n v="295173.11999999988"/>
    <s v="Sabrina"/>
    <n v="4.2"/>
  </r>
  <r>
    <n v="2366"/>
    <d v="2018-04-28T00:00:00"/>
    <x v="811"/>
    <x v="0"/>
    <s v="Oficinas"/>
    <n v="264"/>
    <x v="0"/>
    <n v="67735.600000000006"/>
    <n v="1752875"/>
    <n v="1402300"/>
    <n v="282839.40000000002"/>
    <s v="Iván"/>
    <n v="5"/>
  </r>
  <r>
    <n v="2367"/>
    <d v="2018-04-29T00:00:00"/>
    <x v="825"/>
    <x v="0"/>
    <s v="Casa"/>
    <n v="238"/>
    <x v="0"/>
    <n v="80989.440000000002"/>
    <n v="2084246"/>
    <n v="1667396.8"/>
    <n v="335859.75999999995"/>
    <s v="Ángeles"/>
    <n v="4.7"/>
  </r>
  <r>
    <n v="2368"/>
    <d v="2018-04-29T00:00:00"/>
    <x v="764"/>
    <x v="2"/>
    <s v="Departamento"/>
    <n v="129"/>
    <x v="0"/>
    <n v="40391.919999999998"/>
    <n v="1061183"/>
    <n v="848946.4"/>
    <n v="171844.68"/>
    <s v="Iván"/>
    <n v="4.3"/>
  </r>
  <r>
    <n v="2369"/>
    <d v="2018-04-29T00:00:00"/>
    <x v="694"/>
    <x v="0"/>
    <s v="Departamento"/>
    <n v="64"/>
    <x v="1"/>
    <n v="17518.080000000002"/>
    <n v="501062"/>
    <n v="400849.6"/>
    <n v="82694.320000000022"/>
    <s v="Carlos"/>
    <n v="4"/>
  </r>
  <r>
    <n v="2370"/>
    <d v="2018-04-29T00:00:00"/>
    <x v="879"/>
    <x v="1"/>
    <s v="Terreno"/>
    <n v="127"/>
    <x v="1"/>
    <n v="22134"/>
    <n v="617285"/>
    <n v="493828"/>
    <n v="101323"/>
    <s v="Carlos"/>
    <n v="4.5"/>
  </r>
  <r>
    <n v="2371"/>
    <d v="2018-04-29T00:00:00"/>
    <x v="904"/>
    <x v="0"/>
    <s v="Estacionamiento"/>
    <n v="266"/>
    <x v="0"/>
    <n v="93953.600000000006"/>
    <n v="2400875"/>
    <n v="1920700"/>
    <n v="386221.4"/>
    <s v="Sabrina"/>
    <n v="4.7"/>
  </r>
  <r>
    <n v="2372"/>
    <d v="2018-04-30T00:00:00"/>
    <x v="766"/>
    <x v="1"/>
    <s v="Departamento"/>
    <n v="216"/>
    <x v="0"/>
    <n v="60782"/>
    <n v="1585285"/>
    <n v="1268228"/>
    <n v="256275"/>
    <s v="Ángeles"/>
    <n v="4.4000000000000004"/>
  </r>
  <r>
    <n v="2373"/>
    <d v="2018-04-30T00:00:00"/>
    <x v="651"/>
    <x v="2"/>
    <s v="Oficinas"/>
    <n v="195"/>
    <x v="0"/>
    <n v="79023"/>
    <n v="2032485"/>
    <n v="1625988"/>
    <n v="327474"/>
    <s v="Carlos"/>
    <n v="4.9000000000000004"/>
  </r>
  <r>
    <n v="2374"/>
    <d v="2018-05-01T00:00:00"/>
    <x v="908"/>
    <x v="0"/>
    <s v="Estacionamiento"/>
    <n v="235"/>
    <x v="0"/>
    <n v="49417.4"/>
    <n v="1300795"/>
    <n v="1040636"/>
    <n v="210741.6"/>
    <s v="Romina"/>
    <n v="3.9"/>
  </r>
  <r>
    <n v="2375"/>
    <d v="2018-05-01T00:00:00"/>
    <x v="909"/>
    <x v="1"/>
    <s v="Departamento"/>
    <n v="131"/>
    <x v="1"/>
    <n v="26714.04"/>
    <n v="723311"/>
    <n v="578648.80000000005"/>
    <n v="117948.15999999995"/>
    <s v="Ángeles"/>
    <n v="4.0999999999999996"/>
  </r>
  <r>
    <n v="2376"/>
    <d v="2018-05-01T00:00:00"/>
    <x v="790"/>
    <x v="0"/>
    <s v="Departamento"/>
    <n v="292"/>
    <x v="0"/>
    <n v="111903.03999999999"/>
    <n v="2850261"/>
    <n v="2280208.7999999998"/>
    <n v="458149.16000000021"/>
    <s v="Sabrina"/>
    <n v="5"/>
  </r>
  <r>
    <n v="2377"/>
    <d v="2018-05-01T00:00:00"/>
    <x v="896"/>
    <x v="1"/>
    <s v="Local Comercial"/>
    <n v="117"/>
    <x v="0"/>
    <n v="38400.76"/>
    <n v="1020854"/>
    <n v="816683.2"/>
    <n v="165770.04000000004"/>
    <s v="Arturo"/>
    <n v="4.8"/>
  </r>
  <r>
    <n v="2378"/>
    <d v="2018-05-02T00:00:00"/>
    <x v="910"/>
    <x v="3"/>
    <s v="Terreno"/>
    <n v="287"/>
    <x v="0"/>
    <n v="60413.24"/>
    <n v="1574741"/>
    <n v="1259792.8"/>
    <n v="254534.95999999996"/>
    <s v="Iván"/>
    <n v="3.8"/>
  </r>
  <r>
    <n v="2379"/>
    <d v="2018-05-02T00:00:00"/>
    <x v="911"/>
    <x v="3"/>
    <s v="Oficinas"/>
    <n v="230"/>
    <x v="0"/>
    <n v="47782.16"/>
    <n v="1256939"/>
    <n v="1005551.2"/>
    <n v="203605.64000000004"/>
    <s v="Romina"/>
    <n v="4.7"/>
  </r>
  <r>
    <n v="2380"/>
    <d v="2018-05-02T00:00:00"/>
    <x v="808"/>
    <x v="3"/>
    <s v="Depósito"/>
    <n v="233"/>
    <x v="0"/>
    <n v="77298.679999999993"/>
    <n v="1990227"/>
    <n v="1592181.6"/>
    <n v="320746.71999999991"/>
    <s v="Carlos"/>
    <n v="4.9000000000000004"/>
  </r>
  <r>
    <n v="2381"/>
    <d v="2018-05-02T00:00:00"/>
    <x v="794"/>
    <x v="0"/>
    <s v="Casa"/>
    <n v="200"/>
    <x v="0"/>
    <n v="76030.399999999994"/>
    <n v="1957745"/>
    <n v="1566196"/>
    <n v="315518.59999999998"/>
    <s v="Ángeles"/>
    <n v="4.0999999999999996"/>
  </r>
  <r>
    <n v="2382"/>
    <d v="2018-05-03T00:00:00"/>
    <x v="886"/>
    <x v="3"/>
    <s v="Casa"/>
    <n v="145"/>
    <x v="1"/>
    <n v="29236.880000000001"/>
    <n v="785957"/>
    <n v="628765.6"/>
    <n v="127954.52000000002"/>
    <s v="Ángeles"/>
    <n v="3.9"/>
  </r>
  <r>
    <n v="2383"/>
    <d v="2018-05-03T00:00:00"/>
    <x v="912"/>
    <x v="3"/>
    <s v="Terreno"/>
    <n v="247"/>
    <x v="0"/>
    <n v="39460"/>
    <n v="1038985"/>
    <n v="831188"/>
    <n v="168337"/>
    <s v="Romina"/>
    <n v="3.7"/>
  </r>
  <r>
    <n v="2384"/>
    <d v="2018-05-03T00:00:00"/>
    <x v="847"/>
    <x v="3"/>
    <s v="Oficinas"/>
    <n v="86"/>
    <x v="1"/>
    <n v="26331.72"/>
    <n v="716528"/>
    <n v="573222.40000000002"/>
    <n v="116973.87999999998"/>
    <s v="Arturo"/>
    <n v="4.8"/>
  </r>
  <r>
    <n v="2385"/>
    <d v="2018-05-03T00:00:00"/>
    <x v="913"/>
    <x v="1"/>
    <s v="Departamento"/>
    <n v="181"/>
    <x v="0"/>
    <n v="69712.759999999995"/>
    <n v="1806129"/>
    <n v="1444903.2"/>
    <n v="291513.04000000004"/>
    <s v="Romina"/>
    <n v="4.2"/>
  </r>
  <r>
    <n v="2386"/>
    <d v="2018-05-03T00:00:00"/>
    <x v="914"/>
    <x v="3"/>
    <s v="Depósito"/>
    <n v="140"/>
    <x v="0"/>
    <n v="47235.360000000001"/>
    <n v="1247669"/>
    <n v="998135.2"/>
    <n v="202298.44000000006"/>
    <s v="Ángeles"/>
    <n v="4.2"/>
  </r>
  <r>
    <n v="2387"/>
    <d v="2018-05-04T00:00:00"/>
    <x v="876"/>
    <x v="2"/>
    <s v="Terreno"/>
    <n v="289"/>
    <x v="0"/>
    <n v="70702.2"/>
    <n v="1821065"/>
    <n v="1456852"/>
    <n v="293510.8"/>
    <s v="Sabrina"/>
    <n v="4.5999999999999996"/>
  </r>
  <r>
    <n v="2388"/>
    <d v="2018-05-05T00:00:00"/>
    <x v="776"/>
    <x v="0"/>
    <s v="Local Comercial"/>
    <n v="99"/>
    <x v="1"/>
    <n v="22819.200000000001"/>
    <n v="630615"/>
    <n v="504492"/>
    <n v="103303.8"/>
    <s v="Romina"/>
    <n v="4.5999999999999996"/>
  </r>
  <r>
    <n v="2389"/>
    <d v="2018-05-05T00:00:00"/>
    <x v="915"/>
    <x v="1"/>
    <s v="Depósito"/>
    <n v="247"/>
    <x v="0"/>
    <n v="90032"/>
    <n v="2317735"/>
    <n v="1854188"/>
    <n v="373515"/>
    <s v="Sabrina"/>
    <n v="4.3"/>
  </r>
  <r>
    <n v="2390"/>
    <d v="2018-05-05T00:00:00"/>
    <x v="910"/>
    <x v="0"/>
    <s v="Terreno"/>
    <n v="285"/>
    <x v="0"/>
    <n v="73383.600000000006"/>
    <n v="1889875"/>
    <n v="1511900"/>
    <n v="304591.40000000002"/>
    <s v="Sabrina"/>
    <n v="4.5999999999999996"/>
  </r>
  <r>
    <n v="2391"/>
    <d v="2018-05-08T00:00:00"/>
    <x v="865"/>
    <x v="1"/>
    <s v="Terreno"/>
    <n v="254"/>
    <x v="0"/>
    <n v="62509.760000000002"/>
    <n v="1627829"/>
    <n v="1302263.2"/>
    <n v="263056.04000000004"/>
    <s v="Sabrina"/>
    <n v="4.9000000000000004"/>
  </r>
  <r>
    <n v="2392"/>
    <d v="2018-05-08T00:00:00"/>
    <x v="916"/>
    <x v="3"/>
    <s v="Estacionamiento"/>
    <n v="86"/>
    <x v="0"/>
    <n v="30455.200000000001"/>
    <n v="819865"/>
    <n v="655892"/>
    <n v="133517.79999999999"/>
    <s v="Ángeles"/>
    <n v="3.6"/>
  </r>
  <r>
    <n v="2393"/>
    <d v="2018-05-09T00:00:00"/>
    <x v="708"/>
    <x v="3"/>
    <s v="Terreno"/>
    <n v="277"/>
    <x v="0"/>
    <n v="81850.679999999993"/>
    <n v="2109177"/>
    <n v="1687341.6"/>
    <n v="339984.71999999991"/>
    <s v="Romina"/>
    <n v="4.5"/>
  </r>
  <r>
    <n v="2394"/>
    <d v="2018-05-09T00:00:00"/>
    <x v="917"/>
    <x v="1"/>
    <s v="Casa"/>
    <n v="165"/>
    <x v="1"/>
    <n v="27560.799999999999"/>
    <n v="745280"/>
    <n v="596224"/>
    <n v="121495.2"/>
    <s v="Romina"/>
    <n v="3.8"/>
  </r>
  <r>
    <n v="2395"/>
    <d v="2018-05-10T00:00:00"/>
    <x v="730"/>
    <x v="2"/>
    <s v="Oficinas"/>
    <n v="295"/>
    <x v="0"/>
    <n v="102730"/>
    <n v="2621585"/>
    <n v="2097268"/>
    <n v="421587"/>
    <s v="Sabrina"/>
    <n v="4.5"/>
  </r>
  <r>
    <n v="2396"/>
    <d v="2018-05-11T00:00:00"/>
    <x v="745"/>
    <x v="1"/>
    <s v="Departamento"/>
    <n v="167"/>
    <x v="0"/>
    <n v="63235.199999999997"/>
    <n v="1639415"/>
    <n v="1311532"/>
    <n v="264647.8"/>
    <s v="Carlos"/>
    <n v="3.9"/>
  </r>
  <r>
    <n v="2397"/>
    <d v="2018-05-12T00:00:00"/>
    <x v="918"/>
    <x v="0"/>
    <s v="Oficinas"/>
    <n v="231"/>
    <x v="0"/>
    <n v="79121.2"/>
    <n v="2037765"/>
    <n v="1630212"/>
    <n v="328431.8"/>
    <s v="Iván"/>
    <n v="4.0999999999999996"/>
  </r>
  <r>
    <n v="2398"/>
    <d v="2018-05-12T00:00:00"/>
    <x v="919"/>
    <x v="2"/>
    <s v="Casa"/>
    <n v="89"/>
    <x v="1"/>
    <n v="19305.36"/>
    <n v="542669"/>
    <n v="434135.2"/>
    <n v="89228.439999999988"/>
    <s v="Ángeles"/>
    <n v="4.5999999999999996"/>
  </r>
  <r>
    <n v="2399"/>
    <d v="2018-05-12T00:00:00"/>
    <x v="920"/>
    <x v="2"/>
    <s v="Departamento"/>
    <n v="100"/>
    <x v="1"/>
    <n v="28201.200000000001"/>
    <n v="765765"/>
    <n v="612612"/>
    <n v="124951.8"/>
    <s v="Iván"/>
    <n v="5"/>
  </r>
  <r>
    <n v="2400"/>
    <d v="2018-05-12T00:00:00"/>
    <x v="863"/>
    <x v="2"/>
    <s v="Departamento"/>
    <n v="100"/>
    <x v="0"/>
    <n v="32220.84"/>
    <n v="868381"/>
    <n v="694704.8"/>
    <n v="141455.35999999996"/>
    <s v="Arturo"/>
    <n v="4.5999999999999996"/>
  </r>
  <r>
    <n v="2401"/>
    <d v="2018-05-13T00:00:00"/>
    <x v="859"/>
    <x v="3"/>
    <s v="Departamento"/>
    <n v="213"/>
    <x v="0"/>
    <n v="85150.92"/>
    <n v="2180933"/>
    <n v="1744746.4"/>
    <n v="351035.68000000011"/>
    <s v="Ángeles"/>
    <n v="4.8"/>
  </r>
  <r>
    <n v="2402"/>
    <d v="2018-05-13T00:00:00"/>
    <x v="921"/>
    <x v="2"/>
    <s v="Casa"/>
    <n v="81"/>
    <x v="1"/>
    <n v="13374.68"/>
    <n v="397427"/>
    <n v="317941.59999999998"/>
    <n v="66110.72000000003"/>
    <s v="Iván"/>
    <n v="3.7"/>
  </r>
  <r>
    <n v="2403"/>
    <d v="2018-05-13T00:00:00"/>
    <x v="778"/>
    <x v="1"/>
    <s v="Depósito"/>
    <n v="271"/>
    <x v="0"/>
    <n v="71811"/>
    <n v="1856435"/>
    <n v="1485148"/>
    <n v="299476"/>
    <s v="Sabrina"/>
    <n v="4.3"/>
  </r>
  <r>
    <n v="2404"/>
    <d v="2018-05-13T00:00:00"/>
    <x v="735"/>
    <x v="0"/>
    <s v="Casa"/>
    <n v="215"/>
    <x v="0"/>
    <n v="53395.92"/>
    <n v="1392983"/>
    <n v="1114386.3999999999"/>
    <n v="225200.68000000011"/>
    <s v="Sabrina"/>
    <n v="4.5"/>
  </r>
  <r>
    <n v="2405"/>
    <d v="2018-05-14T00:00:00"/>
    <x v="922"/>
    <x v="2"/>
    <s v="Departamento"/>
    <n v="203"/>
    <x v="0"/>
    <n v="53763.8"/>
    <n v="1408205"/>
    <n v="1126564"/>
    <n v="227877.2"/>
    <s v="Arturo"/>
    <n v="4.2"/>
  </r>
  <r>
    <n v="2406"/>
    <d v="2018-05-14T00:00:00"/>
    <x v="735"/>
    <x v="1"/>
    <s v="Depósito"/>
    <n v="194"/>
    <x v="0"/>
    <n v="72480.84"/>
    <n v="1877056"/>
    <n v="1501644.8"/>
    <n v="302930.36"/>
    <s v="Sabrina"/>
    <n v="4.5"/>
  </r>
  <r>
    <n v="2407"/>
    <d v="2018-05-14T00:00:00"/>
    <x v="724"/>
    <x v="2"/>
    <s v="Estacionamiento"/>
    <n v="132"/>
    <x v="1"/>
    <n v="21325.8"/>
    <n v="596655"/>
    <n v="477324"/>
    <n v="98005.2"/>
    <s v="Iván"/>
    <n v="3.7"/>
  </r>
  <r>
    <n v="2408"/>
    <d v="2018-05-14T00:00:00"/>
    <x v="825"/>
    <x v="3"/>
    <s v="Casa"/>
    <n v="193"/>
    <x v="0"/>
    <n v="31815.759999999998"/>
    <n v="853579"/>
    <n v="682863.2"/>
    <n v="138900.04000000004"/>
    <s v="Ángeles"/>
    <n v="3.6"/>
  </r>
  <r>
    <n v="2409"/>
    <d v="2018-05-14T00:00:00"/>
    <x v="813"/>
    <x v="0"/>
    <s v="Depósito"/>
    <n v="188"/>
    <x v="0"/>
    <n v="70612.600000000006"/>
    <n v="1826975"/>
    <n v="1461580"/>
    <n v="294782.40000000002"/>
    <s v="Romina"/>
    <n v="4.4000000000000004"/>
  </r>
  <r>
    <n v="2410"/>
    <d v="2018-05-15T00:00:00"/>
    <x v="923"/>
    <x v="0"/>
    <s v="Depósito"/>
    <n v="62"/>
    <x v="1"/>
    <n v="23448.52"/>
    <n v="652148"/>
    <n v="521718.4"/>
    <n v="106981.07999999997"/>
    <s v="Iván"/>
    <n v="3.6"/>
  </r>
  <r>
    <n v="2411"/>
    <d v="2018-05-15T00:00:00"/>
    <x v="820"/>
    <x v="0"/>
    <s v="Depósito"/>
    <n v="198"/>
    <x v="0"/>
    <n v="45611.519999999997"/>
    <n v="1199873"/>
    <n v="959898.4"/>
    <n v="194363.08"/>
    <s v="Carlos"/>
    <n v="3.9"/>
  </r>
  <r>
    <n v="2412"/>
    <d v="2018-05-16T00:00:00"/>
    <x v="860"/>
    <x v="1"/>
    <s v="Oficinas"/>
    <n v="274"/>
    <x v="0"/>
    <n v="71315.72"/>
    <n v="1839478"/>
    <n v="1471582.4"/>
    <n v="296579.88000000012"/>
    <s v="Carlos"/>
    <n v="4"/>
  </r>
  <r>
    <n v="2413"/>
    <d v="2018-05-16T00:00:00"/>
    <x v="749"/>
    <x v="3"/>
    <s v="Departamento"/>
    <n v="117"/>
    <x v="1"/>
    <n v="19182.2"/>
    <n v="535865"/>
    <n v="428692"/>
    <n v="87990.8"/>
    <s v="Carlos"/>
    <n v="4"/>
  </r>
  <r>
    <n v="2414"/>
    <d v="2018-05-16T00:00:00"/>
    <x v="878"/>
    <x v="1"/>
    <s v="Oficinas"/>
    <n v="253"/>
    <x v="0"/>
    <n v="87359.16"/>
    <n v="2239489"/>
    <n v="1791591.2"/>
    <n v="360538.64"/>
    <s v="Arturo"/>
    <n v="5"/>
  </r>
  <r>
    <n v="2415"/>
    <d v="2018-05-16T00:00:00"/>
    <x v="923"/>
    <x v="0"/>
    <s v="Oficinas"/>
    <n v="289"/>
    <x v="0"/>
    <n v="87374.2"/>
    <n v="2236890"/>
    <n v="1789512"/>
    <n v="360003.8"/>
    <s v="Ángeles"/>
    <n v="3.6"/>
  </r>
  <r>
    <n v="2416"/>
    <d v="2018-05-16T00:00:00"/>
    <x v="720"/>
    <x v="2"/>
    <s v="Departamento"/>
    <n v="176"/>
    <x v="0"/>
    <n v="32087.16"/>
    <n v="869014"/>
    <n v="695211.2"/>
    <n v="141715.64000000004"/>
    <s v="Iván"/>
    <n v="4"/>
  </r>
  <r>
    <n v="2417"/>
    <d v="2018-05-17T00:00:00"/>
    <x v="924"/>
    <x v="0"/>
    <s v="Local Comercial"/>
    <n v="179"/>
    <x v="0"/>
    <n v="43424.639999999999"/>
    <n v="1149501"/>
    <n v="919600.8"/>
    <n v="186475.55999999994"/>
    <s v="Ángeles"/>
    <n v="3.6"/>
  </r>
  <r>
    <n v="2418"/>
    <d v="2018-05-18T00:00:00"/>
    <x v="862"/>
    <x v="0"/>
    <s v="Casa"/>
    <n v="163"/>
    <x v="0"/>
    <n v="33335.800000000003"/>
    <n v="889855"/>
    <n v="711884"/>
    <n v="144635.20000000001"/>
    <s v="Ángeles"/>
    <n v="4.2"/>
  </r>
  <r>
    <n v="2419"/>
    <d v="2018-05-18T00:00:00"/>
    <x v="836"/>
    <x v="3"/>
    <s v="Depósito"/>
    <n v="171"/>
    <x v="0"/>
    <n v="47510.04"/>
    <n v="1251061"/>
    <n v="1000848.8"/>
    <n v="202702.15999999995"/>
    <s v="Sabrina"/>
    <n v="3.8"/>
  </r>
  <r>
    <n v="2420"/>
    <d v="2018-05-18T00:00:00"/>
    <x v="744"/>
    <x v="1"/>
    <s v="Depósito"/>
    <n v="144"/>
    <x v="0"/>
    <n v="43159.96"/>
    <n v="1135509"/>
    <n v="908407.2"/>
    <n v="183941.84000000005"/>
    <s v="Sabrina"/>
    <n v="4.5"/>
  </r>
  <r>
    <n v="2421"/>
    <d v="2018-05-19T00:00:00"/>
    <x v="905"/>
    <x v="1"/>
    <s v="Depósito"/>
    <n v="46"/>
    <x v="1"/>
    <n v="9260.32"/>
    <n v="284768"/>
    <n v="227814.39999999999"/>
    <n v="47693.280000000006"/>
    <s v="Ángeles"/>
    <n v="4.2"/>
  </r>
  <r>
    <n v="2422"/>
    <d v="2018-05-19T00:00:00"/>
    <x v="925"/>
    <x v="1"/>
    <s v="Depósito"/>
    <n v="275"/>
    <x v="0"/>
    <n v="93724"/>
    <n v="2406685"/>
    <n v="1925348"/>
    <n v="387613"/>
    <s v="Sabrina"/>
    <n v="4"/>
  </r>
  <r>
    <n v="2423"/>
    <d v="2018-05-20T00:00:00"/>
    <x v="770"/>
    <x v="0"/>
    <s v="Depósito"/>
    <n v="149"/>
    <x v="0"/>
    <n v="50950.04"/>
    <n v="1330661"/>
    <n v="1064528.8"/>
    <n v="215182.15999999995"/>
    <s v="Romina"/>
    <n v="4.5999999999999996"/>
  </r>
  <r>
    <n v="2424"/>
    <d v="2018-05-20T00:00:00"/>
    <x v="862"/>
    <x v="0"/>
    <s v="Estacionamiento"/>
    <n v="219"/>
    <x v="0"/>
    <n v="69142"/>
    <n v="1789460"/>
    <n v="1431568"/>
    <n v="288750"/>
    <s v="Iván"/>
    <n v="4"/>
  </r>
  <r>
    <n v="2425"/>
    <d v="2018-05-20T00:00:00"/>
    <x v="878"/>
    <x v="0"/>
    <s v="Terreno"/>
    <n v="278"/>
    <x v="0"/>
    <n v="102890.6"/>
    <n v="2639675"/>
    <n v="2111740"/>
    <n v="425044.4"/>
    <s v="Carlos"/>
    <n v="3.6"/>
  </r>
  <r>
    <n v="2426"/>
    <d v="2018-05-20T00:00:00"/>
    <x v="910"/>
    <x v="0"/>
    <s v="Casa"/>
    <n v="243"/>
    <x v="0"/>
    <n v="92070.6"/>
    <n v="2357050"/>
    <n v="1885640"/>
    <n v="379339.4"/>
    <s v="Iván"/>
    <n v="3.9"/>
  </r>
  <r>
    <n v="2427"/>
    <d v="2018-05-21T00:00:00"/>
    <x v="926"/>
    <x v="3"/>
    <s v="Departamento"/>
    <n v="209"/>
    <x v="0"/>
    <n v="36078.639999999999"/>
    <n v="964526"/>
    <n v="771620.8"/>
    <n v="156826.55999999994"/>
    <s v="Sabrina"/>
    <n v="3.7"/>
  </r>
  <r>
    <n v="2428"/>
    <d v="2018-05-21T00:00:00"/>
    <x v="927"/>
    <x v="3"/>
    <s v="Depósito"/>
    <n v="270"/>
    <x v="0"/>
    <n v="89615.039999999994"/>
    <n v="2304561"/>
    <n v="1843648.8"/>
    <n v="371297.16"/>
    <s v="Ángeles"/>
    <n v="3.9"/>
  </r>
  <r>
    <n v="2429"/>
    <d v="2018-05-21T00:00:00"/>
    <x v="928"/>
    <x v="2"/>
    <s v="Depósito"/>
    <n v="238"/>
    <x v="0"/>
    <n v="80492.800000000003"/>
    <n v="2073905"/>
    <n v="1659124"/>
    <n v="334288.2"/>
    <s v="Arturo"/>
    <n v="4.3"/>
  </r>
  <r>
    <n v="2430"/>
    <d v="2018-05-22T00:00:00"/>
    <x v="929"/>
    <x v="2"/>
    <s v="Casa"/>
    <n v="265"/>
    <x v="0"/>
    <n v="91496"/>
    <n v="2339985"/>
    <n v="1871988"/>
    <n v="376501"/>
    <s v="Sabrina"/>
    <n v="4.5999999999999996"/>
  </r>
  <r>
    <n v="2431"/>
    <d v="2018-05-22T00:00:00"/>
    <x v="724"/>
    <x v="2"/>
    <s v="Local Comercial"/>
    <n v="226"/>
    <x v="0"/>
    <n v="66829.72"/>
    <n v="1735653"/>
    <n v="1388522.4"/>
    <n v="280300.88000000012"/>
    <s v="Romina"/>
    <n v="4.8"/>
  </r>
  <r>
    <n v="2432"/>
    <d v="2018-05-22T00:00:00"/>
    <x v="914"/>
    <x v="3"/>
    <s v="Oficinas"/>
    <n v="200"/>
    <x v="0"/>
    <n v="51726.84"/>
    <n v="1352331"/>
    <n v="1081864.8"/>
    <n v="218739.35999999996"/>
    <s v="Romina"/>
    <n v="4.0999999999999996"/>
  </r>
  <r>
    <n v="2433"/>
    <d v="2018-05-23T00:00:00"/>
    <x v="853"/>
    <x v="1"/>
    <s v="Depósito"/>
    <n v="199"/>
    <x v="0"/>
    <n v="43842.400000000001"/>
    <n v="1148495"/>
    <n v="918796"/>
    <n v="185856.6"/>
    <s v="Arturo"/>
    <n v="4.3"/>
  </r>
  <r>
    <n v="2434"/>
    <d v="2018-05-24T00:00:00"/>
    <x v="872"/>
    <x v="3"/>
    <s v="Terreno"/>
    <n v="118"/>
    <x v="0"/>
    <n v="32042"/>
    <n v="859110"/>
    <n v="687288"/>
    <n v="139780"/>
    <s v="Carlos"/>
    <n v="3.6"/>
  </r>
  <r>
    <n v="2435"/>
    <d v="2018-05-25T00:00:00"/>
    <x v="818"/>
    <x v="0"/>
    <s v="Depósito"/>
    <n v="192"/>
    <x v="0"/>
    <n v="75963.8"/>
    <n v="1964255"/>
    <n v="1571404"/>
    <n v="316887.2"/>
    <s v="Iván"/>
    <n v="4.7"/>
  </r>
  <r>
    <n v="2436"/>
    <d v="2018-05-26T00:00:00"/>
    <x v="829"/>
    <x v="2"/>
    <s v="Oficinas"/>
    <n v="122"/>
    <x v="0"/>
    <n v="31730.2"/>
    <n v="854990"/>
    <n v="683992"/>
    <n v="139267.79999999999"/>
    <s v="Romina"/>
    <n v="5"/>
  </r>
  <r>
    <n v="2437"/>
    <d v="2018-05-26T00:00:00"/>
    <x v="795"/>
    <x v="1"/>
    <s v="Terreno"/>
    <n v="38"/>
    <x v="1"/>
    <n v="14391.2"/>
    <n v="416390"/>
    <n v="333112"/>
    <n v="68886.8"/>
    <s v="Iván"/>
    <n v="4.2"/>
  </r>
  <r>
    <n v="2438"/>
    <d v="2018-05-26T00:00:00"/>
    <x v="795"/>
    <x v="0"/>
    <s v="Oficinas"/>
    <n v="273"/>
    <x v="0"/>
    <n v="92399.6"/>
    <n v="2373075"/>
    <n v="1898460"/>
    <n v="382215.4"/>
    <s v="Sabrina"/>
    <n v="4"/>
  </r>
  <r>
    <n v="2439"/>
    <d v="2018-05-27T00:00:00"/>
    <x v="909"/>
    <x v="2"/>
    <s v="Casa"/>
    <n v="204"/>
    <x v="0"/>
    <n v="54196.160000000003"/>
    <n v="1417589"/>
    <n v="1134071.2"/>
    <n v="229321.64000000004"/>
    <s v="Ángeles"/>
    <n v="4.7"/>
  </r>
  <r>
    <n v="2440"/>
    <d v="2018-05-27T00:00:00"/>
    <x v="804"/>
    <x v="1"/>
    <s v="Terreno"/>
    <n v="74"/>
    <x v="0"/>
    <n v="30702.799999999999"/>
    <n v="822805"/>
    <n v="658244"/>
    <n v="133858.20000000001"/>
    <s v="Iván"/>
    <n v="4.5999999999999996"/>
  </r>
  <r>
    <n v="2441"/>
    <d v="2018-05-28T00:00:00"/>
    <x v="800"/>
    <x v="1"/>
    <s v="Oficinas"/>
    <n v="100"/>
    <x v="0"/>
    <n v="31011.72"/>
    <n v="831803"/>
    <n v="665442.4"/>
    <n v="135348.87999999998"/>
    <s v="Carlos"/>
    <n v="4.9000000000000004"/>
  </r>
  <r>
    <n v="2442"/>
    <d v="2018-05-28T00:00:00"/>
    <x v="853"/>
    <x v="1"/>
    <s v="Oficinas"/>
    <n v="189"/>
    <x v="0"/>
    <n v="57949.32"/>
    <n v="1502543"/>
    <n v="1202034.3999999999"/>
    <n v="242559.28000000009"/>
    <s v="Romina"/>
    <n v="4.9000000000000004"/>
  </r>
  <r>
    <n v="2443"/>
    <d v="2018-05-28T00:00:00"/>
    <x v="929"/>
    <x v="0"/>
    <s v="Depósito"/>
    <n v="250"/>
    <x v="0"/>
    <n v="45698.52"/>
    <n v="1199273"/>
    <n v="959418.4"/>
    <n v="194156.08"/>
    <s v="Sabrina"/>
    <n v="4.5"/>
  </r>
  <r>
    <n v="2444"/>
    <d v="2018-05-28T00:00:00"/>
    <x v="930"/>
    <x v="1"/>
    <s v="Oficinas"/>
    <n v="100"/>
    <x v="0"/>
    <n v="35931"/>
    <n v="958685"/>
    <n v="766948"/>
    <n v="155806"/>
    <s v="Arturo"/>
    <n v="3.9"/>
  </r>
  <r>
    <n v="2445"/>
    <d v="2018-05-29T00:00:00"/>
    <x v="898"/>
    <x v="0"/>
    <s v="Casa"/>
    <n v="33"/>
    <x v="1"/>
    <n v="12108.8"/>
    <n v="365205"/>
    <n v="292164"/>
    <n v="60932.2"/>
    <s v="Sabrina"/>
    <n v="4.2"/>
  </r>
  <r>
    <n v="2446"/>
    <d v="2018-05-29T00:00:00"/>
    <x v="931"/>
    <x v="3"/>
    <s v="Departamento"/>
    <n v="221"/>
    <x v="0"/>
    <n v="86981.8"/>
    <n v="2240105"/>
    <n v="1792084"/>
    <n v="361039.2"/>
    <s v="Carlos"/>
    <n v="3.6"/>
  </r>
  <r>
    <n v="2447"/>
    <d v="2018-05-29T00:00:00"/>
    <x v="793"/>
    <x v="0"/>
    <s v="Casa"/>
    <n v="197"/>
    <x v="0"/>
    <n v="60363.92"/>
    <n v="1561383"/>
    <n v="1249106.3999999999"/>
    <n v="251912.68000000011"/>
    <s v="Romina"/>
    <n v="5"/>
  </r>
  <r>
    <n v="2448"/>
    <d v="2018-05-30T00:00:00"/>
    <x v="772"/>
    <x v="2"/>
    <s v="Terreno"/>
    <n v="59"/>
    <x v="1"/>
    <n v="17366.599999999999"/>
    <n v="495125"/>
    <n v="396100"/>
    <n v="81658.399999999994"/>
    <s v="Carlos"/>
    <n v="3.7"/>
  </r>
  <r>
    <n v="2449"/>
    <d v="2018-05-30T00:00:00"/>
    <x v="932"/>
    <x v="0"/>
    <s v="Departamento"/>
    <n v="79"/>
    <x v="0"/>
    <n v="31936.720000000001"/>
    <n v="862003"/>
    <n v="689602.4"/>
    <n v="140463.87999999998"/>
    <s v="Carlos"/>
    <n v="4.5999999999999996"/>
  </r>
  <r>
    <n v="2450"/>
    <d v="2018-05-30T00:00:00"/>
    <x v="831"/>
    <x v="2"/>
    <s v="Departamento"/>
    <n v="177"/>
    <x v="0"/>
    <n v="56869.04"/>
    <n v="1474711"/>
    <n v="1179768.8"/>
    <n v="238073.15999999995"/>
    <s v="Arturo"/>
    <n v="3.7"/>
  </r>
  <r>
    <n v="2451"/>
    <d v="2018-05-31T00:00:00"/>
    <x v="772"/>
    <x v="0"/>
    <s v="Depósito"/>
    <n v="81"/>
    <x v="1"/>
    <n v="15970"/>
    <n v="455735"/>
    <n v="364588"/>
    <n v="75177"/>
    <s v="Ángeles"/>
    <n v="4.9000000000000004"/>
  </r>
  <r>
    <n v="2452"/>
    <d v="2018-05-31T00:00:00"/>
    <x v="747"/>
    <x v="2"/>
    <s v="Estacionamiento"/>
    <n v="184"/>
    <x v="0"/>
    <n v="55362.8"/>
    <n v="1446855"/>
    <n v="1157484"/>
    <n v="234008.2"/>
    <s v="Ángeles"/>
    <n v="3.7"/>
  </r>
  <r>
    <n v="2453"/>
    <d v="2018-05-31T00:00:00"/>
    <x v="800"/>
    <x v="0"/>
    <s v="Departamento"/>
    <n v="151"/>
    <x v="0"/>
    <n v="35522"/>
    <n v="952985"/>
    <n v="762388"/>
    <n v="155075"/>
    <s v="Carlos"/>
    <n v="4.9000000000000004"/>
  </r>
  <r>
    <n v="2454"/>
    <d v="2018-06-01T00:00:00"/>
    <x v="817"/>
    <x v="3"/>
    <s v="Oficinas"/>
    <n v="227"/>
    <x v="0"/>
    <n v="51016.800000000003"/>
    <n v="1342205"/>
    <n v="1073764"/>
    <n v="217424.2"/>
    <s v="Sabrina"/>
    <n v="4.2"/>
  </r>
  <r>
    <n v="2455"/>
    <d v="2018-06-01T00:00:00"/>
    <x v="933"/>
    <x v="2"/>
    <s v="Local Comercial"/>
    <n v="160"/>
    <x v="1"/>
    <n v="26346.720000000001"/>
    <n v="721853"/>
    <n v="577482.4"/>
    <n v="118023.87999999998"/>
    <s v="Romina"/>
    <n v="4.0999999999999996"/>
  </r>
  <r>
    <n v="2456"/>
    <d v="2018-06-01T00:00:00"/>
    <x v="904"/>
    <x v="2"/>
    <s v="Departamento"/>
    <n v="264"/>
    <x v="0"/>
    <n v="43200.4"/>
    <n v="1133495"/>
    <n v="906796"/>
    <n v="183498.6"/>
    <s v="Ángeles"/>
    <n v="3.7"/>
  </r>
  <r>
    <n v="2457"/>
    <d v="2018-06-02T00:00:00"/>
    <x v="859"/>
    <x v="3"/>
    <s v="Casa"/>
    <n v="203"/>
    <x v="0"/>
    <n v="79868.72"/>
    <n v="2053753"/>
    <n v="1643002.4"/>
    <n v="330881.88000000012"/>
    <s v="Sabrina"/>
    <n v="3.6"/>
  </r>
  <r>
    <n v="2458"/>
    <d v="2018-06-02T00:00:00"/>
    <x v="813"/>
    <x v="0"/>
    <s v="Casa"/>
    <n v="183"/>
    <x v="0"/>
    <n v="52803.12"/>
    <n v="1378763"/>
    <n v="1103010.3999999999"/>
    <n v="222949.4800000001"/>
    <s v="Romina"/>
    <n v="3.7"/>
  </r>
  <r>
    <n v="2459"/>
    <d v="2018-06-02T00:00:00"/>
    <x v="920"/>
    <x v="1"/>
    <s v="Casa"/>
    <n v="239"/>
    <x v="0"/>
    <n v="41061.480000000003"/>
    <n v="1081247"/>
    <n v="864997.6"/>
    <n v="175187.92"/>
    <s v="Ángeles"/>
    <n v="4.2"/>
  </r>
  <r>
    <n v="2460"/>
    <d v="2018-06-03T00:00:00"/>
    <x v="934"/>
    <x v="3"/>
    <s v="Depósito"/>
    <n v="107"/>
    <x v="0"/>
    <n v="40357"/>
    <n v="1062785"/>
    <n v="850228"/>
    <n v="172200"/>
    <s v="Sabrina"/>
    <n v="5"/>
  </r>
  <r>
    <n v="2461"/>
    <d v="2018-06-03T00:00:00"/>
    <x v="919"/>
    <x v="2"/>
    <s v="Terreno"/>
    <n v="259"/>
    <x v="0"/>
    <n v="72774.759999999995"/>
    <n v="1880179"/>
    <n v="1504143.2"/>
    <n v="303261.04000000004"/>
    <s v="Romina"/>
    <n v="4.5999999999999996"/>
  </r>
  <r>
    <n v="2462"/>
    <d v="2018-06-03T00:00:00"/>
    <x v="868"/>
    <x v="1"/>
    <s v="Casa"/>
    <n v="115"/>
    <x v="0"/>
    <n v="43657.120000000003"/>
    <n v="1143513"/>
    <n v="914810.4"/>
    <n v="185045.47999999998"/>
    <s v="Arturo"/>
    <n v="3.8"/>
  </r>
  <r>
    <n v="2463"/>
    <d v="2018-06-03T00:00:00"/>
    <x v="890"/>
    <x v="1"/>
    <s v="Oficinas"/>
    <n v="218"/>
    <x v="0"/>
    <n v="67355.399999999994"/>
    <n v="1742245"/>
    <n v="1393796"/>
    <n v="281093.59999999998"/>
    <s v="Iván"/>
    <n v="4.9000000000000004"/>
  </r>
  <r>
    <n v="2464"/>
    <d v="2018-06-04T00:00:00"/>
    <x v="834"/>
    <x v="1"/>
    <s v="Departamento"/>
    <n v="54"/>
    <x v="1"/>
    <n v="13566.84"/>
    <n v="397181"/>
    <n v="317744.8"/>
    <n v="65869.360000000015"/>
    <s v="Arturo"/>
    <n v="4"/>
  </r>
  <r>
    <n v="2465"/>
    <d v="2018-06-04T00:00:00"/>
    <x v="935"/>
    <x v="1"/>
    <s v="Departamento"/>
    <n v="253"/>
    <x v="0"/>
    <n v="63733.2"/>
    <n v="1653165"/>
    <n v="1322532"/>
    <n v="266899.8"/>
    <s v="Romina"/>
    <n v="4.8"/>
  </r>
  <r>
    <n v="2466"/>
    <d v="2018-06-04T00:00:00"/>
    <x v="768"/>
    <x v="0"/>
    <s v="Terreno"/>
    <n v="126"/>
    <x v="1"/>
    <n v="23783.119999999999"/>
    <n v="653363"/>
    <n v="522690.4"/>
    <n v="106889.47999999998"/>
    <s v="Ángeles"/>
    <n v="3.6"/>
  </r>
  <r>
    <n v="2467"/>
    <d v="2018-06-05T00:00:00"/>
    <x v="845"/>
    <x v="1"/>
    <s v="Estacionamiento"/>
    <n v="205"/>
    <x v="0"/>
    <n v="44314.04"/>
    <n v="1163436"/>
    <n v="930748.8"/>
    <n v="188373.15999999995"/>
    <s v="Carlos"/>
    <n v="3.9"/>
  </r>
  <r>
    <n v="2468"/>
    <d v="2018-06-05T00:00:00"/>
    <x v="881"/>
    <x v="3"/>
    <s v="Estacionamiento"/>
    <n v="159"/>
    <x v="0"/>
    <n v="41860.04"/>
    <n v="1104861"/>
    <n v="883888.8"/>
    <n v="179112.15999999995"/>
    <s v="Romina"/>
    <n v="4.3"/>
  </r>
  <r>
    <n v="2469"/>
    <d v="2018-06-05T00:00:00"/>
    <x v="918"/>
    <x v="3"/>
    <s v="Terreno"/>
    <n v="167"/>
    <x v="0"/>
    <n v="49336.12"/>
    <n v="1288313"/>
    <n v="1030650.4"/>
    <n v="208326.47999999998"/>
    <s v="Carlos"/>
    <n v="3.6"/>
  </r>
  <r>
    <n v="2470"/>
    <d v="2018-06-06T00:00:00"/>
    <x v="845"/>
    <x v="3"/>
    <s v="Terreno"/>
    <n v="120"/>
    <x v="0"/>
    <n v="47237.760000000002"/>
    <n v="1235879"/>
    <n v="988703.2"/>
    <n v="199938.04000000004"/>
    <s v="Romina"/>
    <n v="4.8"/>
  </r>
  <r>
    <n v="2471"/>
    <d v="2018-06-06T00:00:00"/>
    <x v="920"/>
    <x v="3"/>
    <s v="Oficinas"/>
    <n v="257"/>
    <x v="0"/>
    <n v="52655.96"/>
    <n v="1380509"/>
    <n v="1104407.2"/>
    <n v="223445.84000000005"/>
    <s v="Ángeles"/>
    <n v="3.8"/>
  </r>
  <r>
    <n v="2472"/>
    <d v="2018-06-06T00:00:00"/>
    <x v="909"/>
    <x v="0"/>
    <s v="Terreno"/>
    <n v="164"/>
    <x v="0"/>
    <n v="55248.4"/>
    <n v="1433545"/>
    <n v="1146836"/>
    <n v="231460.6"/>
    <s v="Arturo"/>
    <n v="3.8"/>
  </r>
  <r>
    <n v="2473"/>
    <d v="2018-06-06T00:00:00"/>
    <x v="775"/>
    <x v="0"/>
    <s v="Local Comercial"/>
    <n v="211"/>
    <x v="0"/>
    <n v="53395.44"/>
    <n v="1399896"/>
    <n v="1119916.8"/>
    <n v="226583.75999999995"/>
    <s v="Romina"/>
    <n v="4.4000000000000004"/>
  </r>
  <r>
    <n v="2474"/>
    <d v="2018-06-06T00:00:00"/>
    <x v="886"/>
    <x v="3"/>
    <s v="Terreno"/>
    <n v="291"/>
    <x v="0"/>
    <n v="93459.04"/>
    <n v="2389661"/>
    <n v="1911728.8"/>
    <n v="384473.16"/>
    <s v="Arturo"/>
    <n v="4.2"/>
  </r>
  <r>
    <n v="2475"/>
    <d v="2018-06-06T00:00:00"/>
    <x v="934"/>
    <x v="0"/>
    <s v="Casa"/>
    <n v="69"/>
    <x v="1"/>
    <n v="14609.16"/>
    <n v="432364"/>
    <n v="345891.2"/>
    <n v="71863.639999999985"/>
    <s v="Iván"/>
    <n v="4.2"/>
  </r>
  <r>
    <n v="2476"/>
    <d v="2018-06-06T00:00:00"/>
    <x v="936"/>
    <x v="0"/>
    <s v="Oficinas"/>
    <n v="203"/>
    <x v="0"/>
    <n v="64895.6"/>
    <n v="1674000"/>
    <n v="1339200"/>
    <n v="269904.40000000002"/>
    <s v="Iván"/>
    <n v="5"/>
  </r>
  <r>
    <n v="2477"/>
    <d v="2018-06-06T00:00:00"/>
    <x v="789"/>
    <x v="2"/>
    <s v="Departamento"/>
    <n v="212"/>
    <x v="0"/>
    <n v="38494.6"/>
    <n v="1021400"/>
    <n v="817120"/>
    <n v="165785.4"/>
    <s v="Ángeles"/>
    <n v="4.5999999999999996"/>
  </r>
  <r>
    <n v="2478"/>
    <d v="2018-06-07T00:00:00"/>
    <x v="776"/>
    <x v="1"/>
    <s v="Local Comercial"/>
    <n v="196"/>
    <x v="0"/>
    <n v="52729.120000000003"/>
    <n v="1378763"/>
    <n v="1103010.3999999999"/>
    <n v="223023.4800000001"/>
    <s v="Sabrina"/>
    <n v="4.0999999999999996"/>
  </r>
  <r>
    <n v="2479"/>
    <d v="2018-06-07T00:00:00"/>
    <x v="911"/>
    <x v="3"/>
    <s v="Depósito"/>
    <n v="267"/>
    <x v="0"/>
    <n v="104580"/>
    <n v="2668985"/>
    <n v="2135188"/>
    <n v="429217"/>
    <s v="Romina"/>
    <n v="5"/>
  </r>
  <r>
    <n v="2480"/>
    <d v="2018-06-08T00:00:00"/>
    <x v="756"/>
    <x v="1"/>
    <s v="Casa"/>
    <n v="108"/>
    <x v="0"/>
    <n v="45162.400000000001"/>
    <n v="1184070"/>
    <n v="947256"/>
    <n v="191651.6"/>
    <s v="Carlos"/>
    <n v="4.3"/>
  </r>
  <r>
    <n v="2481"/>
    <d v="2018-06-08T00:00:00"/>
    <x v="852"/>
    <x v="2"/>
    <s v="Depósito"/>
    <n v="68"/>
    <x v="1"/>
    <n v="14090.36"/>
    <n v="414844"/>
    <n v="331875.20000000001"/>
    <n v="68878.439999999988"/>
    <s v="Arturo"/>
    <n v="4.5"/>
  </r>
  <r>
    <n v="2482"/>
    <d v="2018-06-08T00:00:00"/>
    <x v="937"/>
    <x v="0"/>
    <s v="Casa"/>
    <n v="249"/>
    <x v="0"/>
    <n v="94324.800000000003"/>
    <n v="2416655"/>
    <n v="1933324"/>
    <n v="389006.2"/>
    <s v="Arturo"/>
    <n v="4.7"/>
  </r>
  <r>
    <n v="2483"/>
    <d v="2018-06-09T00:00:00"/>
    <x v="938"/>
    <x v="1"/>
    <s v="Local Comercial"/>
    <n v="263"/>
    <x v="0"/>
    <n v="87707.76"/>
    <n v="2247779"/>
    <n v="1798223.2"/>
    <n v="361848.04000000004"/>
    <s v="Carlos"/>
    <n v="3.6"/>
  </r>
  <r>
    <n v="2484"/>
    <d v="2018-06-10T00:00:00"/>
    <x v="889"/>
    <x v="1"/>
    <s v="Depósito"/>
    <n v="154"/>
    <x v="0"/>
    <n v="53660.2"/>
    <n v="1404965"/>
    <n v="1123972"/>
    <n v="227332.8"/>
    <s v="Carlos"/>
    <n v="4.5"/>
  </r>
  <r>
    <n v="2485"/>
    <d v="2018-06-10T00:00:00"/>
    <x v="939"/>
    <x v="3"/>
    <s v="Depósito"/>
    <n v="84"/>
    <x v="0"/>
    <n v="33684.199999999997"/>
    <n v="908765"/>
    <n v="727012"/>
    <n v="148068.79999999999"/>
    <s v="Carlos"/>
    <n v="4.7"/>
  </r>
  <r>
    <n v="2486"/>
    <d v="2018-06-10T00:00:00"/>
    <x v="843"/>
    <x v="0"/>
    <s v="Oficinas"/>
    <n v="115"/>
    <x v="0"/>
    <n v="44960.88"/>
    <n v="1186382"/>
    <n v="949105.6"/>
    <n v="192315.52000000002"/>
    <s v="Sabrina"/>
    <n v="4.0999999999999996"/>
  </r>
  <r>
    <n v="2487"/>
    <d v="2018-06-11T00:00:00"/>
    <x v="854"/>
    <x v="0"/>
    <s v="Depósito"/>
    <n v="73"/>
    <x v="1"/>
    <n v="29012.880000000001"/>
    <n v="782307"/>
    <n v="625845.6"/>
    <n v="127448.52000000002"/>
    <s v="Iván"/>
    <n v="4.0999999999999996"/>
  </r>
  <r>
    <n v="2488"/>
    <d v="2018-06-11T00:00:00"/>
    <x v="885"/>
    <x v="0"/>
    <s v="Oficinas"/>
    <n v="144"/>
    <x v="1"/>
    <n v="26826.68"/>
    <n v="737977"/>
    <n v="590381.6"/>
    <n v="120768.72000000003"/>
    <s v="Romina"/>
    <n v="3.7"/>
  </r>
  <r>
    <n v="2489"/>
    <d v="2018-06-11T00:00:00"/>
    <x v="940"/>
    <x v="2"/>
    <s v="Local Comercial"/>
    <n v="126"/>
    <x v="0"/>
    <n v="36423.480000000003"/>
    <n v="972672"/>
    <n v="778137.59999999998"/>
    <n v="158110.92000000001"/>
    <s v="Arturo"/>
    <n v="4.4000000000000004"/>
  </r>
  <r>
    <n v="2490"/>
    <d v="2018-06-11T00:00:00"/>
    <x v="780"/>
    <x v="1"/>
    <s v="Local Comercial"/>
    <n v="120"/>
    <x v="0"/>
    <n v="43270"/>
    <n v="1138985"/>
    <n v="911188"/>
    <n v="184527"/>
    <s v="Arturo"/>
    <n v="4.0999999999999996"/>
  </r>
  <r>
    <n v="2491"/>
    <d v="2018-06-11T00:00:00"/>
    <x v="846"/>
    <x v="0"/>
    <s v="Terreno"/>
    <n v="160"/>
    <x v="0"/>
    <n v="47412.2"/>
    <n v="1240490"/>
    <n v="992392"/>
    <n v="200685.8"/>
    <s v="Ángeles"/>
    <n v="4.3"/>
  </r>
  <r>
    <n v="2492"/>
    <d v="2018-06-11T00:00:00"/>
    <x v="832"/>
    <x v="1"/>
    <s v="Terreno"/>
    <n v="226"/>
    <x v="0"/>
    <n v="81788.160000000003"/>
    <n v="2106014"/>
    <n v="1684811.2"/>
    <n v="339414.64"/>
    <s v="Iván"/>
    <n v="4.4000000000000004"/>
  </r>
  <r>
    <n v="2493"/>
    <d v="2018-06-13T00:00:00"/>
    <x v="805"/>
    <x v="0"/>
    <s v="Local Comercial"/>
    <n v="277"/>
    <x v="0"/>
    <n v="107963.36"/>
    <n v="2754119"/>
    <n v="2203295.2000000002"/>
    <n v="442860.43999999983"/>
    <s v="Arturo"/>
    <n v="4.4000000000000004"/>
  </r>
  <r>
    <n v="2494"/>
    <d v="2018-06-14T00:00:00"/>
    <x v="941"/>
    <x v="3"/>
    <s v="Casa"/>
    <n v="232"/>
    <x v="0"/>
    <n v="88804.68"/>
    <n v="2271852"/>
    <n v="1817481.6"/>
    <n v="365565.71999999991"/>
    <s v="Ángeles"/>
    <n v="5"/>
  </r>
  <r>
    <n v="2495"/>
    <d v="2018-06-15T00:00:00"/>
    <x v="809"/>
    <x v="2"/>
    <s v="Casa"/>
    <n v="157"/>
    <x v="0"/>
    <n v="40087.199999999997"/>
    <n v="1063665"/>
    <n v="850932"/>
    <n v="172645.8"/>
    <s v="Ángeles"/>
    <n v="4.9000000000000004"/>
  </r>
  <r>
    <n v="2496"/>
    <d v="2018-06-16T00:00:00"/>
    <x v="916"/>
    <x v="0"/>
    <s v="Casa"/>
    <n v="159"/>
    <x v="0"/>
    <n v="45460.4"/>
    <n v="1203345"/>
    <n v="962676"/>
    <n v="195208.6"/>
    <s v="Carlos"/>
    <n v="4.9000000000000004"/>
  </r>
  <r>
    <n v="2497"/>
    <d v="2018-06-16T00:00:00"/>
    <x v="942"/>
    <x v="0"/>
    <s v="Local Comercial"/>
    <n v="139"/>
    <x v="0"/>
    <n v="37532.44"/>
    <n v="991471"/>
    <n v="793176.8"/>
    <n v="160761.75999999995"/>
    <s v="Ángeles"/>
    <n v="4.3"/>
  </r>
  <r>
    <n v="2498"/>
    <d v="2018-06-16T00:00:00"/>
    <x v="943"/>
    <x v="3"/>
    <s v="Estacionamiento"/>
    <n v="79"/>
    <x v="0"/>
    <n v="30844.6"/>
    <n v="833700"/>
    <n v="666960"/>
    <n v="135895.4"/>
    <s v="Arturo"/>
    <n v="4"/>
  </r>
  <r>
    <n v="2499"/>
    <d v="2018-06-16T00:00:00"/>
    <x v="858"/>
    <x v="1"/>
    <s v="Terreno"/>
    <n v="274"/>
    <x v="0"/>
    <n v="94229.2"/>
    <n v="2420965"/>
    <n v="1936772"/>
    <n v="389963.8"/>
    <s v="Arturo"/>
    <n v="4.3"/>
  </r>
  <r>
    <n v="2500"/>
    <d v="2018-06-17T00:00:00"/>
    <x v="825"/>
    <x v="2"/>
    <s v="Departamento"/>
    <n v="175"/>
    <x v="0"/>
    <n v="34490.6"/>
    <n v="924425"/>
    <n v="739540"/>
    <n v="150394.4"/>
    <s v="Iván"/>
    <n v="4.7"/>
  </r>
  <r>
    <n v="2501"/>
    <d v="2018-06-17T00:00:00"/>
    <x v="804"/>
    <x v="0"/>
    <s v="Terreno"/>
    <n v="128"/>
    <x v="0"/>
    <n v="42133.24"/>
    <n v="1119741"/>
    <n v="895792.8"/>
    <n v="181814.95999999996"/>
    <s v="Iván"/>
    <n v="3.7"/>
  </r>
  <r>
    <n v="2502"/>
    <d v="2018-06-17T00:00:00"/>
    <x v="779"/>
    <x v="2"/>
    <s v="Oficinas"/>
    <n v="240"/>
    <x v="0"/>
    <n v="80641.2"/>
    <n v="2067290"/>
    <n v="1653832"/>
    <n v="332816.8"/>
    <s v="Ángeles"/>
    <n v="5"/>
  </r>
  <r>
    <n v="2503"/>
    <d v="2018-06-18T00:00:00"/>
    <x v="834"/>
    <x v="0"/>
    <s v="Casa"/>
    <n v="40"/>
    <x v="1"/>
    <n v="6537.8"/>
    <n v="217655"/>
    <n v="174124"/>
    <n v="36993.199999999997"/>
    <s v="Iván"/>
    <n v="4.3"/>
  </r>
  <r>
    <n v="2504"/>
    <d v="2018-06-18T00:00:00"/>
    <x v="793"/>
    <x v="1"/>
    <s v="Terreno"/>
    <n v="294"/>
    <x v="0"/>
    <n v="85448.4"/>
    <n v="2198645"/>
    <n v="1758916"/>
    <n v="354280.6"/>
    <s v="Iván"/>
    <n v="3.7"/>
  </r>
  <r>
    <n v="2505"/>
    <d v="2018-06-20T00:00:00"/>
    <x v="932"/>
    <x v="0"/>
    <s v="Departamento"/>
    <n v="59"/>
    <x v="1"/>
    <n v="15689.4"/>
    <n v="450395"/>
    <n v="360316"/>
    <n v="74389.600000000006"/>
    <s v="Ángeles"/>
    <n v="4.2"/>
  </r>
  <r>
    <n v="2506"/>
    <d v="2018-06-21T00:00:00"/>
    <x v="944"/>
    <x v="3"/>
    <s v="Casa"/>
    <n v="272"/>
    <x v="0"/>
    <n v="89364.92"/>
    <n v="2286833"/>
    <n v="1829466.4"/>
    <n v="368001.68000000011"/>
    <s v="Iván"/>
    <n v="3.6"/>
  </r>
  <r>
    <n v="2507"/>
    <d v="2018-06-21T00:00:00"/>
    <x v="832"/>
    <x v="0"/>
    <s v="Terreno"/>
    <n v="208"/>
    <x v="0"/>
    <n v="68781.72"/>
    <n v="1772553"/>
    <n v="1418042.4"/>
    <n v="285728.88000000012"/>
    <s v="Carlos"/>
    <n v="4"/>
  </r>
  <r>
    <n v="2508"/>
    <d v="2018-06-21T00:00:00"/>
    <x v="842"/>
    <x v="2"/>
    <s v="Departamento"/>
    <n v="90"/>
    <x v="1"/>
    <n v="23784.720000000001"/>
    <n v="656703"/>
    <n v="525362.4"/>
    <n v="107555.87999999998"/>
    <s v="Iván"/>
    <n v="3.7"/>
  </r>
  <r>
    <n v="2509"/>
    <d v="2018-06-21T00:00:00"/>
    <x v="945"/>
    <x v="0"/>
    <s v="Terreno"/>
    <n v="234"/>
    <x v="0"/>
    <n v="52033.760000000002"/>
    <n v="1364154"/>
    <n v="1091323.2"/>
    <n v="220797.04000000004"/>
    <s v="Iván"/>
    <n v="5"/>
  </r>
  <r>
    <n v="2510"/>
    <d v="2018-06-22T00:00:00"/>
    <x v="703"/>
    <x v="2"/>
    <s v="Terreno"/>
    <n v="85"/>
    <x v="0"/>
    <n v="34296.559999999998"/>
    <n v="921824"/>
    <n v="737459.19999999995"/>
    <n v="150068.24000000005"/>
    <s v="Arturo"/>
    <n v="3.7"/>
  </r>
  <r>
    <n v="2511"/>
    <d v="2018-06-22T00:00:00"/>
    <x v="767"/>
    <x v="2"/>
    <s v="Oficinas"/>
    <n v="240"/>
    <x v="0"/>
    <n v="86805.08"/>
    <n v="2234987"/>
    <n v="1787989.6"/>
    <n v="360192.31999999989"/>
    <s v="Romina"/>
    <n v="4.2"/>
  </r>
  <r>
    <n v="2512"/>
    <d v="2018-06-23T00:00:00"/>
    <x v="883"/>
    <x v="2"/>
    <s v="Estacionamiento"/>
    <n v="171"/>
    <x v="0"/>
    <n v="39752.480000000003"/>
    <n v="1047347"/>
    <n v="837877.6"/>
    <n v="169716.92"/>
    <s v="Romina"/>
    <n v="5"/>
  </r>
  <r>
    <n v="2513"/>
    <d v="2018-06-23T00:00:00"/>
    <x v="926"/>
    <x v="2"/>
    <s v="Oficinas"/>
    <n v="292"/>
    <x v="0"/>
    <n v="97320.92"/>
    <n v="2495283"/>
    <n v="1996226.4"/>
    <n v="401735.68000000011"/>
    <s v="Iván"/>
    <n v="4.3"/>
  </r>
  <r>
    <n v="2514"/>
    <d v="2018-06-24T00:00:00"/>
    <x v="898"/>
    <x v="3"/>
    <s v="Oficinas"/>
    <n v="172"/>
    <x v="1"/>
    <n v="27955.64"/>
    <n v="754751"/>
    <n v="603800.80000000005"/>
    <n v="122994.55999999995"/>
    <s v="Carlos"/>
    <n v="3.7"/>
  </r>
  <r>
    <n v="2515"/>
    <d v="2018-06-24T00:00:00"/>
    <x v="946"/>
    <x v="0"/>
    <s v="Terreno"/>
    <n v="278"/>
    <x v="0"/>
    <n v="60239.6"/>
    <n v="1558100"/>
    <n v="1246480"/>
    <n v="251380.4"/>
    <s v="Romina"/>
    <n v="4.9000000000000004"/>
  </r>
  <r>
    <n v="2516"/>
    <d v="2018-06-24T00:00:00"/>
    <x v="776"/>
    <x v="3"/>
    <s v="Estacionamiento"/>
    <n v="110"/>
    <x v="0"/>
    <n v="30865.599999999999"/>
    <n v="833700"/>
    <n v="666960"/>
    <n v="135874.4"/>
    <s v="Ángeles"/>
    <n v="3.9"/>
  </r>
  <r>
    <n v="2517"/>
    <d v="2018-06-25T00:00:00"/>
    <x v="947"/>
    <x v="2"/>
    <s v="Estacionamiento"/>
    <n v="210"/>
    <x v="0"/>
    <n v="49409.2"/>
    <n v="1289990"/>
    <n v="1031992"/>
    <n v="208588.79999999999"/>
    <s v="Ángeles"/>
    <n v="3.8"/>
  </r>
  <r>
    <n v="2518"/>
    <d v="2018-06-25T00:00:00"/>
    <x v="948"/>
    <x v="3"/>
    <s v="Estacionamiento"/>
    <n v="148"/>
    <x v="0"/>
    <n v="35815.199999999997"/>
    <n v="948815"/>
    <n v="759052"/>
    <n v="153947.79999999999"/>
    <s v="Arturo"/>
    <n v="3.6"/>
  </r>
  <r>
    <n v="2519"/>
    <d v="2018-06-25T00:00:00"/>
    <x v="751"/>
    <x v="2"/>
    <s v="Departamento"/>
    <n v="239"/>
    <x v="0"/>
    <n v="42735.48"/>
    <n v="1124297"/>
    <n v="899437.6"/>
    <n v="182123.92"/>
    <s v="Iván"/>
    <n v="4.2"/>
  </r>
  <r>
    <n v="2520"/>
    <d v="2018-06-26T00:00:00"/>
    <x v="943"/>
    <x v="0"/>
    <s v="Casa"/>
    <n v="95"/>
    <x v="0"/>
    <n v="31701.84"/>
    <n v="856106"/>
    <n v="684884.8"/>
    <n v="139519.35999999996"/>
    <s v="Arturo"/>
    <n v="4.8"/>
  </r>
  <r>
    <n v="2521"/>
    <d v="2018-06-28T00:00:00"/>
    <x v="867"/>
    <x v="2"/>
    <s v="Estacionamiento"/>
    <n v="67"/>
    <x v="1"/>
    <n v="11960.24"/>
    <n v="356766"/>
    <n v="285412.8"/>
    <n v="59392.960000000014"/>
    <s v="Iván"/>
    <n v="4.8"/>
  </r>
  <r>
    <n v="2522"/>
    <d v="2018-06-28T00:00:00"/>
    <x v="821"/>
    <x v="3"/>
    <s v="Departamento"/>
    <n v="209"/>
    <x v="0"/>
    <n v="58955.8"/>
    <n v="1540905"/>
    <n v="1232724"/>
    <n v="249225.2"/>
    <s v="Carlos"/>
    <n v="4"/>
  </r>
  <r>
    <n v="2523"/>
    <d v="2018-06-30T00:00:00"/>
    <x v="940"/>
    <x v="3"/>
    <s v="Casa"/>
    <n v="62"/>
    <x v="1"/>
    <n v="15239.2"/>
    <n v="433265"/>
    <n v="346612"/>
    <n v="71413.8"/>
    <s v="Romina"/>
    <n v="4.9000000000000004"/>
  </r>
  <r>
    <n v="2524"/>
    <d v="2018-06-30T00:00:00"/>
    <x v="949"/>
    <x v="0"/>
    <s v="Terreno"/>
    <n v="202"/>
    <x v="0"/>
    <n v="72777"/>
    <n v="1880910"/>
    <n v="1504728"/>
    <n v="303405"/>
    <s v="Arturo"/>
    <n v="3.6"/>
  </r>
  <r>
    <n v="2525"/>
    <d v="2018-06-30T00:00:00"/>
    <x v="950"/>
    <x v="2"/>
    <s v="Departamento"/>
    <n v="287"/>
    <x v="0"/>
    <n v="113368.52"/>
    <n v="2886248"/>
    <n v="2308998.4"/>
    <n v="463881.08000000007"/>
    <s v="Carlos"/>
    <n v="3.7"/>
  </r>
  <r>
    <n v="2526"/>
    <d v="2018-07-01T00:00:00"/>
    <x v="951"/>
    <x v="2"/>
    <s v="Terreno"/>
    <n v="157"/>
    <x v="0"/>
    <n v="30386"/>
    <n v="810885"/>
    <n v="648708"/>
    <n v="131791"/>
    <s v="Carlos"/>
    <n v="4"/>
  </r>
  <r>
    <n v="2527"/>
    <d v="2018-07-01T00:00:00"/>
    <x v="753"/>
    <x v="0"/>
    <s v="Terreno"/>
    <n v="207"/>
    <x v="0"/>
    <n v="66738.960000000006"/>
    <n v="1727609"/>
    <n v="1382087.2"/>
    <n v="278782.84000000003"/>
    <s v="Ángeles"/>
    <n v="4.5"/>
  </r>
  <r>
    <n v="2528"/>
    <d v="2018-07-01T00:00:00"/>
    <x v="952"/>
    <x v="0"/>
    <s v="Estacionamiento"/>
    <n v="86"/>
    <x v="1"/>
    <n v="22902.92"/>
    <n v="631183"/>
    <n v="504946.4"/>
    <n v="103333.67999999998"/>
    <s v="Iván"/>
    <n v="4.5"/>
  </r>
  <r>
    <n v="2529"/>
    <d v="2018-07-01T00:00:00"/>
    <x v="864"/>
    <x v="2"/>
    <s v="Estacionamiento"/>
    <n v="230"/>
    <x v="0"/>
    <n v="46690.44"/>
    <n v="1219121"/>
    <n v="975296.8"/>
    <n v="197133.75999999995"/>
    <s v="Romina"/>
    <n v="4.3"/>
  </r>
  <r>
    <n v="2530"/>
    <d v="2018-07-02T00:00:00"/>
    <x v="953"/>
    <x v="2"/>
    <s v="Casa"/>
    <n v="190"/>
    <x v="0"/>
    <n v="61902.2"/>
    <n v="1612865"/>
    <n v="1290292"/>
    <n v="260670.8"/>
    <s v="Sabrina"/>
    <n v="4.0999999999999996"/>
  </r>
  <r>
    <n v="2531"/>
    <d v="2018-07-02T00:00:00"/>
    <x v="906"/>
    <x v="0"/>
    <s v="Terreno"/>
    <n v="144"/>
    <x v="0"/>
    <n v="53332.36"/>
    <n v="1399469"/>
    <n v="1119575.2"/>
    <n v="226561.44000000006"/>
    <s v="Romina"/>
    <n v="4.4000000000000004"/>
  </r>
  <r>
    <n v="2532"/>
    <d v="2018-07-02T00:00:00"/>
    <x v="786"/>
    <x v="0"/>
    <s v="Oficinas"/>
    <n v="158"/>
    <x v="0"/>
    <n v="50805.88"/>
    <n v="1335432"/>
    <n v="1068345.6000000001"/>
    <n v="216280.5199999999"/>
    <s v="Ángeles"/>
    <n v="4.8"/>
  </r>
  <r>
    <n v="2533"/>
    <d v="2018-07-02T00:00:00"/>
    <x v="781"/>
    <x v="0"/>
    <s v="Oficinas"/>
    <n v="180"/>
    <x v="0"/>
    <n v="41276.639999999999"/>
    <n v="1096401"/>
    <n v="877120.8"/>
    <n v="178003.55999999994"/>
    <s v="Romina"/>
    <n v="3.8"/>
  </r>
  <r>
    <n v="2534"/>
    <d v="2018-07-04T00:00:00"/>
    <x v="916"/>
    <x v="3"/>
    <s v="Departamento"/>
    <n v="68"/>
    <x v="1"/>
    <n v="11429.52"/>
    <n v="340773"/>
    <n v="272618.40000000002"/>
    <n v="56725.079999999973"/>
    <s v="Sabrina"/>
    <n v="4.5"/>
  </r>
  <r>
    <n v="2535"/>
    <d v="2018-07-04T00:00:00"/>
    <x v="794"/>
    <x v="0"/>
    <s v="Terreno"/>
    <n v="271"/>
    <x v="0"/>
    <n v="95894"/>
    <n v="2451810"/>
    <n v="1961448"/>
    <n v="394468"/>
    <s v="Romina"/>
    <n v="4.3"/>
  </r>
  <r>
    <n v="2536"/>
    <d v="2018-07-04T00:00:00"/>
    <x v="832"/>
    <x v="3"/>
    <s v="Estacionamiento"/>
    <n v="262"/>
    <x v="0"/>
    <n v="82703.759999999995"/>
    <n v="2127629"/>
    <n v="1702103.2"/>
    <n v="342822.04000000004"/>
    <s v="Sabrina"/>
    <n v="4.5"/>
  </r>
  <r>
    <n v="2537"/>
    <d v="2018-07-04T00:00:00"/>
    <x v="954"/>
    <x v="2"/>
    <s v="Depósito"/>
    <n v="245"/>
    <x v="0"/>
    <n v="50953"/>
    <n v="1334985"/>
    <n v="1067988"/>
    <n v="216044"/>
    <s v="Carlos"/>
    <n v="4.2"/>
  </r>
  <r>
    <n v="2538"/>
    <d v="2018-07-05T00:00:00"/>
    <x v="775"/>
    <x v="3"/>
    <s v="Terreno"/>
    <n v="280"/>
    <x v="0"/>
    <n v="58040.4"/>
    <n v="1506670"/>
    <n v="1205336"/>
    <n v="243293.6"/>
    <s v="Iván"/>
    <n v="3.6"/>
  </r>
  <r>
    <n v="2539"/>
    <d v="2018-07-06T00:00:00"/>
    <x v="923"/>
    <x v="2"/>
    <s v="Depósito"/>
    <n v="205"/>
    <x v="0"/>
    <n v="69352.56"/>
    <n v="1795449"/>
    <n v="1436359.2"/>
    <n v="289737.24000000005"/>
    <s v="Sabrina"/>
    <n v="4.4000000000000004"/>
  </r>
  <r>
    <n v="2540"/>
    <d v="2018-07-06T00:00:00"/>
    <x v="949"/>
    <x v="2"/>
    <s v="Depósito"/>
    <n v="69"/>
    <x v="1"/>
    <n v="21171.599999999999"/>
    <n v="582925"/>
    <n v="466340"/>
    <n v="95413.4"/>
    <s v="Sabrina"/>
    <n v="4.2"/>
  </r>
  <r>
    <n v="2541"/>
    <d v="2018-07-07T00:00:00"/>
    <x v="955"/>
    <x v="3"/>
    <s v="Oficinas"/>
    <n v="55"/>
    <x v="1"/>
    <n v="13048.4"/>
    <n v="387095"/>
    <n v="309676"/>
    <n v="64370.6"/>
    <s v="Ángeles"/>
    <n v="3.8"/>
  </r>
  <r>
    <n v="2542"/>
    <d v="2018-07-08T00:00:00"/>
    <x v="916"/>
    <x v="2"/>
    <s v="Casa"/>
    <n v="242"/>
    <x v="0"/>
    <n v="50265.8"/>
    <n v="1320530"/>
    <n v="1056424"/>
    <n v="213840.2"/>
    <s v="Carlos"/>
    <n v="3.7"/>
  </r>
  <r>
    <n v="2543"/>
    <d v="2018-07-08T00:00:00"/>
    <x v="953"/>
    <x v="3"/>
    <s v="Casa"/>
    <n v="100"/>
    <x v="0"/>
    <n v="29637.8"/>
    <n v="802805"/>
    <n v="642244"/>
    <n v="130923.2"/>
    <s v="Iván"/>
    <n v="4.4000000000000004"/>
  </r>
  <r>
    <n v="2544"/>
    <d v="2018-07-08T00:00:00"/>
    <x v="901"/>
    <x v="2"/>
    <s v="Estacionamiento"/>
    <n v="151"/>
    <x v="0"/>
    <n v="32691.8"/>
    <n v="881855"/>
    <n v="705484"/>
    <n v="143679.20000000001"/>
    <s v="Carlos"/>
    <n v="4.9000000000000004"/>
  </r>
  <r>
    <n v="2545"/>
    <d v="2018-07-09T00:00:00"/>
    <x v="756"/>
    <x v="0"/>
    <s v="Oficinas"/>
    <n v="77"/>
    <x v="1"/>
    <n v="25047.4"/>
    <n v="691370"/>
    <n v="553096"/>
    <n v="113226.6"/>
    <s v="Arturo"/>
    <n v="4.2"/>
  </r>
  <r>
    <n v="2546"/>
    <d v="2018-07-09T00:00:00"/>
    <x v="750"/>
    <x v="2"/>
    <s v="Terreno"/>
    <n v="151"/>
    <x v="0"/>
    <n v="35541.56"/>
    <n v="951324"/>
    <n v="761059.2"/>
    <n v="154723.24000000005"/>
    <s v="Iván"/>
    <n v="3.7"/>
  </r>
  <r>
    <n v="2547"/>
    <d v="2018-07-10T00:00:00"/>
    <x v="928"/>
    <x v="3"/>
    <s v="Depósito"/>
    <n v="80"/>
    <x v="1"/>
    <n v="19207.12"/>
    <n v="539963"/>
    <n v="431970.4"/>
    <n v="88785.479999999981"/>
    <s v="Carlos"/>
    <n v="4.5"/>
  </r>
  <r>
    <n v="2548"/>
    <d v="2018-07-10T00:00:00"/>
    <x v="924"/>
    <x v="2"/>
    <s v="Casa"/>
    <n v="45"/>
    <x v="1"/>
    <n v="14378"/>
    <n v="426885"/>
    <n v="341508"/>
    <n v="70999"/>
    <s v="Romina"/>
    <n v="3.9"/>
  </r>
  <r>
    <n v="2549"/>
    <d v="2018-07-10T00:00:00"/>
    <x v="950"/>
    <x v="0"/>
    <s v="Oficinas"/>
    <n v="88"/>
    <x v="1"/>
    <n v="19316.2"/>
    <n v="548915"/>
    <n v="439132"/>
    <n v="90466.8"/>
    <s v="Romina"/>
    <n v="3.8"/>
  </r>
  <r>
    <n v="2550"/>
    <d v="2018-07-10T00:00:00"/>
    <x v="956"/>
    <x v="3"/>
    <s v="Oficinas"/>
    <n v="184"/>
    <x v="0"/>
    <n v="44128.92"/>
    <n v="1163958"/>
    <n v="931166.4"/>
    <n v="188662.68"/>
    <s v="Sabrina"/>
    <n v="4.8"/>
  </r>
  <r>
    <n v="2551"/>
    <d v="2018-07-11T00:00:00"/>
    <x v="865"/>
    <x v="2"/>
    <s v="Estacionamiento"/>
    <n v="133"/>
    <x v="1"/>
    <n v="25574.92"/>
    <n v="705233"/>
    <n v="564186.4"/>
    <n v="115471.67999999998"/>
    <s v="Romina"/>
    <n v="4.2"/>
  </r>
  <r>
    <n v="2552"/>
    <d v="2018-07-13T00:00:00"/>
    <x v="946"/>
    <x v="3"/>
    <s v="Local Comercial"/>
    <n v="163"/>
    <x v="0"/>
    <n v="34661.64"/>
    <n v="925426"/>
    <n v="740340.8"/>
    <n v="150423.55999999994"/>
    <s v="Sabrina"/>
    <n v="3.7"/>
  </r>
  <r>
    <n v="2553"/>
    <d v="2018-07-13T00:00:00"/>
    <x v="930"/>
    <x v="1"/>
    <s v="Casa"/>
    <n v="286"/>
    <x v="0"/>
    <n v="107300.8"/>
    <n v="2738705"/>
    <n v="2190964"/>
    <n v="440440.2"/>
    <s v="Romina"/>
    <n v="4"/>
  </r>
  <r>
    <n v="2554"/>
    <d v="2018-07-14T00:00:00"/>
    <x v="957"/>
    <x v="0"/>
    <s v="Casa"/>
    <n v="132"/>
    <x v="0"/>
    <n v="34175.800000000003"/>
    <n v="916355"/>
    <n v="733084"/>
    <n v="149095.20000000001"/>
    <s v="Arturo"/>
    <n v="3.9"/>
  </r>
  <r>
    <n v="2555"/>
    <d v="2018-07-16T00:00:00"/>
    <x v="921"/>
    <x v="2"/>
    <s v="Departamento"/>
    <n v="267"/>
    <x v="0"/>
    <n v="86947.36"/>
    <n v="2226019"/>
    <n v="1780815.2"/>
    <n v="358256.44000000006"/>
    <s v="Sabrina"/>
    <n v="3.6"/>
  </r>
  <r>
    <n v="2556"/>
    <d v="2018-07-16T00:00:00"/>
    <x v="871"/>
    <x v="0"/>
    <s v="Casa"/>
    <n v="80"/>
    <x v="1"/>
    <n v="13868.72"/>
    <n v="411728"/>
    <n v="329382.40000000002"/>
    <n v="68476.879999999976"/>
    <s v="Arturo"/>
    <n v="4.9000000000000004"/>
  </r>
  <r>
    <n v="2557"/>
    <d v="2018-07-16T00:00:00"/>
    <x v="958"/>
    <x v="1"/>
    <s v="Departamento"/>
    <n v="125"/>
    <x v="0"/>
    <n v="41844.400000000001"/>
    <n v="1098195"/>
    <n v="878556"/>
    <n v="177794.6"/>
    <s v="Arturo"/>
    <n v="3.7"/>
  </r>
  <r>
    <n v="2558"/>
    <d v="2018-07-16T00:00:00"/>
    <x v="933"/>
    <x v="1"/>
    <s v="Departamento"/>
    <n v="95"/>
    <x v="0"/>
    <n v="34636.32"/>
    <n v="926093"/>
    <n v="740874.4"/>
    <n v="150582.27999999997"/>
    <s v="Ángeles"/>
    <n v="4.5"/>
  </r>
  <r>
    <n v="2559"/>
    <d v="2018-07-17T00:00:00"/>
    <x v="878"/>
    <x v="0"/>
    <s v="Terreno"/>
    <n v="149"/>
    <x v="0"/>
    <n v="37231.599999999999"/>
    <n v="987100"/>
    <n v="789680"/>
    <n v="160188.4"/>
    <s v="Ángeles"/>
    <n v="4"/>
  </r>
  <r>
    <n v="2560"/>
    <d v="2018-07-17T00:00:00"/>
    <x v="959"/>
    <x v="1"/>
    <s v="Local Comercial"/>
    <n v="229"/>
    <x v="0"/>
    <n v="39671.56"/>
    <n v="1053449"/>
    <n v="842759.2"/>
    <n v="171018.24000000005"/>
    <s v="Sabrina"/>
    <n v="4.7"/>
  </r>
  <r>
    <n v="2561"/>
    <d v="2018-07-17T00:00:00"/>
    <x v="860"/>
    <x v="2"/>
    <s v="Estacionamiento"/>
    <n v="237"/>
    <x v="0"/>
    <n v="51628.92"/>
    <n v="1352133"/>
    <n v="1081706.3999999999"/>
    <n v="218797.68000000011"/>
    <s v="Ángeles"/>
    <n v="4.4000000000000004"/>
  </r>
  <r>
    <n v="2562"/>
    <d v="2018-07-18T00:00:00"/>
    <x v="754"/>
    <x v="2"/>
    <s v="Terreno"/>
    <n v="248"/>
    <x v="0"/>
    <n v="74996.92"/>
    <n v="1926233"/>
    <n v="1540986.4"/>
    <n v="310249.68000000011"/>
    <s v="Sabrina"/>
    <n v="5"/>
  </r>
  <r>
    <n v="2563"/>
    <d v="2018-07-18T00:00:00"/>
    <x v="808"/>
    <x v="2"/>
    <s v="Oficinas"/>
    <n v="225"/>
    <x v="0"/>
    <n v="64355.92"/>
    <n v="1670858"/>
    <n v="1336686.3999999999"/>
    <n v="269815.68000000011"/>
    <s v="Iván"/>
    <n v="4.3"/>
  </r>
  <r>
    <n v="2564"/>
    <d v="2018-07-19T00:00:00"/>
    <x v="925"/>
    <x v="0"/>
    <s v="Local Comercial"/>
    <n v="270"/>
    <x v="0"/>
    <n v="106206"/>
    <n v="2718710"/>
    <n v="2174968"/>
    <n v="437536"/>
    <s v="Arturo"/>
    <n v="3.9"/>
  </r>
  <r>
    <n v="2565"/>
    <d v="2018-07-19T00:00:00"/>
    <x v="960"/>
    <x v="1"/>
    <s v="Terreno"/>
    <n v="207"/>
    <x v="0"/>
    <n v="53581.16"/>
    <n v="1396064"/>
    <n v="1116851.2"/>
    <n v="225631.64000000004"/>
    <s v="Romina"/>
    <n v="5"/>
  </r>
  <r>
    <n v="2566"/>
    <d v="2018-07-19T00:00:00"/>
    <x v="745"/>
    <x v="2"/>
    <s v="Departamento"/>
    <n v="147"/>
    <x v="0"/>
    <n v="41819"/>
    <n v="1112735"/>
    <n v="890188"/>
    <n v="180728"/>
    <s v="Romina"/>
    <n v="4.3"/>
  </r>
  <r>
    <n v="2567"/>
    <d v="2018-07-20T00:00:00"/>
    <x v="915"/>
    <x v="3"/>
    <s v="Depósito"/>
    <n v="259"/>
    <x v="0"/>
    <n v="64349.2"/>
    <n v="1669415"/>
    <n v="1335532"/>
    <n v="269533.8"/>
    <s v="Ángeles"/>
    <n v="4"/>
  </r>
  <r>
    <n v="2568"/>
    <d v="2018-07-20T00:00:00"/>
    <x v="884"/>
    <x v="0"/>
    <s v="Departamento"/>
    <n v="164"/>
    <x v="0"/>
    <n v="40989.199999999997"/>
    <n v="1075865"/>
    <n v="860692"/>
    <n v="174183.8"/>
    <s v="Carlos"/>
    <n v="4.9000000000000004"/>
  </r>
  <r>
    <n v="2569"/>
    <d v="2018-07-21T00:00:00"/>
    <x v="961"/>
    <x v="2"/>
    <s v="Casa"/>
    <n v="255"/>
    <x v="0"/>
    <n v="67104.759999999995"/>
    <n v="1737479"/>
    <n v="1389983.2"/>
    <n v="280391.04000000004"/>
    <s v="Iván"/>
    <n v="3.6"/>
  </r>
  <r>
    <n v="2570"/>
    <d v="2018-07-21T00:00:00"/>
    <x v="962"/>
    <x v="2"/>
    <s v="Terreno"/>
    <n v="62"/>
    <x v="1"/>
    <n v="18588"/>
    <n v="526085"/>
    <n v="420868"/>
    <n v="86629"/>
    <s v="Iván"/>
    <n v="4"/>
  </r>
  <r>
    <n v="2571"/>
    <d v="2018-07-21T00:00:00"/>
    <x v="861"/>
    <x v="0"/>
    <s v="Depósito"/>
    <n v="87"/>
    <x v="1"/>
    <n v="25534.880000000001"/>
    <n v="695507"/>
    <n v="556405.6"/>
    <n v="113566.52000000002"/>
    <s v="Arturo"/>
    <n v="4.8"/>
  </r>
  <r>
    <n v="2572"/>
    <d v="2018-07-22T00:00:00"/>
    <x v="910"/>
    <x v="2"/>
    <s v="Terreno"/>
    <n v="254"/>
    <x v="0"/>
    <n v="64142.16"/>
    <n v="1663264"/>
    <n v="1330611.2"/>
    <n v="268510.64"/>
    <s v="Carlos"/>
    <n v="3.8"/>
  </r>
  <r>
    <n v="2573"/>
    <d v="2018-07-22T00:00:00"/>
    <x v="960"/>
    <x v="2"/>
    <s v="Oficinas"/>
    <n v="58"/>
    <x v="1"/>
    <n v="18209.96"/>
    <n v="522309"/>
    <n v="417847.2"/>
    <n v="86251.839999999997"/>
    <s v="Ángeles"/>
    <n v="3.7"/>
  </r>
  <r>
    <n v="2574"/>
    <d v="2018-07-22T00:00:00"/>
    <x v="839"/>
    <x v="0"/>
    <s v="Terreno"/>
    <n v="195"/>
    <x v="0"/>
    <n v="40199"/>
    <n v="1057485"/>
    <n v="845988"/>
    <n v="171298"/>
    <s v="Carlos"/>
    <n v="3.6"/>
  </r>
  <r>
    <n v="2575"/>
    <d v="2018-07-23T00:00:00"/>
    <x v="944"/>
    <x v="2"/>
    <s v="Estacionamiento"/>
    <n v="150"/>
    <x v="0"/>
    <n v="42989.4"/>
    <n v="1132345"/>
    <n v="905876"/>
    <n v="183479.6"/>
    <s v="Sabrina"/>
    <n v="4.7"/>
  </r>
  <r>
    <n v="2576"/>
    <d v="2018-07-23T00:00:00"/>
    <x v="832"/>
    <x v="1"/>
    <s v="Departamento"/>
    <n v="94"/>
    <x v="1"/>
    <n v="19019.84"/>
    <n v="534031"/>
    <n v="427224.8"/>
    <n v="87786.360000000015"/>
    <s v="Sabrina"/>
    <n v="3.6"/>
  </r>
  <r>
    <n v="2577"/>
    <d v="2018-07-24T00:00:00"/>
    <x v="963"/>
    <x v="1"/>
    <s v="Departamento"/>
    <n v="107"/>
    <x v="1"/>
    <n v="26001.32"/>
    <n v="706693"/>
    <n v="565354.4"/>
    <n v="115337.27999999997"/>
    <s v="Ángeles"/>
    <n v="4.5"/>
  </r>
  <r>
    <n v="2578"/>
    <d v="2018-07-24T00:00:00"/>
    <x v="847"/>
    <x v="1"/>
    <s v="Terreno"/>
    <n v="157"/>
    <x v="0"/>
    <n v="60932.24"/>
    <n v="1586941"/>
    <n v="1269552.8"/>
    <n v="256455.95999999996"/>
    <s v="Romina"/>
    <n v="3.8"/>
  </r>
  <r>
    <n v="2579"/>
    <d v="2018-07-25T00:00:00"/>
    <x v="907"/>
    <x v="3"/>
    <s v="Oficinas"/>
    <n v="192"/>
    <x v="0"/>
    <n v="74988.600000000006"/>
    <n v="1936175"/>
    <n v="1548940"/>
    <n v="312246.40000000002"/>
    <s v="Iván"/>
    <n v="3.9"/>
  </r>
  <r>
    <n v="2580"/>
    <d v="2018-07-25T00:00:00"/>
    <x v="898"/>
    <x v="3"/>
    <s v="Terreno"/>
    <n v="154"/>
    <x v="0"/>
    <n v="36375.160000000003"/>
    <n v="967589"/>
    <n v="774071.2"/>
    <n v="157142.64000000004"/>
    <s v="Ángeles"/>
    <n v="4.0999999999999996"/>
  </r>
  <r>
    <n v="2581"/>
    <d v="2018-07-27T00:00:00"/>
    <x v="879"/>
    <x v="1"/>
    <s v="Departamento"/>
    <n v="138"/>
    <x v="0"/>
    <n v="54049.440000000002"/>
    <n v="1402421"/>
    <n v="1121936.8"/>
    <n v="226434.75999999995"/>
    <s v="Ángeles"/>
    <n v="4.3"/>
  </r>
  <r>
    <n v="2582"/>
    <d v="2018-07-27T00:00:00"/>
    <x v="816"/>
    <x v="0"/>
    <s v="Departamento"/>
    <n v="62"/>
    <x v="1"/>
    <n v="23341.8"/>
    <n v="634680"/>
    <n v="507744"/>
    <n v="103594.2"/>
    <s v="Carlos"/>
    <n v="5"/>
  </r>
  <r>
    <n v="2583"/>
    <d v="2018-07-28T00:00:00"/>
    <x v="918"/>
    <x v="3"/>
    <s v="Local Comercial"/>
    <n v="232"/>
    <x v="0"/>
    <n v="87275.8"/>
    <n v="2236480"/>
    <n v="1789184"/>
    <n v="360020.2"/>
    <s v="Iván"/>
    <n v="4.5999999999999996"/>
  </r>
  <r>
    <n v="2584"/>
    <d v="2018-07-28T00:00:00"/>
    <x v="773"/>
    <x v="0"/>
    <s v="Estacionamiento"/>
    <n v="276"/>
    <x v="0"/>
    <n v="46021"/>
    <n v="1206785"/>
    <n v="965428"/>
    <n v="195336"/>
    <s v="Iván"/>
    <n v="4.3"/>
  </r>
  <r>
    <n v="2585"/>
    <d v="2018-07-29T00:00:00"/>
    <x v="964"/>
    <x v="1"/>
    <s v="Depósito"/>
    <n v="110"/>
    <x v="1"/>
    <n v="23361.599999999999"/>
    <n v="647225"/>
    <n v="517780"/>
    <n v="106083.4"/>
    <s v="Ángeles"/>
    <n v="3.9"/>
  </r>
  <r>
    <n v="2586"/>
    <d v="2018-07-29T00:00:00"/>
    <x v="965"/>
    <x v="3"/>
    <s v="Terreno"/>
    <n v="80"/>
    <x v="0"/>
    <n v="29815.4"/>
    <n v="806345"/>
    <n v="645076"/>
    <n v="131453.6"/>
    <s v="Carlos"/>
    <n v="4"/>
  </r>
  <r>
    <n v="2587"/>
    <d v="2018-07-30T00:00:00"/>
    <x v="966"/>
    <x v="2"/>
    <s v="Depósito"/>
    <n v="89"/>
    <x v="0"/>
    <n v="33969.32"/>
    <n v="904268"/>
    <n v="723414.4"/>
    <n v="146884.27999999997"/>
    <s v="Ángeles"/>
    <n v="4.7"/>
  </r>
  <r>
    <n v="2588"/>
    <d v="2018-07-31T00:00:00"/>
    <x v="850"/>
    <x v="3"/>
    <s v="Local Comercial"/>
    <n v="95"/>
    <x v="1"/>
    <n v="26935.68"/>
    <n v="724577"/>
    <n v="579661.6"/>
    <n v="117979.72000000003"/>
    <s v="Carlos"/>
    <n v="4.8"/>
  </r>
  <r>
    <n v="2589"/>
    <d v="2018-07-31T00:00:00"/>
    <x v="967"/>
    <x v="3"/>
    <s v="Casa"/>
    <n v="189"/>
    <x v="0"/>
    <n v="58131.360000000001"/>
    <n v="1513019"/>
    <n v="1210415.2"/>
    <n v="244472.44000000006"/>
    <s v="Sabrina"/>
    <n v="4.3"/>
  </r>
  <r>
    <n v="2590"/>
    <d v="2018-07-31T00:00:00"/>
    <x v="953"/>
    <x v="3"/>
    <s v="Local Comercial"/>
    <n v="285"/>
    <x v="0"/>
    <n v="114258.28"/>
    <n v="2910692"/>
    <n v="2328553.6"/>
    <n v="467880.11999999988"/>
    <s v="Iván"/>
    <n v="4.8"/>
  </r>
  <r>
    <n v="2591"/>
    <d v="2018-07-31T00:00:00"/>
    <x v="968"/>
    <x v="1"/>
    <s v="Oficinas"/>
    <n v="47"/>
    <x v="1"/>
    <n v="14642.84"/>
    <n v="431581"/>
    <n v="345264.8"/>
    <n v="71673.360000000015"/>
    <s v="Ángeles"/>
    <n v="4.0999999999999996"/>
  </r>
  <r>
    <n v="2592"/>
    <d v="2018-08-02T00:00:00"/>
    <x v="969"/>
    <x v="3"/>
    <s v="Estacionamiento"/>
    <n v="256"/>
    <x v="0"/>
    <n v="46935.48"/>
    <n v="1239022"/>
    <n v="991217.6"/>
    <n v="200868.92"/>
    <s v="Ángeles"/>
    <n v="4.5999999999999996"/>
  </r>
  <r>
    <n v="2593"/>
    <d v="2018-08-02T00:00:00"/>
    <x v="846"/>
    <x v="2"/>
    <s v="Departamento"/>
    <n v="233"/>
    <x v="0"/>
    <n v="68520.320000000007"/>
    <n v="1768718"/>
    <n v="1414974.4"/>
    <n v="285223.28000000009"/>
    <s v="Arturo"/>
    <n v="4.4000000000000004"/>
  </r>
  <r>
    <n v="2594"/>
    <d v="2018-08-02T00:00:00"/>
    <x v="847"/>
    <x v="3"/>
    <s v="Depósito"/>
    <n v="292"/>
    <x v="0"/>
    <n v="67571.199999999997"/>
    <n v="1742765"/>
    <n v="1394212"/>
    <n v="280981.8"/>
    <s v="Carlos"/>
    <n v="5"/>
  </r>
  <r>
    <n v="2595"/>
    <d v="2018-08-03T00:00:00"/>
    <x v="911"/>
    <x v="1"/>
    <s v="Depósito"/>
    <n v="47"/>
    <x v="1"/>
    <n v="15068.04"/>
    <n v="432236"/>
    <n v="345788.8"/>
    <n v="71379.16"/>
    <s v="Carlos"/>
    <n v="4.4000000000000004"/>
  </r>
  <r>
    <n v="2596"/>
    <d v="2018-08-04T00:00:00"/>
    <x v="922"/>
    <x v="3"/>
    <s v="Oficinas"/>
    <n v="179"/>
    <x v="0"/>
    <n v="59980.72"/>
    <n v="1564103"/>
    <n v="1251282.3999999999"/>
    <n v="252839.88000000009"/>
    <s v="Carlos"/>
    <n v="4.3"/>
  </r>
  <r>
    <n v="2597"/>
    <d v="2018-08-04T00:00:00"/>
    <x v="850"/>
    <x v="1"/>
    <s v="Estacionamiento"/>
    <n v="109"/>
    <x v="0"/>
    <n v="34424.6"/>
    <n v="916925"/>
    <n v="733540"/>
    <n v="148960.4"/>
    <s v="Ángeles"/>
    <n v="5"/>
  </r>
  <r>
    <n v="2598"/>
    <d v="2018-08-06T00:00:00"/>
    <x v="918"/>
    <x v="2"/>
    <s v="Departamento"/>
    <n v="231"/>
    <x v="0"/>
    <n v="78990.28"/>
    <n v="2030867"/>
    <n v="1624693.6"/>
    <n v="327183.11999999988"/>
    <s v="Ángeles"/>
    <n v="5"/>
  </r>
  <r>
    <n v="2599"/>
    <d v="2018-08-06T00:00:00"/>
    <x v="894"/>
    <x v="2"/>
    <s v="Depósito"/>
    <n v="247"/>
    <x v="0"/>
    <n v="87352.16"/>
    <n v="2248464"/>
    <n v="1798771.2"/>
    <n v="362340.64"/>
    <s v="Ángeles"/>
    <n v="4.7"/>
  </r>
  <r>
    <n v="2600"/>
    <d v="2018-08-07T00:00:00"/>
    <x v="889"/>
    <x v="0"/>
    <s v="Casa"/>
    <n v="164"/>
    <x v="0"/>
    <n v="66267.28"/>
    <n v="1710092"/>
    <n v="1368073.6"/>
    <n v="275751.11999999988"/>
    <s v="Sabrina"/>
    <n v="4.9000000000000004"/>
  </r>
  <r>
    <n v="2601"/>
    <d v="2018-08-07T00:00:00"/>
    <x v="904"/>
    <x v="3"/>
    <s v="Terreno"/>
    <n v="244"/>
    <x v="0"/>
    <n v="55796.480000000003"/>
    <n v="1459022"/>
    <n v="1167217.6000000001"/>
    <n v="236007.9199999999"/>
    <s v="Sabrina"/>
    <n v="4.5999999999999996"/>
  </r>
  <r>
    <n v="2602"/>
    <d v="2018-08-08T00:00:00"/>
    <x v="754"/>
    <x v="1"/>
    <s v="Depósito"/>
    <n v="207"/>
    <x v="0"/>
    <n v="57466.879999999997"/>
    <n v="1492807"/>
    <n v="1194245.6000000001"/>
    <n v="241094.5199999999"/>
    <s v="Romina"/>
    <n v="3.7"/>
  </r>
  <r>
    <n v="2603"/>
    <d v="2018-08-08T00:00:00"/>
    <x v="833"/>
    <x v="3"/>
    <s v="Local Comercial"/>
    <n v="74"/>
    <x v="1"/>
    <n v="23042.12"/>
    <n v="633263"/>
    <n v="506610.4"/>
    <n v="103610.47999999998"/>
    <s v="Arturo"/>
    <n v="4.0999999999999996"/>
  </r>
  <r>
    <n v="2604"/>
    <d v="2018-08-08T00:00:00"/>
    <x v="828"/>
    <x v="2"/>
    <s v="Departamento"/>
    <n v="128"/>
    <x v="0"/>
    <n v="41412.080000000002"/>
    <n v="1089712"/>
    <n v="871769.59999999998"/>
    <n v="176530.32"/>
    <s v="Iván"/>
    <n v="4.8"/>
  </r>
  <r>
    <n v="2605"/>
    <d v="2018-08-09T00:00:00"/>
    <x v="834"/>
    <x v="1"/>
    <s v="Casa"/>
    <n v="269"/>
    <x v="0"/>
    <n v="48217"/>
    <n v="1269485"/>
    <n v="1015588"/>
    <n v="205680"/>
    <s v="Carlos"/>
    <n v="3.9"/>
  </r>
  <r>
    <n v="2606"/>
    <d v="2018-08-10T00:00:00"/>
    <x v="970"/>
    <x v="2"/>
    <s v="Estacionamiento"/>
    <n v="228"/>
    <x v="0"/>
    <n v="53003.24"/>
    <n v="1378141"/>
    <n v="1102512.8"/>
    <n v="222624.95999999996"/>
    <s v="Carlos"/>
    <n v="3.9"/>
  </r>
  <r>
    <n v="2607"/>
    <d v="2018-08-11T00:00:00"/>
    <x v="971"/>
    <x v="2"/>
    <s v="Depósito"/>
    <n v="261"/>
    <x v="0"/>
    <n v="78661.320000000007"/>
    <n v="2021293"/>
    <n v="1617034.4"/>
    <n v="325597.28000000009"/>
    <s v="Romina"/>
    <n v="4.9000000000000004"/>
  </r>
  <r>
    <n v="2608"/>
    <d v="2018-08-11T00:00:00"/>
    <x v="922"/>
    <x v="3"/>
    <s v="Local Comercial"/>
    <n v="263"/>
    <x v="0"/>
    <n v="67010.8"/>
    <n v="1741805"/>
    <n v="1393444"/>
    <n v="281350.2"/>
    <s v="Sabrina"/>
    <n v="3.7"/>
  </r>
  <r>
    <n v="2609"/>
    <d v="2018-08-11T00:00:00"/>
    <x v="807"/>
    <x v="3"/>
    <s v="Oficinas"/>
    <n v="215"/>
    <x v="0"/>
    <n v="70268.600000000006"/>
    <n v="1809025"/>
    <n v="1447220"/>
    <n v="291536.40000000002"/>
    <s v="Arturo"/>
    <n v="4.4000000000000004"/>
  </r>
  <r>
    <n v="2610"/>
    <d v="2018-08-11T00:00:00"/>
    <x v="820"/>
    <x v="3"/>
    <s v="Terreno"/>
    <n v="109"/>
    <x v="0"/>
    <n v="42570.239999999998"/>
    <n v="1129941"/>
    <n v="903952.8"/>
    <n v="183417.95999999996"/>
    <s v="Arturo"/>
    <n v="3.6"/>
  </r>
  <r>
    <n v="2611"/>
    <d v="2018-08-11T00:00:00"/>
    <x v="880"/>
    <x v="1"/>
    <s v="Terreno"/>
    <n v="268"/>
    <x v="0"/>
    <n v="51813"/>
    <n v="1360610"/>
    <n v="1088488"/>
    <n v="220309"/>
    <s v="Romina"/>
    <n v="4.0999999999999996"/>
  </r>
  <r>
    <n v="2612"/>
    <d v="2018-08-13T00:00:00"/>
    <x v="832"/>
    <x v="3"/>
    <s v="Oficinas"/>
    <n v="104"/>
    <x v="1"/>
    <n v="24912.400000000001"/>
    <n v="679545"/>
    <n v="543636"/>
    <n v="110996.6"/>
    <s v="Romina"/>
    <n v="4.8"/>
  </r>
  <r>
    <n v="2613"/>
    <d v="2018-08-13T00:00:00"/>
    <x v="773"/>
    <x v="1"/>
    <s v="Casa"/>
    <n v="79"/>
    <x v="1"/>
    <n v="28665.439999999999"/>
    <n v="769721"/>
    <n v="615776.80000000005"/>
    <n v="125278.75999999995"/>
    <s v="Iván"/>
    <n v="3.8"/>
  </r>
  <r>
    <n v="2614"/>
    <d v="2018-08-14T00:00:00"/>
    <x v="810"/>
    <x v="0"/>
    <s v="Oficinas"/>
    <n v="186"/>
    <x v="0"/>
    <n v="63845"/>
    <n v="1658885"/>
    <n v="1327108"/>
    <n v="267932"/>
    <s v="Romina"/>
    <n v="4.4000000000000004"/>
  </r>
  <r>
    <n v="2615"/>
    <d v="2018-08-14T00:00:00"/>
    <x v="972"/>
    <x v="3"/>
    <s v="Local Comercial"/>
    <n v="202"/>
    <x v="0"/>
    <n v="58087.76"/>
    <n v="1509704"/>
    <n v="1207763.2"/>
    <n v="243853.04000000004"/>
    <s v="Iván"/>
    <n v="3.7"/>
  </r>
  <r>
    <n v="2616"/>
    <d v="2018-08-16T00:00:00"/>
    <x v="794"/>
    <x v="3"/>
    <s v="Local Comercial"/>
    <n v="74"/>
    <x v="1"/>
    <n v="21078.16"/>
    <n v="594089"/>
    <n v="475271.2"/>
    <n v="97739.639999999985"/>
    <s v="Romina"/>
    <n v="3.7"/>
  </r>
  <r>
    <n v="2617"/>
    <d v="2018-08-17T00:00:00"/>
    <x v="854"/>
    <x v="2"/>
    <s v="Departamento"/>
    <n v="173"/>
    <x v="0"/>
    <n v="37101.96"/>
    <n v="990734"/>
    <n v="792587.2"/>
    <n v="161044.84000000005"/>
    <s v="Romina"/>
    <n v="4.2"/>
  </r>
  <r>
    <n v="2618"/>
    <d v="2018-08-21T00:00:00"/>
    <x v="894"/>
    <x v="0"/>
    <s v="Depósito"/>
    <n v="64"/>
    <x v="1"/>
    <n v="12372.72"/>
    <n v="372528"/>
    <n v="298022.40000000002"/>
    <n v="62132.879999999976"/>
    <s v="Sabrina"/>
    <n v="3.9"/>
  </r>
  <r>
    <n v="2619"/>
    <d v="2018-08-21T00:00:00"/>
    <x v="852"/>
    <x v="0"/>
    <s v="Casa"/>
    <n v="252"/>
    <x v="0"/>
    <n v="100830.44"/>
    <n v="2575721"/>
    <n v="2060576.8"/>
    <n v="414313.75999999995"/>
    <s v="Carlos"/>
    <n v="3.9"/>
  </r>
  <r>
    <n v="2620"/>
    <d v="2018-08-22T00:00:00"/>
    <x v="852"/>
    <x v="0"/>
    <s v="Depósito"/>
    <n v="158"/>
    <x v="0"/>
    <n v="34679"/>
    <n v="925835"/>
    <n v="740668"/>
    <n v="150488"/>
    <s v="Romina"/>
    <n v="4.5999999999999996"/>
  </r>
  <r>
    <n v="2621"/>
    <d v="2018-08-22T00:00:00"/>
    <x v="973"/>
    <x v="1"/>
    <s v="Local Comercial"/>
    <n v="121"/>
    <x v="0"/>
    <n v="39192.839999999997"/>
    <n v="1032581"/>
    <n v="826064.8"/>
    <n v="167323.35999999996"/>
    <s v="Sabrina"/>
    <n v="4.8"/>
  </r>
  <r>
    <n v="2622"/>
    <d v="2018-08-22T00:00:00"/>
    <x v="931"/>
    <x v="3"/>
    <s v="Estacionamiento"/>
    <n v="37"/>
    <x v="1"/>
    <n v="14370.2"/>
    <n v="416765"/>
    <n v="333412"/>
    <n v="68982.8"/>
    <s v="Iván"/>
    <n v="3.6"/>
  </r>
  <r>
    <n v="2623"/>
    <d v="2018-08-23T00:00:00"/>
    <x v="879"/>
    <x v="2"/>
    <s v="Local Comercial"/>
    <n v="169"/>
    <x v="1"/>
    <n v="29634.16"/>
    <n v="797339"/>
    <n v="637871.19999999995"/>
    <n v="129833.64000000004"/>
    <s v="Iván"/>
    <n v="5"/>
  </r>
  <r>
    <n v="2624"/>
    <d v="2018-08-23T00:00:00"/>
    <x v="854"/>
    <x v="1"/>
    <s v="Depósito"/>
    <n v="34"/>
    <x v="1"/>
    <n v="7661.8"/>
    <n v="255630"/>
    <n v="204504"/>
    <n v="43464.2"/>
    <s v="Romina"/>
    <n v="4"/>
  </r>
  <r>
    <n v="2625"/>
    <d v="2018-08-24T00:00:00"/>
    <x v="813"/>
    <x v="1"/>
    <s v="Estacionamiento"/>
    <n v="235"/>
    <x v="0"/>
    <n v="70827.8"/>
    <n v="1830180"/>
    <n v="1464144"/>
    <n v="295208.2"/>
    <s v="Romina"/>
    <n v="4.5"/>
  </r>
  <r>
    <n v="2626"/>
    <d v="2018-08-25T00:00:00"/>
    <x v="896"/>
    <x v="2"/>
    <s v="Casa"/>
    <n v="51"/>
    <x v="1"/>
    <n v="12283.92"/>
    <n v="363083"/>
    <n v="290466.40000000002"/>
    <n v="60332.679999999978"/>
    <s v="Ángeles"/>
    <n v="4.7"/>
  </r>
  <r>
    <n v="2627"/>
    <d v="2018-08-25T00:00:00"/>
    <x v="887"/>
    <x v="1"/>
    <s v="Casa"/>
    <n v="221"/>
    <x v="0"/>
    <n v="43186.080000000002"/>
    <n v="1132937"/>
    <n v="906349.6"/>
    <n v="183401.32"/>
    <s v="Sabrina"/>
    <n v="3.6"/>
  </r>
  <r>
    <n v="2628"/>
    <d v="2018-08-26T00:00:00"/>
    <x v="870"/>
    <x v="1"/>
    <s v="Depósito"/>
    <n v="58"/>
    <x v="1"/>
    <n v="20460.72"/>
    <n v="567978"/>
    <n v="454382.4"/>
    <n v="93134.879999999976"/>
    <s v="Iván"/>
    <n v="4.5"/>
  </r>
  <r>
    <n v="2629"/>
    <d v="2018-08-26T00:00:00"/>
    <x v="950"/>
    <x v="1"/>
    <s v="Casa"/>
    <n v="56"/>
    <x v="1"/>
    <n v="11556.76"/>
    <n v="344229"/>
    <n v="275383.2"/>
    <n v="57289.039999999986"/>
    <s v="Ángeles"/>
    <n v="4.4000000000000004"/>
  </r>
  <r>
    <n v="2630"/>
    <d v="2018-08-27T00:00:00"/>
    <x v="876"/>
    <x v="1"/>
    <s v="Oficinas"/>
    <n v="72"/>
    <x v="1"/>
    <n v="19006.400000000001"/>
    <n v="535045"/>
    <n v="428036"/>
    <n v="88002.6"/>
    <s v="Arturo"/>
    <n v="3.8"/>
  </r>
  <r>
    <n v="2631"/>
    <d v="2018-08-28T00:00:00"/>
    <x v="974"/>
    <x v="0"/>
    <s v="Departamento"/>
    <n v="257"/>
    <x v="0"/>
    <n v="85888.76"/>
    <n v="2209654"/>
    <n v="1767723.2"/>
    <n v="356042.04000000004"/>
    <s v="Ángeles"/>
    <n v="3.7"/>
  </r>
  <r>
    <n v="2632"/>
    <d v="2018-08-29T00:00:00"/>
    <x v="793"/>
    <x v="1"/>
    <s v="Local Comercial"/>
    <n v="266"/>
    <x v="0"/>
    <n v="95107.48"/>
    <n v="2435797"/>
    <n v="1948637.6"/>
    <n v="392051.91999999993"/>
    <s v="Sabrina"/>
    <n v="4.4000000000000004"/>
  </r>
  <r>
    <n v="2633"/>
    <d v="2018-08-29T00:00:00"/>
    <x v="821"/>
    <x v="2"/>
    <s v="Departamento"/>
    <n v="38"/>
    <x v="1"/>
    <n v="14516.88"/>
    <n v="416557"/>
    <n v="333245.59999999998"/>
    <n v="68794.520000000019"/>
    <s v="Carlos"/>
    <n v="4.5999999999999996"/>
  </r>
  <r>
    <n v="2634"/>
    <d v="2018-08-29T00:00:00"/>
    <x v="975"/>
    <x v="0"/>
    <s v="Oficinas"/>
    <n v="212"/>
    <x v="0"/>
    <n v="78248.600000000006"/>
    <n v="2017925"/>
    <n v="1614340"/>
    <n v="325336.40000000002"/>
    <s v="Iván"/>
    <n v="5"/>
  </r>
  <r>
    <n v="2635"/>
    <d v="2018-08-30T00:00:00"/>
    <x v="896"/>
    <x v="2"/>
    <s v="Departamento"/>
    <n v="180"/>
    <x v="0"/>
    <n v="66654.92"/>
    <n v="1732433"/>
    <n v="1385946.4"/>
    <n v="279831.68000000011"/>
    <s v="Arturo"/>
    <n v="4.0999999999999996"/>
  </r>
  <r>
    <n v="2636"/>
    <d v="2018-08-30T00:00:00"/>
    <x v="865"/>
    <x v="2"/>
    <s v="Local Comercial"/>
    <n v="252"/>
    <x v="0"/>
    <n v="82533.600000000006"/>
    <n v="2116775"/>
    <n v="1693420"/>
    <n v="340821.4"/>
    <s v="Sabrina"/>
    <n v="5"/>
  </r>
  <r>
    <n v="2637"/>
    <d v="2018-09-01T00:00:00"/>
    <x v="976"/>
    <x v="1"/>
    <s v="Terreno"/>
    <n v="37"/>
    <x v="1"/>
    <n v="15200.8"/>
    <n v="440255"/>
    <n v="352204"/>
    <n v="72850.2"/>
    <s v="Iván"/>
    <n v="4.7"/>
  </r>
  <r>
    <n v="2638"/>
    <d v="2018-09-01T00:00:00"/>
    <x v="977"/>
    <x v="1"/>
    <s v="Estacionamiento"/>
    <n v="65"/>
    <x v="1"/>
    <n v="24453.200000000001"/>
    <n v="670615"/>
    <n v="536492"/>
    <n v="109669.8"/>
    <s v="Carlos"/>
    <n v="4.0999999999999996"/>
  </r>
  <r>
    <n v="2639"/>
    <d v="2018-09-03T00:00:00"/>
    <x v="832"/>
    <x v="3"/>
    <s v="Casa"/>
    <n v="200"/>
    <x v="0"/>
    <n v="46960.4"/>
    <n v="1228095"/>
    <n v="982476"/>
    <n v="198658.6"/>
    <s v="Ángeles"/>
    <n v="3.9"/>
  </r>
  <r>
    <n v="2640"/>
    <d v="2018-09-03T00:00:00"/>
    <x v="978"/>
    <x v="2"/>
    <s v="Terreno"/>
    <n v="151"/>
    <x v="0"/>
    <n v="61112.88"/>
    <n v="1590257"/>
    <n v="1272205.6000000001"/>
    <n v="256938.5199999999"/>
    <s v="Sabrina"/>
    <n v="5"/>
  </r>
  <r>
    <n v="2641"/>
    <d v="2018-09-04T00:00:00"/>
    <x v="876"/>
    <x v="0"/>
    <s v="Terreno"/>
    <n v="286"/>
    <x v="0"/>
    <n v="100166.64"/>
    <n v="2570726"/>
    <n v="2056580.8"/>
    <n v="413978.55999999994"/>
    <s v="Ángeles"/>
    <n v="4.2"/>
  </r>
  <r>
    <n v="2642"/>
    <d v="2018-09-04T00:00:00"/>
    <x v="915"/>
    <x v="3"/>
    <s v="Terreno"/>
    <n v="64"/>
    <x v="1"/>
    <n v="23391.040000000001"/>
    <n v="649736"/>
    <n v="519788.79999999999"/>
    <n v="106556.16"/>
    <s v="Carlos"/>
    <n v="4.7"/>
  </r>
  <r>
    <n v="2643"/>
    <d v="2018-09-05T00:00:00"/>
    <x v="859"/>
    <x v="0"/>
    <s v="Local Comercial"/>
    <n v="48"/>
    <x v="1"/>
    <n v="13344.68"/>
    <n v="387977"/>
    <n v="310381.59999999998"/>
    <n v="64250.720000000023"/>
    <s v="Ángeles"/>
    <n v="4.8"/>
  </r>
  <r>
    <n v="2644"/>
    <d v="2018-09-06T00:00:00"/>
    <x v="979"/>
    <x v="3"/>
    <s v="Local Comercial"/>
    <n v="267"/>
    <x v="0"/>
    <n v="97143.96"/>
    <n v="2482209"/>
    <n v="1985767.2"/>
    <n v="399297.84"/>
    <s v="Sabrina"/>
    <n v="4.2"/>
  </r>
  <r>
    <n v="2645"/>
    <d v="2018-09-07T00:00:00"/>
    <x v="980"/>
    <x v="0"/>
    <s v="Casa"/>
    <n v="236"/>
    <x v="0"/>
    <n v="78971.320000000007"/>
    <n v="2031418"/>
    <n v="1625134.4"/>
    <n v="327312.28000000009"/>
    <s v="Romina"/>
    <n v="4.8"/>
  </r>
  <r>
    <n v="2646"/>
    <d v="2018-09-07T00:00:00"/>
    <x v="876"/>
    <x v="1"/>
    <s v="Casa"/>
    <n v="50"/>
    <x v="1"/>
    <n v="18535.240000000002"/>
    <n v="514916"/>
    <n v="411932.8"/>
    <n v="84447.96"/>
    <s v="Romina"/>
    <n v="4.2"/>
  </r>
  <r>
    <n v="2647"/>
    <d v="2018-09-08T00:00:00"/>
    <x v="953"/>
    <x v="0"/>
    <s v="Estacionamiento"/>
    <n v="90"/>
    <x v="1"/>
    <n v="15058.56"/>
    <n v="443599"/>
    <n v="354879.2"/>
    <n v="73661.239999999991"/>
    <s v="Arturo"/>
    <n v="3.9"/>
  </r>
  <r>
    <n v="2648"/>
    <d v="2018-09-10T00:00:00"/>
    <x v="977"/>
    <x v="1"/>
    <s v="Local Comercial"/>
    <n v="139"/>
    <x v="1"/>
    <n v="26181.24"/>
    <n v="717091"/>
    <n v="573672.80000000005"/>
    <n v="117236.95999999995"/>
    <s v="Arturo"/>
    <n v="3.8"/>
  </r>
  <r>
    <n v="2649"/>
    <d v="2018-09-11T00:00:00"/>
    <x v="852"/>
    <x v="0"/>
    <s v="Departamento"/>
    <n v="93"/>
    <x v="1"/>
    <n v="20697"/>
    <n v="581585"/>
    <n v="465268"/>
    <n v="95620"/>
    <s v="Arturo"/>
    <n v="4.0999999999999996"/>
  </r>
  <r>
    <n v="2650"/>
    <d v="2018-09-11T00:00:00"/>
    <x v="918"/>
    <x v="3"/>
    <s v="Oficinas"/>
    <n v="224"/>
    <x v="0"/>
    <n v="62333.599999999999"/>
    <n v="1617275"/>
    <n v="1293820"/>
    <n v="261121.4"/>
    <s v="Romina"/>
    <n v="5"/>
  </r>
  <r>
    <n v="2651"/>
    <d v="2018-09-12T00:00:00"/>
    <x v="889"/>
    <x v="3"/>
    <s v="Terreno"/>
    <n v="105"/>
    <x v="1"/>
    <n v="22804"/>
    <n v="627810"/>
    <n v="502248"/>
    <n v="102758"/>
    <s v="Carlos"/>
    <n v="4"/>
  </r>
  <r>
    <n v="2652"/>
    <d v="2018-09-13T00:00:00"/>
    <x v="849"/>
    <x v="3"/>
    <s v="Oficinas"/>
    <n v="288"/>
    <x v="0"/>
    <n v="114304.64"/>
    <n v="2921801"/>
    <n v="2337440.7999999998"/>
    <n v="470055.56000000017"/>
    <s v="Ángeles"/>
    <n v="5"/>
  </r>
  <r>
    <n v="2653"/>
    <d v="2018-09-14T00:00:00"/>
    <x v="981"/>
    <x v="1"/>
    <s v="Estacionamiento"/>
    <n v="114"/>
    <x v="1"/>
    <n v="18425.96"/>
    <n v="518759"/>
    <n v="415007.2"/>
    <n v="85325.84"/>
    <s v="Ángeles"/>
    <n v="4.7"/>
  </r>
  <r>
    <n v="2654"/>
    <d v="2018-09-15T00:00:00"/>
    <x v="793"/>
    <x v="3"/>
    <s v="Local Comercial"/>
    <n v="193"/>
    <x v="0"/>
    <n v="78061.679999999993"/>
    <n v="2003727"/>
    <n v="1602981.6"/>
    <n v="322683.71999999991"/>
    <s v="Arturo"/>
    <n v="4.3"/>
  </r>
  <r>
    <n v="2655"/>
    <d v="2018-09-16T00:00:00"/>
    <x v="876"/>
    <x v="2"/>
    <s v="Depósito"/>
    <n v="218"/>
    <x v="0"/>
    <n v="77485.56"/>
    <n v="1993349"/>
    <n v="1594679.2"/>
    <n v="321184.24000000005"/>
    <s v="Romina"/>
    <n v="3.8"/>
  </r>
  <r>
    <n v="2656"/>
    <d v="2018-09-16T00:00:00"/>
    <x v="902"/>
    <x v="1"/>
    <s v="Estacionamiento"/>
    <n v="103"/>
    <x v="1"/>
    <n v="20270.32"/>
    <n v="571893"/>
    <n v="457514.4"/>
    <n v="94108.27999999997"/>
    <s v="Carlos"/>
    <n v="4.9000000000000004"/>
  </r>
  <r>
    <n v="2657"/>
    <d v="2018-09-19T00:00:00"/>
    <x v="908"/>
    <x v="2"/>
    <s v="Depósito"/>
    <n v="140"/>
    <x v="1"/>
    <n v="26246.68"/>
    <n v="708677"/>
    <n v="566941.6"/>
    <n v="115488.72000000003"/>
    <s v="Ángeles"/>
    <n v="3.7"/>
  </r>
  <r>
    <n v="2658"/>
    <d v="2018-09-19T00:00:00"/>
    <x v="965"/>
    <x v="2"/>
    <s v="Departamento"/>
    <n v="157"/>
    <x v="0"/>
    <n v="40742.080000000002"/>
    <n v="1076737"/>
    <n v="861389.6"/>
    <n v="174605.32"/>
    <s v="Romina"/>
    <n v="4.0999999999999996"/>
  </r>
  <r>
    <n v="2659"/>
    <d v="2018-09-20T00:00:00"/>
    <x v="880"/>
    <x v="1"/>
    <s v="Departamento"/>
    <n v="129"/>
    <x v="1"/>
    <n v="22544.92"/>
    <n v="615833"/>
    <n v="492666.4"/>
    <n v="100621.67999999998"/>
    <s v="Romina"/>
    <n v="3.9"/>
  </r>
  <r>
    <n v="2660"/>
    <d v="2018-09-21T00:00:00"/>
    <x v="913"/>
    <x v="0"/>
    <s v="Departamento"/>
    <n v="254"/>
    <x v="0"/>
    <n v="83729.119999999995"/>
    <n v="2157763"/>
    <n v="1726210.4"/>
    <n v="347823.4800000001"/>
    <s v="Carlos"/>
    <n v="5"/>
  </r>
  <r>
    <n v="2661"/>
    <d v="2018-09-21T00:00:00"/>
    <x v="953"/>
    <x v="1"/>
    <s v="Casa"/>
    <n v="273"/>
    <x v="0"/>
    <n v="49485.84"/>
    <n v="1298681"/>
    <n v="1038944.8"/>
    <n v="210250.35999999996"/>
    <s v="Iván"/>
    <n v="3.6"/>
  </r>
  <r>
    <n v="2662"/>
    <d v="2018-09-22T00:00:00"/>
    <x v="889"/>
    <x v="3"/>
    <s v="Departamento"/>
    <n v="133"/>
    <x v="0"/>
    <n v="51872.4"/>
    <n v="1353695"/>
    <n v="1082956"/>
    <n v="218866.6"/>
    <s v="Ángeles"/>
    <n v="3.6"/>
  </r>
  <r>
    <n v="2663"/>
    <d v="2018-09-23T00:00:00"/>
    <x v="940"/>
    <x v="3"/>
    <s v="Terreno"/>
    <n v="251"/>
    <x v="0"/>
    <n v="78912.639999999999"/>
    <n v="2037751"/>
    <n v="1630200.8"/>
    <n v="328637.55999999994"/>
    <s v="Sabrina"/>
    <n v="5"/>
  </r>
  <r>
    <n v="2664"/>
    <d v="2018-09-23T00:00:00"/>
    <x v="958"/>
    <x v="2"/>
    <s v="Terreno"/>
    <n v="128"/>
    <x v="0"/>
    <n v="42307.64"/>
    <n v="1125101"/>
    <n v="900080.8"/>
    <n v="182712.55999999994"/>
    <s v="Ángeles"/>
    <n v="4.5"/>
  </r>
  <r>
    <n v="2665"/>
    <d v="2018-09-25T00:00:00"/>
    <x v="913"/>
    <x v="3"/>
    <s v="Casa"/>
    <n v="182"/>
    <x v="0"/>
    <n v="37698.32"/>
    <n v="995093"/>
    <n v="796074.4"/>
    <n v="161320.27999999997"/>
    <s v="Iván"/>
    <n v="4.8"/>
  </r>
  <r>
    <n v="2666"/>
    <d v="2018-09-25T00:00:00"/>
    <x v="865"/>
    <x v="0"/>
    <s v="Casa"/>
    <n v="38"/>
    <x v="1"/>
    <n v="6825.04"/>
    <n v="222461"/>
    <n v="177968.8"/>
    <n v="37667.160000000011"/>
    <s v="Sabrina"/>
    <n v="4.8"/>
  </r>
  <r>
    <n v="2667"/>
    <d v="2018-09-25T00:00:00"/>
    <x v="872"/>
    <x v="1"/>
    <s v="Casa"/>
    <n v="105"/>
    <x v="1"/>
    <n v="24610.2"/>
    <n v="677565"/>
    <n v="542052"/>
    <n v="110902.8"/>
    <s v="Romina"/>
    <n v="4.7"/>
  </r>
  <r>
    <n v="2668"/>
    <d v="2018-09-26T00:00:00"/>
    <x v="818"/>
    <x v="3"/>
    <s v="Casa"/>
    <n v="74"/>
    <x v="1"/>
    <n v="14364.68"/>
    <n v="411552"/>
    <n v="329241.59999999998"/>
    <n v="67945.72000000003"/>
    <s v="Romina"/>
    <n v="3.9"/>
  </r>
  <r>
    <n v="2669"/>
    <d v="2018-09-27T00:00:00"/>
    <x v="916"/>
    <x v="2"/>
    <s v="Terreno"/>
    <n v="130"/>
    <x v="0"/>
    <n v="53027.8"/>
    <n v="1382030"/>
    <n v="1105624"/>
    <n v="223378.2"/>
    <s v="Sabrina"/>
    <n v="5"/>
  </r>
  <r>
    <n v="2670"/>
    <d v="2018-09-28T00:00:00"/>
    <x v="871"/>
    <x v="1"/>
    <s v="Depósito"/>
    <n v="130"/>
    <x v="0"/>
    <n v="37888.400000000001"/>
    <n v="1013370"/>
    <n v="810696"/>
    <n v="164785.60000000001"/>
    <s v="Arturo"/>
    <n v="3.9"/>
  </r>
  <r>
    <n v="2671"/>
    <d v="2018-09-29T00:00:00"/>
    <x v="938"/>
    <x v="2"/>
    <s v="Depósito"/>
    <n v="213"/>
    <x v="0"/>
    <n v="68307.56"/>
    <n v="1770749"/>
    <n v="1416599.2"/>
    <n v="285842.24000000005"/>
    <s v="Arturo"/>
    <n v="4.8"/>
  </r>
  <r>
    <n v="2672"/>
    <d v="2018-09-30T00:00:00"/>
    <x v="982"/>
    <x v="0"/>
    <s v="Terreno"/>
    <n v="138"/>
    <x v="0"/>
    <n v="46612.12"/>
    <n v="1230563"/>
    <n v="984450.4"/>
    <n v="199500.47999999998"/>
    <s v="Carlos"/>
    <n v="4.2"/>
  </r>
  <r>
    <n v="2673"/>
    <d v="2018-09-30T00:00:00"/>
    <x v="942"/>
    <x v="2"/>
    <s v="Oficinas"/>
    <n v="237"/>
    <x v="0"/>
    <n v="90513.16"/>
    <n v="2327889"/>
    <n v="1862311.2"/>
    <n v="375064.64"/>
    <s v="Ángeles"/>
    <n v="4.0999999999999996"/>
  </r>
  <r>
    <n v="2674"/>
    <d v="2018-10-02T00:00:00"/>
    <x v="838"/>
    <x v="2"/>
    <s v="Casa"/>
    <n v="72"/>
    <x v="1"/>
    <n v="18904.240000000002"/>
    <n v="533366"/>
    <n v="426692.8"/>
    <n v="87768.960000000006"/>
    <s v="Sabrina"/>
    <n v="3.8"/>
  </r>
  <r>
    <n v="2675"/>
    <d v="2018-10-02T00:00:00"/>
    <x v="983"/>
    <x v="3"/>
    <s v="Casa"/>
    <n v="65"/>
    <x v="1"/>
    <n v="13966.88"/>
    <n v="409157"/>
    <n v="327325.59999999998"/>
    <n v="67864.520000000019"/>
    <s v="Ángeles"/>
    <n v="4"/>
  </r>
  <r>
    <n v="2676"/>
    <d v="2018-10-02T00:00:00"/>
    <x v="898"/>
    <x v="1"/>
    <s v="Terreno"/>
    <n v="266"/>
    <x v="0"/>
    <n v="70341.960000000006"/>
    <n v="1816684"/>
    <n v="1453347.2"/>
    <n v="292994.84000000003"/>
    <s v="Romina"/>
    <n v="4.0999999999999996"/>
  </r>
  <r>
    <n v="2677"/>
    <d v="2018-10-04T00:00:00"/>
    <x v="958"/>
    <x v="3"/>
    <s v="Local Comercial"/>
    <n v="284"/>
    <x v="0"/>
    <n v="94216.8"/>
    <n v="2418255"/>
    <n v="1934604"/>
    <n v="389434.2"/>
    <s v="Ángeles"/>
    <n v="4.7"/>
  </r>
  <r>
    <n v="2678"/>
    <d v="2018-10-04T00:00:00"/>
    <x v="842"/>
    <x v="0"/>
    <s v="Terreno"/>
    <n v="278"/>
    <x v="0"/>
    <n v="82248.28"/>
    <n v="2109117"/>
    <n v="1687293.6"/>
    <n v="339575.11999999988"/>
    <s v="Carlos"/>
    <n v="4.4000000000000004"/>
  </r>
  <r>
    <n v="2679"/>
    <d v="2018-10-04T00:00:00"/>
    <x v="974"/>
    <x v="0"/>
    <s v="Terreno"/>
    <n v="142"/>
    <x v="0"/>
    <n v="37030"/>
    <n v="985510"/>
    <n v="788408"/>
    <n v="160072"/>
    <s v="Carlos"/>
    <n v="4.8"/>
  </r>
  <r>
    <n v="2680"/>
    <d v="2018-10-05T00:00:00"/>
    <x v="922"/>
    <x v="3"/>
    <s v="Casa"/>
    <n v="151"/>
    <x v="0"/>
    <n v="48864.92"/>
    <n v="1278983"/>
    <n v="1023186.4"/>
    <n v="206931.68"/>
    <s v="Sabrina"/>
    <n v="3.9"/>
  </r>
  <r>
    <n v="2681"/>
    <d v="2018-10-06T00:00:00"/>
    <x v="905"/>
    <x v="0"/>
    <s v="Casa"/>
    <n v="216"/>
    <x v="0"/>
    <n v="38554.32"/>
    <n v="1022368"/>
    <n v="817894.40000000002"/>
    <n v="165919.27999999997"/>
    <s v="Sabrina"/>
    <n v="3.6"/>
  </r>
  <r>
    <n v="2682"/>
    <d v="2018-10-07T00:00:00"/>
    <x v="890"/>
    <x v="1"/>
    <s v="Estacionamiento"/>
    <n v="212"/>
    <x v="0"/>
    <n v="39809.599999999999"/>
    <n v="1051500"/>
    <n v="841200"/>
    <n v="170490.4"/>
    <s v="Romina"/>
    <n v="4.5"/>
  </r>
  <r>
    <n v="2683"/>
    <d v="2018-10-07T00:00:00"/>
    <x v="980"/>
    <x v="1"/>
    <s v="Departamento"/>
    <n v="116"/>
    <x v="0"/>
    <n v="47331.08"/>
    <n v="1247912"/>
    <n v="998329.6"/>
    <n v="202251.32"/>
    <s v="Iván"/>
    <n v="4"/>
  </r>
  <r>
    <n v="2684"/>
    <d v="2018-10-08T00:00:00"/>
    <x v="928"/>
    <x v="3"/>
    <s v="Oficinas"/>
    <n v="132"/>
    <x v="0"/>
    <n v="30177.599999999999"/>
    <n v="813725"/>
    <n v="650980"/>
    <n v="132567.4"/>
    <s v="Romina"/>
    <n v="4.4000000000000004"/>
  </r>
  <r>
    <n v="2685"/>
    <d v="2018-10-08T00:00:00"/>
    <x v="928"/>
    <x v="0"/>
    <s v="Casa"/>
    <n v="206"/>
    <x v="0"/>
    <n v="61620.800000000003"/>
    <n v="1602105"/>
    <n v="1281684"/>
    <n v="258800.2"/>
    <s v="Ángeles"/>
    <n v="4.8"/>
  </r>
  <r>
    <n v="2686"/>
    <d v="2018-10-08T00:00:00"/>
    <x v="929"/>
    <x v="1"/>
    <s v="Depósito"/>
    <n v="93"/>
    <x v="0"/>
    <n v="35929.519999999997"/>
    <n v="950948"/>
    <n v="760758.4"/>
    <n v="154260.07999999999"/>
    <s v="Iván"/>
    <n v="4.9000000000000004"/>
  </r>
  <r>
    <n v="2687"/>
    <d v="2018-10-08T00:00:00"/>
    <x v="866"/>
    <x v="1"/>
    <s v="Estacionamiento"/>
    <n v="214"/>
    <x v="0"/>
    <n v="69752.12"/>
    <n v="1806988"/>
    <n v="1445590.4"/>
    <n v="291645.4800000001"/>
    <s v="Arturo"/>
    <n v="4.8"/>
  </r>
  <r>
    <n v="2688"/>
    <d v="2018-10-13T00:00:00"/>
    <x v="964"/>
    <x v="2"/>
    <s v="Oficinas"/>
    <n v="59"/>
    <x v="1"/>
    <n v="22744.2"/>
    <n v="631365"/>
    <n v="505092"/>
    <n v="103528.8"/>
    <s v="Sabrina"/>
    <n v="4.3"/>
  </r>
  <r>
    <n v="2689"/>
    <d v="2018-10-13T00:00:00"/>
    <x v="924"/>
    <x v="0"/>
    <s v="Departamento"/>
    <n v="239"/>
    <x v="0"/>
    <n v="96333.08"/>
    <n v="2466237"/>
    <n v="1972989.6"/>
    <n v="396914.31999999989"/>
    <s v="Romina"/>
    <n v="3.9"/>
  </r>
  <r>
    <n v="2690"/>
    <d v="2018-10-13T00:00:00"/>
    <x v="939"/>
    <x v="2"/>
    <s v="Estacionamiento"/>
    <n v="267"/>
    <x v="0"/>
    <n v="76231.320000000007"/>
    <n v="1960043"/>
    <n v="1568034.4"/>
    <n v="315777.28000000009"/>
    <s v="Sabrina"/>
    <n v="3.8"/>
  </r>
  <r>
    <n v="2691"/>
    <d v="2018-10-13T00:00:00"/>
    <x v="977"/>
    <x v="3"/>
    <s v="Local Comercial"/>
    <n v="264"/>
    <x v="0"/>
    <n v="103783"/>
    <n v="2658410"/>
    <n v="2126728"/>
    <n v="427899"/>
    <s v="Romina"/>
    <n v="4.8"/>
  </r>
  <r>
    <n v="2692"/>
    <d v="2018-10-14T00:00:00"/>
    <x v="909"/>
    <x v="0"/>
    <s v="Departamento"/>
    <n v="129"/>
    <x v="0"/>
    <n v="41443.08"/>
    <n v="1103012"/>
    <n v="882409.6"/>
    <n v="179159.32"/>
    <s v="Sabrina"/>
    <n v="3.7"/>
  </r>
  <r>
    <n v="2693"/>
    <d v="2018-10-15T00:00:00"/>
    <x v="915"/>
    <x v="3"/>
    <s v="Local Comercial"/>
    <n v="202"/>
    <x v="0"/>
    <n v="65734.679999999993"/>
    <n v="1696227"/>
    <n v="1356981.6"/>
    <n v="273510.71999999991"/>
    <s v="Iván"/>
    <n v="3.7"/>
  </r>
  <r>
    <n v="2694"/>
    <d v="2018-10-15T00:00:00"/>
    <x v="947"/>
    <x v="2"/>
    <s v="Depósito"/>
    <n v="77"/>
    <x v="1"/>
    <n v="26947.56"/>
    <n v="732274"/>
    <n v="585819.19999999995"/>
    <n v="119507.24000000005"/>
    <s v="Romina"/>
    <n v="3.7"/>
  </r>
  <r>
    <n v="2695"/>
    <d v="2018-10-16T00:00:00"/>
    <x v="977"/>
    <x v="3"/>
    <s v="Oficinas"/>
    <n v="245"/>
    <x v="0"/>
    <n v="58601"/>
    <n v="1516985"/>
    <n v="1213588"/>
    <n v="244796"/>
    <s v="Sabrina"/>
    <n v="4"/>
  </r>
  <r>
    <n v="2696"/>
    <d v="2018-10-17T00:00:00"/>
    <x v="892"/>
    <x v="3"/>
    <s v="Casa"/>
    <n v="285"/>
    <x v="0"/>
    <n v="75026"/>
    <n v="1941785"/>
    <n v="1553428"/>
    <n v="313331"/>
    <s v="Romina"/>
    <n v="4.3"/>
  </r>
  <r>
    <n v="2697"/>
    <d v="2018-10-18T00:00:00"/>
    <x v="962"/>
    <x v="2"/>
    <s v="Oficinas"/>
    <n v="160"/>
    <x v="0"/>
    <n v="61822.559999999998"/>
    <n v="1609999"/>
    <n v="1287999.2"/>
    <n v="260177.24000000005"/>
    <s v="Arturo"/>
    <n v="3.6"/>
  </r>
  <r>
    <n v="2698"/>
    <d v="2018-10-19T00:00:00"/>
    <x v="975"/>
    <x v="3"/>
    <s v="Casa"/>
    <n v="234"/>
    <x v="0"/>
    <n v="47625.16"/>
    <n v="1252039"/>
    <n v="1001631.2"/>
    <n v="202782.64000000004"/>
    <s v="Sabrina"/>
    <n v="4.8"/>
  </r>
  <r>
    <n v="2699"/>
    <d v="2018-10-22T00:00:00"/>
    <x v="896"/>
    <x v="0"/>
    <s v="Oficinas"/>
    <n v="272"/>
    <x v="0"/>
    <n v="105665"/>
    <n v="2705910"/>
    <n v="2164728"/>
    <n v="435517"/>
    <s v="Iván"/>
    <n v="4.0999999999999996"/>
  </r>
  <r>
    <n v="2700"/>
    <d v="2018-10-23T00:00:00"/>
    <x v="915"/>
    <x v="3"/>
    <s v="Terreno"/>
    <n v="238"/>
    <x v="0"/>
    <n v="49145.88"/>
    <n v="1286657"/>
    <n v="1029325.6"/>
    <n v="208185.52000000002"/>
    <s v="Ángeles"/>
    <n v="4"/>
  </r>
  <r>
    <n v="2701"/>
    <d v="2018-10-24T00:00:00"/>
    <x v="887"/>
    <x v="0"/>
    <s v="Oficinas"/>
    <n v="181"/>
    <x v="0"/>
    <n v="58048.84"/>
    <n v="1505931"/>
    <n v="1204744.8"/>
    <n v="243137.35999999996"/>
    <s v="Carlos"/>
    <n v="4.3"/>
  </r>
  <r>
    <n v="2702"/>
    <d v="2018-10-24T00:00:00"/>
    <x v="917"/>
    <x v="1"/>
    <s v="Departamento"/>
    <n v="219"/>
    <x v="0"/>
    <n v="44387.76"/>
    <n v="1163429"/>
    <n v="930743.2"/>
    <n v="188298.04000000004"/>
    <s v="Carlos"/>
    <n v="3.7"/>
  </r>
  <r>
    <n v="2703"/>
    <d v="2018-10-26T00:00:00"/>
    <x v="975"/>
    <x v="3"/>
    <s v="Estacionamiento"/>
    <n v="287"/>
    <x v="0"/>
    <n v="77062.720000000001"/>
    <n v="1992553"/>
    <n v="1594042.4"/>
    <n v="321447.88000000012"/>
    <s v="Iván"/>
    <n v="4.5999999999999996"/>
  </r>
  <r>
    <n v="2704"/>
    <d v="2018-10-26T00:00:00"/>
    <x v="984"/>
    <x v="1"/>
    <s v="Terreno"/>
    <n v="37"/>
    <x v="1"/>
    <n v="14280.64"/>
    <n v="415776"/>
    <n v="332620.79999999999"/>
    <n v="68874.560000000012"/>
    <s v="Ángeles"/>
    <n v="3.9"/>
  </r>
  <r>
    <n v="2705"/>
    <d v="2018-10-29T00:00:00"/>
    <x v="893"/>
    <x v="3"/>
    <s v="Depósito"/>
    <n v="165"/>
    <x v="0"/>
    <n v="45767.8"/>
    <n v="1203505"/>
    <n v="962804"/>
    <n v="194933.2"/>
    <s v="Arturo"/>
    <n v="3.9"/>
  </r>
  <r>
    <n v="2706"/>
    <d v="2018-10-29T00:00:00"/>
    <x v="983"/>
    <x v="2"/>
    <s v="Estacionamiento"/>
    <n v="119"/>
    <x v="0"/>
    <n v="40810"/>
    <n v="1078110"/>
    <n v="862488"/>
    <n v="174812"/>
    <s v="Arturo"/>
    <n v="3.7"/>
  </r>
  <r>
    <n v="2707"/>
    <d v="2018-10-29T00:00:00"/>
    <x v="952"/>
    <x v="2"/>
    <s v="Estacionamiento"/>
    <n v="69"/>
    <x v="1"/>
    <n v="25708.080000000002"/>
    <n v="697062"/>
    <n v="557649.6"/>
    <n v="113704.32000000002"/>
    <s v="Romina"/>
    <n v="4.5"/>
  </r>
  <r>
    <n v="2708"/>
    <d v="2018-10-29T00:00:00"/>
    <x v="828"/>
    <x v="1"/>
    <s v="Local Comercial"/>
    <n v="242"/>
    <x v="0"/>
    <n v="72702.44"/>
    <n v="1879846"/>
    <n v="1503876.8"/>
    <n v="303266.75999999995"/>
    <s v="Arturo"/>
    <n v="4.7"/>
  </r>
  <r>
    <n v="2709"/>
    <d v="2018-10-30T00:00:00"/>
    <x v="879"/>
    <x v="2"/>
    <s v="Local Comercial"/>
    <n v="56"/>
    <x v="1"/>
    <n v="15450.88"/>
    <n v="453482"/>
    <n v="362785.6"/>
    <n v="75245.520000000019"/>
    <s v="Carlos"/>
    <n v="4.5"/>
  </r>
  <r>
    <n v="2710"/>
    <d v="2018-10-31T00:00:00"/>
    <x v="983"/>
    <x v="1"/>
    <s v="Casa"/>
    <n v="280"/>
    <x v="0"/>
    <n v="64932"/>
    <n v="1675235"/>
    <n v="1340188"/>
    <n v="270115"/>
    <s v="Romina"/>
    <n v="3.7"/>
  </r>
  <r>
    <n v="2711"/>
    <d v="2018-11-01T00:00:00"/>
    <x v="959"/>
    <x v="2"/>
    <s v="Departamento"/>
    <n v="114"/>
    <x v="1"/>
    <n v="22006.44"/>
    <n v="604096"/>
    <n v="483276.79999999999"/>
    <n v="98812.760000000009"/>
    <s v="Iván"/>
    <n v="4.9000000000000004"/>
  </r>
  <r>
    <n v="2712"/>
    <d v="2018-11-01T00:00:00"/>
    <x v="867"/>
    <x v="2"/>
    <s v="Departamento"/>
    <n v="254"/>
    <x v="0"/>
    <n v="91071.4"/>
    <n v="2328645"/>
    <n v="1862916"/>
    <n v="374657.6"/>
    <s v="Iván"/>
    <n v="4.9000000000000004"/>
  </r>
  <r>
    <n v="2713"/>
    <d v="2018-11-02T00:00:00"/>
    <x v="893"/>
    <x v="1"/>
    <s v="Local Comercial"/>
    <n v="41"/>
    <x v="1"/>
    <n v="15069.64"/>
    <n v="437301"/>
    <n v="349840.8"/>
    <n v="72390.560000000012"/>
    <s v="Romina"/>
    <n v="3.9"/>
  </r>
  <r>
    <n v="2714"/>
    <d v="2018-11-03T00:00:00"/>
    <x v="893"/>
    <x v="1"/>
    <s v="Departamento"/>
    <n v="276"/>
    <x v="0"/>
    <n v="102006.92"/>
    <n v="2606408"/>
    <n v="2085126.4"/>
    <n v="419274.68000000011"/>
    <s v="Arturo"/>
    <n v="4.3"/>
  </r>
  <r>
    <n v="2715"/>
    <d v="2018-11-03T00:00:00"/>
    <x v="938"/>
    <x v="3"/>
    <s v="Depósito"/>
    <n v="136"/>
    <x v="0"/>
    <n v="29569.52"/>
    <n v="800423"/>
    <n v="640338.4"/>
    <n v="130515.07999999997"/>
    <s v="Iván"/>
    <n v="3.9"/>
  </r>
  <r>
    <n v="2716"/>
    <d v="2018-11-03T00:00:00"/>
    <x v="985"/>
    <x v="3"/>
    <s v="Estacionamiento"/>
    <n v="37"/>
    <x v="1"/>
    <n v="11049.88"/>
    <n v="331207"/>
    <n v="264965.59999999998"/>
    <n v="55191.520000000026"/>
    <s v="Iván"/>
    <n v="4"/>
  </r>
  <r>
    <n v="2717"/>
    <d v="2018-11-03T00:00:00"/>
    <x v="950"/>
    <x v="3"/>
    <s v="Oficinas"/>
    <n v="272"/>
    <x v="0"/>
    <n v="63741"/>
    <n v="1660085"/>
    <n v="1328068"/>
    <n v="268276"/>
    <s v="Arturo"/>
    <n v="5"/>
  </r>
  <r>
    <n v="2718"/>
    <d v="2018-11-03T00:00:00"/>
    <x v="984"/>
    <x v="0"/>
    <s v="Estacionamiento"/>
    <n v="62"/>
    <x v="1"/>
    <n v="24842.12"/>
    <n v="673588"/>
    <n v="538870.4"/>
    <n v="109875.47999999998"/>
    <s v="Arturo"/>
    <n v="3.7"/>
  </r>
  <r>
    <n v="2719"/>
    <d v="2018-11-04T00:00:00"/>
    <x v="971"/>
    <x v="0"/>
    <s v="Terreno"/>
    <n v="127"/>
    <x v="0"/>
    <n v="46404.2"/>
    <n v="1222865"/>
    <n v="978292"/>
    <n v="198168.8"/>
    <s v="Iván"/>
    <n v="4.4000000000000004"/>
  </r>
  <r>
    <n v="2720"/>
    <d v="2018-11-05T00:00:00"/>
    <x v="935"/>
    <x v="3"/>
    <s v="Departamento"/>
    <n v="206"/>
    <x v="0"/>
    <n v="53480.92"/>
    <n v="1394133"/>
    <n v="1115306.3999999999"/>
    <n v="225345.68000000011"/>
    <s v="Sabrina"/>
    <n v="4"/>
  </r>
  <r>
    <n v="2721"/>
    <d v="2018-11-06T00:00:00"/>
    <x v="957"/>
    <x v="2"/>
    <s v="Local Comercial"/>
    <n v="260"/>
    <x v="0"/>
    <n v="59475.72"/>
    <n v="1552778"/>
    <n v="1242222.3999999999"/>
    <n v="251079.88000000009"/>
    <s v="Carlos"/>
    <n v="4.4000000000000004"/>
  </r>
  <r>
    <n v="2722"/>
    <d v="2018-11-07T00:00:00"/>
    <x v="899"/>
    <x v="0"/>
    <s v="Terreno"/>
    <n v="131"/>
    <x v="0"/>
    <n v="49404.959999999999"/>
    <n v="1299109"/>
    <n v="1039287.2"/>
    <n v="210416.84000000005"/>
    <s v="Romina"/>
    <n v="4"/>
  </r>
  <r>
    <n v="2723"/>
    <d v="2018-11-07T00:00:00"/>
    <x v="959"/>
    <x v="3"/>
    <s v="Estacionamiento"/>
    <n v="125"/>
    <x v="1"/>
    <n v="28201.52"/>
    <n v="758498"/>
    <n v="606798.4"/>
    <n v="123498.07999999997"/>
    <s v="Romina"/>
    <n v="4.5"/>
  </r>
  <r>
    <n v="2724"/>
    <d v="2018-11-09T00:00:00"/>
    <x v="986"/>
    <x v="2"/>
    <s v="Depósito"/>
    <n v="289"/>
    <x v="0"/>
    <n v="69616.800000000003"/>
    <n v="1803830"/>
    <n v="1443064"/>
    <n v="291149.2"/>
    <s v="Iván"/>
    <n v="4.5"/>
  </r>
  <r>
    <n v="2725"/>
    <d v="2018-11-09T00:00:00"/>
    <x v="935"/>
    <x v="1"/>
    <s v="Departamento"/>
    <n v="121"/>
    <x v="0"/>
    <n v="31422.68"/>
    <n v="851952"/>
    <n v="681561.59999999998"/>
    <n v="138967.72000000003"/>
    <s v="Arturo"/>
    <n v="4.4000000000000004"/>
  </r>
  <r>
    <n v="2726"/>
    <d v="2018-11-10T00:00:00"/>
    <x v="987"/>
    <x v="1"/>
    <s v="Oficinas"/>
    <n v="196"/>
    <x v="0"/>
    <n v="33379.160000000003"/>
    <n v="886514"/>
    <n v="709211.2"/>
    <n v="143923.64000000004"/>
    <s v="Ángeles"/>
    <n v="4.2"/>
  </r>
  <r>
    <n v="2727"/>
    <d v="2018-11-10T00:00:00"/>
    <x v="877"/>
    <x v="0"/>
    <s v="Casa"/>
    <n v="56"/>
    <x v="1"/>
    <n v="9904.56"/>
    <n v="301774"/>
    <n v="241419.2"/>
    <n v="50450.239999999991"/>
    <s v="Romina"/>
    <n v="3.7"/>
  </r>
  <r>
    <n v="2728"/>
    <d v="2018-11-11T00:00:00"/>
    <x v="898"/>
    <x v="1"/>
    <s v="Terreno"/>
    <n v="218"/>
    <x v="0"/>
    <n v="41818.6"/>
    <n v="1108000"/>
    <n v="886400"/>
    <n v="179781.4"/>
    <s v="Sabrina"/>
    <n v="4.4000000000000004"/>
  </r>
  <r>
    <n v="2729"/>
    <d v="2018-11-14T00:00:00"/>
    <x v="984"/>
    <x v="3"/>
    <s v="Estacionamiento"/>
    <n v="230"/>
    <x v="0"/>
    <n v="38316.239999999998"/>
    <n v="1015541"/>
    <n v="812432.8"/>
    <n v="164791.95999999996"/>
    <s v="Iván"/>
    <n v="4.9000000000000004"/>
  </r>
  <r>
    <n v="2730"/>
    <d v="2018-11-17T00:00:00"/>
    <x v="953"/>
    <x v="1"/>
    <s v="Estacionamiento"/>
    <n v="98"/>
    <x v="0"/>
    <n v="40784.199999999997"/>
    <n v="1082390"/>
    <n v="865912"/>
    <n v="175693.8"/>
    <s v="Carlos"/>
    <n v="3.9"/>
  </r>
  <r>
    <n v="2731"/>
    <d v="2018-11-19T00:00:00"/>
    <x v="879"/>
    <x v="0"/>
    <s v="Casa"/>
    <n v="132"/>
    <x v="1"/>
    <n v="21916.400000000001"/>
    <n v="600245"/>
    <n v="480196"/>
    <n v="98132.6"/>
    <s v="Arturo"/>
    <n v="4"/>
  </r>
  <r>
    <n v="2732"/>
    <d v="2018-11-20T00:00:00"/>
    <x v="945"/>
    <x v="3"/>
    <s v="Terreno"/>
    <n v="275"/>
    <x v="0"/>
    <n v="48856.88"/>
    <n v="1276157"/>
    <n v="1020925.6"/>
    <n v="206374.52000000002"/>
    <s v="Iván"/>
    <n v="4.0999999999999996"/>
  </r>
  <r>
    <n v="2733"/>
    <d v="2018-11-22T00:00:00"/>
    <x v="869"/>
    <x v="0"/>
    <s v="Departamento"/>
    <n v="124"/>
    <x v="1"/>
    <n v="25848.240000000002"/>
    <n v="705541"/>
    <n v="564432.80000000005"/>
    <n v="115259.95999999995"/>
    <s v="Carlos"/>
    <n v="4.7"/>
  </r>
  <r>
    <n v="2734"/>
    <d v="2018-11-23T00:00:00"/>
    <x v="939"/>
    <x v="1"/>
    <s v="Local Comercial"/>
    <n v="276"/>
    <x v="0"/>
    <n v="48234.28"/>
    <n v="1270517"/>
    <n v="1016413.6"/>
    <n v="205869.12000000002"/>
    <s v="Carlos"/>
    <n v="4.4000000000000004"/>
  </r>
  <r>
    <n v="2735"/>
    <d v="2018-11-27T00:00:00"/>
    <x v="952"/>
    <x v="1"/>
    <s v="Estacionamiento"/>
    <n v="54"/>
    <x v="1"/>
    <n v="10909.4"/>
    <n v="324845"/>
    <n v="259876"/>
    <n v="54059.6"/>
    <s v="Iván"/>
    <n v="4.9000000000000004"/>
  </r>
  <r>
    <n v="2736"/>
    <d v="2018-11-28T00:00:00"/>
    <x v="986"/>
    <x v="2"/>
    <s v="Depósito"/>
    <n v="43"/>
    <x v="1"/>
    <n v="13935.24"/>
    <n v="403691"/>
    <n v="322952.8"/>
    <n v="66802.960000000006"/>
    <s v="Iván"/>
    <n v="4.4000000000000004"/>
  </r>
  <r>
    <n v="2737"/>
    <d v="2018-12-01T00:00:00"/>
    <x v="916"/>
    <x v="3"/>
    <s v="Departamento"/>
    <n v="96"/>
    <x v="0"/>
    <n v="35614"/>
    <n v="942085"/>
    <n v="753668"/>
    <n v="152803"/>
    <s v="Carlos"/>
    <n v="4"/>
  </r>
  <r>
    <n v="2738"/>
    <d v="2018-12-02T00:00:00"/>
    <x v="887"/>
    <x v="3"/>
    <s v="Terreno"/>
    <n v="110"/>
    <x v="0"/>
    <n v="42188.72"/>
    <n v="1115153"/>
    <n v="892122.4"/>
    <n v="180841.87999999998"/>
    <s v="Iván"/>
    <n v="4.8"/>
  </r>
  <r>
    <n v="2739"/>
    <d v="2018-12-02T00:00:00"/>
    <x v="915"/>
    <x v="3"/>
    <s v="Departamento"/>
    <n v="91"/>
    <x v="0"/>
    <n v="30610.04"/>
    <n v="826461"/>
    <n v="661168.80000000005"/>
    <n v="134682.15999999995"/>
    <s v="Ángeles"/>
    <n v="3.6"/>
  </r>
  <r>
    <n v="2740"/>
    <d v="2018-12-04T00:00:00"/>
    <x v="955"/>
    <x v="2"/>
    <s v="Estacionamiento"/>
    <n v="255"/>
    <x v="0"/>
    <n v="87022.12"/>
    <n v="2234888"/>
    <n v="1787910.4"/>
    <n v="359955.4800000001"/>
    <s v="Carlos"/>
    <n v="4.4000000000000004"/>
  </r>
  <r>
    <n v="2741"/>
    <d v="2018-12-06T00:00:00"/>
    <x v="953"/>
    <x v="2"/>
    <s v="Estacionamiento"/>
    <n v="132"/>
    <x v="0"/>
    <n v="46521.96"/>
    <n v="1223009"/>
    <n v="978407.2"/>
    <n v="198079.84000000005"/>
    <s v="Carlos"/>
    <n v="4.3"/>
  </r>
  <r>
    <n v="2742"/>
    <d v="2018-12-07T00:00:00"/>
    <x v="879"/>
    <x v="2"/>
    <s v="Terreno"/>
    <n v="231"/>
    <x v="0"/>
    <n v="84486.16"/>
    <n v="2169689"/>
    <n v="1735751.2"/>
    <n v="349451.64"/>
    <s v="Arturo"/>
    <n v="4.9000000000000004"/>
  </r>
  <r>
    <n v="2743"/>
    <d v="2018-12-09T00:00:00"/>
    <x v="945"/>
    <x v="0"/>
    <s v="Local Comercial"/>
    <n v="187"/>
    <x v="0"/>
    <n v="41478.239999999998"/>
    <n v="1096441"/>
    <n v="877152.8"/>
    <n v="177809.95999999996"/>
    <s v="Ángeles"/>
    <n v="3.7"/>
  </r>
  <r>
    <n v="2744"/>
    <d v="2018-12-10T00:00:00"/>
    <x v="911"/>
    <x v="1"/>
    <s v="Estacionamiento"/>
    <n v="250"/>
    <x v="0"/>
    <n v="85922.880000000005"/>
    <n v="2207107"/>
    <n v="1765685.6"/>
    <n v="355498.5199999999"/>
    <s v="Iván"/>
    <n v="3.8"/>
  </r>
  <r>
    <n v="2745"/>
    <d v="2018-12-11T00:00:00"/>
    <x v="936"/>
    <x v="0"/>
    <s v="Terreno"/>
    <n v="194"/>
    <x v="0"/>
    <n v="42283.839999999997"/>
    <n v="1113681"/>
    <n v="890944.8"/>
    <n v="180452.35999999996"/>
    <s v="Ángeles"/>
    <n v="5"/>
  </r>
  <r>
    <n v="2746"/>
    <d v="2018-12-13T00:00:00"/>
    <x v="952"/>
    <x v="3"/>
    <s v="Oficinas"/>
    <n v="192"/>
    <x v="0"/>
    <n v="42825.599999999999"/>
    <n v="1131425"/>
    <n v="905140"/>
    <n v="183459.4"/>
    <s v="Carlos"/>
    <n v="4.0999999999999996"/>
  </r>
  <r>
    <n v="2747"/>
    <d v="2018-12-14T00:00:00"/>
    <x v="887"/>
    <x v="1"/>
    <s v="Terreno"/>
    <n v="197"/>
    <x v="0"/>
    <n v="54590"/>
    <n v="1421685"/>
    <n v="1137348"/>
    <n v="229747"/>
    <s v="Carlos"/>
    <n v="3.6"/>
  </r>
  <r>
    <n v="2748"/>
    <d v="2018-12-15T00:00:00"/>
    <x v="942"/>
    <x v="0"/>
    <s v="Depósito"/>
    <n v="197"/>
    <x v="0"/>
    <n v="61790"/>
    <n v="1596285"/>
    <n v="1277028"/>
    <n v="257467"/>
    <s v="Carlos"/>
    <n v="4.5"/>
  </r>
  <r>
    <n v="2749"/>
    <d v="2018-12-17T00:00:00"/>
    <x v="928"/>
    <x v="3"/>
    <s v="Casa"/>
    <n v="177"/>
    <x v="0"/>
    <n v="56248.24"/>
    <n v="1457541"/>
    <n v="1166032.8"/>
    <n v="235259.95999999996"/>
    <s v="Ángeles"/>
    <n v="3.7"/>
  </r>
  <r>
    <n v="2750"/>
    <d v="2018-12-19T00:00:00"/>
    <x v="922"/>
    <x v="1"/>
    <s v="Departamento"/>
    <n v="274"/>
    <x v="0"/>
    <n v="89156.64"/>
    <n v="2280551"/>
    <n v="1824440.8"/>
    <n v="366953.55999999994"/>
    <s v="Carlos"/>
    <n v="4.0999999999999996"/>
  </r>
  <r>
    <n v="2751"/>
    <d v="2018-12-19T00:00:00"/>
    <x v="898"/>
    <x v="0"/>
    <s v="Depósito"/>
    <n v="209"/>
    <x v="0"/>
    <n v="55382.2"/>
    <n v="1445165"/>
    <n v="1156132"/>
    <n v="233650.8"/>
    <s v="Iván"/>
    <n v="3.9"/>
  </r>
  <r>
    <n v="2752"/>
    <d v="2018-12-20T00:00:00"/>
    <x v="988"/>
    <x v="2"/>
    <s v="Local Comercial"/>
    <n v="44"/>
    <x v="1"/>
    <n v="8827.36"/>
    <n v="284069"/>
    <n v="227255.2"/>
    <n v="47986.439999999988"/>
    <s v="Carlos"/>
    <n v="5"/>
  </r>
  <r>
    <n v="2753"/>
    <d v="2018-12-21T00:00:00"/>
    <x v="989"/>
    <x v="0"/>
    <s v="Estacionamiento"/>
    <n v="91"/>
    <x v="0"/>
    <n v="30003.8"/>
    <n v="812730"/>
    <n v="650184"/>
    <n v="132542.20000000001"/>
    <s v="Sabrina"/>
    <n v="3.8"/>
  </r>
  <r>
    <n v="2754"/>
    <d v="2018-12-25T00:00:00"/>
    <x v="981"/>
    <x v="1"/>
    <s v="Estacionamiento"/>
    <n v="77"/>
    <x v="1"/>
    <n v="27697.4"/>
    <n v="746245"/>
    <n v="596996"/>
    <n v="121551.6"/>
    <s v="Iván"/>
    <n v="4.9000000000000004"/>
  </r>
  <r>
    <n v="2755"/>
    <d v="2018-12-30T00:00:00"/>
    <x v="950"/>
    <x v="3"/>
    <s v="Casa"/>
    <n v="259"/>
    <x v="0"/>
    <n v="41502.519999999997"/>
    <n v="1096973"/>
    <n v="877578.4"/>
    <n v="177892.08"/>
    <s v="Carlos"/>
    <n v="3.8"/>
  </r>
  <r>
    <n v="2756"/>
    <d v="2018-12-31T00:00:00"/>
    <x v="985"/>
    <x v="1"/>
    <s v="Terreno"/>
    <n v="64"/>
    <x v="1"/>
    <n v="18548.12"/>
    <n v="520313"/>
    <n v="416250.4"/>
    <n v="85514.479999999981"/>
    <s v="Arturo"/>
    <n v="4.0999999999999996"/>
  </r>
  <r>
    <n v="2757"/>
    <d v="2019-01-07T00:00:00"/>
    <x v="978"/>
    <x v="3"/>
    <s v="Estacionamiento"/>
    <n v="193"/>
    <x v="0"/>
    <n v="35276.76"/>
    <n v="940829"/>
    <n v="752663.2"/>
    <n v="152889.04000000004"/>
    <s v="Arturo"/>
    <n v="4.0999999999999996"/>
  </r>
  <r>
    <n v="2758"/>
    <d v="2019-01-09T00:00:00"/>
    <x v="939"/>
    <x v="2"/>
    <s v="Departamento"/>
    <n v="87"/>
    <x v="1"/>
    <n v="27192.84"/>
    <n v="746081"/>
    <n v="596864.80000000005"/>
    <n v="122023.35999999996"/>
    <s v="Romina"/>
    <n v="4.5"/>
  </r>
  <r>
    <n v="2759"/>
    <d v="2019-01-10T00:00:00"/>
    <x v="909"/>
    <x v="1"/>
    <s v="Casa"/>
    <n v="227"/>
    <x v="0"/>
    <n v="42214.32"/>
    <n v="1114343"/>
    <n v="891474.4"/>
    <n v="180654.27999999997"/>
    <s v="Ángeles"/>
    <n v="4.09999999999999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59">
  <r>
    <n v="1"/>
    <d v="2016-01-01T00:00:00"/>
    <d v="2016-06-19T00:00:00"/>
    <x v="0"/>
    <s v="Málaga"/>
    <s v="Depósito"/>
    <n v="285"/>
    <s v="Venta"/>
    <n v="84689.12"/>
    <n v="2170388"/>
    <n v="1736310.4"/>
    <n v="349388.4800000001"/>
    <s v="Romina"/>
    <n v="4.5999999999999996"/>
  </r>
  <r>
    <n v="2"/>
    <d v="2016-01-01T00:00:00"/>
    <d v="2016-04-19T00:00:00"/>
    <x v="1"/>
    <s v="Córdoba"/>
    <s v="Departamento"/>
    <n v="194"/>
    <s v="Venta"/>
    <n v="77155.960000000006"/>
    <n v="1981909"/>
    <n v="1585527.2"/>
    <n v="319225.84000000003"/>
    <s v="Arturo"/>
    <n v="4.9000000000000004"/>
  </r>
  <r>
    <n v="3"/>
    <d v="2016-01-01T00:00:00"/>
    <d v="2016-11-08T00:00:00"/>
    <x v="0"/>
    <s v="Córdoba"/>
    <s v="Local Comercial"/>
    <n v="76"/>
    <s v="Alquiler"/>
    <n v="27367.64"/>
    <n v="748901"/>
    <n v="599120.80000000005"/>
    <n v="122412.55999999995"/>
    <s v="Carlos"/>
    <n v="4.9000000000000004"/>
  </r>
  <r>
    <n v="4"/>
    <d v="2016-01-02T00:00:00"/>
    <d v="2016-04-27T00:00:00"/>
    <x v="1"/>
    <s v="Málaga"/>
    <s v="Terreno"/>
    <n v="280"/>
    <s v="Venta"/>
    <n v="71530"/>
    <n v="1851935"/>
    <n v="1481548"/>
    <n v="298857"/>
    <s v="Iván"/>
    <n v="4.7"/>
  </r>
  <r>
    <n v="5"/>
    <d v="2016-01-02T00:00:00"/>
    <d v="2016-07-10T00:00:00"/>
    <x v="0"/>
    <s v="Sevilla"/>
    <s v="Departamento"/>
    <n v="148"/>
    <s v="Venta"/>
    <n v="44516.959999999999"/>
    <n v="1174509"/>
    <n v="939607.2"/>
    <n v="190384.84000000005"/>
    <s v="Ángeles"/>
    <n v="4.5"/>
  </r>
  <r>
    <n v="6"/>
    <d v="2016-01-03T00:00:00"/>
    <d v="2016-09-05T00:00:00"/>
    <x v="0"/>
    <s v="Cádiz"/>
    <s v="Local Comercial"/>
    <n v="124"/>
    <s v="Venta"/>
    <n v="37090.239999999998"/>
    <n v="989641"/>
    <n v="791712.8"/>
    <n v="160837.95999999996"/>
    <s v="Arturo"/>
    <n v="4.3"/>
  </r>
  <r>
    <n v="7"/>
    <d v="2016-01-03T00:00:00"/>
    <d v="2016-06-07T00:00:00"/>
    <x v="0"/>
    <s v="Córdoba"/>
    <s v="Oficinas"/>
    <n v="64"/>
    <s v="Alquiler"/>
    <n v="15565.44"/>
    <n v="443171"/>
    <n v="354536.8"/>
    <n v="73068.760000000009"/>
    <s v="Arturo"/>
    <n v="3.6"/>
  </r>
  <r>
    <n v="8"/>
    <d v="2016-01-03T00:00:00"/>
    <d v="2016-10-31T00:00:00"/>
    <x v="0"/>
    <s v="Málaga"/>
    <s v="Departamento"/>
    <n v="231"/>
    <s v="Venta"/>
    <n v="85596"/>
    <n v="2194960"/>
    <n v="1755968"/>
    <n v="353396"/>
    <s v="Iván"/>
    <n v="4.9000000000000004"/>
  </r>
  <r>
    <n v="9"/>
    <d v="2016-01-04T00:00:00"/>
    <d v="2016-12-28T00:00:00"/>
    <x v="0"/>
    <s v="Sevilla"/>
    <s v="Terreno"/>
    <n v="102"/>
    <s v="Venta"/>
    <n v="40358.199999999997"/>
    <n v="1060865"/>
    <n v="848692"/>
    <n v="171814.8"/>
    <s v="Iván"/>
    <n v="4.5"/>
  </r>
  <r>
    <n v="10"/>
    <d v="2016-01-04T00:00:00"/>
    <d v="2016-10-06T00:00:00"/>
    <x v="0"/>
    <s v="Cádiz"/>
    <s v="Departamento"/>
    <n v="293"/>
    <s v="Venta"/>
    <n v="80843.72"/>
    <n v="2079253"/>
    <n v="1663402.4"/>
    <n v="335006.88000000012"/>
    <s v="Carlos"/>
    <n v="4.5"/>
  </r>
  <r>
    <n v="11"/>
    <d v="2016-01-04T00:00:00"/>
    <d v="2016-10-28T00:00:00"/>
    <x v="0"/>
    <s v="Córdoba"/>
    <s v="Terreno"/>
    <n v="117"/>
    <s v="Alquiler"/>
    <n v="23982.720000000001"/>
    <n v="663553"/>
    <n v="530842.4"/>
    <n v="108727.87999999998"/>
    <s v="Arturo"/>
    <n v="5"/>
  </r>
  <r>
    <n v="12"/>
    <d v="2016-01-04T00:00:00"/>
    <d v="2016-04-05T00:00:00"/>
    <x v="1"/>
    <s v="Sevilla"/>
    <s v="Local Comercial"/>
    <n v="182"/>
    <s v="Venta"/>
    <n v="39357.120000000003"/>
    <n v="1035813"/>
    <n v="828650.4"/>
    <n v="167805.47999999998"/>
    <s v="Romina"/>
    <n v="4.9000000000000004"/>
  </r>
  <r>
    <n v="13"/>
    <d v="2016-01-04T00:00:00"/>
    <d v="2016-11-04T00:00:00"/>
    <x v="0"/>
    <s v="Sevilla"/>
    <s v="Departamento"/>
    <n v="293"/>
    <s v="Venta"/>
    <n v="116495"/>
    <n v="2973785"/>
    <n v="2379028"/>
    <n v="478262"/>
    <s v="Iván"/>
    <n v="4.0999999999999996"/>
  </r>
  <r>
    <n v="14"/>
    <d v="2016-01-04T00:00:00"/>
    <d v="2016-10-01T00:00:00"/>
    <x v="0"/>
    <s v="Cádiz"/>
    <s v="Oficinas"/>
    <n v="61"/>
    <s v="Alquiler"/>
    <n v="25992"/>
    <n v="701185"/>
    <n v="560948"/>
    <n v="114245"/>
    <s v="Romina"/>
    <n v="3.7"/>
  </r>
  <r>
    <n v="15"/>
    <d v="2016-01-04T00:00:00"/>
    <d v="2016-11-29T00:00:00"/>
    <x v="0"/>
    <s v="Sevilla"/>
    <s v="Local Comercial"/>
    <n v="172"/>
    <s v="Venta"/>
    <n v="31930.44"/>
    <n v="856821"/>
    <n v="685456.8"/>
    <n v="139433.75999999995"/>
    <s v="Arturo"/>
    <n v="4.0999999999999996"/>
  </r>
  <r>
    <n v="16"/>
    <d v="2016-01-05T00:00:00"/>
    <d v="2016-11-21T00:00:00"/>
    <x v="0"/>
    <s v="Córdoba"/>
    <s v="Oficinas"/>
    <n v="172"/>
    <s v="Venta"/>
    <n v="36282.400000000001"/>
    <n v="974445"/>
    <n v="779556"/>
    <n v="158606.6"/>
    <s v="Romina"/>
    <n v="3.7"/>
  </r>
  <r>
    <n v="17"/>
    <d v="2016-01-05T00:00:00"/>
    <d v="2016-10-08T00:00:00"/>
    <x v="0"/>
    <s v="Córdoba"/>
    <s v="Local Comercial"/>
    <n v="53"/>
    <s v="Alquiler"/>
    <n v="13357.84"/>
    <n v="395331"/>
    <n v="316264.8"/>
    <n v="65708.360000000015"/>
    <s v="Sabrina"/>
    <n v="4"/>
  </r>
  <r>
    <n v="18"/>
    <d v="2016-01-06T00:00:00"/>
    <d v="2016-06-06T00:00:00"/>
    <x v="0"/>
    <s v="Cádiz"/>
    <s v="Casa"/>
    <n v="279"/>
    <s v="Venta"/>
    <n v="66426.2"/>
    <n v="1716090"/>
    <n v="1372872"/>
    <n v="276791.8"/>
    <s v="Romina"/>
    <n v="3.9"/>
  </r>
  <r>
    <n v="19"/>
    <d v="2016-01-07T00:00:00"/>
    <d v="2016-04-09T00:00:00"/>
    <x v="1"/>
    <s v="Córdoba"/>
    <s v="Oficinas"/>
    <n v="52"/>
    <s v="Alquiler"/>
    <n v="17757.599999999999"/>
    <n v="509100"/>
    <n v="407280"/>
    <n v="84062.399999999994"/>
    <s v="Sabrina"/>
    <n v="3.7"/>
  </r>
  <r>
    <n v="20"/>
    <d v="2016-01-08T00:00:00"/>
    <d v="2016-08-19T00:00:00"/>
    <x v="0"/>
    <s v="Sevilla"/>
    <s v="Depósito"/>
    <n v="145"/>
    <s v="Venta"/>
    <n v="45941.84"/>
    <n v="1205981"/>
    <n v="964784.8"/>
    <n v="195254.35999999996"/>
    <s v="Ángeles"/>
    <n v="4"/>
  </r>
  <r>
    <n v="21"/>
    <d v="2016-01-09T00:00:00"/>
    <d v="2016-06-12T00:00:00"/>
    <x v="0"/>
    <s v="Cádiz"/>
    <s v="Depósito"/>
    <n v="221"/>
    <s v="Venta"/>
    <n v="80070.679999999993"/>
    <n v="2057477"/>
    <n v="1645981.6"/>
    <n v="331424.71999999991"/>
    <s v="Romina"/>
    <n v="4.4000000000000004"/>
  </r>
  <r>
    <n v="22"/>
    <d v="2016-01-09T00:00:00"/>
    <d v="2016-04-14T00:00:00"/>
    <x v="1"/>
    <s v="Córdoba"/>
    <s v="Estacionamiento"/>
    <n v="113"/>
    <s v="Alquiler"/>
    <n v="27877.08"/>
    <n v="764037"/>
    <n v="611229.6"/>
    <n v="124930.32000000002"/>
    <s v="Arturo"/>
    <n v="4.4000000000000004"/>
  </r>
  <r>
    <n v="23"/>
    <d v="2016-01-10T00:00:00"/>
    <d v="2016-04-21T00:00:00"/>
    <x v="1"/>
    <s v="Córdoba"/>
    <s v="Local Comercial"/>
    <n v="180"/>
    <s v="Venta"/>
    <n v="56584.160000000003"/>
    <n v="1475414"/>
    <n v="1180331.2"/>
    <n v="238498.64000000004"/>
    <s v="Sabrina"/>
    <n v="4.7"/>
  </r>
  <r>
    <n v="24"/>
    <d v="2016-01-10T00:00:00"/>
    <d v="2016-12-01T00:00:00"/>
    <x v="0"/>
    <s v="Sevilla"/>
    <s v="Departamento"/>
    <n v="73"/>
    <s v="Alquiler"/>
    <n v="16283.6"/>
    <n v="463875"/>
    <n v="371100"/>
    <n v="76491.399999999994"/>
    <s v="Carlos"/>
    <n v="4"/>
  </r>
  <r>
    <n v="25"/>
    <d v="2016-01-10T00:00:00"/>
    <d v="2016-05-23T00:00:00"/>
    <x v="1"/>
    <s v="Córdoba"/>
    <s v="Depósito"/>
    <n v="118"/>
    <s v="Venta"/>
    <n v="45976.36"/>
    <n v="1207169"/>
    <n v="965735.2"/>
    <n v="195457.44000000006"/>
    <s v="Iván"/>
    <n v="4.7"/>
  </r>
  <r>
    <n v="26"/>
    <d v="2016-01-10T00:00:00"/>
    <d v="2016-06-22T00:00:00"/>
    <x v="0"/>
    <s v="Sevilla"/>
    <s v="Terreno"/>
    <n v="65"/>
    <s v="Alquiler"/>
    <n v="20899.2"/>
    <n v="586265"/>
    <n v="469012"/>
    <n v="96353.8"/>
    <s v="Iván"/>
    <n v="4.9000000000000004"/>
  </r>
  <r>
    <n v="27"/>
    <d v="2016-01-11T00:00:00"/>
    <d v="2016-12-23T00:00:00"/>
    <x v="0"/>
    <s v="Sevilla"/>
    <s v="Depósito"/>
    <n v="65"/>
    <s v="Alquiler"/>
    <n v="25465.200000000001"/>
    <n v="695815"/>
    <n v="556652"/>
    <n v="113697.8"/>
    <s v="Arturo"/>
    <n v="4.3"/>
  </r>
  <r>
    <n v="28"/>
    <d v="2016-01-12T00:00:00"/>
    <d v="2016-06-16T00:00:00"/>
    <x v="0"/>
    <s v="Sevilla"/>
    <s v="Terreno"/>
    <n v="182"/>
    <s v="Venta"/>
    <n v="65473.4"/>
    <n v="1697045"/>
    <n v="1357636"/>
    <n v="273935.59999999998"/>
    <s v="Carlos"/>
    <n v="4.5"/>
  </r>
  <r>
    <n v="29"/>
    <d v="2016-01-12T00:00:00"/>
    <d v="2016-07-07T00:00:00"/>
    <x v="0"/>
    <s v="Málaga"/>
    <s v="Casa"/>
    <n v="86"/>
    <s v="Alquiler"/>
    <n v="29011.84"/>
    <n v="790056"/>
    <n v="632044.80000000005"/>
    <n v="128999.35999999996"/>
    <s v="Sabrina"/>
    <n v="4.5999999999999996"/>
  </r>
  <r>
    <n v="30"/>
    <d v="2016-01-12T00:00:00"/>
    <d v="2016-08-04T00:00:00"/>
    <x v="0"/>
    <s v="Sevilla"/>
    <s v="Estacionamiento"/>
    <n v="196"/>
    <s v="Venta"/>
    <n v="36883.879999999997"/>
    <n v="975557"/>
    <n v="780445.6"/>
    <n v="158227.52000000002"/>
    <s v="Romina"/>
    <n v="4.9000000000000004"/>
  </r>
  <r>
    <n v="31"/>
    <d v="2016-01-13T00:00:00"/>
    <d v="2016-09-24T00:00:00"/>
    <x v="0"/>
    <s v="Sevilla"/>
    <s v="Terreno"/>
    <n v="138"/>
    <s v="Venta"/>
    <n v="55199.96"/>
    <n v="1441859"/>
    <n v="1153487.2"/>
    <n v="233171.84000000005"/>
    <s v="Iván"/>
    <n v="4.5"/>
  </r>
  <r>
    <n v="32"/>
    <d v="2016-01-13T00:00:00"/>
    <d v="2016-04-12T00:00:00"/>
    <x v="1"/>
    <s v="Córdoba"/>
    <s v="Departamento"/>
    <n v="87"/>
    <s v="Alquiler"/>
    <n v="23922.92"/>
    <n v="663833"/>
    <n v="531066.4"/>
    <n v="108843.67999999998"/>
    <s v="Ángeles"/>
    <n v="4.4000000000000004"/>
  </r>
  <r>
    <n v="33"/>
    <d v="2016-01-15T00:00:00"/>
    <d v="2016-07-03T00:00:00"/>
    <x v="0"/>
    <s v="Córdoba"/>
    <s v="Departamento"/>
    <n v="178"/>
    <s v="Venta"/>
    <n v="59444.4"/>
    <n v="1540595"/>
    <n v="1232476"/>
    <n v="248674.6"/>
    <s v="Ángeles"/>
    <n v="3.7"/>
  </r>
  <r>
    <n v="34"/>
    <d v="2016-01-15T00:00:00"/>
    <d v="2016-11-01T00:00:00"/>
    <x v="0"/>
    <s v="Cádiz"/>
    <s v="Departamento"/>
    <n v="276"/>
    <s v="Venta"/>
    <n v="98320.88"/>
    <n v="2519682"/>
    <n v="2015745.6"/>
    <n v="405615.5199999999"/>
    <s v="Ángeles"/>
    <n v="4.8"/>
  </r>
  <r>
    <n v="35"/>
    <d v="2016-01-15T00:00:00"/>
    <d v="2016-12-31T00:00:00"/>
    <x v="0"/>
    <s v="Cádiz"/>
    <s v="Terreno"/>
    <n v="254"/>
    <s v="Venta"/>
    <n v="71120.84"/>
    <n v="1836256"/>
    <n v="1469004.8"/>
    <n v="296130.36"/>
    <s v="Sabrina"/>
    <n v="4.3"/>
  </r>
  <r>
    <n v="36"/>
    <d v="2016-01-16T00:00:00"/>
    <d v="2016-12-02T00:00:00"/>
    <x v="0"/>
    <s v="Sevilla"/>
    <s v="Local Comercial"/>
    <n v="134"/>
    <s v="Venta"/>
    <n v="41183.599999999999"/>
    <n v="1090825"/>
    <n v="872660"/>
    <n v="176981.4"/>
    <s v="Sabrina"/>
    <n v="4"/>
  </r>
  <r>
    <n v="37"/>
    <d v="2016-01-16T00:00:00"/>
    <d v="2016-07-09T00:00:00"/>
    <x v="0"/>
    <s v="Cádiz"/>
    <s v="Depósito"/>
    <n v="222"/>
    <s v="Venta"/>
    <n v="45395.88"/>
    <n v="1197057"/>
    <n v="957645.6"/>
    <n v="194015.52000000002"/>
    <s v="Arturo"/>
    <n v="4.7"/>
  </r>
  <r>
    <n v="38"/>
    <d v="2016-01-17T00:00:00"/>
    <d v="2016-12-08T00:00:00"/>
    <x v="0"/>
    <s v="Sevilla"/>
    <s v="Oficinas"/>
    <n v="293"/>
    <s v="Venta"/>
    <n v="58986"/>
    <n v="1529285"/>
    <n v="1223428"/>
    <n v="246871"/>
    <s v="Carlos"/>
    <n v="4.8"/>
  </r>
  <r>
    <n v="39"/>
    <d v="2016-01-18T00:00:00"/>
    <d v="2017-01-14T00:00:00"/>
    <x v="0"/>
    <s v="Sevilla"/>
    <s v="Terreno"/>
    <n v="211"/>
    <s v="Venta"/>
    <n v="45281.2"/>
    <n v="1191465"/>
    <n v="953172"/>
    <n v="193011.8"/>
    <s v="Carlos"/>
    <n v="4.2"/>
  </r>
  <r>
    <n v="40"/>
    <d v="2016-01-18T00:00:00"/>
    <d v="2016-07-22T00:00:00"/>
    <x v="0"/>
    <s v="Málaga"/>
    <s v="Terreno"/>
    <n v="176"/>
    <s v="Venta"/>
    <n v="41447.360000000001"/>
    <n v="1094269"/>
    <n v="875415.2"/>
    <n v="177406.44000000006"/>
    <s v="Iván"/>
    <n v="4.8"/>
  </r>
  <r>
    <n v="41"/>
    <d v="2016-01-18T00:00:00"/>
    <d v="2016-09-23T00:00:00"/>
    <x v="0"/>
    <s v="Córdoba"/>
    <s v="Depósito"/>
    <n v="224"/>
    <s v="Venta"/>
    <n v="55647.4"/>
    <n v="1458345"/>
    <n v="1166676"/>
    <n v="236021.6"/>
    <s v="Iván"/>
    <n v="3.6"/>
  </r>
  <r>
    <n v="42"/>
    <d v="2016-01-19T00:00:00"/>
    <d v="2016-11-20T00:00:00"/>
    <x v="0"/>
    <s v="Cádiz"/>
    <s v="Departamento"/>
    <n v="162"/>
    <s v="Venta"/>
    <n v="56193.68"/>
    <n v="1463477"/>
    <n v="1170781.6000000001"/>
    <n v="236501.71999999991"/>
    <s v="Iván"/>
    <n v="2.4"/>
  </r>
  <r>
    <n v="43"/>
    <d v="2016-01-19T00:00:00"/>
    <d v="2016-09-22T00:00:00"/>
    <x v="0"/>
    <s v="Sevilla"/>
    <s v="Depósito"/>
    <n v="69"/>
    <s v="Alquiler"/>
    <n v="22336.639999999999"/>
    <n v="616201"/>
    <n v="492960.8"/>
    <n v="100903.56000000001"/>
    <s v="Ángeles"/>
    <n v="3.9"/>
  </r>
  <r>
    <n v="44"/>
    <d v="2016-01-19T00:00:00"/>
    <d v="2016-12-16T00:00:00"/>
    <x v="0"/>
    <s v="Sevilla"/>
    <s v="Oficinas"/>
    <n v="274"/>
    <s v="Venta"/>
    <n v="60862.48"/>
    <n v="1573547"/>
    <n v="1258837.6000000001"/>
    <n v="253846.9199999999"/>
    <s v="Ángeles"/>
    <n v="3.9"/>
  </r>
  <r>
    <n v="45"/>
    <d v="2016-01-20T00:00:00"/>
    <d v="2017-01-02T00:00:00"/>
    <x v="0"/>
    <s v="Córdoba"/>
    <s v="Local Comercial"/>
    <n v="284"/>
    <s v="Venta"/>
    <n v="113132.32"/>
    <n v="2887543"/>
    <n v="2310034.4"/>
    <n v="464376.28000000009"/>
    <s v="Carlos"/>
    <n v="3.9"/>
  </r>
  <r>
    <n v="46"/>
    <d v="2016-01-20T00:00:00"/>
    <d v="2016-10-29T00:00:00"/>
    <x v="0"/>
    <s v="Sevilla"/>
    <s v="Departamento"/>
    <n v="219"/>
    <s v="Venta"/>
    <n v="50869.919999999998"/>
    <n v="1330533"/>
    <n v="1064426.3999999999"/>
    <n v="215236.68000000011"/>
    <s v="Romina"/>
    <n v="4.2"/>
  </r>
  <r>
    <n v="47"/>
    <d v="2016-01-20T00:00:00"/>
    <d v="2016-08-11T00:00:00"/>
    <x v="0"/>
    <s v="Málaga"/>
    <s v="Terreno"/>
    <n v="47"/>
    <s v="Alquiler"/>
    <n v="8993.7199999999993"/>
    <n v="285903"/>
    <n v="228722.4"/>
    <n v="48186.880000000005"/>
    <s v="Sabrina"/>
    <n v="4.5999999999999996"/>
  </r>
  <r>
    <n v="48"/>
    <d v="2016-01-20T00:00:00"/>
    <d v="2016-07-06T00:00:00"/>
    <x v="0"/>
    <s v="Sevilla"/>
    <s v="Departamento"/>
    <n v="279"/>
    <s v="Venta"/>
    <n v="57506.52"/>
    <n v="1493973"/>
    <n v="1195178.3999999999"/>
    <n v="241288.0800000001"/>
    <s v="Iván"/>
    <n v="4.5999999999999996"/>
  </r>
  <r>
    <n v="49"/>
    <d v="2016-01-20T00:00:00"/>
    <d v="2017-01-11T00:00:00"/>
    <x v="0"/>
    <s v="Córdoba"/>
    <s v="Terreno"/>
    <n v="36"/>
    <s v="Alquiler"/>
    <n v="11870.2"/>
    <n v="358165"/>
    <n v="286532"/>
    <n v="59762.8"/>
    <s v="Iván"/>
    <n v="4.5999999999999996"/>
  </r>
  <r>
    <n v="50"/>
    <d v="2016-01-20T00:00:00"/>
    <d v="2016-11-13T00:00:00"/>
    <x v="0"/>
    <s v="Málaga"/>
    <s v="Terreno"/>
    <n v="228"/>
    <s v="Venta"/>
    <n v="37468"/>
    <n v="994110"/>
    <n v="795288"/>
    <n v="161354"/>
    <s v="Romina"/>
    <n v="5"/>
  </r>
  <r>
    <n v="51"/>
    <d v="2016-01-20T00:00:00"/>
    <d v="2016-12-14T00:00:00"/>
    <x v="0"/>
    <s v="Málaga"/>
    <s v="Estacionamiento"/>
    <n v="84"/>
    <s v="Alquiler"/>
    <n v="21612.799999999999"/>
    <n v="605105"/>
    <n v="484084"/>
    <n v="99408.2"/>
    <s v="Carlos"/>
    <n v="4.4000000000000004"/>
  </r>
  <r>
    <n v="52"/>
    <d v="2016-01-22T00:00:00"/>
    <d v="2016-09-26T00:00:00"/>
    <x v="0"/>
    <s v="Cádiz"/>
    <s v="Oficinas"/>
    <n v="200"/>
    <s v="Venta"/>
    <n v="63061.56"/>
    <n v="1642049"/>
    <n v="1313639.2"/>
    <n v="265348.24000000005"/>
    <s v="Ángeles"/>
    <n v="4.7"/>
  </r>
  <r>
    <n v="53"/>
    <d v="2016-01-22T00:00:00"/>
    <d v="2016-10-17T00:00:00"/>
    <x v="0"/>
    <s v="Málaga"/>
    <s v="Departamento"/>
    <n v="153"/>
    <s v="Venta"/>
    <n v="56501.919999999998"/>
    <n v="1475233"/>
    <n v="1180186.3999999999"/>
    <n v="238544.68000000011"/>
    <s v="Romina"/>
    <n v="4.3"/>
  </r>
  <r>
    <n v="54"/>
    <d v="2016-01-22T00:00:00"/>
    <d v="2016-05-30T00:00:00"/>
    <x v="1"/>
    <s v="Cádiz"/>
    <s v="Oficinas"/>
    <n v="64"/>
    <s v="Alquiler"/>
    <n v="26463.84"/>
    <n v="723481"/>
    <n v="578784.80000000005"/>
    <n v="118232.35999999996"/>
    <s v="Sabrina"/>
    <n v="4"/>
  </r>
  <r>
    <n v="55"/>
    <d v="2016-01-22T00:00:00"/>
    <d v="2016-07-09T00:00:00"/>
    <x v="0"/>
    <s v="Córdoba"/>
    <s v="Estacionamiento"/>
    <n v="120"/>
    <s v="Venta"/>
    <n v="38497.360000000001"/>
    <n v="1019719"/>
    <n v="815775.2"/>
    <n v="165446.44000000006"/>
    <s v="Romina"/>
    <n v="3.8"/>
  </r>
  <r>
    <n v="56"/>
    <d v="2016-01-23T00:00:00"/>
    <d v="2016-05-01T00:00:00"/>
    <x v="1"/>
    <s v="Cádiz"/>
    <s v="Local Comercial"/>
    <n v="47"/>
    <s v="Alquiler"/>
    <n v="8607.7999999999993"/>
    <n v="275705"/>
    <n v="220564"/>
    <n v="46533.2"/>
    <s v="Ángeles"/>
    <n v="3.8"/>
  </r>
  <r>
    <n v="57"/>
    <d v="2016-01-23T00:00:00"/>
    <d v="2016-07-04T00:00:00"/>
    <x v="0"/>
    <s v="Málaga"/>
    <s v="Terreno"/>
    <n v="50"/>
    <s v="Alquiler"/>
    <n v="19847.2"/>
    <n v="549215"/>
    <n v="439372"/>
    <n v="89995.8"/>
    <s v="Romina"/>
    <n v="3.9"/>
  </r>
  <r>
    <n v="58"/>
    <d v="2016-01-24T00:00:00"/>
    <d v="2016-12-21T00:00:00"/>
    <x v="0"/>
    <s v="Cádiz"/>
    <s v="Oficinas"/>
    <n v="270"/>
    <s v="Venta"/>
    <n v="90790.04"/>
    <n v="2324111"/>
    <n v="1859288.8"/>
    <n v="374032.16"/>
    <s v="Ángeles"/>
    <n v="4.4000000000000004"/>
  </r>
  <r>
    <n v="59"/>
    <d v="2016-01-24T00:00:00"/>
    <d v="2016-11-19T00:00:00"/>
    <x v="0"/>
    <s v="Málaga"/>
    <s v="Casa"/>
    <n v="159"/>
    <s v="Venta"/>
    <n v="53992.639999999999"/>
    <n v="1410301"/>
    <n v="1128240.8"/>
    <n v="228067.55999999994"/>
    <s v="Carlos"/>
    <n v="4.3"/>
  </r>
  <r>
    <n v="60"/>
    <d v="2016-01-24T00:00:00"/>
    <d v="2016-06-28T00:00:00"/>
    <x v="0"/>
    <s v="Cádiz"/>
    <s v="Oficinas"/>
    <n v="263"/>
    <s v="Venta"/>
    <n v="75571.600000000006"/>
    <n v="1956725"/>
    <n v="1565380"/>
    <n v="315773.40000000002"/>
    <s v="Iván"/>
    <n v="4.0999999999999996"/>
  </r>
  <r>
    <n v="61"/>
    <d v="2016-01-24T00:00:00"/>
    <d v="2016-09-12T00:00:00"/>
    <x v="0"/>
    <s v="Sevilla"/>
    <s v="Oficinas"/>
    <n v="115"/>
    <s v="Venta"/>
    <n v="44484.6"/>
    <n v="1177325"/>
    <n v="941860"/>
    <n v="190980.4"/>
    <s v="Romina"/>
    <n v="4.2"/>
  </r>
  <r>
    <n v="62"/>
    <d v="2016-01-24T00:00:00"/>
    <d v="2017-01-23T00:00:00"/>
    <x v="0"/>
    <s v="Málaga"/>
    <s v="Depósito"/>
    <n v="172"/>
    <s v="Venta"/>
    <n v="44562.52"/>
    <n v="1179423"/>
    <n v="943538.4"/>
    <n v="191322.08"/>
    <s v="Carlos"/>
    <n v="4.7"/>
  </r>
  <r>
    <n v="63"/>
    <d v="2016-01-25T00:00:00"/>
    <d v="2016-09-06T00:00:00"/>
    <x v="0"/>
    <s v="Cádiz"/>
    <s v="Depósito"/>
    <n v="141"/>
    <s v="Alquiler"/>
    <n v="28629.759999999998"/>
    <n v="774629"/>
    <n v="619703.19999999995"/>
    <n v="126296.04000000005"/>
    <s v="Sabrina"/>
    <n v="3.7"/>
  </r>
  <r>
    <n v="64"/>
    <d v="2016-01-26T00:00:00"/>
    <d v="2016-10-13T00:00:00"/>
    <x v="0"/>
    <s v="Córdoba"/>
    <s v="Departamento"/>
    <n v="51"/>
    <s v="Alquiler"/>
    <n v="19242.400000000001"/>
    <n v="545495"/>
    <n v="436396"/>
    <n v="89856.6"/>
    <s v="Ángeles"/>
    <n v="3.8"/>
  </r>
  <r>
    <n v="65"/>
    <d v="2016-01-26T00:00:00"/>
    <d v="2016-05-26T00:00:00"/>
    <x v="1"/>
    <s v="Málaga"/>
    <s v="Departamento"/>
    <n v="141"/>
    <s v="Venta"/>
    <n v="56279.28"/>
    <n v="1473317"/>
    <n v="1178653.6000000001"/>
    <n v="238384.11999999991"/>
    <s v="Sabrina"/>
    <n v="3.6"/>
  </r>
  <r>
    <n v="66"/>
    <d v="2016-01-27T00:00:00"/>
    <d v="2016-12-24T00:00:00"/>
    <x v="0"/>
    <s v="Cádiz"/>
    <s v="Oficinas"/>
    <n v="269"/>
    <s v="Venta"/>
    <n v="83733.960000000006"/>
    <n v="2155909"/>
    <n v="1724727.2"/>
    <n v="347447.84"/>
    <s v="Arturo"/>
    <n v="3.9"/>
  </r>
  <r>
    <n v="67"/>
    <d v="2016-01-27T00:00:00"/>
    <d v="2016-10-15T00:00:00"/>
    <x v="0"/>
    <s v="Cádiz"/>
    <s v="Oficinas"/>
    <n v="213"/>
    <s v="Venta"/>
    <n v="36981.08"/>
    <n v="985412"/>
    <n v="788329.6"/>
    <n v="160101.32"/>
    <s v="Iván"/>
    <n v="4.4000000000000004"/>
  </r>
  <r>
    <n v="68"/>
    <d v="2016-01-27T00:00:00"/>
    <d v="2016-06-28T00:00:00"/>
    <x v="0"/>
    <s v="Córdoba"/>
    <s v="Local Comercial"/>
    <n v="63"/>
    <s v="Alquiler"/>
    <n v="14207.68"/>
    <n v="413477"/>
    <n v="330781.59999999998"/>
    <n v="68487.72000000003"/>
    <s v="Sabrina"/>
    <n v="4.9000000000000004"/>
  </r>
  <r>
    <n v="69"/>
    <d v="2016-01-27T00:00:00"/>
    <d v="2016-10-09T00:00:00"/>
    <x v="0"/>
    <s v="Sevilla"/>
    <s v="Terreno"/>
    <n v="243"/>
    <s v="Venta"/>
    <n v="87263.32"/>
    <n v="2248893"/>
    <n v="1799114.4"/>
    <n v="362515.28000000009"/>
    <s v="Ángeles"/>
    <n v="3.7"/>
  </r>
  <r>
    <n v="70"/>
    <d v="2016-01-28T00:00:00"/>
    <d v="2016-07-12T00:00:00"/>
    <x v="0"/>
    <s v="Cádiz"/>
    <s v="Casa"/>
    <n v="174"/>
    <s v="Venta"/>
    <n v="65107.8"/>
    <n v="1684180"/>
    <n v="1347344"/>
    <n v="271728.2"/>
    <s v="Ángeles"/>
    <n v="4.8"/>
  </r>
  <r>
    <n v="71"/>
    <d v="2016-01-28T00:00:00"/>
    <d v="2016-11-01T00:00:00"/>
    <x v="0"/>
    <s v="Málaga"/>
    <s v="Terreno"/>
    <n v="228"/>
    <s v="Venta"/>
    <n v="76433"/>
    <n v="1976410"/>
    <n v="1581128"/>
    <n v="318849"/>
    <s v="Romina"/>
    <n v="3.7"/>
  </r>
  <r>
    <n v="72"/>
    <d v="2016-01-28T00:00:00"/>
    <d v="2016-10-15T00:00:00"/>
    <x v="0"/>
    <s v="Sevilla"/>
    <s v="Depósito"/>
    <n v="212"/>
    <s v="Venta"/>
    <n v="58162.080000000002"/>
    <n v="1515437"/>
    <n v="1212349.6000000001"/>
    <n v="244925.31999999989"/>
    <s v="Romina"/>
    <n v="4"/>
  </r>
  <r>
    <n v="73"/>
    <d v="2016-01-28T00:00:00"/>
    <d v="2016-09-04T00:00:00"/>
    <x v="0"/>
    <s v="Cádiz"/>
    <s v="Estacionamiento"/>
    <n v="58"/>
    <s v="Alquiler"/>
    <n v="11813.76"/>
    <n v="356529"/>
    <n v="285223.2"/>
    <n v="59492.039999999986"/>
    <s v="Carlos"/>
    <n v="3.6"/>
  </r>
  <r>
    <n v="74"/>
    <d v="2016-01-29T00:00:00"/>
    <d v="2016-10-22T00:00:00"/>
    <x v="0"/>
    <s v="Cádiz"/>
    <s v="Local Comercial"/>
    <n v="226"/>
    <s v="Venta"/>
    <n v="43313.2"/>
    <n v="1134540"/>
    <n v="907632"/>
    <n v="183594.8"/>
    <s v="Carlos"/>
    <n v="3.9"/>
  </r>
  <r>
    <n v="75"/>
    <d v="2016-01-29T00:00:00"/>
    <d v="2016-08-14T00:00:00"/>
    <x v="0"/>
    <s v="Málaga"/>
    <s v="Departamento"/>
    <n v="38"/>
    <s v="Alquiler"/>
    <n v="6345.48"/>
    <n v="224347"/>
    <n v="179477.6"/>
    <n v="38523.919999999998"/>
    <s v="Iván"/>
    <n v="4.3"/>
  </r>
  <r>
    <n v="76"/>
    <d v="2016-01-29T00:00:00"/>
    <d v="2016-12-28T00:00:00"/>
    <x v="0"/>
    <s v="Málaga"/>
    <s v="Casa"/>
    <n v="231"/>
    <s v="Venta"/>
    <n v="69513.240000000005"/>
    <n v="1793591"/>
    <n v="1434872.8"/>
    <n v="289204.95999999996"/>
    <s v="Arturo"/>
    <n v="4.9000000000000004"/>
  </r>
  <r>
    <n v="77"/>
    <d v="2016-01-30T00:00:00"/>
    <d v="2016-06-25T00:00:00"/>
    <x v="1"/>
    <s v="Cádiz"/>
    <s v="Terreno"/>
    <n v="108"/>
    <s v="Venta"/>
    <n v="43324.68"/>
    <n v="1141477"/>
    <n v="913181.6"/>
    <n v="184970.72000000003"/>
    <s v="Arturo"/>
    <n v="4.5"/>
  </r>
  <r>
    <n v="78"/>
    <d v="2016-01-31T00:00:00"/>
    <d v="2016-10-04T00:00:00"/>
    <x v="0"/>
    <s v="Cádiz"/>
    <s v="Oficinas"/>
    <n v="82"/>
    <s v="Alquiler"/>
    <n v="16901.400000000001"/>
    <n v="484970"/>
    <n v="387976"/>
    <n v="80092.600000000006"/>
    <s v="Ángeles"/>
    <n v="4"/>
  </r>
  <r>
    <n v="79"/>
    <d v="2016-01-31T00:00:00"/>
    <d v="2016-11-27T00:00:00"/>
    <x v="0"/>
    <s v="Cádiz"/>
    <s v="Estacionamiento"/>
    <n v="291"/>
    <s v="Venta"/>
    <n v="99806.36"/>
    <n v="2556969"/>
    <n v="2045575.2"/>
    <n v="411587.44000000006"/>
    <s v="Romina"/>
    <n v="4.8"/>
  </r>
  <r>
    <n v="80"/>
    <d v="2016-01-31T00:00:00"/>
    <d v="2016-10-05T00:00:00"/>
    <x v="0"/>
    <s v="Cádiz"/>
    <s v="Depósito"/>
    <n v="212"/>
    <s v="Venta"/>
    <n v="52797.279999999999"/>
    <n v="1375592"/>
    <n v="1100473.6000000001"/>
    <n v="222321.11999999991"/>
    <s v="Romina"/>
    <n v="4.9000000000000004"/>
  </r>
  <r>
    <n v="81"/>
    <d v="2016-02-01T00:00:00"/>
    <d v="2016-11-17T00:00:00"/>
    <x v="0"/>
    <s v="Sevilla"/>
    <s v="Departamento"/>
    <n v="231"/>
    <s v="Venta"/>
    <n v="71665.759999999995"/>
    <n v="1848729"/>
    <n v="1478983.2"/>
    <n v="298080.04000000004"/>
    <s v="Arturo"/>
    <n v="4.7"/>
  </r>
  <r>
    <n v="82"/>
    <d v="2016-02-02T00:00:00"/>
    <d v="2016-09-14T00:00:00"/>
    <x v="0"/>
    <s v="Córdoba"/>
    <s v="Local Comercial"/>
    <n v="111"/>
    <s v="Venta"/>
    <n v="41923.24"/>
    <n v="1106216"/>
    <n v="884972.8"/>
    <n v="179319.95999999996"/>
    <s v="Arturo"/>
    <n v="4.3"/>
  </r>
  <r>
    <n v="83"/>
    <d v="2016-02-02T00:00:00"/>
    <d v="2016-05-29T00:00:00"/>
    <x v="1"/>
    <s v="Cádiz"/>
    <s v="Casa"/>
    <n v="53"/>
    <s v="Alquiler"/>
    <n v="17924.88"/>
    <n v="507557"/>
    <n v="406045.6"/>
    <n v="83586.520000000019"/>
    <s v="Ángeles"/>
    <n v="3.8"/>
  </r>
  <r>
    <n v="84"/>
    <d v="2016-02-02T00:00:00"/>
    <d v="2016-07-28T00:00:00"/>
    <x v="0"/>
    <s v="Sevilla"/>
    <s v="Casa"/>
    <n v="88"/>
    <s v="Alquiler"/>
    <n v="17618.599999999999"/>
    <n v="507425"/>
    <n v="405940"/>
    <n v="83866.399999999994"/>
    <s v="Romina"/>
    <n v="4.5999999999999996"/>
  </r>
  <r>
    <n v="85"/>
    <d v="2016-02-02T00:00:00"/>
    <d v="2016-06-03T00:00:00"/>
    <x v="1"/>
    <s v="Córdoba"/>
    <s v="Departamento"/>
    <n v="123"/>
    <s v="Venta"/>
    <n v="36015.879999999997"/>
    <n v="961807"/>
    <n v="769445.6"/>
    <n v="156345.52000000002"/>
    <s v="Carlos"/>
    <n v="4.7"/>
  </r>
  <r>
    <n v="86"/>
    <d v="2016-02-03T00:00:00"/>
    <d v="2017-01-08T00:00:00"/>
    <x v="0"/>
    <s v="Málaga"/>
    <s v="Local Comercial"/>
    <n v="271"/>
    <s v="Venta"/>
    <n v="84745"/>
    <n v="2178185"/>
    <n v="1742548"/>
    <n v="350892"/>
    <s v="Iván"/>
    <n v="3.9"/>
  </r>
  <r>
    <n v="87"/>
    <d v="2016-02-03T00:00:00"/>
    <d v="2016-05-12T00:00:00"/>
    <x v="1"/>
    <s v="Córdoba"/>
    <s v="Terreno"/>
    <n v="88"/>
    <s v="Venta"/>
    <n v="30523"/>
    <n v="815360"/>
    <n v="652288"/>
    <n v="132549"/>
    <s v="Sabrina"/>
    <n v="4.4000000000000004"/>
  </r>
  <r>
    <n v="88"/>
    <d v="2016-02-03T00:00:00"/>
    <d v="2016-10-10T00:00:00"/>
    <x v="0"/>
    <s v="Cádiz"/>
    <s v="Terreno"/>
    <n v="52"/>
    <s v="Alquiler"/>
    <n v="15609.84"/>
    <n v="457681"/>
    <n v="366144.8"/>
    <n v="75926.360000000015"/>
    <s v="Arturo"/>
    <n v="4.3"/>
  </r>
  <r>
    <n v="89"/>
    <d v="2016-02-04T00:00:00"/>
    <d v="2016-09-27T00:00:00"/>
    <x v="0"/>
    <s v="Córdoba"/>
    <s v="Estacionamiento"/>
    <n v="45"/>
    <s v="Alquiler"/>
    <n v="8051.64"/>
    <n v="256201"/>
    <n v="204960.8"/>
    <n v="43188.560000000012"/>
    <s v="Iván"/>
    <n v="4.9000000000000004"/>
  </r>
  <r>
    <n v="90"/>
    <d v="2016-02-04T00:00:00"/>
    <d v="2016-07-24T00:00:00"/>
    <x v="0"/>
    <s v="Málaga"/>
    <s v="Terreno"/>
    <n v="289"/>
    <s v="Venta"/>
    <n v="106547.64"/>
    <n v="2722301"/>
    <n v="2177840.7999999998"/>
    <n v="437912.56000000017"/>
    <s v="Arturo"/>
    <n v="3.6"/>
  </r>
  <r>
    <n v="91"/>
    <d v="2016-02-04T00:00:00"/>
    <d v="2016-12-16T00:00:00"/>
    <x v="0"/>
    <s v="Sevilla"/>
    <s v="Casa"/>
    <n v="117"/>
    <s v="Alquiler"/>
    <n v="28230.36"/>
    <n v="760094"/>
    <n v="608075.19999999995"/>
    <n v="123788.44000000005"/>
    <s v="Carlos"/>
    <n v="4.8"/>
  </r>
  <r>
    <n v="92"/>
    <d v="2016-02-05T00:00:00"/>
    <d v="2016-05-06T00:00:00"/>
    <x v="1"/>
    <s v="Málaga"/>
    <s v="Departamento"/>
    <n v="42"/>
    <s v="Alquiler"/>
    <n v="14718.28"/>
    <n v="424517"/>
    <n v="339613.6"/>
    <n v="70185.120000000024"/>
    <s v="Iván"/>
    <n v="4.5"/>
  </r>
  <r>
    <n v="93"/>
    <d v="2016-02-05T00:00:00"/>
    <d v="2016-10-23T00:00:00"/>
    <x v="0"/>
    <s v="Sevilla"/>
    <s v="Oficinas"/>
    <n v="128"/>
    <s v="Venta"/>
    <n v="36040.800000000003"/>
    <n v="958505"/>
    <n v="766804"/>
    <n v="155660.20000000001"/>
    <s v="Carlos"/>
    <n v="4.5"/>
  </r>
  <r>
    <n v="94"/>
    <d v="2016-02-06T00:00:00"/>
    <d v="2016-06-08T00:00:00"/>
    <x v="1"/>
    <s v="Málaga"/>
    <s v="Estacionamiento"/>
    <n v="171"/>
    <s v="Venta"/>
    <n v="37446.32"/>
    <n v="1001843"/>
    <n v="801474.4"/>
    <n v="162922.27999999997"/>
    <s v="Sabrina"/>
    <n v="4.8"/>
  </r>
  <r>
    <n v="95"/>
    <d v="2016-02-06T00:00:00"/>
    <d v="2016-05-23T00:00:00"/>
    <x v="1"/>
    <s v="Córdoba"/>
    <s v="Departamento"/>
    <n v="64"/>
    <s v="Alquiler"/>
    <n v="25665.64"/>
    <n v="700301"/>
    <n v="560240.80000000005"/>
    <n v="114394.55999999995"/>
    <s v="Carlos"/>
    <n v="4.2"/>
  </r>
  <r>
    <n v="96"/>
    <d v="2016-02-07T00:00:00"/>
    <d v="2017-02-05T00:00:00"/>
    <x v="0"/>
    <s v="Málaga"/>
    <s v="Oficinas"/>
    <n v="98"/>
    <s v="Alquiler"/>
    <n v="28174.240000000002"/>
    <n v="765416"/>
    <n v="612332.80000000005"/>
    <n v="124908.95999999995"/>
    <s v="Iván"/>
    <n v="3.9"/>
  </r>
  <r>
    <n v="97"/>
    <d v="2016-02-07T00:00:00"/>
    <d v="2016-11-07T00:00:00"/>
    <x v="0"/>
    <s v="Cádiz"/>
    <s v="Casa"/>
    <n v="91"/>
    <s v="Alquiler"/>
    <n v="24226.44"/>
    <n v="662021"/>
    <n v="529616.80000000005"/>
    <n v="108177.75999999995"/>
    <s v="Iván"/>
    <n v="4.5"/>
  </r>
  <r>
    <n v="98"/>
    <d v="2016-02-07T00:00:00"/>
    <d v="2017-02-01T00:00:00"/>
    <x v="0"/>
    <s v="Córdoba"/>
    <s v="Oficinas"/>
    <n v="220"/>
    <s v="Venta"/>
    <n v="57855.28"/>
    <n v="1504267"/>
    <n v="1203413.6000000001"/>
    <n v="242998.11999999991"/>
    <s v="Romina"/>
    <n v="3.6"/>
  </r>
  <r>
    <n v="99"/>
    <d v="2016-02-07T00:00:00"/>
    <d v="2016-12-22T00:00:00"/>
    <x v="0"/>
    <s v="Córdoba"/>
    <s v="Estacionamiento"/>
    <n v="248"/>
    <s v="Venta"/>
    <n v="81589.440000000002"/>
    <n v="2103721"/>
    <n v="1682976.8"/>
    <n v="339154.75999999995"/>
    <s v="Ángeles"/>
    <n v="4.0999999999999996"/>
  </r>
  <r>
    <n v="100"/>
    <d v="2016-02-08T00:00:00"/>
    <d v="2016-06-23T00:00:00"/>
    <x v="1"/>
    <s v="Córdoba"/>
    <s v="Terreno"/>
    <n v="120"/>
    <s v="Alquiler"/>
    <n v="20301"/>
    <n v="567860"/>
    <n v="454288"/>
    <n v="93271"/>
    <s v="Iván"/>
    <n v="4.3"/>
  </r>
  <r>
    <n v="101"/>
    <d v="2016-02-08T00:00:00"/>
    <d v="2016-09-27T00:00:00"/>
    <x v="0"/>
    <s v="Málaga"/>
    <s v="Local Comercial"/>
    <n v="158"/>
    <s v="Alquiler"/>
    <n v="27427.759999999998"/>
    <n v="747179"/>
    <n v="597743.19999999995"/>
    <n v="122008.04000000005"/>
    <s v="Ángeles"/>
    <n v="4.5999999999999996"/>
  </r>
  <r>
    <n v="102"/>
    <d v="2016-02-08T00:00:00"/>
    <d v="2016-05-23T00:00:00"/>
    <x v="1"/>
    <s v="Cádiz"/>
    <s v="Departamento"/>
    <n v="41"/>
    <s v="Alquiler"/>
    <n v="16934.400000000001"/>
    <n v="474920"/>
    <n v="379936"/>
    <n v="78049.600000000006"/>
    <s v="Sabrina"/>
    <n v="4.5"/>
  </r>
  <r>
    <n v="103"/>
    <d v="2016-02-08T00:00:00"/>
    <d v="2016-07-19T00:00:00"/>
    <x v="0"/>
    <s v="Sevilla"/>
    <s v="Departamento"/>
    <n v="252"/>
    <s v="Venta"/>
    <n v="46562.6"/>
    <n v="1224575"/>
    <n v="979660"/>
    <n v="198352.4"/>
    <s v="Ángeles"/>
    <n v="4.2"/>
  </r>
  <r>
    <n v="104"/>
    <d v="2016-02-09T00:00:00"/>
    <d v="2016-07-14T00:00:00"/>
    <x v="0"/>
    <s v="Córdoba"/>
    <s v="Depósito"/>
    <n v="100"/>
    <s v="Alquiler"/>
    <n v="27226"/>
    <n v="735885"/>
    <n v="588708"/>
    <n v="119951"/>
    <s v="Sabrina"/>
    <n v="4.5"/>
  </r>
  <r>
    <n v="105"/>
    <d v="2016-02-10T00:00:00"/>
    <d v="2017-02-02T00:00:00"/>
    <x v="0"/>
    <s v="Córdoba"/>
    <s v="Casa"/>
    <n v="232"/>
    <s v="Venta"/>
    <n v="73257.84"/>
    <n v="1890981"/>
    <n v="1512784.8"/>
    <n v="304938.36"/>
    <s v="Sabrina"/>
    <n v="4.3"/>
  </r>
  <r>
    <n v="106"/>
    <d v="2016-02-10T00:00:00"/>
    <d v="2017-01-26T00:00:00"/>
    <x v="0"/>
    <s v="Málaga"/>
    <s v="Local Comercial"/>
    <n v="295"/>
    <s v="Venta"/>
    <n v="83406"/>
    <n v="2142185"/>
    <n v="1713748"/>
    <n v="345031"/>
    <s v="Arturo"/>
    <n v="4.7"/>
  </r>
  <r>
    <n v="107"/>
    <d v="2016-02-10T00:00:00"/>
    <d v="2016-12-13T00:00:00"/>
    <x v="0"/>
    <s v="Málaga"/>
    <s v="Depósito"/>
    <n v="215"/>
    <s v="Venta"/>
    <n v="70463.72"/>
    <n v="1827803"/>
    <n v="1462242.4"/>
    <n v="295096.88000000012"/>
    <s v="Iván"/>
    <n v="3.8"/>
  </r>
  <r>
    <n v="108"/>
    <d v="2016-02-12T00:00:00"/>
    <d v="2016-12-20T00:00:00"/>
    <x v="0"/>
    <s v="Cádiz"/>
    <s v="Terreno"/>
    <n v="181"/>
    <s v="Venta"/>
    <n v="70520.88"/>
    <n v="1818782"/>
    <n v="1455025.6"/>
    <n v="293235.5199999999"/>
    <s v="Carlos"/>
    <n v="1"/>
  </r>
  <r>
    <n v="109"/>
    <d v="2016-02-12T00:00:00"/>
    <d v="2016-08-09T00:00:00"/>
    <x v="0"/>
    <s v="Cádiz"/>
    <s v="Estacionamiento"/>
    <n v="295"/>
    <s v="Venta"/>
    <n v="60389"/>
    <n v="1564685"/>
    <n v="1251748"/>
    <n v="252548"/>
    <s v="Arturo"/>
    <n v="5"/>
  </r>
  <r>
    <n v="110"/>
    <d v="2016-02-12T00:00:00"/>
    <d v="2016-12-20T00:00:00"/>
    <x v="0"/>
    <s v="Córdoba"/>
    <s v="Departamento"/>
    <n v="201"/>
    <s v="Venta"/>
    <n v="62651.68"/>
    <n v="1624127"/>
    <n v="1299301.6000000001"/>
    <n v="262173.71999999991"/>
    <s v="Sabrina"/>
    <n v="5"/>
  </r>
  <r>
    <n v="111"/>
    <d v="2016-02-13T00:00:00"/>
    <d v="2016-11-25T00:00:00"/>
    <x v="0"/>
    <s v="Córdoba"/>
    <s v="Oficinas"/>
    <n v="159"/>
    <s v="Venta"/>
    <n v="37318.639999999999"/>
    <n v="991151"/>
    <n v="792920.8"/>
    <n v="160911.55999999994"/>
    <s v="Carlos"/>
    <n v="4.2"/>
  </r>
  <r>
    <n v="112"/>
    <d v="2016-02-13T00:00:00"/>
    <d v="2016-09-22T00:00:00"/>
    <x v="0"/>
    <s v="Málaga"/>
    <s v="Departamento"/>
    <n v="155"/>
    <s v="Venta"/>
    <n v="41449"/>
    <n v="1101285"/>
    <n v="881028"/>
    <n v="178808"/>
    <s v="Arturo"/>
    <n v="4.0999999999999996"/>
  </r>
  <r>
    <n v="113"/>
    <d v="2016-02-13T00:00:00"/>
    <d v="2017-01-02T00:00:00"/>
    <x v="0"/>
    <s v="Córdoba"/>
    <s v="Terreno"/>
    <n v="84"/>
    <s v="Venta"/>
    <n v="34612.639999999999"/>
    <n v="923726"/>
    <n v="738980.8"/>
    <n v="150132.55999999994"/>
    <s v="Sabrina"/>
    <n v="3.7"/>
  </r>
  <r>
    <n v="114"/>
    <d v="2016-02-14T00:00:00"/>
    <d v="2017-01-11T00:00:00"/>
    <x v="0"/>
    <s v="Sevilla"/>
    <s v="Estacionamiento"/>
    <n v="100"/>
    <s v="Venta"/>
    <n v="31351.96"/>
    <n v="843284"/>
    <n v="674627.2"/>
    <n v="137304.84000000005"/>
    <s v="Carlos"/>
    <n v="4.5999999999999996"/>
  </r>
  <r>
    <n v="115"/>
    <d v="2016-02-14T00:00:00"/>
    <d v="2016-08-15T00:00:00"/>
    <x v="0"/>
    <s v="Cádiz"/>
    <s v="Local Comercial"/>
    <n v="50"/>
    <s v="Alquiler"/>
    <n v="16659"/>
    <n v="475235"/>
    <n v="380188"/>
    <n v="78388"/>
    <s v="Romina"/>
    <n v="4.7"/>
  </r>
  <r>
    <n v="116"/>
    <d v="2016-02-15T00:00:00"/>
    <d v="2017-01-04T00:00:00"/>
    <x v="0"/>
    <s v="Málaga"/>
    <s v="Depósito"/>
    <n v="100"/>
    <s v="Venta"/>
    <n v="38172.36"/>
    <n v="1010144"/>
    <n v="808115.19999999995"/>
    <n v="163856.44000000006"/>
    <s v="Iván"/>
    <n v="4.5"/>
  </r>
  <r>
    <n v="117"/>
    <d v="2016-02-15T00:00:00"/>
    <d v="2016-09-26T00:00:00"/>
    <x v="0"/>
    <s v="Sevilla"/>
    <s v="Estacionamiento"/>
    <n v="271"/>
    <s v="Venta"/>
    <n v="68225.320000000007"/>
    <n v="1760493"/>
    <n v="1408394.4"/>
    <n v="283873.28000000009"/>
    <s v="Carlos"/>
    <n v="4.3"/>
  </r>
  <r>
    <n v="118"/>
    <d v="2016-02-15T00:00:00"/>
    <d v="2016-09-10T00:00:00"/>
    <x v="0"/>
    <s v="Málaga"/>
    <s v="Terreno"/>
    <n v="246"/>
    <s v="Venta"/>
    <n v="81051.039999999994"/>
    <n v="2083761"/>
    <n v="1667008.8"/>
    <n v="335701.16"/>
    <s v="Sabrina"/>
    <n v="4.4000000000000004"/>
  </r>
  <r>
    <n v="119"/>
    <d v="2016-02-16T00:00:00"/>
    <d v="2016-07-06T00:00:00"/>
    <x v="1"/>
    <s v="Sevilla"/>
    <s v="Local Comercial"/>
    <n v="47"/>
    <s v="Alquiler"/>
    <n v="11550.56"/>
    <n v="344474"/>
    <n v="275579.2"/>
    <n v="57344.239999999991"/>
    <s v="Arturo"/>
    <n v="5"/>
  </r>
  <r>
    <n v="120"/>
    <d v="2016-02-16T00:00:00"/>
    <d v="2016-12-13T00:00:00"/>
    <x v="0"/>
    <s v="Córdoba"/>
    <s v="Estacionamiento"/>
    <n v="168"/>
    <s v="Venta"/>
    <n v="37970.120000000003"/>
    <n v="1010363"/>
    <n v="808290.4"/>
    <n v="164102.47999999998"/>
    <s v="Iván"/>
    <n v="4.2"/>
  </r>
  <r>
    <n v="121"/>
    <d v="2016-02-17T00:00:00"/>
    <d v="2016-12-06T00:00:00"/>
    <x v="0"/>
    <s v="Sevilla"/>
    <s v="Terreno"/>
    <n v="146"/>
    <s v="Alquiler"/>
    <n v="26654.560000000001"/>
    <n v="725349"/>
    <n v="580279.19999999995"/>
    <n v="118415.24000000005"/>
    <s v="Iván"/>
    <n v="3.7"/>
  </r>
  <r>
    <n v="122"/>
    <d v="2016-02-17T00:00:00"/>
    <d v="2017-02-05T00:00:00"/>
    <x v="0"/>
    <s v="Córdoba"/>
    <s v="Terreno"/>
    <n v="267"/>
    <s v="Venta"/>
    <n v="54611.4"/>
    <n v="1422395"/>
    <n v="1137916"/>
    <n v="229867.6"/>
    <s v="Arturo"/>
    <n v="4.9000000000000004"/>
  </r>
  <r>
    <n v="123"/>
    <d v="2016-02-17T00:00:00"/>
    <d v="2016-07-30T00:00:00"/>
    <x v="0"/>
    <s v="Sevilla"/>
    <s v="Departamento"/>
    <n v="174"/>
    <s v="Venta"/>
    <n v="57657.24"/>
    <n v="1497841"/>
    <n v="1198272.8"/>
    <n v="241910.95999999996"/>
    <s v="Arturo"/>
    <n v="3.6"/>
  </r>
  <r>
    <n v="124"/>
    <d v="2016-02-18T00:00:00"/>
    <d v="2016-09-05T00:00:00"/>
    <x v="0"/>
    <s v="Córdoba"/>
    <s v="Local Comercial"/>
    <n v="209"/>
    <s v="Venta"/>
    <n v="36047.120000000003"/>
    <n v="962713"/>
    <n v="770170.4"/>
    <n v="156495.47999999998"/>
    <s v="Carlos"/>
    <n v="3.7"/>
  </r>
  <r>
    <n v="125"/>
    <d v="2016-02-19T00:00:00"/>
    <d v="2016-08-25T00:00:00"/>
    <x v="0"/>
    <s v="Sevilla"/>
    <s v="Local Comercial"/>
    <n v="113"/>
    <s v="Venta"/>
    <n v="41763.68"/>
    <n v="1103677"/>
    <n v="882941.6"/>
    <n v="178971.72000000003"/>
    <s v="Romina"/>
    <n v="3.6"/>
  </r>
  <r>
    <n v="126"/>
    <d v="2016-02-19T00:00:00"/>
    <d v="2016-08-31T00:00:00"/>
    <x v="0"/>
    <s v="Cádiz"/>
    <s v="Departamento"/>
    <n v="187"/>
    <s v="Venta"/>
    <n v="54220.28"/>
    <n v="1409617"/>
    <n v="1127693.6000000001"/>
    <n v="227703.11999999991"/>
    <s v="Ángeles"/>
    <n v="4.8"/>
  </r>
  <r>
    <n v="127"/>
    <d v="2016-02-20T00:00:00"/>
    <d v="2016-05-29T00:00:00"/>
    <x v="1"/>
    <s v="Málaga"/>
    <s v="Local Comercial"/>
    <n v="132"/>
    <s v="Venta"/>
    <n v="42537.760000000002"/>
    <n v="1123604"/>
    <n v="898883.2"/>
    <n v="182183.04000000004"/>
    <s v="Iván"/>
    <n v="4.4000000000000004"/>
  </r>
  <r>
    <n v="128"/>
    <d v="2016-02-20T00:00:00"/>
    <d v="2017-01-04T00:00:00"/>
    <x v="0"/>
    <s v="Cádiz"/>
    <s v="Estacionamiento"/>
    <n v="127"/>
    <s v="Venta"/>
    <n v="48531.6"/>
    <n v="1266675"/>
    <n v="1013340"/>
    <n v="204803.4"/>
    <s v="Sabrina"/>
    <n v="4.2"/>
  </r>
  <r>
    <n v="129"/>
    <d v="2016-02-21T00:00:00"/>
    <d v="2017-01-08T00:00:00"/>
    <x v="0"/>
    <s v="Cádiz"/>
    <s v="Depósito"/>
    <n v="199"/>
    <s v="Venta"/>
    <n v="53936.04"/>
    <n v="1400411"/>
    <n v="1120328.8"/>
    <n v="226146.15999999995"/>
    <s v="Romina"/>
    <n v="4.0999999999999996"/>
  </r>
  <r>
    <n v="130"/>
    <d v="2016-02-21T00:00:00"/>
    <d v="2016-11-23T00:00:00"/>
    <x v="0"/>
    <s v="Sevilla"/>
    <s v="Casa"/>
    <n v="212"/>
    <s v="Venta"/>
    <n v="54612.84"/>
    <n v="1425581"/>
    <n v="1140464.8"/>
    <n v="230503.35999999996"/>
    <s v="Sabrina"/>
    <n v="4.5"/>
  </r>
  <r>
    <n v="131"/>
    <d v="2016-02-21T00:00:00"/>
    <d v="2016-09-04T00:00:00"/>
    <x v="0"/>
    <s v="Córdoba"/>
    <s v="Casa"/>
    <n v="50"/>
    <s v="Alquiler"/>
    <n v="18334.8"/>
    <n v="513830"/>
    <n v="411064"/>
    <n v="84431.2"/>
    <s v="Romina"/>
    <n v="4.3"/>
  </r>
  <r>
    <n v="132"/>
    <d v="2016-02-21T00:00:00"/>
    <d v="2016-12-04T00:00:00"/>
    <x v="0"/>
    <s v="Sevilla"/>
    <s v="Estacionamiento"/>
    <n v="185"/>
    <s v="Venta"/>
    <n v="50064.2"/>
    <n v="1305115"/>
    <n v="1044092"/>
    <n v="210958.8"/>
    <s v="Iván"/>
    <n v="5"/>
  </r>
  <r>
    <n v="133"/>
    <d v="2016-02-22T00:00:00"/>
    <d v="2016-11-14T00:00:00"/>
    <x v="0"/>
    <s v="Córdoba"/>
    <s v="Casa"/>
    <n v="55"/>
    <s v="Alquiler"/>
    <n v="14827.56"/>
    <n v="428449"/>
    <n v="342759.2"/>
    <n v="70862.239999999991"/>
    <s v="Arturo"/>
    <n v="4.2"/>
  </r>
  <r>
    <n v="134"/>
    <d v="2016-02-22T00:00:00"/>
    <d v="2017-02-20T00:00:00"/>
    <x v="0"/>
    <s v="Sevilla"/>
    <s v="Depósito"/>
    <n v="269"/>
    <s v="Venta"/>
    <n v="69682"/>
    <n v="1801710"/>
    <n v="1441368"/>
    <n v="290660"/>
    <s v="Carlos"/>
    <n v="3.9"/>
  </r>
  <r>
    <n v="135"/>
    <d v="2016-02-22T00:00:00"/>
    <d v="2016-10-05T00:00:00"/>
    <x v="0"/>
    <s v="Cádiz"/>
    <s v="Oficinas"/>
    <n v="40"/>
    <s v="Alquiler"/>
    <n v="8584.2000000000007"/>
    <n v="265940"/>
    <n v="212752"/>
    <n v="44603.8"/>
    <s v="Iván"/>
    <n v="3.8"/>
  </r>
  <r>
    <n v="136"/>
    <d v="2016-02-23T00:00:00"/>
    <d v="2016-06-24T00:00:00"/>
    <x v="1"/>
    <s v="Cádiz"/>
    <s v="Casa"/>
    <n v="98"/>
    <s v="Alquiler"/>
    <n v="24150.400000000001"/>
    <n v="660920"/>
    <n v="528736"/>
    <n v="108033.60000000001"/>
    <s v="Carlos"/>
    <n v="4.4000000000000004"/>
  </r>
  <r>
    <n v="137"/>
    <d v="2016-02-23T00:00:00"/>
    <d v="2017-01-19T00:00:00"/>
    <x v="0"/>
    <s v="Córdoba"/>
    <s v="Departamento"/>
    <n v="113"/>
    <s v="Alquiler"/>
    <n v="26342.16"/>
    <n v="722639"/>
    <n v="578111.19999999995"/>
    <n v="118185.64000000004"/>
    <s v="Arturo"/>
    <n v="5"/>
  </r>
  <r>
    <n v="138"/>
    <d v="2016-02-24T00:00:00"/>
    <d v="2016-12-28T00:00:00"/>
    <x v="0"/>
    <s v="Córdoba"/>
    <s v="Terreno"/>
    <n v="85"/>
    <s v="Alquiler"/>
    <n v="26129.200000000001"/>
    <n v="714965"/>
    <n v="571972"/>
    <n v="116863.8"/>
    <s v="Sabrina"/>
    <n v="3.8"/>
  </r>
  <r>
    <n v="139"/>
    <d v="2016-02-26T00:00:00"/>
    <d v="2016-09-22T00:00:00"/>
    <x v="0"/>
    <s v="Córdoba"/>
    <s v="Casa"/>
    <n v="57"/>
    <s v="Alquiler"/>
    <n v="20568"/>
    <n v="570410"/>
    <n v="456328"/>
    <n v="93514"/>
    <s v="Carlos"/>
    <n v="3.8"/>
  </r>
  <r>
    <n v="140"/>
    <d v="2016-02-26T00:00:00"/>
    <d v="2016-06-02T00:00:00"/>
    <x v="1"/>
    <s v="Córdoba"/>
    <s v="Local Comercial"/>
    <n v="216"/>
    <s v="Venta"/>
    <n v="42099.360000000001"/>
    <n v="1112519"/>
    <n v="890015.2"/>
    <n v="180404.44000000006"/>
    <s v="Ángeles"/>
    <n v="4.4000000000000004"/>
  </r>
  <r>
    <n v="141"/>
    <d v="2016-02-27T00:00:00"/>
    <d v="2016-12-31T00:00:00"/>
    <x v="0"/>
    <s v="Málaga"/>
    <s v="Terreno"/>
    <n v="40"/>
    <s v="Alquiler"/>
    <n v="17521.080000000002"/>
    <n v="491962"/>
    <n v="393569.6"/>
    <n v="80871.320000000022"/>
    <s v="Carlos"/>
    <n v="3.9"/>
  </r>
  <r>
    <n v="142"/>
    <d v="2016-02-27T00:00:00"/>
    <d v="2016-09-23T00:00:00"/>
    <x v="0"/>
    <s v="Málaga"/>
    <s v="Terreno"/>
    <n v="118"/>
    <s v="Venta"/>
    <n v="44538.239999999998"/>
    <n v="1164641"/>
    <n v="931712.8"/>
    <n v="188389.95999999996"/>
    <s v="Arturo"/>
    <n v="3.9"/>
  </r>
  <r>
    <n v="143"/>
    <d v="2016-02-27T00:00:00"/>
    <d v="2016-12-28T00:00:00"/>
    <x v="0"/>
    <s v="Sevilla"/>
    <s v="Estacionamiento"/>
    <n v="128"/>
    <s v="Venta"/>
    <n v="51434.8"/>
    <n v="1347005"/>
    <n v="1077604"/>
    <n v="217966.2"/>
    <s v="Ángeles"/>
    <n v="4.7"/>
  </r>
  <r>
    <n v="144"/>
    <d v="2016-02-28T00:00:00"/>
    <d v="2016-11-19T00:00:00"/>
    <x v="0"/>
    <s v="Córdoba"/>
    <s v="Estacionamiento"/>
    <n v="117"/>
    <s v="Venta"/>
    <n v="30400.799999999999"/>
    <n v="819355"/>
    <n v="655484"/>
    <n v="133470.20000000001"/>
    <s v="Arturo"/>
    <n v="4.5"/>
  </r>
  <r>
    <n v="145"/>
    <d v="2016-02-28T00:00:00"/>
    <d v="2016-10-14T00:00:00"/>
    <x v="0"/>
    <s v="Cádiz"/>
    <s v="Terreno"/>
    <n v="44"/>
    <s v="Alquiler"/>
    <n v="11959"/>
    <n v="352035"/>
    <n v="281628"/>
    <n v="58448"/>
    <s v="Arturo"/>
    <n v="4.2"/>
  </r>
  <r>
    <n v="146"/>
    <d v="2016-02-28T00:00:00"/>
    <d v="2016-08-20T00:00:00"/>
    <x v="0"/>
    <s v="Córdoba"/>
    <s v="Departamento"/>
    <n v="268"/>
    <s v="Venta"/>
    <n v="79970.8"/>
    <n v="2065455"/>
    <n v="1652364"/>
    <n v="333120.2"/>
    <s v="Sabrina"/>
    <n v="4.0999999999999996"/>
  </r>
  <r>
    <n v="147"/>
    <d v="2016-02-28T00:00:00"/>
    <d v="2016-05-28T00:00:00"/>
    <x v="1"/>
    <s v="Córdoba"/>
    <s v="Estacionamiento"/>
    <n v="70"/>
    <s v="Alquiler"/>
    <n v="28631.52"/>
    <n v="770873"/>
    <n v="616698.4"/>
    <n v="125543.07999999997"/>
    <s v="Carlos"/>
    <n v="4.7"/>
  </r>
  <r>
    <n v="148"/>
    <d v="2016-02-28T00:00:00"/>
    <d v="2016-05-30T00:00:00"/>
    <x v="1"/>
    <s v="Córdoba"/>
    <s v="Depósito"/>
    <n v="105"/>
    <s v="Venta"/>
    <n v="30565.64"/>
    <n v="815726"/>
    <n v="652580.80000000005"/>
    <n v="132579.55999999994"/>
    <s v="Ángeles"/>
    <n v="5"/>
  </r>
  <r>
    <n v="149"/>
    <d v="2016-02-29T00:00:00"/>
    <d v="2017-02-12T00:00:00"/>
    <x v="0"/>
    <s v="Málaga"/>
    <s v="Estacionamiento"/>
    <n v="244"/>
    <s v="Venta"/>
    <n v="58548.24"/>
    <n v="1528991"/>
    <n v="1223192.8"/>
    <n v="247249.95999999996"/>
    <s v="Sabrina"/>
    <n v="4.7"/>
  </r>
  <r>
    <n v="150"/>
    <d v="2016-03-01T00:00:00"/>
    <d v="2016-12-19T00:00:00"/>
    <x v="0"/>
    <s v="Cádiz"/>
    <s v="Depósito"/>
    <n v="208"/>
    <s v="Venta"/>
    <n v="71234.64"/>
    <n v="1837001"/>
    <n v="1469600.8"/>
    <n v="296165.55999999994"/>
    <s v="Iván"/>
    <n v="4.8"/>
  </r>
  <r>
    <n v="151"/>
    <d v="2016-03-01T00:00:00"/>
    <d v="2016-10-02T00:00:00"/>
    <x v="0"/>
    <s v="Málaga"/>
    <s v="Depósito"/>
    <n v="122"/>
    <s v="Venta"/>
    <n v="49433.16"/>
    <n v="1296389"/>
    <n v="1037111.2"/>
    <n v="209844.64000000004"/>
    <s v="Sabrina"/>
    <n v="4.4000000000000004"/>
  </r>
  <r>
    <n v="152"/>
    <d v="2016-03-02T00:00:00"/>
    <d v="2017-02-13T00:00:00"/>
    <x v="0"/>
    <s v="Cádiz"/>
    <s v="Estacionamiento"/>
    <n v="168"/>
    <s v="Venta"/>
    <n v="41340.92"/>
    <n v="1100133"/>
    <n v="880106.4"/>
    <n v="178685.68"/>
    <s v="Ángeles"/>
    <n v="4.8"/>
  </r>
  <r>
    <n v="153"/>
    <d v="2016-03-02T00:00:00"/>
    <d v="2016-07-13T00:00:00"/>
    <x v="1"/>
    <s v="Cádiz"/>
    <s v="Terreno"/>
    <n v="64"/>
    <s v="Alquiler"/>
    <n v="16415.240000000002"/>
    <n v="471141"/>
    <n v="376912.8"/>
    <n v="77812.960000000006"/>
    <s v="Ángeles"/>
    <n v="4.2"/>
  </r>
  <r>
    <n v="154"/>
    <d v="2016-03-02T00:00:00"/>
    <d v="2016-09-03T00:00:00"/>
    <x v="0"/>
    <s v="Cádiz"/>
    <s v="Local Comercial"/>
    <n v="48"/>
    <s v="Alquiler"/>
    <n v="19244.96"/>
    <n v="545409"/>
    <n v="436327.2"/>
    <n v="89836.84"/>
    <s v="Arturo"/>
    <n v="4.5999999999999996"/>
  </r>
  <r>
    <n v="155"/>
    <d v="2016-03-03T00:00:00"/>
    <d v="2016-10-02T00:00:00"/>
    <x v="0"/>
    <s v="Cádiz"/>
    <s v="Oficinas"/>
    <n v="182"/>
    <s v="Venta"/>
    <n v="55185.8"/>
    <n v="1440080"/>
    <n v="1152064"/>
    <n v="232830.2"/>
    <s v="Arturo"/>
    <n v="4.5999999999999996"/>
  </r>
  <r>
    <n v="156"/>
    <d v="2016-03-03T00:00:00"/>
    <d v="2016-07-01T00:00:00"/>
    <x v="1"/>
    <s v="Sevilla"/>
    <s v="Departamento"/>
    <n v="281"/>
    <s v="Venta"/>
    <n v="61773.279999999999"/>
    <n v="1597917"/>
    <n v="1278333.6000000001"/>
    <n v="257810.11999999991"/>
    <s v="Arturo"/>
    <n v="4.2"/>
  </r>
  <r>
    <n v="157"/>
    <d v="2016-03-03T00:00:00"/>
    <d v="2016-10-02T00:00:00"/>
    <x v="0"/>
    <s v="Málaga"/>
    <s v="Departamento"/>
    <n v="197"/>
    <s v="Venta"/>
    <n v="74470.28"/>
    <n v="1928417"/>
    <n v="1542733.6"/>
    <n v="311213.11999999988"/>
    <s v="Ángeles"/>
    <n v="4.5999999999999996"/>
  </r>
  <r>
    <n v="158"/>
    <d v="2016-03-03T00:00:00"/>
    <d v="2016-10-10T00:00:00"/>
    <x v="0"/>
    <s v="Cádiz"/>
    <s v="Estacionamiento"/>
    <n v="97"/>
    <s v="Alquiler"/>
    <n v="28173"/>
    <n v="768185"/>
    <n v="614548"/>
    <n v="125464"/>
    <s v="Sabrina"/>
    <n v="4.7"/>
  </r>
  <r>
    <n v="159"/>
    <d v="2016-03-04T00:00:00"/>
    <d v="2016-08-01T00:00:00"/>
    <x v="0"/>
    <s v="Málaga"/>
    <s v="Casa"/>
    <n v="99"/>
    <s v="Alquiler"/>
    <n v="21833.119999999999"/>
    <n v="599663"/>
    <n v="479730.4"/>
    <n v="98099.479999999981"/>
    <s v="Arturo"/>
    <n v="3.7"/>
  </r>
  <r>
    <n v="160"/>
    <d v="2016-03-04T00:00:00"/>
    <d v="2016-07-23T00:00:00"/>
    <x v="1"/>
    <s v="Cádiz"/>
    <s v="Oficinas"/>
    <n v="207"/>
    <s v="Venta"/>
    <n v="34131.120000000003"/>
    <n v="911713"/>
    <n v="729370.4"/>
    <n v="148211.47999999998"/>
    <s v="Ángeles"/>
    <n v="3.7"/>
  </r>
  <r>
    <n v="161"/>
    <d v="2016-03-04T00:00:00"/>
    <d v="2016-07-29T00:00:00"/>
    <x v="1"/>
    <s v="Sevilla"/>
    <s v="Oficinas"/>
    <n v="158"/>
    <s v="Venta"/>
    <n v="51576.2"/>
    <n v="1341965"/>
    <n v="1073572"/>
    <n v="216816.8"/>
    <s v="Iván"/>
    <n v="4.2"/>
  </r>
  <r>
    <n v="162"/>
    <d v="2016-03-05T00:00:00"/>
    <d v="2016-08-16T00:00:00"/>
    <x v="0"/>
    <s v="Cádiz"/>
    <s v="Estacionamiento"/>
    <n v="245"/>
    <s v="Venta"/>
    <n v="53298"/>
    <n v="1398160"/>
    <n v="1118528"/>
    <n v="226334"/>
    <s v="Iván"/>
    <n v="4"/>
  </r>
  <r>
    <n v="163"/>
    <d v="2016-03-05T00:00:00"/>
    <d v="2016-11-23T00:00:00"/>
    <x v="0"/>
    <s v="Sevilla"/>
    <s v="Depósito"/>
    <n v="259"/>
    <s v="Venta"/>
    <n v="45682.6"/>
    <n v="1197575"/>
    <n v="958060"/>
    <n v="193832.4"/>
    <s v="Romina"/>
    <n v="4.9000000000000004"/>
  </r>
  <r>
    <n v="164"/>
    <d v="2016-03-05T00:00:00"/>
    <d v="2016-09-13T00:00:00"/>
    <x v="0"/>
    <s v="Málaga"/>
    <s v="Casa"/>
    <n v="280"/>
    <s v="Venta"/>
    <n v="55167.24"/>
    <n v="1432166"/>
    <n v="1145732.8"/>
    <n v="231265.95999999996"/>
    <s v="Romina"/>
    <n v="4.8"/>
  </r>
  <r>
    <n v="165"/>
    <d v="2016-03-05T00:00:00"/>
    <d v="2016-10-11T00:00:00"/>
    <x v="0"/>
    <s v="Cádiz"/>
    <s v="Depósito"/>
    <n v="97"/>
    <s v="Venta"/>
    <n v="39055.160000000003"/>
    <n v="1037589"/>
    <n v="830071.2"/>
    <n v="168462.64000000004"/>
    <s v="Sabrina"/>
    <n v="3.7"/>
  </r>
  <r>
    <n v="166"/>
    <d v="2016-03-06T00:00:00"/>
    <d v="2016-07-29T00:00:00"/>
    <x v="1"/>
    <s v="Cádiz"/>
    <s v="Terreno"/>
    <n v="247"/>
    <s v="Venta"/>
    <n v="90162"/>
    <n v="2311985"/>
    <n v="1849588"/>
    <n v="372235"/>
    <s v="Sabrina"/>
    <n v="4.8"/>
  </r>
  <r>
    <n v="167"/>
    <d v="2016-03-06T00:00:00"/>
    <d v="2017-01-14T00:00:00"/>
    <x v="0"/>
    <s v="Córdoba"/>
    <s v="Terreno"/>
    <n v="165"/>
    <s v="Venta"/>
    <n v="53933.36"/>
    <n v="1407244"/>
    <n v="1125795.2"/>
    <n v="227515.44000000006"/>
    <s v="Sabrina"/>
    <n v="4"/>
  </r>
  <r>
    <n v="168"/>
    <d v="2016-03-06T00:00:00"/>
    <d v="2016-10-15T00:00:00"/>
    <x v="0"/>
    <s v="Sevilla"/>
    <s v="Oficinas"/>
    <n v="218"/>
    <s v="Venta"/>
    <n v="72895.399999999994"/>
    <n v="1878520"/>
    <n v="1502816"/>
    <n v="302808.59999999998"/>
    <s v="Carlos"/>
    <n v="4.3"/>
  </r>
  <r>
    <n v="169"/>
    <d v="2016-03-07T00:00:00"/>
    <d v="2016-07-14T00:00:00"/>
    <x v="1"/>
    <s v="Cádiz"/>
    <s v="Departamento"/>
    <n v="283"/>
    <s v="Venta"/>
    <n v="82592.12"/>
    <n v="2116563"/>
    <n v="1693250.4"/>
    <n v="340720.4800000001"/>
    <s v="Iván"/>
    <n v="4.8"/>
  </r>
  <r>
    <n v="170"/>
    <d v="2016-03-08T00:00:00"/>
    <d v="2017-02-20T00:00:00"/>
    <x v="0"/>
    <s v="Córdoba"/>
    <s v="Casa"/>
    <n v="67"/>
    <s v="Alquiler"/>
    <n v="23126.44"/>
    <n v="633771"/>
    <n v="507016.8"/>
    <n v="103627.76000000001"/>
    <s v="Carlos"/>
    <n v="4"/>
  </r>
  <r>
    <n v="171"/>
    <d v="2016-03-08T00:00:00"/>
    <d v="2016-11-13T00:00:00"/>
    <x v="0"/>
    <s v="Málaga"/>
    <s v="Depósito"/>
    <n v="140"/>
    <s v="Venta"/>
    <n v="53713.599999999999"/>
    <n v="1395125"/>
    <n v="1116100"/>
    <n v="225311.4"/>
    <s v="Carlos"/>
    <n v="4.2"/>
  </r>
  <r>
    <n v="172"/>
    <d v="2016-03-08T00:00:00"/>
    <d v="2016-10-19T00:00:00"/>
    <x v="0"/>
    <s v="Málaga"/>
    <s v="Terreno"/>
    <n v="104"/>
    <s v="Alquiler"/>
    <n v="21682.080000000002"/>
    <n v="594737"/>
    <n v="475789.6"/>
    <n v="97265.320000000022"/>
    <s v="Ángeles"/>
    <n v="5"/>
  </r>
  <r>
    <n v="173"/>
    <d v="2016-03-09T00:00:00"/>
    <d v="2017-03-08T00:00:00"/>
    <x v="0"/>
    <s v="Sevilla"/>
    <s v="Terreno"/>
    <n v="265"/>
    <s v="Venta"/>
    <n v="95282.04"/>
    <n v="2436961"/>
    <n v="1949568.8"/>
    <n v="392110.16"/>
    <s v="Carlos"/>
    <n v="4.2"/>
  </r>
  <r>
    <n v="174"/>
    <d v="2016-03-09T00:00:00"/>
    <d v="2016-08-25T00:00:00"/>
    <x v="0"/>
    <s v="Cádiz"/>
    <s v="Depósito"/>
    <n v="137"/>
    <s v="Venta"/>
    <n v="44191.64"/>
    <n v="1167901"/>
    <n v="934320.8"/>
    <n v="189388.55999999994"/>
    <s v="Carlos"/>
    <n v="4.9000000000000004"/>
  </r>
  <r>
    <n v="175"/>
    <d v="2016-03-10T00:00:00"/>
    <d v="2016-08-25T00:00:00"/>
    <x v="0"/>
    <s v="Cádiz"/>
    <s v="Estacionamiento"/>
    <n v="49"/>
    <s v="Alquiler"/>
    <n v="16023.44"/>
    <n v="453421"/>
    <n v="362736.8"/>
    <n v="74660.760000000009"/>
    <s v="Romina"/>
    <n v="4.5"/>
  </r>
  <r>
    <n v="176"/>
    <d v="2016-03-10T00:00:00"/>
    <d v="2016-08-30T00:00:00"/>
    <x v="0"/>
    <s v="Córdoba"/>
    <s v="Depósito"/>
    <n v="190"/>
    <s v="Venta"/>
    <n v="65677.399999999994"/>
    <n v="1695320"/>
    <n v="1356256"/>
    <n v="273386.59999999998"/>
    <s v="Iván"/>
    <n v="4.7"/>
  </r>
  <r>
    <n v="177"/>
    <d v="2016-03-11T00:00:00"/>
    <d v="2016-09-01T00:00:00"/>
    <x v="0"/>
    <s v="Córdoba"/>
    <s v="Oficinas"/>
    <n v="145"/>
    <s v="Venta"/>
    <n v="56013.48"/>
    <n v="1467497"/>
    <n v="1173997.6000000001"/>
    <n v="237485.9199999999"/>
    <s v="Iván"/>
    <n v="4.5"/>
  </r>
  <r>
    <n v="178"/>
    <d v="2016-03-11T00:00:00"/>
    <d v="2016-10-26T00:00:00"/>
    <x v="0"/>
    <s v="Cádiz"/>
    <s v="Departamento"/>
    <n v="114"/>
    <s v="Alquiler"/>
    <n v="19508"/>
    <n v="549785"/>
    <n v="439828"/>
    <n v="90449"/>
    <s v="Ángeles"/>
    <n v="3.7"/>
  </r>
  <r>
    <n v="179"/>
    <d v="2016-03-12T00:00:00"/>
    <d v="2017-02-27T00:00:00"/>
    <x v="0"/>
    <s v="Cádiz"/>
    <s v="Estacionamiento"/>
    <n v="152"/>
    <s v="Venta"/>
    <n v="33050.120000000003"/>
    <n v="884813"/>
    <n v="707850.4"/>
    <n v="143912.47999999998"/>
    <s v="Iván"/>
    <n v="4.0999999999999996"/>
  </r>
  <r>
    <n v="180"/>
    <d v="2016-03-12T00:00:00"/>
    <d v="2016-06-21T00:00:00"/>
    <x v="1"/>
    <s v="Córdoba"/>
    <s v="Estacionamiento"/>
    <n v="195"/>
    <s v="Venta"/>
    <n v="73899.12"/>
    <n v="1911413"/>
    <n v="1529130.4"/>
    <n v="308383.4800000001"/>
    <s v="Iván"/>
    <n v="3.6"/>
  </r>
  <r>
    <n v="181"/>
    <d v="2016-03-12T00:00:00"/>
    <d v="2016-08-11T00:00:00"/>
    <x v="0"/>
    <s v="Cádiz"/>
    <s v="Casa"/>
    <n v="37"/>
    <s v="Alquiler"/>
    <n v="14011.36"/>
    <n v="404069"/>
    <n v="323255.2"/>
    <n v="66802.439999999988"/>
    <s v="Carlos"/>
    <n v="4.4000000000000004"/>
  </r>
  <r>
    <n v="182"/>
    <d v="2016-03-13T00:00:00"/>
    <d v="2016-08-25T00:00:00"/>
    <x v="0"/>
    <s v="Málaga"/>
    <s v="Terreno"/>
    <n v="155"/>
    <s v="Venta"/>
    <n v="52205.16"/>
    <n v="1359539"/>
    <n v="1087631.2"/>
    <n v="219702.64000000004"/>
    <s v="Carlos"/>
    <n v="4.5999999999999996"/>
  </r>
  <r>
    <n v="183"/>
    <d v="2016-03-14T00:00:00"/>
    <d v="2016-09-02T00:00:00"/>
    <x v="0"/>
    <s v="Córdoba"/>
    <s v="Oficinas"/>
    <n v="228"/>
    <s v="Venta"/>
    <n v="56772.88"/>
    <n v="1483007"/>
    <n v="1186405.6000000001"/>
    <n v="239828.5199999999"/>
    <s v="Romina"/>
    <n v="5"/>
  </r>
  <r>
    <n v="184"/>
    <d v="2016-03-14T00:00:00"/>
    <d v="2016-10-24T00:00:00"/>
    <x v="0"/>
    <s v="Sevilla"/>
    <s v="Estacionamiento"/>
    <n v="268"/>
    <s v="Venta"/>
    <n v="57182.68"/>
    <n v="1484477"/>
    <n v="1187581.6000000001"/>
    <n v="239712.71999999991"/>
    <s v="Arturo"/>
    <n v="5"/>
  </r>
  <r>
    <n v="185"/>
    <d v="2016-03-15T00:00:00"/>
    <d v="2016-08-27T00:00:00"/>
    <x v="0"/>
    <s v="Cádiz"/>
    <s v="Casa"/>
    <n v="262"/>
    <s v="Venta"/>
    <n v="83708.2"/>
    <n v="2146415"/>
    <n v="1717132"/>
    <n v="345574.8"/>
    <s v="Ángeles"/>
    <n v="4.5"/>
  </r>
  <r>
    <n v="186"/>
    <d v="2016-03-16T00:00:00"/>
    <d v="2016-10-23T00:00:00"/>
    <x v="0"/>
    <s v="Sevilla"/>
    <s v="Local Comercial"/>
    <n v="81"/>
    <s v="Venta"/>
    <n v="29990.720000000001"/>
    <n v="816353"/>
    <n v="653082.4"/>
    <n v="133279.87999999998"/>
    <s v="Iván"/>
    <n v="4.5999999999999996"/>
  </r>
  <r>
    <n v="187"/>
    <d v="2016-03-16T00:00:00"/>
    <d v="2016-12-10T00:00:00"/>
    <x v="0"/>
    <s v="Cádiz"/>
    <s v="Casa"/>
    <n v="88"/>
    <s v="Venta"/>
    <n v="36053.199999999997"/>
    <n v="955515"/>
    <n v="764412"/>
    <n v="155049.79999999999"/>
    <s v="Ángeles"/>
    <n v="3.7"/>
  </r>
  <r>
    <n v="188"/>
    <d v="2016-03-16T00:00:00"/>
    <d v="2017-02-08T00:00:00"/>
    <x v="0"/>
    <s v="Sevilla"/>
    <s v="Depósito"/>
    <n v="56"/>
    <s v="Alquiler"/>
    <n v="20284.560000000001"/>
    <n v="573749"/>
    <n v="458999.2"/>
    <n v="94465.239999999991"/>
    <s v="Romina"/>
    <n v="4"/>
  </r>
  <r>
    <n v="189"/>
    <d v="2016-03-17T00:00:00"/>
    <d v="2016-10-25T00:00:00"/>
    <x v="0"/>
    <s v="Málaga"/>
    <s v="Departamento"/>
    <n v="157"/>
    <s v="Venta"/>
    <n v="49724"/>
    <n v="1298085"/>
    <n v="1038468"/>
    <n v="209893"/>
    <s v="Iván"/>
    <n v="4.2"/>
  </r>
  <r>
    <n v="190"/>
    <d v="2016-03-17T00:00:00"/>
    <d v="2016-10-25T00:00:00"/>
    <x v="0"/>
    <s v="Málaga"/>
    <s v="Casa"/>
    <n v="92"/>
    <s v="Alquiler"/>
    <n v="16877.400000000001"/>
    <n v="484695"/>
    <n v="387756"/>
    <n v="80061.600000000006"/>
    <s v="Arturo"/>
    <n v="4.5"/>
  </r>
  <r>
    <n v="191"/>
    <d v="2016-03-18T00:00:00"/>
    <d v="2016-07-23T00:00:00"/>
    <x v="1"/>
    <s v="Córdoba"/>
    <s v="Departamento"/>
    <n v="64"/>
    <s v="Alquiler"/>
    <n v="16313"/>
    <n v="467810"/>
    <n v="374248"/>
    <n v="77249"/>
    <s v="Romina"/>
    <n v="5"/>
  </r>
  <r>
    <n v="192"/>
    <d v="2016-03-18T00:00:00"/>
    <d v="2017-03-09T00:00:00"/>
    <x v="0"/>
    <s v="Sevilla"/>
    <s v="Local Comercial"/>
    <n v="50"/>
    <s v="Alquiler"/>
    <n v="21216.639999999999"/>
    <n v="590101"/>
    <n v="472080.8"/>
    <n v="96803.560000000012"/>
    <s v="Arturo"/>
    <n v="4.4000000000000004"/>
  </r>
  <r>
    <n v="193"/>
    <d v="2016-03-18T00:00:00"/>
    <d v="2016-10-07T00:00:00"/>
    <x v="0"/>
    <s v="Málaga"/>
    <s v="Local Comercial"/>
    <n v="52"/>
    <s v="Alquiler"/>
    <n v="17442.04"/>
    <n v="490136"/>
    <n v="392108.79999999999"/>
    <n v="80585.16"/>
    <s v="Ángeles"/>
    <n v="4.4000000000000004"/>
  </r>
  <r>
    <n v="194"/>
    <d v="2016-03-19T00:00:00"/>
    <d v="2016-09-14T00:00:00"/>
    <x v="0"/>
    <s v="Córdoba"/>
    <s v="Departamento"/>
    <n v="111"/>
    <s v="Venta"/>
    <n v="38886.800000000003"/>
    <n v="1023380"/>
    <n v="818704"/>
    <n v="165789.20000000001"/>
    <s v="Arturo"/>
    <n v="5"/>
  </r>
  <r>
    <n v="195"/>
    <d v="2016-03-19T00:00:00"/>
    <d v="2016-07-21T00:00:00"/>
    <x v="1"/>
    <s v="Sevilla"/>
    <s v="Depósito"/>
    <n v="58"/>
    <s v="Alquiler"/>
    <n v="8896.08"/>
    <n v="287337"/>
    <n v="229869.6"/>
    <n v="48571.319999999992"/>
    <s v="Romina"/>
    <n v="4.9000000000000004"/>
  </r>
  <r>
    <n v="196"/>
    <d v="2016-03-20T00:00:00"/>
    <d v="2016-11-10T00:00:00"/>
    <x v="0"/>
    <s v="Córdoba"/>
    <s v="Terreno"/>
    <n v="278"/>
    <s v="Venta"/>
    <n v="52863.68"/>
    <n v="1373202"/>
    <n v="1098561.6000000001"/>
    <n v="221776.71999999991"/>
    <s v="Romina"/>
    <n v="4.9000000000000004"/>
  </r>
  <r>
    <n v="197"/>
    <d v="2016-03-20T00:00:00"/>
    <d v="2017-01-13T00:00:00"/>
    <x v="0"/>
    <s v="Sevilla"/>
    <s v="Oficinas"/>
    <n v="81"/>
    <s v="Alquiler"/>
    <n v="19989.52"/>
    <n v="556223"/>
    <n v="444978.4"/>
    <n v="91255.079999999973"/>
    <s v="Romina"/>
    <n v="4"/>
  </r>
  <r>
    <n v="198"/>
    <d v="2016-03-21T00:00:00"/>
    <d v="2016-08-14T00:00:00"/>
    <x v="1"/>
    <s v="Córdoba"/>
    <s v="Estacionamiento"/>
    <n v="171"/>
    <s v="Alquiler"/>
    <n v="27653.279999999999"/>
    <n v="757367"/>
    <n v="605893.6"/>
    <n v="123820.12000000002"/>
    <s v="Arturo"/>
    <n v="4.8"/>
  </r>
  <r>
    <n v="199"/>
    <d v="2016-03-21T00:00:00"/>
    <d v="2017-03-10T00:00:00"/>
    <x v="0"/>
    <s v="Málaga"/>
    <s v="Casa"/>
    <n v="172"/>
    <s v="Venta"/>
    <n v="32520.720000000001"/>
    <n v="878828"/>
    <n v="703062.4"/>
    <n v="143244.87999999998"/>
    <s v="Ángeles"/>
    <n v="4.7"/>
  </r>
  <r>
    <n v="200"/>
    <d v="2016-03-22T00:00:00"/>
    <d v="2016-09-26T00:00:00"/>
    <x v="0"/>
    <s v="Sevilla"/>
    <s v="Local Comercial"/>
    <n v="278"/>
    <s v="Venta"/>
    <n v="83143.72"/>
    <n v="2144828"/>
    <n v="1715862.4"/>
    <n v="345821.88000000012"/>
    <s v="Arturo"/>
    <n v="4.2"/>
  </r>
  <r>
    <n v="201"/>
    <d v="2016-03-22T00:00:00"/>
    <d v="2016-11-09T00:00:00"/>
    <x v="0"/>
    <s v="Córdoba"/>
    <s v="Depósito"/>
    <n v="240"/>
    <s v="Venta"/>
    <n v="41292.400000000001"/>
    <n v="1087470"/>
    <n v="869976"/>
    <n v="176201.60000000001"/>
    <s v="Arturo"/>
    <n v="4.3"/>
  </r>
  <r>
    <n v="202"/>
    <d v="2016-03-22T00:00:00"/>
    <d v="2016-08-13T00:00:00"/>
    <x v="1"/>
    <s v="Sevilla"/>
    <s v="Local Comercial"/>
    <n v="49"/>
    <s v="Alquiler"/>
    <n v="10953.88"/>
    <n v="334757"/>
    <n v="267805.59999999998"/>
    <n v="55997.520000000026"/>
    <s v="Ángeles"/>
    <n v="5"/>
  </r>
  <r>
    <n v="203"/>
    <d v="2016-03-22T00:00:00"/>
    <d v="2016-07-16T00:00:00"/>
    <x v="1"/>
    <s v="Córdoba"/>
    <s v="Estacionamiento"/>
    <n v="164"/>
    <s v="Venta"/>
    <n v="35372.92"/>
    <n v="939283"/>
    <n v="751426.4"/>
    <n v="152483.68"/>
    <s v="Sabrina"/>
    <n v="4.3"/>
  </r>
  <r>
    <n v="204"/>
    <d v="2016-03-23T00:00:00"/>
    <d v="2016-11-09T00:00:00"/>
    <x v="0"/>
    <s v="Málaga"/>
    <s v="Terreno"/>
    <n v="100"/>
    <s v="Alquiler"/>
    <n v="26783.200000000001"/>
    <n v="728665"/>
    <n v="582932"/>
    <n v="118949.8"/>
    <s v="Sabrina"/>
    <n v="4"/>
  </r>
  <r>
    <n v="205"/>
    <d v="2016-03-23T00:00:00"/>
    <d v="2016-12-04T00:00:00"/>
    <x v="0"/>
    <s v="Sevilla"/>
    <s v="Oficinas"/>
    <n v="269"/>
    <s v="Venta"/>
    <n v="78979.679999999993"/>
    <n v="2038877"/>
    <n v="1631101.6"/>
    <n v="328795.71999999991"/>
    <s v="Sabrina"/>
    <n v="4.3"/>
  </r>
  <r>
    <n v="206"/>
    <d v="2016-03-23T00:00:00"/>
    <d v="2017-02-21T00:00:00"/>
    <x v="0"/>
    <s v="Málaga"/>
    <s v="Local Comercial"/>
    <n v="246"/>
    <s v="Venta"/>
    <n v="89129"/>
    <n v="2289985"/>
    <n v="1831988"/>
    <n v="368868"/>
    <s v="Carlos"/>
    <n v="4.2"/>
  </r>
  <r>
    <n v="207"/>
    <d v="2016-03-23T00:00:00"/>
    <d v="2016-08-19T00:00:00"/>
    <x v="1"/>
    <s v="Sevilla"/>
    <s v="Estacionamiento"/>
    <n v="127"/>
    <s v="Venta"/>
    <n v="52697.96"/>
    <n v="1374609"/>
    <n v="1099687.2"/>
    <n v="222223.84000000005"/>
    <s v="Sabrina"/>
    <n v="3.7"/>
  </r>
  <r>
    <n v="208"/>
    <d v="2016-03-23T00:00:00"/>
    <d v="2016-09-27T00:00:00"/>
    <x v="0"/>
    <s v="Sevilla"/>
    <s v="Departamento"/>
    <n v="150"/>
    <s v="Venta"/>
    <n v="53758.2"/>
    <n v="1406165"/>
    <n v="1124932"/>
    <n v="227474.8"/>
    <s v="Arturo"/>
    <n v="4.4000000000000004"/>
  </r>
  <r>
    <n v="209"/>
    <d v="2016-03-24T00:00:00"/>
    <d v="2016-09-21T00:00:00"/>
    <x v="0"/>
    <s v="Málaga"/>
    <s v="Local Comercial"/>
    <n v="164"/>
    <s v="Venta"/>
    <n v="64956.92"/>
    <n v="1680433"/>
    <n v="1344346.4"/>
    <n v="271129.68000000011"/>
    <s v="Ángeles"/>
    <n v="3.6"/>
  </r>
  <r>
    <n v="210"/>
    <d v="2016-03-24T00:00:00"/>
    <d v="2017-03-03T00:00:00"/>
    <x v="0"/>
    <s v="Málaga"/>
    <s v="Depósito"/>
    <n v="199"/>
    <s v="Venta"/>
    <n v="50673.760000000002"/>
    <n v="1334079"/>
    <n v="1067263.2"/>
    <n v="216142.04000000004"/>
    <s v="Romina"/>
    <n v="4.4000000000000004"/>
  </r>
  <r>
    <n v="211"/>
    <d v="2016-03-25T00:00:00"/>
    <d v="2016-08-11T00:00:00"/>
    <x v="1"/>
    <s v="Córdoba"/>
    <s v="Terreno"/>
    <n v="266"/>
    <s v="Venta"/>
    <n v="84361.84"/>
    <n v="2170731"/>
    <n v="1736584.8"/>
    <n v="349784.36"/>
    <s v="Romina"/>
    <n v="4.2"/>
  </r>
  <r>
    <n v="212"/>
    <d v="2016-03-25T00:00:00"/>
    <d v="2016-10-25T00:00:00"/>
    <x v="0"/>
    <s v="Málaga"/>
    <s v="Oficinas"/>
    <n v="57"/>
    <s v="Alquiler"/>
    <n v="18483.240000000002"/>
    <n v="528641"/>
    <n v="422912.8"/>
    <n v="87244.96"/>
    <s v="Romina"/>
    <n v="4.2"/>
  </r>
  <r>
    <n v="213"/>
    <d v="2016-03-26T00:00:00"/>
    <d v="2017-01-19T00:00:00"/>
    <x v="0"/>
    <s v="Córdoba"/>
    <s v="Estacionamiento"/>
    <n v="218"/>
    <s v="Venta"/>
    <n v="76186.720000000001"/>
    <n v="1969003"/>
    <n v="1575202.4"/>
    <n v="317613.88000000012"/>
    <s v="Arturo"/>
    <n v="4"/>
  </r>
  <r>
    <n v="214"/>
    <d v="2016-03-26T00:00:00"/>
    <d v="2016-08-26T00:00:00"/>
    <x v="0"/>
    <s v="Córdoba"/>
    <s v="Terreno"/>
    <n v="156"/>
    <s v="Venta"/>
    <n v="54527.44"/>
    <n v="1421496"/>
    <n v="1137196.8"/>
    <n v="229771.75999999995"/>
    <s v="Romina"/>
    <n v="4.5"/>
  </r>
  <r>
    <n v="215"/>
    <d v="2016-03-27T00:00:00"/>
    <d v="2016-07-13T00:00:00"/>
    <x v="1"/>
    <s v="Córdoba"/>
    <s v="Depósito"/>
    <n v="211"/>
    <s v="Venta"/>
    <n v="47852.32"/>
    <n v="1255643"/>
    <n v="1004514.4"/>
    <n v="203276.27999999997"/>
    <s v="Arturo"/>
    <n v="4.3"/>
  </r>
  <r>
    <n v="216"/>
    <d v="2016-03-27T00:00:00"/>
    <d v="2017-02-02T00:00:00"/>
    <x v="0"/>
    <s v="Córdoba"/>
    <s v="Terreno"/>
    <n v="258"/>
    <s v="Venta"/>
    <n v="58742.68"/>
    <n v="1531377"/>
    <n v="1225101.6000000001"/>
    <n v="247532.71999999991"/>
    <s v="Ángeles"/>
    <n v="4.0999999999999996"/>
  </r>
  <r>
    <n v="217"/>
    <d v="2016-03-28T00:00:00"/>
    <d v="2016-11-03T00:00:00"/>
    <x v="0"/>
    <s v="Cádiz"/>
    <s v="Depósito"/>
    <n v="212"/>
    <s v="Venta"/>
    <n v="54946"/>
    <n v="1435085"/>
    <n v="1148068"/>
    <n v="232071"/>
    <s v="Sabrina"/>
    <n v="4.2"/>
  </r>
  <r>
    <n v="218"/>
    <d v="2016-03-29T00:00:00"/>
    <d v="2016-12-31T00:00:00"/>
    <x v="0"/>
    <s v="Málaga"/>
    <s v="Oficinas"/>
    <n v="60"/>
    <s v="Alquiler"/>
    <n v="17354.400000000001"/>
    <n v="497920"/>
    <n v="398336"/>
    <n v="82229.600000000006"/>
    <s v="Romina"/>
    <n v="4.5999999999999996"/>
  </r>
  <r>
    <n v="219"/>
    <d v="2016-03-29T00:00:00"/>
    <d v="2017-03-28T00:00:00"/>
    <x v="0"/>
    <s v="Málaga"/>
    <s v="Oficinas"/>
    <n v="43"/>
    <s v="Alquiler"/>
    <n v="12957.24"/>
    <n v="387741"/>
    <n v="310192.8"/>
    <n v="64590.960000000014"/>
    <s v="Sabrina"/>
    <n v="3.8"/>
  </r>
  <r>
    <n v="220"/>
    <d v="2016-03-30T00:00:00"/>
    <d v="2016-09-17T00:00:00"/>
    <x v="0"/>
    <s v="Sevilla"/>
    <s v="Local Comercial"/>
    <n v="204"/>
    <s v="Venta"/>
    <n v="41001.32"/>
    <n v="1078768"/>
    <n v="863014.40000000002"/>
    <n v="174752.27999999997"/>
    <s v="Iván"/>
    <n v="4.3"/>
  </r>
  <r>
    <n v="221"/>
    <d v="2016-03-30T00:00:00"/>
    <d v="2016-08-27T00:00:00"/>
    <x v="0"/>
    <s v="Málaga"/>
    <s v="Departamento"/>
    <n v="49"/>
    <s v="Alquiler"/>
    <n v="18215"/>
    <n v="511085"/>
    <n v="408868"/>
    <n v="84002"/>
    <s v="Arturo"/>
    <n v="4.2"/>
  </r>
  <r>
    <n v="222"/>
    <d v="2016-03-30T00:00:00"/>
    <d v="2016-10-02T00:00:00"/>
    <x v="0"/>
    <s v="Córdoba"/>
    <s v="Local Comercial"/>
    <n v="79"/>
    <s v="Alquiler"/>
    <n v="15896.4"/>
    <n v="457145"/>
    <n v="365716"/>
    <n v="75532.600000000006"/>
    <s v="Ángeles"/>
    <n v="3.6"/>
  </r>
  <r>
    <n v="223"/>
    <d v="2016-03-31T00:00:00"/>
    <d v="2016-09-09T00:00:00"/>
    <x v="0"/>
    <s v="Cádiz"/>
    <s v="Estacionamiento"/>
    <n v="57"/>
    <s v="Alquiler"/>
    <n v="18892.96"/>
    <n v="526409"/>
    <n v="421127.2"/>
    <n v="86388.84"/>
    <s v="Sabrina"/>
    <n v="4.2"/>
  </r>
  <r>
    <n v="224"/>
    <d v="2016-03-31T00:00:00"/>
    <d v="2016-08-21T00:00:00"/>
    <x v="1"/>
    <s v="Sevilla"/>
    <s v="Oficinas"/>
    <n v="185"/>
    <s v="Venta"/>
    <n v="40467"/>
    <n v="1068485"/>
    <n v="854788"/>
    <n v="173230"/>
    <s v="Sabrina"/>
    <n v="4.3"/>
  </r>
  <r>
    <n v="225"/>
    <d v="2016-04-01T00:00:00"/>
    <d v="2016-12-15T00:00:00"/>
    <x v="0"/>
    <s v="Málaga"/>
    <s v="Terreno"/>
    <n v="149"/>
    <s v="Venta"/>
    <n v="41786.800000000003"/>
    <n v="1105805"/>
    <n v="884644"/>
    <n v="179374.2"/>
    <s v="Iván"/>
    <n v="4.4000000000000004"/>
  </r>
  <r>
    <n v="226"/>
    <d v="2016-04-01T00:00:00"/>
    <d v="2016-08-29T00:00:00"/>
    <x v="0"/>
    <s v="Córdoba"/>
    <s v="Terreno"/>
    <n v="177"/>
    <s v="Venta"/>
    <n v="44181.279999999999"/>
    <n v="1169617"/>
    <n v="935693.6"/>
    <n v="189742.12000000002"/>
    <s v="Carlos"/>
    <n v="4.4000000000000004"/>
  </r>
  <r>
    <n v="227"/>
    <d v="2016-04-01T00:00:00"/>
    <d v="2016-09-09T00:00:00"/>
    <x v="0"/>
    <s v="Córdoba"/>
    <s v="Local Comercial"/>
    <n v="173"/>
    <s v="Venta"/>
    <n v="66100.600000000006"/>
    <n v="1707450"/>
    <n v="1365960"/>
    <n v="275389.40000000002"/>
    <s v="Sabrina"/>
    <n v="4"/>
  </r>
  <r>
    <n v="228"/>
    <d v="2016-04-01T00:00:00"/>
    <d v="2016-11-12T00:00:00"/>
    <x v="0"/>
    <s v="Málaga"/>
    <s v="Local Comercial"/>
    <n v="204"/>
    <s v="Venta"/>
    <n v="79750.759999999995"/>
    <n v="2047104"/>
    <n v="1637683.2"/>
    <n v="329670.04000000004"/>
    <s v="Iván"/>
    <n v="3.8"/>
  </r>
  <r>
    <n v="229"/>
    <d v="2016-04-01T00:00:00"/>
    <d v="2017-01-25T00:00:00"/>
    <x v="0"/>
    <s v="Málaga"/>
    <s v="Oficinas"/>
    <n v="114"/>
    <s v="Alquiler"/>
    <n v="28784.240000000002"/>
    <n v="775691"/>
    <n v="620552.80000000005"/>
    <n v="126353.95999999995"/>
    <s v="Romina"/>
    <n v="4.4000000000000004"/>
  </r>
  <r>
    <n v="230"/>
    <d v="2016-04-02T00:00:00"/>
    <d v="2017-03-01T00:00:00"/>
    <x v="0"/>
    <s v="Córdoba"/>
    <s v="Departamento"/>
    <n v="182"/>
    <s v="Venta"/>
    <n v="54325.64"/>
    <n v="1418651"/>
    <n v="1134920.8"/>
    <n v="229404.55999999994"/>
    <s v="Arturo"/>
    <n v="4.9000000000000004"/>
  </r>
  <r>
    <n v="231"/>
    <d v="2016-04-03T00:00:00"/>
    <d v="2017-02-18T00:00:00"/>
    <x v="0"/>
    <s v="Sevilla"/>
    <s v="Estacionamiento"/>
    <n v="140"/>
    <s v="Alquiler"/>
    <n v="26005.040000000001"/>
    <n v="702436"/>
    <n v="561948.80000000005"/>
    <n v="114482.15999999995"/>
    <s v="Arturo"/>
    <n v="5"/>
  </r>
  <r>
    <n v="232"/>
    <d v="2016-04-03T00:00:00"/>
    <d v="2016-11-03T00:00:00"/>
    <x v="0"/>
    <s v="Sevilla"/>
    <s v="Local Comercial"/>
    <n v="208"/>
    <s v="Venta"/>
    <n v="58200.92"/>
    <n v="1516033"/>
    <n v="1212826.3999999999"/>
    <n v="245005.68000000011"/>
    <s v="Ángeles"/>
    <n v="4.2"/>
  </r>
  <r>
    <n v="233"/>
    <d v="2016-04-03T00:00:00"/>
    <d v="2016-10-05T00:00:00"/>
    <x v="0"/>
    <s v="Sevilla"/>
    <s v="Estacionamiento"/>
    <n v="239"/>
    <s v="Venta"/>
    <n v="53278.92"/>
    <n v="1398833"/>
    <n v="1119066.3999999999"/>
    <n v="226487.68000000011"/>
    <s v="Carlos"/>
    <n v="5"/>
  </r>
  <r>
    <n v="234"/>
    <d v="2016-04-03T00:00:00"/>
    <d v="2017-03-26T00:00:00"/>
    <x v="0"/>
    <s v="Córdoba"/>
    <s v="Terreno"/>
    <n v="226"/>
    <s v="Venta"/>
    <n v="67818"/>
    <n v="1759185"/>
    <n v="1407348"/>
    <n v="284019"/>
    <s v="Romina"/>
    <n v="5"/>
  </r>
  <r>
    <n v="235"/>
    <d v="2016-04-03T00:00:00"/>
    <d v="2016-11-02T00:00:00"/>
    <x v="0"/>
    <s v="Cádiz"/>
    <s v="Terreno"/>
    <n v="120"/>
    <s v="Venta"/>
    <n v="32747.32"/>
    <n v="884843"/>
    <n v="707874.4"/>
    <n v="144221.27999999997"/>
    <s v="Arturo"/>
    <n v="4.5"/>
  </r>
  <r>
    <n v="236"/>
    <d v="2016-04-03T00:00:00"/>
    <d v="2016-08-26T00:00:00"/>
    <x v="1"/>
    <s v="Córdoba"/>
    <s v="Depósito"/>
    <n v="223"/>
    <s v="Venta"/>
    <n v="83489.440000000002"/>
    <n v="2140771"/>
    <n v="1712616.8"/>
    <n v="344664.75999999995"/>
    <s v="Romina"/>
    <n v="4"/>
  </r>
  <r>
    <n v="237"/>
    <d v="2016-04-05T00:00:00"/>
    <d v="2016-10-07T00:00:00"/>
    <x v="0"/>
    <s v="Cádiz"/>
    <s v="Casa"/>
    <n v="259"/>
    <s v="Venta"/>
    <n v="69196"/>
    <n v="1785335"/>
    <n v="1428268"/>
    <n v="287871"/>
    <s v="Arturo"/>
    <n v="5"/>
  </r>
  <r>
    <n v="238"/>
    <d v="2016-04-05T00:00:00"/>
    <d v="2017-02-01T00:00:00"/>
    <x v="0"/>
    <s v="Córdoba"/>
    <s v="Estacionamiento"/>
    <n v="166"/>
    <s v="Venta"/>
    <n v="38803.800000000003"/>
    <n v="1032005"/>
    <n v="825604"/>
    <n v="167597.20000000001"/>
    <s v="Iván"/>
    <n v="4.8"/>
  </r>
  <r>
    <n v="239"/>
    <d v="2016-04-05T00:00:00"/>
    <d v="2017-01-02T00:00:00"/>
    <x v="0"/>
    <s v="Málaga"/>
    <s v="Depósito"/>
    <n v="262"/>
    <s v="Venta"/>
    <n v="92697.279999999999"/>
    <n v="2374517"/>
    <n v="1899613.6"/>
    <n v="382206.11999999988"/>
    <s v="Arturo"/>
    <n v="4.7"/>
  </r>
  <r>
    <n v="240"/>
    <d v="2016-04-06T00:00:00"/>
    <d v="2016-12-03T00:00:00"/>
    <x v="0"/>
    <s v="Málaga"/>
    <s v="Terreno"/>
    <n v="158"/>
    <s v="Venta"/>
    <n v="51263.64"/>
    <n v="1335201"/>
    <n v="1068160.8"/>
    <n v="215776.55999999994"/>
    <s v="Sabrina"/>
    <n v="4.7"/>
  </r>
  <r>
    <n v="241"/>
    <d v="2016-04-06T00:00:00"/>
    <d v="2016-07-26T00:00:00"/>
    <x v="1"/>
    <s v="Sevilla"/>
    <s v="Depósito"/>
    <n v="256"/>
    <s v="Venta"/>
    <n v="80904.399999999994"/>
    <n v="2075145"/>
    <n v="1660116"/>
    <n v="334124.59999999998"/>
    <s v="Romina"/>
    <n v="4.5999999999999996"/>
  </r>
  <r>
    <n v="242"/>
    <d v="2016-04-07T00:00:00"/>
    <d v="2016-08-16T00:00:00"/>
    <x v="1"/>
    <s v="Cádiz"/>
    <s v="Casa"/>
    <n v="63"/>
    <s v="Alquiler"/>
    <n v="25640.400000000001"/>
    <n v="693020"/>
    <n v="554416"/>
    <n v="112963.6"/>
    <s v="Iván"/>
    <n v="5"/>
  </r>
  <r>
    <n v="243"/>
    <d v="2016-04-07T00:00:00"/>
    <d v="2017-03-31T00:00:00"/>
    <x v="0"/>
    <s v="Cádiz"/>
    <s v="Oficinas"/>
    <n v="294"/>
    <s v="Venta"/>
    <n v="73978.84"/>
    <n v="1907031"/>
    <n v="1525624.8"/>
    <n v="307427.36"/>
    <s v="Sabrina"/>
    <n v="3.6"/>
  </r>
  <r>
    <n v="244"/>
    <d v="2016-04-07T00:00:00"/>
    <d v="2016-12-22T00:00:00"/>
    <x v="0"/>
    <s v="Sevilla"/>
    <s v="Oficinas"/>
    <n v="278"/>
    <s v="Venta"/>
    <n v="56228.04"/>
    <n v="1467561"/>
    <n v="1174048.8"/>
    <n v="237284.15999999995"/>
    <s v="Ángeles"/>
    <n v="4.5999999999999996"/>
  </r>
  <r>
    <n v="245"/>
    <d v="2016-04-08T00:00:00"/>
    <d v="2016-07-07T00:00:00"/>
    <x v="1"/>
    <s v="Málaga"/>
    <s v="Casa"/>
    <n v="233"/>
    <s v="Venta"/>
    <n v="46211.88"/>
    <n v="1213082"/>
    <n v="970465.6"/>
    <n v="196404.52000000002"/>
    <s v="Carlos"/>
    <n v="4.3"/>
  </r>
  <r>
    <n v="246"/>
    <d v="2016-04-09T00:00:00"/>
    <d v="2017-04-08T00:00:00"/>
    <x v="0"/>
    <s v="Sevilla"/>
    <s v="Casa"/>
    <n v="284"/>
    <s v="Venta"/>
    <n v="76267.08"/>
    <n v="1972587"/>
    <n v="1578069.6"/>
    <n v="318250.31999999989"/>
    <s v="Iván"/>
    <n v="5"/>
  </r>
  <r>
    <n v="247"/>
    <d v="2016-04-09T00:00:00"/>
    <d v="2016-12-09T00:00:00"/>
    <x v="0"/>
    <s v="Córdoba"/>
    <s v="Terreno"/>
    <n v="154"/>
    <s v="Venta"/>
    <n v="62586.080000000002"/>
    <n v="1619012"/>
    <n v="1295209.6000000001"/>
    <n v="261216.31999999989"/>
    <s v="Iván"/>
    <n v="4"/>
  </r>
  <r>
    <n v="248"/>
    <d v="2016-04-09T00:00:00"/>
    <d v="2016-12-26T00:00:00"/>
    <x v="0"/>
    <s v="Sevilla"/>
    <s v="Depósito"/>
    <n v="131"/>
    <s v="Venta"/>
    <n v="33712.800000000003"/>
    <n v="909605"/>
    <n v="727684"/>
    <n v="148208.20000000001"/>
    <s v="Arturo"/>
    <n v="4.7"/>
  </r>
  <r>
    <n v="249"/>
    <d v="2016-04-09T00:00:00"/>
    <d v="2016-12-13T00:00:00"/>
    <x v="0"/>
    <s v="Córdoba"/>
    <s v="Terreno"/>
    <n v="218"/>
    <s v="Venta"/>
    <n v="80057.039999999994"/>
    <n v="2062886"/>
    <n v="1650308.8"/>
    <n v="332520.15999999997"/>
    <s v="Carlos"/>
    <n v="5"/>
  </r>
  <r>
    <n v="250"/>
    <d v="2016-04-09T00:00:00"/>
    <d v="2017-02-01T00:00:00"/>
    <x v="0"/>
    <s v="Sevilla"/>
    <s v="Oficinas"/>
    <n v="169"/>
    <s v="Alquiler"/>
    <n v="29269"/>
    <n v="783560"/>
    <n v="626848"/>
    <n v="127443"/>
    <s v="Arturo"/>
    <n v="4.7"/>
  </r>
  <r>
    <n v="251"/>
    <d v="2016-04-09T00:00:00"/>
    <d v="2017-01-22T00:00:00"/>
    <x v="0"/>
    <s v="Cádiz"/>
    <s v="Depósito"/>
    <n v="118"/>
    <s v="Venta"/>
    <n v="44468.28"/>
    <n v="1167117"/>
    <n v="933693.6"/>
    <n v="188955.12000000002"/>
    <s v="Arturo"/>
    <n v="4.7"/>
  </r>
  <r>
    <n v="252"/>
    <d v="2016-04-09T00:00:00"/>
    <d v="2016-10-15T00:00:00"/>
    <x v="0"/>
    <s v="Cádiz"/>
    <s v="Depósito"/>
    <n v="164"/>
    <s v="Venta"/>
    <n v="64193.599999999999"/>
    <n v="1658525"/>
    <n v="1326820"/>
    <n v="267511.40000000002"/>
    <s v="Ángeles"/>
    <n v="4.5999999999999996"/>
  </r>
  <r>
    <n v="253"/>
    <d v="2016-04-10T00:00:00"/>
    <d v="2016-08-08T00:00:00"/>
    <x v="1"/>
    <s v="Málaga"/>
    <s v="Terreno"/>
    <n v="99"/>
    <s v="Alquiler"/>
    <n v="21671.24"/>
    <n v="603691"/>
    <n v="482952.8"/>
    <n v="99066.96"/>
    <s v="Ángeles"/>
    <n v="4.3"/>
  </r>
  <r>
    <n v="254"/>
    <d v="2016-04-10T00:00:00"/>
    <d v="2016-10-29T00:00:00"/>
    <x v="0"/>
    <s v="Sevilla"/>
    <s v="Terreno"/>
    <n v="62"/>
    <s v="Alquiler"/>
    <n v="14284.56"/>
    <n v="416174"/>
    <n v="332939.2"/>
    <n v="68950.239999999991"/>
    <s v="Arturo"/>
    <n v="3.8"/>
  </r>
  <r>
    <n v="255"/>
    <d v="2016-04-10T00:00:00"/>
    <d v="2017-03-04T00:00:00"/>
    <x v="0"/>
    <s v="Cádiz"/>
    <s v="Local Comercial"/>
    <n v="43"/>
    <s v="Alquiler"/>
    <n v="16273.44"/>
    <n v="461021"/>
    <n v="368816.8"/>
    <n v="75930.760000000009"/>
    <s v="Arturo"/>
    <n v="4.4000000000000004"/>
  </r>
  <r>
    <n v="256"/>
    <d v="2016-04-10T00:00:00"/>
    <d v="2016-10-05T00:00:00"/>
    <x v="0"/>
    <s v="Cádiz"/>
    <s v="Casa"/>
    <n v="233"/>
    <s v="Venta"/>
    <n v="63975.16"/>
    <n v="1656789"/>
    <n v="1325431.2"/>
    <n v="267382.64"/>
    <s v="Romina"/>
    <n v="4"/>
  </r>
  <r>
    <n v="257"/>
    <d v="2016-04-11T00:00:00"/>
    <d v="2017-02-09T00:00:00"/>
    <x v="0"/>
    <s v="Córdoba"/>
    <s v="Terreno"/>
    <n v="256"/>
    <s v="Venta"/>
    <n v="48147.88"/>
    <n v="1257182"/>
    <n v="1005745.6"/>
    <n v="203288.52000000002"/>
    <s v="Romina"/>
    <n v="4.5"/>
  </r>
  <r>
    <n v="258"/>
    <d v="2016-04-11T00:00:00"/>
    <d v="2017-02-13T00:00:00"/>
    <x v="0"/>
    <s v="Cádiz"/>
    <s v="Terreno"/>
    <n v="235"/>
    <s v="Venta"/>
    <n v="43189.919999999998"/>
    <n v="1136133"/>
    <n v="908906.4"/>
    <n v="184036.68"/>
    <s v="Ángeles"/>
    <n v="4.9000000000000004"/>
  </r>
  <r>
    <n v="259"/>
    <d v="2016-04-11T00:00:00"/>
    <d v="2017-02-26T00:00:00"/>
    <x v="0"/>
    <s v="Sevilla"/>
    <s v="Estacionamiento"/>
    <n v="135"/>
    <s v="Venta"/>
    <n v="46707.48"/>
    <n v="1219697"/>
    <n v="975757.6"/>
    <n v="197231.92"/>
    <s v="Sabrina"/>
    <n v="5"/>
  </r>
  <r>
    <n v="260"/>
    <d v="2016-04-12T00:00:00"/>
    <d v="2016-12-09T00:00:00"/>
    <x v="0"/>
    <s v="Córdoba"/>
    <s v="Terreno"/>
    <n v="253"/>
    <s v="Venta"/>
    <n v="68978.559999999998"/>
    <n v="1786499"/>
    <n v="1429199.2"/>
    <n v="288321.24000000005"/>
    <s v="Sabrina"/>
    <n v="4.5"/>
  </r>
  <r>
    <n v="261"/>
    <d v="2016-04-12T00:00:00"/>
    <d v="2017-04-07T00:00:00"/>
    <x v="0"/>
    <s v="Córdoba"/>
    <s v="Terreno"/>
    <n v="196"/>
    <s v="Venta"/>
    <n v="43106.32"/>
    <n v="1143593"/>
    <n v="914874.4"/>
    <n v="185612.27999999997"/>
    <s v="Carlos"/>
    <n v="4.9000000000000004"/>
  </r>
  <r>
    <n v="262"/>
    <d v="2016-04-12T00:00:00"/>
    <d v="2016-09-14T00:00:00"/>
    <x v="0"/>
    <s v="Sevilla"/>
    <s v="Departamento"/>
    <n v="175"/>
    <s v="Venta"/>
    <n v="57078.16"/>
    <n v="1486114"/>
    <n v="1188891.2"/>
    <n v="240144.64000000004"/>
    <s v="Sabrina"/>
    <n v="4.4000000000000004"/>
  </r>
  <r>
    <n v="263"/>
    <d v="2016-04-13T00:00:00"/>
    <d v="2016-08-06T00:00:00"/>
    <x v="1"/>
    <s v="Cádiz"/>
    <s v="Oficinas"/>
    <n v="237"/>
    <s v="Venta"/>
    <n v="39442.519999999997"/>
    <n v="1043473"/>
    <n v="834778.4"/>
    <n v="169252.08"/>
    <s v="Ángeles"/>
    <n v="4.5"/>
  </r>
  <r>
    <n v="264"/>
    <d v="2016-04-14T00:00:00"/>
    <d v="2017-03-02T00:00:00"/>
    <x v="0"/>
    <s v="Málaga"/>
    <s v="Casa"/>
    <n v="253"/>
    <s v="Venta"/>
    <n v="69716.479999999996"/>
    <n v="1807397"/>
    <n v="1445917.6"/>
    <n v="291762.91999999993"/>
    <s v="Iván"/>
    <n v="4"/>
  </r>
  <r>
    <n v="265"/>
    <d v="2016-04-14T00:00:00"/>
    <d v="2016-11-21T00:00:00"/>
    <x v="0"/>
    <s v="Sevilla"/>
    <s v="Casa"/>
    <n v="102"/>
    <s v="Venta"/>
    <n v="35880.199999999997"/>
    <n v="963740"/>
    <n v="770992"/>
    <n v="156867.79999999999"/>
    <s v="Sabrina"/>
    <n v="4.4000000000000004"/>
  </r>
  <r>
    <n v="266"/>
    <d v="2016-04-14T00:00:00"/>
    <d v="2016-09-16T00:00:00"/>
    <x v="0"/>
    <s v="Cádiz"/>
    <s v="Casa"/>
    <n v="209"/>
    <s v="Venta"/>
    <n v="44217.68"/>
    <n v="1162277"/>
    <n v="929821.6"/>
    <n v="188237.72000000003"/>
    <s v="Iván"/>
    <n v="4.8"/>
  </r>
  <r>
    <n v="267"/>
    <d v="2016-04-14T00:00:00"/>
    <d v="2016-09-27T00:00:00"/>
    <x v="0"/>
    <s v="Málaga"/>
    <s v="Departamento"/>
    <n v="199"/>
    <s v="Venta"/>
    <n v="50679.64"/>
    <n v="1327601"/>
    <n v="1062080.8"/>
    <n v="214840.55999999994"/>
    <s v="Romina"/>
    <n v="4.3"/>
  </r>
  <r>
    <n v="268"/>
    <d v="2016-04-15T00:00:00"/>
    <d v="2017-02-15T00:00:00"/>
    <x v="0"/>
    <s v="Cádiz"/>
    <s v="Oficinas"/>
    <n v="146"/>
    <s v="Venta"/>
    <n v="38041"/>
    <n v="1004735"/>
    <n v="803788"/>
    <n v="162906"/>
    <s v="Ángeles"/>
    <n v="4.4000000000000004"/>
  </r>
  <r>
    <n v="269"/>
    <d v="2016-04-15T00:00:00"/>
    <d v="2016-09-01T00:00:00"/>
    <x v="1"/>
    <s v="Cádiz"/>
    <s v="Local Comercial"/>
    <n v="49"/>
    <s v="Alquiler"/>
    <n v="17219.52"/>
    <n v="483373"/>
    <n v="386698.4"/>
    <n v="79455.079999999973"/>
    <s v="Ángeles"/>
    <n v="4.7"/>
  </r>
  <r>
    <n v="270"/>
    <d v="2016-04-15T00:00:00"/>
    <d v="2016-10-31T00:00:00"/>
    <x v="0"/>
    <s v="Sevilla"/>
    <s v="Oficinas"/>
    <n v="220"/>
    <s v="Venta"/>
    <n v="53099.24"/>
    <n v="1379391"/>
    <n v="1103512.8"/>
    <n v="222778.95999999996"/>
    <s v="Carlos"/>
    <n v="4"/>
  </r>
  <r>
    <n v="271"/>
    <d v="2016-04-15T00:00:00"/>
    <d v="2017-01-02T00:00:00"/>
    <x v="0"/>
    <s v="Cádiz"/>
    <s v="Terreno"/>
    <n v="233"/>
    <s v="Venta"/>
    <n v="42665.24"/>
    <n v="1129766"/>
    <n v="903812.8"/>
    <n v="183287.95999999996"/>
    <s v="Iván"/>
    <n v="3.8"/>
  </r>
  <r>
    <n v="272"/>
    <d v="2016-04-15T00:00:00"/>
    <d v="2016-09-03T00:00:00"/>
    <x v="1"/>
    <s v="Sevilla"/>
    <s v="Depósito"/>
    <n v="267"/>
    <s v="Venta"/>
    <n v="95272.4"/>
    <n v="2445695"/>
    <n v="1956556"/>
    <n v="393866.6"/>
    <s v="Romina"/>
    <n v="4.0999999999999996"/>
  </r>
  <r>
    <n v="273"/>
    <d v="2016-04-15T00:00:00"/>
    <d v="2017-02-14T00:00:00"/>
    <x v="0"/>
    <s v="Cádiz"/>
    <s v="Terreno"/>
    <n v="115"/>
    <s v="Alquiler"/>
    <n v="28180.2"/>
    <n v="759365"/>
    <n v="607492"/>
    <n v="123692.8"/>
    <s v="Carlos"/>
    <n v="3.9"/>
  </r>
  <r>
    <n v="274"/>
    <d v="2016-04-15T00:00:00"/>
    <d v="2017-03-17T00:00:00"/>
    <x v="0"/>
    <s v="Cádiz"/>
    <s v="Depósito"/>
    <n v="110"/>
    <s v="Venta"/>
    <n v="43113.2"/>
    <n v="1139365"/>
    <n v="911492"/>
    <n v="184759.8"/>
    <s v="Iván"/>
    <n v="4.8"/>
  </r>
  <r>
    <n v="275"/>
    <d v="2016-04-16T00:00:00"/>
    <d v="2016-11-20T00:00:00"/>
    <x v="0"/>
    <s v="Cádiz"/>
    <s v="Departamento"/>
    <n v="189"/>
    <s v="Venta"/>
    <n v="42112.959999999999"/>
    <n v="1115934"/>
    <n v="892747.2"/>
    <n v="181073.84000000005"/>
    <s v="Arturo"/>
    <n v="4.5999999999999996"/>
  </r>
  <r>
    <n v="276"/>
    <d v="2016-04-17T00:00:00"/>
    <d v="2016-11-17T00:00:00"/>
    <x v="0"/>
    <s v="Málaga"/>
    <s v="Terreno"/>
    <n v="106"/>
    <s v="Venta"/>
    <n v="40527"/>
    <n v="1075985"/>
    <n v="860788"/>
    <n v="174670"/>
    <s v="Arturo"/>
    <n v="4.2"/>
  </r>
  <r>
    <n v="277"/>
    <d v="2016-04-17T00:00:00"/>
    <d v="2017-01-06T00:00:00"/>
    <x v="0"/>
    <s v="Cádiz"/>
    <s v="Departamento"/>
    <n v="206"/>
    <s v="Venta"/>
    <n v="80651.44"/>
    <n v="2075071"/>
    <n v="1660056.8"/>
    <n v="334362.75999999995"/>
    <s v="Iván"/>
    <n v="5"/>
  </r>
  <r>
    <n v="278"/>
    <d v="2016-04-17T00:00:00"/>
    <d v="2016-08-25T00:00:00"/>
    <x v="1"/>
    <s v="Córdoba"/>
    <s v="Oficinas"/>
    <n v="118"/>
    <s v="Venta"/>
    <n v="32910"/>
    <n v="890235"/>
    <n v="712188"/>
    <n v="145137"/>
    <s v="Romina"/>
    <n v="4.5"/>
  </r>
  <r>
    <n v="279"/>
    <d v="2016-04-18T00:00:00"/>
    <d v="2017-02-26T00:00:00"/>
    <x v="0"/>
    <s v="Córdoba"/>
    <s v="Depósito"/>
    <n v="240"/>
    <s v="Venta"/>
    <n v="55905.24"/>
    <n v="1451441"/>
    <n v="1161152.8"/>
    <n v="234382.95999999996"/>
    <s v="Ángeles"/>
    <n v="4.5"/>
  </r>
  <r>
    <n v="280"/>
    <d v="2016-04-18T00:00:00"/>
    <d v="2016-08-25T00:00:00"/>
    <x v="1"/>
    <s v="Cádiz"/>
    <s v="Oficinas"/>
    <n v="148"/>
    <s v="Venta"/>
    <n v="34629.160000000003"/>
    <n v="918289"/>
    <n v="734631.2"/>
    <n v="149028.64000000004"/>
    <s v="Arturo"/>
    <n v="4.8"/>
  </r>
  <r>
    <n v="281"/>
    <d v="2016-04-18T00:00:00"/>
    <d v="2017-04-13T00:00:00"/>
    <x v="0"/>
    <s v="Málaga"/>
    <s v="Departamento"/>
    <n v="253"/>
    <s v="Venta"/>
    <n v="42255.12"/>
    <n v="1117763"/>
    <n v="894210.4"/>
    <n v="181297.47999999998"/>
    <s v="Romina"/>
    <n v="4.3"/>
  </r>
  <r>
    <n v="282"/>
    <d v="2016-04-18T00:00:00"/>
    <d v="2016-12-28T00:00:00"/>
    <x v="0"/>
    <s v="Córdoba"/>
    <s v="Terreno"/>
    <n v="282"/>
    <s v="Venta"/>
    <n v="100710.2"/>
    <n v="2570990"/>
    <n v="2056792"/>
    <n v="413487.8"/>
    <s v="Iván"/>
    <n v="4.9000000000000004"/>
  </r>
  <r>
    <n v="283"/>
    <d v="2016-04-18T00:00:00"/>
    <d v="2016-11-27T00:00:00"/>
    <x v="0"/>
    <s v="Cádiz"/>
    <s v="Departamento"/>
    <n v="130"/>
    <s v="Venta"/>
    <n v="52706.92"/>
    <n v="1372783"/>
    <n v="1098226.3999999999"/>
    <n v="221849.68000000011"/>
    <s v="Arturo"/>
    <n v="4.5999999999999996"/>
  </r>
  <r>
    <n v="284"/>
    <d v="2016-04-19T00:00:00"/>
    <d v="2016-10-20T00:00:00"/>
    <x v="0"/>
    <s v="Cádiz"/>
    <s v="Oficinas"/>
    <n v="256"/>
    <s v="Venta"/>
    <n v="95465.919999999998"/>
    <n v="2441383"/>
    <n v="1953106.4"/>
    <n v="392810.68000000011"/>
    <s v="Sabrina"/>
    <n v="3.6"/>
  </r>
  <r>
    <n v="285"/>
    <d v="2016-04-19T00:00:00"/>
    <d v="2017-01-10T00:00:00"/>
    <x v="0"/>
    <s v="Córdoba"/>
    <s v="Local Comercial"/>
    <n v="140"/>
    <s v="Alquiler"/>
    <n v="27432.48"/>
    <n v="749197"/>
    <n v="599357.6"/>
    <n v="122406.92000000003"/>
    <s v="Iván"/>
    <n v="4.2"/>
  </r>
  <r>
    <n v="286"/>
    <d v="2016-04-19T00:00:00"/>
    <d v="2017-01-24T00:00:00"/>
    <x v="0"/>
    <s v="Córdoba"/>
    <s v="Depósito"/>
    <n v="59"/>
    <s v="Alquiler"/>
    <n v="19808.8"/>
    <n v="560255"/>
    <n v="448204"/>
    <n v="92242.2"/>
    <s v="Iván"/>
    <n v="4.0999999999999996"/>
  </r>
  <r>
    <n v="287"/>
    <d v="2016-04-19T00:00:00"/>
    <d v="2016-07-22T00:00:00"/>
    <x v="1"/>
    <s v="Sevilla"/>
    <s v="Estacionamiento"/>
    <n v="220"/>
    <s v="Venta"/>
    <n v="53345"/>
    <n v="1397285"/>
    <n v="1117828"/>
    <n v="226112"/>
    <s v="Iván"/>
    <n v="4.4000000000000004"/>
  </r>
  <r>
    <n v="288"/>
    <d v="2016-04-19T00:00:00"/>
    <d v="2017-01-19T00:00:00"/>
    <x v="0"/>
    <s v="Málaga"/>
    <s v="Local Comercial"/>
    <n v="173"/>
    <s v="Venta"/>
    <n v="35733.760000000002"/>
    <n v="960779"/>
    <n v="768623.2"/>
    <n v="156422.04000000004"/>
    <s v="Sabrina"/>
    <n v="4.9000000000000004"/>
  </r>
  <r>
    <n v="289"/>
    <d v="2016-04-20T00:00:00"/>
    <d v="2017-02-17T00:00:00"/>
    <x v="0"/>
    <s v="Sevilla"/>
    <s v="Depósito"/>
    <n v="157"/>
    <s v="Venta"/>
    <n v="34682.36"/>
    <n v="931844"/>
    <n v="745475.2"/>
    <n v="151686.44000000006"/>
    <s v="Arturo"/>
    <n v="4.8"/>
  </r>
  <r>
    <n v="290"/>
    <d v="2016-04-20T00:00:00"/>
    <d v="2017-03-27T00:00:00"/>
    <x v="0"/>
    <s v="Cádiz"/>
    <s v="Casa"/>
    <n v="223"/>
    <s v="Venta"/>
    <n v="56584.72"/>
    <n v="1474303"/>
    <n v="1179442.3999999999"/>
    <n v="238275.88000000009"/>
    <s v="Iván"/>
    <n v="3.9"/>
  </r>
  <r>
    <n v="291"/>
    <d v="2016-04-21T00:00:00"/>
    <d v="2016-09-11T00:00:00"/>
    <x v="1"/>
    <s v="Cádiz"/>
    <s v="Casa"/>
    <n v="292"/>
    <s v="Venta"/>
    <n v="74018"/>
    <n v="1914160"/>
    <n v="1531328"/>
    <n v="308814"/>
    <s v="Arturo"/>
    <n v="4.7"/>
  </r>
  <r>
    <n v="292"/>
    <d v="2016-04-21T00:00:00"/>
    <d v="2017-03-08T00:00:00"/>
    <x v="0"/>
    <s v="Sevilla"/>
    <s v="Terreno"/>
    <n v="51"/>
    <s v="Alquiler"/>
    <n v="9206.76"/>
    <n v="294929"/>
    <n v="235943.2"/>
    <n v="49779.039999999986"/>
    <s v="Arturo"/>
    <n v="4.2"/>
  </r>
  <r>
    <n v="293"/>
    <d v="2016-04-22T00:00:00"/>
    <d v="2017-02-09T00:00:00"/>
    <x v="0"/>
    <s v="Córdoba"/>
    <s v="Estacionamiento"/>
    <n v="79"/>
    <s v="Alquiler"/>
    <n v="16184.72"/>
    <n v="466903"/>
    <n v="373522.4"/>
    <n v="77195.879999999976"/>
    <s v="Sabrina"/>
    <n v="4.7"/>
  </r>
  <r>
    <n v="294"/>
    <d v="2016-04-22T00:00:00"/>
    <d v="2017-03-18T00:00:00"/>
    <x v="0"/>
    <s v="Sevilla"/>
    <s v="Terreno"/>
    <n v="82"/>
    <s v="Alquiler"/>
    <n v="22570.400000000001"/>
    <n v="626445"/>
    <n v="501156"/>
    <n v="102718.6"/>
    <s v="Romina"/>
    <n v="4.4000000000000004"/>
  </r>
  <r>
    <n v="295"/>
    <d v="2016-04-22T00:00:00"/>
    <d v="2016-11-21T00:00:00"/>
    <x v="0"/>
    <s v="Cádiz"/>
    <s v="Depósito"/>
    <n v="127"/>
    <s v="Venta"/>
    <n v="30256.799999999999"/>
    <n v="823180"/>
    <n v="658544"/>
    <n v="134379.20000000001"/>
    <s v="Sabrina"/>
    <n v="4.8"/>
  </r>
  <r>
    <n v="296"/>
    <d v="2016-04-22T00:00:00"/>
    <d v="2017-03-28T00:00:00"/>
    <x v="0"/>
    <s v="Cádiz"/>
    <s v="Departamento"/>
    <n v="232"/>
    <s v="Venta"/>
    <n v="69849.2"/>
    <n v="1810265"/>
    <n v="1448212"/>
    <n v="292203.8"/>
    <s v="Arturo"/>
    <n v="4.0999999999999996"/>
  </r>
  <r>
    <n v="297"/>
    <d v="2016-04-23T00:00:00"/>
    <d v="2016-07-28T00:00:00"/>
    <x v="1"/>
    <s v="Málaga"/>
    <s v="Oficinas"/>
    <n v="281"/>
    <s v="Venta"/>
    <n v="107234.44"/>
    <n v="2735621"/>
    <n v="2188496.7999999998"/>
    <n v="439889.76000000018"/>
    <s v="Arturo"/>
    <n v="4.5"/>
  </r>
  <r>
    <n v="298"/>
    <d v="2016-04-23T00:00:00"/>
    <d v="2016-11-23T00:00:00"/>
    <x v="0"/>
    <s v="Cádiz"/>
    <s v="Departamento"/>
    <n v="101"/>
    <s v="Alquiler"/>
    <n v="23240.84"/>
    <n v="637081"/>
    <n v="509664.8"/>
    <n v="104175.36000000002"/>
    <s v="Sabrina"/>
    <n v="3.6"/>
  </r>
  <r>
    <n v="299"/>
    <d v="2016-04-23T00:00:00"/>
    <d v="2017-04-16T00:00:00"/>
    <x v="0"/>
    <s v="Sevilla"/>
    <s v="Terreno"/>
    <n v="42"/>
    <s v="Alquiler"/>
    <n v="11188.8"/>
    <n v="343655"/>
    <n v="274924"/>
    <n v="57542.2"/>
    <s v="Carlos"/>
    <n v="4"/>
  </r>
  <r>
    <n v="300"/>
    <d v="2016-04-23T00:00:00"/>
    <d v="2017-02-06T00:00:00"/>
    <x v="0"/>
    <s v="Cádiz"/>
    <s v="Terreno"/>
    <n v="79"/>
    <s v="Alquiler"/>
    <n v="26615.200000000001"/>
    <n v="719715"/>
    <n v="575772"/>
    <n v="117327.8"/>
    <s v="Romina"/>
    <n v="4.7"/>
  </r>
  <r>
    <n v="301"/>
    <d v="2016-04-24T00:00:00"/>
    <d v="2017-02-12T00:00:00"/>
    <x v="0"/>
    <s v="Sevilla"/>
    <s v="Depósito"/>
    <n v="172"/>
    <s v="Venta"/>
    <n v="57277.04"/>
    <n v="1494661"/>
    <n v="1195728.8"/>
    <n v="241655.15999999995"/>
    <s v="Romina"/>
    <n v="4"/>
  </r>
  <r>
    <n v="302"/>
    <d v="2016-04-24T00:00:00"/>
    <d v="2017-03-22T00:00:00"/>
    <x v="0"/>
    <s v="Córdoba"/>
    <s v="Casa"/>
    <n v="207"/>
    <s v="Venta"/>
    <n v="46078.76"/>
    <n v="1208379"/>
    <n v="966703.2"/>
    <n v="195597.04000000004"/>
    <s v="Arturo"/>
    <n v="3.6"/>
  </r>
  <r>
    <n v="303"/>
    <d v="2016-04-25T00:00:00"/>
    <d v="2016-08-30T00:00:00"/>
    <x v="1"/>
    <s v="Málaga"/>
    <s v="Casa"/>
    <n v="203"/>
    <s v="Venta"/>
    <n v="68116.84"/>
    <n v="1764706"/>
    <n v="1411764.8"/>
    <n v="284824.36"/>
    <s v="Romina"/>
    <n v="4.9000000000000004"/>
  </r>
  <r>
    <n v="304"/>
    <d v="2016-04-26T00:00:00"/>
    <d v="2017-02-16T00:00:00"/>
    <x v="0"/>
    <s v="Cádiz"/>
    <s v="Oficinas"/>
    <n v="292"/>
    <s v="Venta"/>
    <n v="103592.64"/>
    <n v="2649051"/>
    <n v="2119240.7999999998"/>
    <n v="426217.56000000017"/>
    <s v="Arturo"/>
    <n v="3.8"/>
  </r>
  <r>
    <n v="305"/>
    <d v="2016-04-27T00:00:00"/>
    <d v="2016-11-18T00:00:00"/>
    <x v="0"/>
    <s v="Córdoba"/>
    <s v="Local Comercial"/>
    <n v="245"/>
    <s v="Venta"/>
    <n v="45120.2"/>
    <n v="1186865"/>
    <n v="949492"/>
    <n v="192252.79999999999"/>
    <s v="Carlos"/>
    <n v="3.7"/>
  </r>
  <r>
    <n v="306"/>
    <d v="2016-04-27T00:00:00"/>
    <d v="2016-09-28T00:00:00"/>
    <x v="0"/>
    <s v="Córdoba"/>
    <s v="Oficinas"/>
    <n v="137"/>
    <s v="Venta"/>
    <n v="41165.480000000003"/>
    <n v="1092397"/>
    <n v="873917.6"/>
    <n v="177313.92000000001"/>
    <s v="Iván"/>
    <n v="4.9000000000000004"/>
  </r>
  <r>
    <n v="307"/>
    <d v="2016-04-27T00:00:00"/>
    <d v="2017-04-14T00:00:00"/>
    <x v="0"/>
    <s v="Córdoba"/>
    <s v="Departamento"/>
    <n v="193"/>
    <s v="Venta"/>
    <n v="65192.639999999999"/>
    <n v="1682101"/>
    <n v="1345680.8"/>
    <n v="271227.55999999994"/>
    <s v="Romina"/>
    <n v="5"/>
  </r>
  <r>
    <n v="308"/>
    <d v="2016-04-28T00:00:00"/>
    <d v="2017-03-16T00:00:00"/>
    <x v="0"/>
    <s v="Sevilla"/>
    <s v="Departamento"/>
    <n v="221"/>
    <s v="Venta"/>
    <n v="59640.639999999999"/>
    <n v="1557701"/>
    <n v="1246160.8"/>
    <n v="251899.55999999994"/>
    <s v="Romina"/>
    <n v="3.8"/>
  </r>
  <r>
    <n v="309"/>
    <d v="2016-04-28T00:00:00"/>
    <d v="2016-09-06T00:00:00"/>
    <x v="1"/>
    <s v="Málaga"/>
    <s v="Terreno"/>
    <n v="232"/>
    <s v="Venta"/>
    <n v="69823.679999999993"/>
    <n v="1800002"/>
    <n v="1440001.6"/>
    <n v="290176.71999999991"/>
    <s v="Sabrina"/>
    <n v="3.8"/>
  </r>
  <r>
    <n v="310"/>
    <d v="2016-04-28T00:00:00"/>
    <d v="2016-09-23T00:00:00"/>
    <x v="1"/>
    <s v="Sevilla"/>
    <s v="Oficinas"/>
    <n v="117"/>
    <s v="Venta"/>
    <n v="30612.68"/>
    <n v="829277"/>
    <n v="663421.6"/>
    <n v="135242.72000000003"/>
    <s v="Arturo"/>
    <n v="4.5999999999999996"/>
  </r>
  <r>
    <n v="311"/>
    <d v="2016-04-28T00:00:00"/>
    <d v="2016-12-29T00:00:00"/>
    <x v="0"/>
    <s v="Sevilla"/>
    <s v="Terreno"/>
    <n v="58"/>
    <s v="Alquiler"/>
    <n v="23214"/>
    <n v="641910"/>
    <n v="513528"/>
    <n v="105168"/>
    <s v="Romina"/>
    <n v="4.7"/>
  </r>
  <r>
    <n v="312"/>
    <d v="2016-04-29T00:00:00"/>
    <d v="2017-01-07T00:00:00"/>
    <x v="0"/>
    <s v="Málaga"/>
    <s v="Departamento"/>
    <n v="186"/>
    <s v="Venta"/>
    <n v="62262.36"/>
    <n v="1615769"/>
    <n v="1292615.2"/>
    <n v="260891.44000000006"/>
    <s v="Sabrina"/>
    <n v="4.0999999999999996"/>
  </r>
  <r>
    <n v="313"/>
    <d v="2016-04-30T00:00:00"/>
    <d v="2017-02-13T00:00:00"/>
    <x v="0"/>
    <s v="Sevilla"/>
    <s v="Depósito"/>
    <n v="87"/>
    <s v="Alquiler"/>
    <n v="15044.64"/>
    <n v="427876"/>
    <n v="342300.8"/>
    <n v="70530.560000000012"/>
    <s v="Sabrina"/>
    <n v="3.6"/>
  </r>
  <r>
    <n v="314"/>
    <d v="2016-04-30T00:00:00"/>
    <d v="2017-03-21T00:00:00"/>
    <x v="0"/>
    <s v="Sevilla"/>
    <s v="Casa"/>
    <n v="226"/>
    <s v="Venta"/>
    <n v="54317"/>
    <n v="1423385"/>
    <n v="1138708"/>
    <n v="230360"/>
    <s v="Carlos"/>
    <n v="4.7"/>
  </r>
  <r>
    <n v="315"/>
    <d v="2016-05-01T00:00:00"/>
    <d v="2017-02-14T00:00:00"/>
    <x v="0"/>
    <s v="Sevilla"/>
    <s v="Oficinas"/>
    <n v="244"/>
    <s v="Venta"/>
    <n v="96946.84"/>
    <n v="2476456"/>
    <n v="1981164.8"/>
    <n v="398344.36"/>
    <s v="Carlos"/>
    <n v="3.7"/>
  </r>
  <r>
    <n v="316"/>
    <d v="2016-05-02T00:00:00"/>
    <d v="2017-02-07T00:00:00"/>
    <x v="0"/>
    <s v="Málaga"/>
    <s v="Terreno"/>
    <n v="258"/>
    <s v="Venta"/>
    <n v="101872.44"/>
    <n v="2607596"/>
    <n v="2086076.8"/>
    <n v="419646.75999999995"/>
    <s v="Romina"/>
    <n v="4.9000000000000004"/>
  </r>
  <r>
    <n v="317"/>
    <d v="2016-05-02T00:00:00"/>
    <d v="2016-08-26T00:00:00"/>
    <x v="1"/>
    <s v="Málaga"/>
    <s v="Local Comercial"/>
    <n v="246"/>
    <s v="Venta"/>
    <n v="69014.679999999993"/>
    <n v="1791477"/>
    <n v="1433181.6"/>
    <n v="289280.71999999991"/>
    <s v="Iván"/>
    <n v="3.6"/>
  </r>
  <r>
    <n v="318"/>
    <d v="2016-05-02T00:00:00"/>
    <d v="2016-11-17T00:00:00"/>
    <x v="0"/>
    <s v="Cádiz"/>
    <s v="Casa"/>
    <n v="39"/>
    <s v="Alquiler"/>
    <n v="16658.88"/>
    <n v="477257"/>
    <n v="381805.6"/>
    <n v="78792.520000000019"/>
    <s v="Iván"/>
    <n v="4.0999999999999996"/>
  </r>
  <r>
    <n v="319"/>
    <d v="2016-05-02T00:00:00"/>
    <d v="2016-09-04T00:00:00"/>
    <x v="1"/>
    <s v="Cádiz"/>
    <s v="Local Comercial"/>
    <n v="118"/>
    <s v="Venta"/>
    <n v="37749.72"/>
    <n v="997853"/>
    <n v="798282.4"/>
    <n v="161820.87999999998"/>
    <s v="Sabrina"/>
    <n v="4.3"/>
  </r>
  <r>
    <n v="320"/>
    <d v="2016-05-02T00:00:00"/>
    <d v="2016-08-04T00:00:00"/>
    <x v="1"/>
    <s v="Málaga"/>
    <s v="Depósito"/>
    <n v="273"/>
    <s v="Venta"/>
    <n v="97060.36"/>
    <n v="2492644"/>
    <n v="1994115.2"/>
    <n v="401468.44000000006"/>
    <s v="Ángeles"/>
    <n v="4.9000000000000004"/>
  </r>
  <r>
    <n v="321"/>
    <d v="2016-05-03T00:00:00"/>
    <d v="2016-08-12T00:00:00"/>
    <x v="1"/>
    <s v="Málaga"/>
    <s v="Estacionamiento"/>
    <n v="187"/>
    <s v="Venta"/>
    <n v="38121.599999999999"/>
    <n v="1014225"/>
    <n v="811380"/>
    <n v="164723.4"/>
    <s v="Arturo"/>
    <n v="3.6"/>
  </r>
  <r>
    <n v="322"/>
    <d v="2016-05-03T00:00:00"/>
    <d v="2016-11-09T00:00:00"/>
    <x v="0"/>
    <s v="Cádiz"/>
    <s v="Casa"/>
    <n v="35"/>
    <s v="Alquiler"/>
    <n v="9131.24"/>
    <n v="292391"/>
    <n v="233912.8"/>
    <n v="49346.960000000014"/>
    <s v="Ángeles"/>
    <n v="3.9"/>
  </r>
  <r>
    <n v="323"/>
    <d v="2016-05-03T00:00:00"/>
    <d v="2016-10-15T00:00:00"/>
    <x v="0"/>
    <s v="Sevilla"/>
    <s v="Casa"/>
    <n v="232"/>
    <s v="Venta"/>
    <n v="62610.64"/>
    <n v="1628651"/>
    <n v="1302920.8"/>
    <n v="263119.55999999994"/>
    <s v="Ángeles"/>
    <n v="4.7"/>
  </r>
  <r>
    <n v="324"/>
    <d v="2016-05-04T00:00:00"/>
    <d v="2016-12-31T00:00:00"/>
    <x v="0"/>
    <s v="Cádiz"/>
    <s v="Terreno"/>
    <n v="150"/>
    <s v="Venta"/>
    <n v="34262.400000000001"/>
    <n v="912545"/>
    <n v="730036"/>
    <n v="148246.6"/>
    <s v="Romina"/>
    <n v="3.6"/>
  </r>
  <r>
    <n v="325"/>
    <d v="2016-05-04T00:00:00"/>
    <d v="2016-08-30T00:00:00"/>
    <x v="1"/>
    <s v="Sevilla"/>
    <s v="Estacionamiento"/>
    <n v="53"/>
    <s v="Alquiler"/>
    <n v="12299"/>
    <n v="368885"/>
    <n v="295108"/>
    <n v="61478"/>
    <s v="Carlos"/>
    <n v="4.8"/>
  </r>
  <r>
    <n v="326"/>
    <d v="2016-05-04T00:00:00"/>
    <d v="2016-10-08T00:00:00"/>
    <x v="0"/>
    <s v="Sevilla"/>
    <s v="Depósito"/>
    <n v="176"/>
    <s v="Venta"/>
    <n v="47968.959999999999"/>
    <n v="1263709"/>
    <n v="1010967.2"/>
    <n v="204772.84000000005"/>
    <s v="Sabrina"/>
    <n v="3.9"/>
  </r>
  <r>
    <n v="327"/>
    <d v="2016-05-04T00:00:00"/>
    <d v="2017-03-28T00:00:00"/>
    <x v="0"/>
    <s v="Cádiz"/>
    <s v="Terreno"/>
    <n v="176"/>
    <s v="Venta"/>
    <n v="40004.6"/>
    <n v="1058525"/>
    <n v="846820"/>
    <n v="171700.4"/>
    <s v="Iván"/>
    <n v="4.9000000000000004"/>
  </r>
  <r>
    <n v="328"/>
    <d v="2016-05-04T00:00:00"/>
    <d v="2017-04-17T00:00:00"/>
    <x v="0"/>
    <s v="Málaga"/>
    <s v="Estacionamiento"/>
    <n v="268"/>
    <s v="Venta"/>
    <n v="54076.72"/>
    <n v="1405853"/>
    <n v="1124682.3999999999"/>
    <n v="227093.88000000009"/>
    <s v="Iván"/>
    <n v="3.9"/>
  </r>
  <r>
    <n v="329"/>
    <d v="2016-05-04T00:00:00"/>
    <d v="2016-11-11T00:00:00"/>
    <x v="0"/>
    <s v="Cádiz"/>
    <s v="Depósito"/>
    <n v="281"/>
    <s v="Venta"/>
    <n v="75709"/>
    <n v="1958810"/>
    <n v="1567048"/>
    <n v="316053"/>
    <s v="Ángeles"/>
    <n v="4.0999999999999996"/>
  </r>
  <r>
    <n v="330"/>
    <d v="2016-05-05T00:00:00"/>
    <d v="2016-10-26T00:00:00"/>
    <x v="0"/>
    <s v="Málaga"/>
    <s v="Departamento"/>
    <n v="122"/>
    <s v="Venta"/>
    <n v="46847"/>
    <n v="1225735"/>
    <n v="980588"/>
    <n v="198300"/>
    <s v="Arturo"/>
    <n v="3.8"/>
  </r>
  <r>
    <n v="331"/>
    <d v="2016-05-05T00:00:00"/>
    <d v="2016-12-08T00:00:00"/>
    <x v="0"/>
    <s v="Cádiz"/>
    <s v="Terreno"/>
    <n v="201"/>
    <s v="Venta"/>
    <n v="38520.199999999997"/>
    <n v="1026840"/>
    <n v="821472"/>
    <n v="166847.79999999999"/>
    <s v="Sabrina"/>
    <n v="3.9"/>
  </r>
  <r>
    <n v="332"/>
    <d v="2016-05-06T00:00:00"/>
    <d v="2017-03-31T00:00:00"/>
    <x v="0"/>
    <s v="Sevilla"/>
    <s v="Casa"/>
    <n v="135"/>
    <s v="Venta"/>
    <n v="34013.199999999997"/>
    <n v="914165"/>
    <n v="731332"/>
    <n v="148819.79999999999"/>
    <s v="Sabrina"/>
    <n v="4.4000000000000004"/>
  </r>
  <r>
    <n v="333"/>
    <d v="2016-05-06T00:00:00"/>
    <d v="2016-08-25T00:00:00"/>
    <x v="1"/>
    <s v="Córdoba"/>
    <s v="Terreno"/>
    <n v="105"/>
    <s v="Venta"/>
    <n v="31403"/>
    <n v="839485"/>
    <n v="671588"/>
    <n v="136494"/>
    <s v="Iván"/>
    <n v="4.7"/>
  </r>
  <r>
    <n v="334"/>
    <d v="2016-05-07T00:00:00"/>
    <d v="2017-01-22T00:00:00"/>
    <x v="0"/>
    <s v="Córdoba"/>
    <s v="Departamento"/>
    <n v="236"/>
    <s v="Venta"/>
    <n v="83781.64"/>
    <n v="2147451"/>
    <n v="1717960.8"/>
    <n v="345708.55999999994"/>
    <s v="Arturo"/>
    <n v="4.5"/>
  </r>
  <r>
    <n v="335"/>
    <d v="2016-05-07T00:00:00"/>
    <d v="2017-04-27T00:00:00"/>
    <x v="0"/>
    <s v="Málaga"/>
    <s v="Departamento"/>
    <n v="142"/>
    <s v="Alquiler"/>
    <n v="24269.8"/>
    <n v="671405"/>
    <n v="537124"/>
    <n v="110011.2"/>
    <s v="Carlos"/>
    <n v="3.6"/>
  </r>
  <r>
    <n v="336"/>
    <d v="2016-05-07T00:00:00"/>
    <d v="2017-01-28T00:00:00"/>
    <x v="0"/>
    <s v="Sevilla"/>
    <s v="Oficinas"/>
    <n v="221"/>
    <s v="Venta"/>
    <n v="54704.44"/>
    <n v="1430946"/>
    <n v="1144756.8"/>
    <n v="231484.75999999995"/>
    <s v="Ángeles"/>
    <n v="4.5999999999999996"/>
  </r>
  <r>
    <n v="337"/>
    <d v="2016-05-08T00:00:00"/>
    <d v="2016-09-15T00:00:00"/>
    <x v="1"/>
    <s v="Málaga"/>
    <s v="Local Comercial"/>
    <n v="99"/>
    <s v="Alquiler"/>
    <n v="15480.4"/>
    <n v="450095"/>
    <n v="360076"/>
    <n v="74538.600000000006"/>
    <s v="Arturo"/>
    <n v="4.8"/>
  </r>
  <r>
    <n v="338"/>
    <d v="2016-05-08T00:00:00"/>
    <d v="2017-01-28T00:00:00"/>
    <x v="0"/>
    <s v="Málaga"/>
    <s v="Departamento"/>
    <n v="37"/>
    <s v="Alquiler"/>
    <n v="13541.44"/>
    <n v="398146"/>
    <n v="318516.8"/>
    <n v="66087.760000000009"/>
    <s v="Romina"/>
    <n v="4.0999999999999996"/>
  </r>
  <r>
    <n v="339"/>
    <d v="2016-05-09T00:00:00"/>
    <d v="2016-09-04T00:00:00"/>
    <x v="1"/>
    <s v="Córdoba"/>
    <s v="Estacionamiento"/>
    <n v="68"/>
    <s v="Alquiler"/>
    <n v="26363"/>
    <n v="719660"/>
    <n v="575728"/>
    <n v="117569"/>
    <s v="Carlos"/>
    <n v="4.5"/>
  </r>
  <r>
    <n v="340"/>
    <d v="2016-05-10T00:00:00"/>
    <d v="2016-12-01T00:00:00"/>
    <x v="0"/>
    <s v="Cádiz"/>
    <s v="Local Comercial"/>
    <n v="93"/>
    <s v="Venta"/>
    <n v="30447.32"/>
    <n v="820268"/>
    <n v="656214.4"/>
    <n v="133606.27999999997"/>
    <s v="Iván"/>
    <n v="4"/>
  </r>
  <r>
    <n v="341"/>
    <d v="2016-05-10T00:00:00"/>
    <d v="2016-11-02T00:00:00"/>
    <x v="0"/>
    <s v="Cádiz"/>
    <s v="Terreno"/>
    <n v="225"/>
    <s v="Venta"/>
    <n v="79040.88"/>
    <n v="2027182"/>
    <n v="1621745.6"/>
    <n v="326395.5199999999"/>
    <s v="Arturo"/>
    <n v="4.2"/>
  </r>
  <r>
    <n v="342"/>
    <d v="2016-05-10T00:00:00"/>
    <d v="2016-12-21T00:00:00"/>
    <x v="0"/>
    <s v="Cádiz"/>
    <s v="Estacionamiento"/>
    <n v="252"/>
    <s v="Venta"/>
    <n v="78608.12"/>
    <n v="2028713"/>
    <n v="1622970.4"/>
    <n v="327134.4800000001"/>
    <s v="Arturo"/>
    <n v="4"/>
  </r>
  <r>
    <n v="343"/>
    <d v="2016-05-10T00:00:00"/>
    <d v="2016-11-12T00:00:00"/>
    <x v="0"/>
    <s v="Córdoba"/>
    <s v="Casa"/>
    <n v="172"/>
    <s v="Venta"/>
    <n v="46372"/>
    <n v="1214585"/>
    <n v="971668"/>
    <n v="196545"/>
    <s v="Sabrina"/>
    <n v="4.5999999999999996"/>
  </r>
  <r>
    <n v="344"/>
    <d v="2016-05-10T00:00:00"/>
    <d v="2016-09-19T00:00:00"/>
    <x v="1"/>
    <s v="Cádiz"/>
    <s v="Oficinas"/>
    <n v="139"/>
    <s v="Venta"/>
    <n v="42505.64"/>
    <n v="1119951"/>
    <n v="895960.8"/>
    <n v="181484.55999999994"/>
    <s v="Iván"/>
    <n v="4.2"/>
  </r>
  <r>
    <n v="345"/>
    <d v="2016-05-11T00:00:00"/>
    <d v="2017-01-01T00:00:00"/>
    <x v="0"/>
    <s v="Córdoba"/>
    <s v="Terreno"/>
    <n v="124"/>
    <s v="Venta"/>
    <n v="49856.800000000003"/>
    <n v="1299980"/>
    <n v="1039984"/>
    <n v="210139.2"/>
    <s v="Iván"/>
    <n v="4"/>
  </r>
  <r>
    <n v="346"/>
    <d v="2016-05-11T00:00:00"/>
    <d v="2016-12-23T00:00:00"/>
    <x v="0"/>
    <s v="Sevilla"/>
    <s v="Local Comercial"/>
    <n v="197"/>
    <s v="Venta"/>
    <n v="51596.04"/>
    <n v="1357161"/>
    <n v="1085728.8"/>
    <n v="219836.15999999995"/>
    <s v="Arturo"/>
    <n v="4.2"/>
  </r>
  <r>
    <n v="347"/>
    <d v="2016-05-11T00:00:00"/>
    <d v="2016-09-18T00:00:00"/>
    <x v="1"/>
    <s v="Cádiz"/>
    <s v="Oficinas"/>
    <n v="166"/>
    <s v="Venta"/>
    <n v="33024.080000000002"/>
    <n v="888337"/>
    <n v="710669.6"/>
    <n v="144643.32"/>
    <s v="Romina"/>
    <n v="3.8"/>
  </r>
  <r>
    <n v="348"/>
    <d v="2016-05-11T00:00:00"/>
    <d v="2017-03-26T00:00:00"/>
    <x v="0"/>
    <s v="Sevilla"/>
    <s v="Oficinas"/>
    <n v="183"/>
    <s v="Venta"/>
    <n v="61246.559999999998"/>
    <n v="1597374"/>
    <n v="1277899.2"/>
    <n v="258228.24000000005"/>
    <s v="Carlos"/>
    <n v="3.7"/>
  </r>
  <r>
    <n v="349"/>
    <d v="2016-05-12T00:00:00"/>
    <d v="2016-11-01T00:00:00"/>
    <x v="0"/>
    <s v="Córdoba"/>
    <s v="Terreno"/>
    <n v="230"/>
    <s v="Venta"/>
    <n v="55004.08"/>
    <n v="1435337"/>
    <n v="1148269.6000000001"/>
    <n v="232063.31999999989"/>
    <s v="Ángeles"/>
    <n v="4.7"/>
  </r>
  <r>
    <n v="350"/>
    <d v="2016-05-13T00:00:00"/>
    <d v="2016-09-21T00:00:00"/>
    <x v="1"/>
    <s v="Cádiz"/>
    <s v="Terreno"/>
    <n v="100"/>
    <s v="Alquiler"/>
    <n v="26309.200000000001"/>
    <n v="717315"/>
    <n v="573852"/>
    <n v="117153.8"/>
    <s v="Ángeles"/>
    <n v="4.7"/>
  </r>
  <r>
    <n v="351"/>
    <d v="2016-05-13T00:00:00"/>
    <d v="2017-04-24T00:00:00"/>
    <x v="0"/>
    <s v="Sevilla"/>
    <s v="Estacionamiento"/>
    <n v="70"/>
    <s v="Alquiler"/>
    <n v="15725"/>
    <n v="455210"/>
    <n v="364168"/>
    <n v="75317"/>
    <s v="Arturo"/>
    <n v="3.7"/>
  </r>
  <r>
    <n v="352"/>
    <d v="2016-05-14T00:00:00"/>
    <d v="2016-10-10T00:00:00"/>
    <x v="1"/>
    <s v="Málaga"/>
    <s v="Depósito"/>
    <n v="237"/>
    <s v="Venta"/>
    <n v="81355"/>
    <n v="2097035"/>
    <n v="1677628"/>
    <n v="338052"/>
    <s v="Sabrina"/>
    <n v="4.7"/>
  </r>
  <r>
    <n v="353"/>
    <d v="2016-05-14T00:00:00"/>
    <d v="2016-08-14T00:00:00"/>
    <x v="1"/>
    <s v="Cádiz"/>
    <s v="Local Comercial"/>
    <n v="253"/>
    <s v="Venta"/>
    <n v="78112.399999999994"/>
    <n v="2016670"/>
    <n v="1613336"/>
    <n v="325221.59999999998"/>
    <s v="Romina"/>
    <n v="4.2"/>
  </r>
  <r>
    <n v="354"/>
    <d v="2016-05-14T00:00:00"/>
    <d v="2017-03-30T00:00:00"/>
    <x v="0"/>
    <s v="Sevilla"/>
    <s v="Casa"/>
    <n v="117"/>
    <s v="Venta"/>
    <n v="34247.040000000001"/>
    <n v="921961"/>
    <n v="737568.8"/>
    <n v="150145.15999999995"/>
    <s v="Romina"/>
    <n v="4.5999999999999996"/>
  </r>
  <r>
    <n v="355"/>
    <d v="2016-05-14T00:00:00"/>
    <d v="2016-10-15T00:00:00"/>
    <x v="0"/>
    <s v="Sevilla"/>
    <s v="Departamento"/>
    <n v="205"/>
    <s v="Venta"/>
    <n v="46466.44"/>
    <n v="1218171"/>
    <n v="974536.8"/>
    <n v="197167.75999999995"/>
    <s v="Romina"/>
    <n v="4.9000000000000004"/>
  </r>
  <r>
    <n v="356"/>
    <d v="2016-05-14T00:00:00"/>
    <d v="2017-02-03T00:00:00"/>
    <x v="0"/>
    <s v="Málaga"/>
    <s v="Local Comercial"/>
    <n v="150"/>
    <s v="Venta"/>
    <n v="32617.200000000001"/>
    <n v="867315"/>
    <n v="693852"/>
    <n v="140845.79999999999"/>
    <s v="Sabrina"/>
    <n v="3.8"/>
  </r>
  <r>
    <n v="357"/>
    <d v="2016-05-15T00:00:00"/>
    <d v="2016-08-19T00:00:00"/>
    <x v="1"/>
    <s v="Málaga"/>
    <s v="Terreno"/>
    <n v="193"/>
    <s v="Venta"/>
    <n v="67273.759999999995"/>
    <n v="1744429"/>
    <n v="1395543.2"/>
    <n v="281612.04000000004"/>
    <s v="Arturo"/>
    <n v="5"/>
  </r>
  <r>
    <n v="358"/>
    <d v="2016-05-15T00:00:00"/>
    <d v="2016-11-04T00:00:00"/>
    <x v="0"/>
    <s v="Sevilla"/>
    <s v="Local Comercial"/>
    <n v="124"/>
    <s v="Venta"/>
    <n v="46564.92"/>
    <n v="1216533"/>
    <n v="973226.4"/>
    <n v="196741.68"/>
    <s v="Carlos"/>
    <n v="3.9"/>
  </r>
  <r>
    <n v="359"/>
    <d v="2016-05-15T00:00:00"/>
    <d v="2017-03-18T00:00:00"/>
    <x v="0"/>
    <s v="Cádiz"/>
    <s v="Local Comercial"/>
    <n v="127"/>
    <s v="Venta"/>
    <n v="46107.199999999997"/>
    <n v="1213115"/>
    <n v="970492"/>
    <n v="196515.8"/>
    <s v="Iván"/>
    <n v="3.6"/>
  </r>
  <r>
    <n v="360"/>
    <d v="2016-05-16T00:00:00"/>
    <d v="2017-03-19T00:00:00"/>
    <x v="0"/>
    <s v="Málaga"/>
    <s v="Local Comercial"/>
    <n v="150"/>
    <s v="Venta"/>
    <n v="34876.800000000003"/>
    <n v="932705"/>
    <n v="746164"/>
    <n v="151664.20000000001"/>
    <s v="Sabrina"/>
    <n v="4.7"/>
  </r>
  <r>
    <n v="361"/>
    <d v="2016-05-17T00:00:00"/>
    <d v="2017-03-10T00:00:00"/>
    <x v="0"/>
    <s v="Cádiz"/>
    <s v="Departamento"/>
    <n v="288"/>
    <s v="Venta"/>
    <n v="59438"/>
    <n v="1542410"/>
    <n v="1233928"/>
    <n v="249044"/>
    <s v="Sabrina"/>
    <n v="3.9"/>
  </r>
  <r>
    <n v="362"/>
    <d v="2016-05-18T00:00:00"/>
    <d v="2016-12-02T00:00:00"/>
    <x v="0"/>
    <s v="Málaga"/>
    <s v="Oficinas"/>
    <n v="134"/>
    <s v="Alquiler"/>
    <n v="28314.799999999999"/>
    <n v="768980"/>
    <n v="615184"/>
    <n v="125481.2"/>
    <s v="Sabrina"/>
    <n v="5"/>
  </r>
  <r>
    <n v="363"/>
    <d v="2016-05-18T00:00:00"/>
    <d v="2017-03-30T00:00:00"/>
    <x v="0"/>
    <s v="Cádiz"/>
    <s v="Terreno"/>
    <n v="62"/>
    <s v="Alquiler"/>
    <n v="14252.96"/>
    <n v="415109"/>
    <n v="332087.2"/>
    <n v="68768.84"/>
    <s v="Romina"/>
    <n v="3.9"/>
  </r>
  <r>
    <n v="364"/>
    <d v="2016-05-18T00:00:00"/>
    <d v="2016-12-26T00:00:00"/>
    <x v="0"/>
    <s v="Sevilla"/>
    <s v="Departamento"/>
    <n v="261"/>
    <s v="Venta"/>
    <n v="49428.44"/>
    <n v="1293521"/>
    <n v="1034816.8"/>
    <n v="209275.75999999995"/>
    <s v="Sabrina"/>
    <n v="4.0999999999999996"/>
  </r>
  <r>
    <n v="365"/>
    <d v="2016-05-18T00:00:00"/>
    <d v="2016-10-16T00:00:00"/>
    <x v="0"/>
    <s v="Sevilla"/>
    <s v="Local Comercial"/>
    <n v="132"/>
    <s v="Alquiler"/>
    <n v="25963.200000000001"/>
    <n v="709840"/>
    <n v="567872"/>
    <n v="116004.8"/>
    <s v="Ángeles"/>
    <n v="4.2"/>
  </r>
  <r>
    <n v="366"/>
    <d v="2016-05-18T00:00:00"/>
    <d v="2017-05-10T00:00:00"/>
    <x v="0"/>
    <s v="Málaga"/>
    <s v="Estacionamiento"/>
    <n v="130"/>
    <s v="Venta"/>
    <n v="37526.68"/>
    <n v="997677"/>
    <n v="798141.6"/>
    <n v="162008.72000000003"/>
    <s v="Iván"/>
    <n v="4.4000000000000004"/>
  </r>
  <r>
    <n v="367"/>
    <d v="2016-05-18T00:00:00"/>
    <d v="2017-03-24T00:00:00"/>
    <x v="0"/>
    <s v="Sevilla"/>
    <s v="Local Comercial"/>
    <n v="73"/>
    <s v="Alquiler"/>
    <n v="18942.8"/>
    <n v="537705"/>
    <n v="430164"/>
    <n v="88598.2"/>
    <s v="Iván"/>
    <n v="4.7"/>
  </r>
  <r>
    <n v="368"/>
    <d v="2016-05-18T00:00:00"/>
    <d v="2016-10-18T00:00:00"/>
    <x v="0"/>
    <s v="Cádiz"/>
    <s v="Terreno"/>
    <n v="73"/>
    <s v="Alquiler"/>
    <n v="13481.8"/>
    <n v="390805"/>
    <n v="312644"/>
    <n v="64679.199999999997"/>
    <s v="Romina"/>
    <n v="4.3"/>
  </r>
  <r>
    <n v="369"/>
    <d v="2016-05-19T00:00:00"/>
    <d v="2016-12-27T00:00:00"/>
    <x v="0"/>
    <s v="Cádiz"/>
    <s v="Local Comercial"/>
    <n v="142"/>
    <s v="Venta"/>
    <n v="48434.559999999998"/>
    <n v="1274824"/>
    <n v="1019859.2"/>
    <n v="206530.24000000005"/>
    <s v="Sabrina"/>
    <n v="4.5"/>
  </r>
  <r>
    <n v="370"/>
    <d v="2016-05-19T00:00:00"/>
    <d v="2016-09-14T00:00:00"/>
    <x v="1"/>
    <s v="Málaga"/>
    <s v="Local Comercial"/>
    <n v="278"/>
    <s v="Venta"/>
    <n v="54102"/>
    <n v="1414460"/>
    <n v="1131568"/>
    <n v="228790"/>
    <s v="Iván"/>
    <n v="4.5999999999999996"/>
  </r>
  <r>
    <n v="371"/>
    <d v="2016-05-20T00:00:00"/>
    <d v="2016-12-08T00:00:00"/>
    <x v="0"/>
    <s v="Córdoba"/>
    <s v="Depósito"/>
    <n v="226"/>
    <s v="Venta"/>
    <n v="43440.2"/>
    <n v="1146465"/>
    <n v="917172"/>
    <n v="185852.79999999999"/>
    <s v="Sabrina"/>
    <n v="5"/>
  </r>
  <r>
    <n v="372"/>
    <d v="2016-05-20T00:00:00"/>
    <d v="2017-05-03T00:00:00"/>
    <x v="0"/>
    <s v="Sevilla"/>
    <s v="Depósito"/>
    <n v="160"/>
    <s v="Venta"/>
    <n v="52081.16"/>
    <n v="1354014"/>
    <n v="1083211.2"/>
    <n v="218721.64000000004"/>
    <s v="Sabrina"/>
    <n v="4.7"/>
  </r>
  <r>
    <n v="373"/>
    <d v="2016-05-21T00:00:00"/>
    <d v="2017-05-21T00:00:00"/>
    <x v="0"/>
    <s v="Cádiz"/>
    <s v="Estacionamiento"/>
    <n v="127"/>
    <s v="Venta"/>
    <n v="31792.44"/>
    <n v="859296"/>
    <n v="687436.80000000005"/>
    <n v="140066.75999999995"/>
    <s v="Arturo"/>
    <n v="4.3"/>
  </r>
  <r>
    <n v="374"/>
    <d v="2016-05-21T00:00:00"/>
    <d v="2016-11-13T00:00:00"/>
    <x v="0"/>
    <s v="Málaga"/>
    <s v="Local Comercial"/>
    <n v="162"/>
    <s v="Venta"/>
    <n v="34986.480000000003"/>
    <n v="931772"/>
    <n v="745417.6"/>
    <n v="151367.92000000001"/>
    <s v="Iván"/>
    <n v="3.6"/>
  </r>
  <r>
    <n v="375"/>
    <d v="2016-05-22T00:00:00"/>
    <d v="2017-04-10T00:00:00"/>
    <x v="0"/>
    <s v="Sevilla"/>
    <s v="Estacionamiento"/>
    <n v="227"/>
    <s v="Venta"/>
    <n v="55065.2"/>
    <n v="1435115"/>
    <n v="1148092"/>
    <n v="231957.8"/>
    <s v="Ángeles"/>
    <n v="4.3"/>
  </r>
  <r>
    <n v="376"/>
    <d v="2016-05-23T00:00:00"/>
    <d v="2016-09-04T00:00:00"/>
    <x v="1"/>
    <s v="Málaga"/>
    <s v="Terreno"/>
    <n v="243"/>
    <s v="Venta"/>
    <n v="47764.12"/>
    <n v="1246538"/>
    <n v="997230.4"/>
    <n v="201543.47999999998"/>
    <s v="Iván"/>
    <n v="4.5"/>
  </r>
  <r>
    <n v="377"/>
    <d v="2016-05-24T00:00:00"/>
    <d v="2017-04-16T00:00:00"/>
    <x v="0"/>
    <s v="Cádiz"/>
    <s v="Local Comercial"/>
    <n v="100"/>
    <s v="Alquiler"/>
    <n v="20016.400000000001"/>
    <n v="561695"/>
    <n v="449356"/>
    <n v="92322.6"/>
    <s v="Arturo"/>
    <n v="4.4000000000000004"/>
  </r>
  <r>
    <n v="378"/>
    <d v="2016-05-24T00:00:00"/>
    <d v="2016-09-17T00:00:00"/>
    <x v="1"/>
    <s v="Córdoba"/>
    <s v="Oficinas"/>
    <n v="276"/>
    <s v="Venta"/>
    <n v="66026"/>
    <n v="1716485"/>
    <n v="1373188"/>
    <n v="277271"/>
    <s v="Ángeles"/>
    <n v="4.5"/>
  </r>
  <r>
    <n v="379"/>
    <d v="2016-05-24T00:00:00"/>
    <d v="2016-10-13T00:00:00"/>
    <x v="1"/>
    <s v="Sevilla"/>
    <s v="Estacionamiento"/>
    <n v="101"/>
    <s v="Venta"/>
    <n v="31652.32"/>
    <n v="849293"/>
    <n v="679434.4"/>
    <n v="138206.27999999997"/>
    <s v="Iván"/>
    <n v="5"/>
  </r>
  <r>
    <n v="380"/>
    <d v="2016-05-25T00:00:00"/>
    <d v="2017-03-27T00:00:00"/>
    <x v="0"/>
    <s v="Cádiz"/>
    <s v="Departamento"/>
    <n v="265"/>
    <s v="Venta"/>
    <n v="102736.16"/>
    <n v="2623189"/>
    <n v="2098551.2000000002"/>
    <n v="421901.63999999978"/>
    <s v="Romina"/>
    <n v="4.9000000000000004"/>
  </r>
  <r>
    <n v="381"/>
    <d v="2016-05-25T00:00:00"/>
    <d v="2016-10-21T00:00:00"/>
    <x v="1"/>
    <s v="Sevilla"/>
    <s v="Departamento"/>
    <n v="119"/>
    <s v="Venta"/>
    <n v="30416.36"/>
    <n v="812369"/>
    <n v="649895.19999999995"/>
    <n v="132057.44000000006"/>
    <s v="Carlos"/>
    <n v="4.8"/>
  </r>
  <r>
    <n v="382"/>
    <d v="2016-05-26T00:00:00"/>
    <d v="2017-04-24T00:00:00"/>
    <x v="0"/>
    <s v="Córdoba"/>
    <s v="Estacionamiento"/>
    <n v="258"/>
    <s v="Venta"/>
    <n v="102376.36"/>
    <n v="2618669"/>
    <n v="2094935.2"/>
    <n v="421357.44000000006"/>
    <s v="Sabrina"/>
    <n v="3.6"/>
  </r>
  <r>
    <n v="383"/>
    <d v="2016-05-26T00:00:00"/>
    <d v="2016-12-28T00:00:00"/>
    <x v="0"/>
    <s v="Cádiz"/>
    <s v="Estacionamiento"/>
    <n v="293"/>
    <s v="Venta"/>
    <n v="52196.639999999999"/>
    <n v="1367651"/>
    <n v="1094120.8"/>
    <n v="221333.55999999994"/>
    <s v="Carlos"/>
    <n v="4.2"/>
  </r>
  <r>
    <n v="384"/>
    <d v="2016-05-26T00:00:00"/>
    <d v="2016-10-20T00:00:00"/>
    <x v="1"/>
    <s v="Sevilla"/>
    <s v="Local Comercial"/>
    <n v="196"/>
    <s v="Venta"/>
    <n v="71805"/>
    <n v="1859885"/>
    <n v="1487908"/>
    <n v="300172"/>
    <s v="Carlos"/>
    <n v="4.3"/>
  </r>
  <r>
    <n v="385"/>
    <d v="2016-05-26T00:00:00"/>
    <d v="2017-03-20T00:00:00"/>
    <x v="0"/>
    <s v="Cádiz"/>
    <s v="Estacionamiento"/>
    <n v="194"/>
    <s v="Venta"/>
    <n v="69054.2"/>
    <n v="1782890"/>
    <n v="1426312"/>
    <n v="287523.8"/>
    <s v="Sabrina"/>
    <n v="4"/>
  </r>
  <r>
    <n v="386"/>
    <d v="2016-05-26T00:00:00"/>
    <d v="2016-09-13T00:00:00"/>
    <x v="1"/>
    <s v="Sevilla"/>
    <s v="Casa"/>
    <n v="179"/>
    <s v="Venta"/>
    <n v="32525.4"/>
    <n v="867245"/>
    <n v="693796"/>
    <n v="140923.6"/>
    <s v="Arturo"/>
    <n v="4.5"/>
  </r>
  <r>
    <n v="387"/>
    <d v="2016-05-27T00:00:00"/>
    <d v="2016-09-04T00:00:00"/>
    <x v="1"/>
    <s v="Sevilla"/>
    <s v="Estacionamiento"/>
    <n v="112"/>
    <s v="Alquiler"/>
    <n v="18306.88"/>
    <n v="522957"/>
    <n v="418365.6"/>
    <n v="86284.520000000019"/>
    <s v="Carlos"/>
    <n v="4.9000000000000004"/>
  </r>
  <r>
    <n v="388"/>
    <d v="2016-05-28T00:00:00"/>
    <d v="2017-02-13T00:00:00"/>
    <x v="0"/>
    <s v="Sevilla"/>
    <s v="Oficinas"/>
    <n v="132"/>
    <s v="Venta"/>
    <n v="32345.08"/>
    <n v="871637"/>
    <n v="697309.6"/>
    <n v="141982.32"/>
    <s v="Iván"/>
    <n v="4"/>
  </r>
  <r>
    <n v="389"/>
    <d v="2016-05-29T00:00:00"/>
    <d v="2017-02-02T00:00:00"/>
    <x v="0"/>
    <s v="Sevilla"/>
    <s v="Oficinas"/>
    <n v="192"/>
    <s v="Venta"/>
    <n v="34280.36"/>
    <n v="919269"/>
    <n v="735415.2"/>
    <n v="149573.44000000006"/>
    <s v="Sabrina"/>
    <n v="3.8"/>
  </r>
  <r>
    <n v="390"/>
    <d v="2016-05-30T00:00:00"/>
    <d v="2016-12-10T00:00:00"/>
    <x v="0"/>
    <s v="Málaga"/>
    <s v="Local Comercial"/>
    <n v="61"/>
    <s v="Alquiler"/>
    <n v="14925"/>
    <n v="425835"/>
    <n v="340668"/>
    <n v="70242"/>
    <s v="Sabrina"/>
    <n v="4.9000000000000004"/>
  </r>
  <r>
    <n v="391"/>
    <d v="2016-05-30T00:00:00"/>
    <d v="2017-03-29T00:00:00"/>
    <x v="0"/>
    <s v="Málaga"/>
    <s v="Casa"/>
    <n v="294"/>
    <s v="Venta"/>
    <n v="58274"/>
    <n v="1519985"/>
    <n v="1215988"/>
    <n v="245723"/>
    <s v="Romina"/>
    <n v="4.7"/>
  </r>
  <r>
    <n v="392"/>
    <d v="2016-05-30T00:00:00"/>
    <d v="2017-02-06T00:00:00"/>
    <x v="0"/>
    <s v="Málaga"/>
    <s v="Casa"/>
    <n v="197"/>
    <s v="Venta"/>
    <n v="61631"/>
    <n v="1596935"/>
    <n v="1277548"/>
    <n v="257756"/>
    <s v="Iván"/>
    <n v="4.9000000000000004"/>
  </r>
  <r>
    <n v="393"/>
    <d v="2016-05-31T00:00:00"/>
    <d v="2017-03-04T00:00:00"/>
    <x v="0"/>
    <s v="Sevilla"/>
    <s v="Depósito"/>
    <n v="218"/>
    <s v="Venta"/>
    <n v="45744"/>
    <n v="1200860"/>
    <n v="960688"/>
    <n v="194428"/>
    <s v="Arturo"/>
    <n v="3.7"/>
  </r>
  <r>
    <n v="394"/>
    <d v="2016-05-31T00:00:00"/>
    <d v="2017-04-17T00:00:00"/>
    <x v="0"/>
    <s v="Málaga"/>
    <s v="Local Comercial"/>
    <n v="198"/>
    <s v="Venta"/>
    <n v="37222.68"/>
    <n v="983277"/>
    <n v="786621.6"/>
    <n v="159432.72000000003"/>
    <s v="Ángeles"/>
    <n v="4.3"/>
  </r>
  <r>
    <n v="395"/>
    <d v="2016-05-31T00:00:00"/>
    <d v="2017-05-23T00:00:00"/>
    <x v="0"/>
    <s v="Sevilla"/>
    <s v="Local Comercial"/>
    <n v="187"/>
    <s v="Venta"/>
    <n v="45761.84"/>
    <n v="1195781"/>
    <n v="956624.8"/>
    <n v="193394.35999999996"/>
    <s v="Romina"/>
    <n v="4.4000000000000004"/>
  </r>
  <r>
    <n v="396"/>
    <d v="2016-05-31T00:00:00"/>
    <d v="2016-09-07T00:00:00"/>
    <x v="1"/>
    <s v="Sevilla"/>
    <s v="Depósito"/>
    <n v="293"/>
    <s v="Venta"/>
    <n v="62939.76"/>
    <n v="1639029"/>
    <n v="1311223.2"/>
    <n v="264866.04000000004"/>
    <s v="Iván"/>
    <n v="3.8"/>
  </r>
  <r>
    <n v="397"/>
    <d v="2016-06-01T00:00:00"/>
    <d v="2017-05-10T00:00:00"/>
    <x v="0"/>
    <s v="Cádiz"/>
    <s v="Casa"/>
    <n v="173"/>
    <s v="Venta"/>
    <n v="36134.839999999997"/>
    <n v="969806"/>
    <n v="775844.8"/>
    <n v="157826.35999999996"/>
    <s v="Carlos"/>
    <n v="4.5"/>
  </r>
  <r>
    <n v="398"/>
    <d v="2016-06-01T00:00:00"/>
    <d v="2016-11-08T00:00:00"/>
    <x v="0"/>
    <s v="Cádiz"/>
    <s v="Estacionamiento"/>
    <n v="66"/>
    <s v="Alquiler"/>
    <n v="15928.96"/>
    <n v="464309"/>
    <n v="371447.2"/>
    <n v="76932.84"/>
    <s v="Sabrina"/>
    <n v="5"/>
  </r>
  <r>
    <n v="399"/>
    <d v="2016-06-01T00:00:00"/>
    <d v="2017-01-24T00:00:00"/>
    <x v="0"/>
    <s v="Cádiz"/>
    <s v="Local Comercial"/>
    <n v="60"/>
    <s v="Alquiler"/>
    <n v="18366.400000000001"/>
    <n v="520345"/>
    <n v="416276"/>
    <n v="85702.6"/>
    <s v="Arturo"/>
    <n v="4.7"/>
  </r>
  <r>
    <n v="400"/>
    <d v="2016-06-01T00:00:00"/>
    <d v="2017-01-22T00:00:00"/>
    <x v="0"/>
    <s v="Cádiz"/>
    <s v="Local Comercial"/>
    <n v="204"/>
    <s v="Venta"/>
    <n v="48059.8"/>
    <n v="1261605"/>
    <n v="1009284"/>
    <n v="204261.2"/>
    <s v="Romina"/>
    <n v="5"/>
  </r>
  <r>
    <n v="401"/>
    <d v="2016-06-02T00:00:00"/>
    <d v="2017-06-02T00:00:00"/>
    <x v="0"/>
    <s v="Málaga"/>
    <s v="Casa"/>
    <n v="267"/>
    <s v="Venta"/>
    <n v="106160"/>
    <n v="2719385"/>
    <n v="2175508"/>
    <n v="437717"/>
    <s v="Arturo"/>
    <n v="3.9"/>
  </r>
  <r>
    <n v="402"/>
    <d v="2016-06-02T00:00:00"/>
    <d v="2017-01-21T00:00:00"/>
    <x v="0"/>
    <s v="Cádiz"/>
    <s v="Depósito"/>
    <n v="273"/>
    <s v="Venta"/>
    <n v="86860.52"/>
    <n v="2224623"/>
    <n v="1779698.4"/>
    <n v="358064.08000000007"/>
    <s v="Ángeles"/>
    <n v="4.5999999999999996"/>
  </r>
  <r>
    <n v="403"/>
    <d v="2016-06-02T00:00:00"/>
    <d v="2017-04-26T00:00:00"/>
    <x v="0"/>
    <s v="Málaga"/>
    <s v="Oficinas"/>
    <n v="87"/>
    <s v="Venta"/>
    <n v="30152.6"/>
    <n v="806525"/>
    <n v="645220"/>
    <n v="131152.4"/>
    <s v="Iván"/>
    <n v="4.2"/>
  </r>
  <r>
    <n v="404"/>
    <d v="2016-06-03T00:00:00"/>
    <d v="2017-03-22T00:00:00"/>
    <x v="0"/>
    <s v="Sevilla"/>
    <s v="Departamento"/>
    <n v="69"/>
    <s v="Alquiler"/>
    <n v="27341.040000000001"/>
    <n v="739061"/>
    <n v="591248.80000000005"/>
    <n v="120471.15999999995"/>
    <s v="Romina"/>
    <n v="4.7"/>
  </r>
  <r>
    <n v="405"/>
    <d v="2016-06-03T00:00:00"/>
    <d v="2017-01-20T00:00:00"/>
    <x v="0"/>
    <s v="Sevilla"/>
    <s v="Estacionamiento"/>
    <n v="217"/>
    <s v="Venta"/>
    <n v="71527.679999999993"/>
    <n v="1841477"/>
    <n v="1473181.6"/>
    <n v="296767.71999999991"/>
    <s v="Iván"/>
    <n v="4.0999999999999996"/>
  </r>
  <r>
    <n v="406"/>
    <d v="2016-06-03T00:00:00"/>
    <d v="2017-02-23T00:00:00"/>
    <x v="0"/>
    <s v="Córdoba"/>
    <s v="Oficinas"/>
    <n v="201"/>
    <s v="Venta"/>
    <n v="74193"/>
    <n v="1920185"/>
    <n v="1536148"/>
    <n v="309844"/>
    <s v="Romina"/>
    <n v="4.8"/>
  </r>
  <r>
    <n v="407"/>
    <d v="2016-06-03T00:00:00"/>
    <d v="2016-12-16T00:00:00"/>
    <x v="0"/>
    <s v="Sevilla"/>
    <s v="Departamento"/>
    <n v="159"/>
    <s v="Venta"/>
    <n v="54154.2"/>
    <n v="1419965"/>
    <n v="1135972"/>
    <n v="229838.8"/>
    <s v="Ángeles"/>
    <n v="5"/>
  </r>
  <r>
    <n v="408"/>
    <d v="2016-06-04T00:00:00"/>
    <d v="2017-01-22T00:00:00"/>
    <x v="0"/>
    <s v="Cádiz"/>
    <s v="Casa"/>
    <n v="70"/>
    <s v="Alquiler"/>
    <n v="28376.52"/>
    <n v="766273"/>
    <n v="613018.4"/>
    <n v="124878.07999999997"/>
    <s v="Arturo"/>
    <n v="4.3"/>
  </r>
  <r>
    <n v="409"/>
    <d v="2016-06-04T00:00:00"/>
    <d v="2017-04-05T00:00:00"/>
    <x v="0"/>
    <s v="Málaga"/>
    <s v="Depósito"/>
    <n v="288"/>
    <s v="Venta"/>
    <n v="68848.56"/>
    <n v="1786574"/>
    <n v="1429259.2"/>
    <n v="288466.24000000005"/>
    <s v="Sabrina"/>
    <n v="3.8"/>
  </r>
  <r>
    <n v="410"/>
    <d v="2016-06-04T00:00:00"/>
    <d v="2016-10-30T00:00:00"/>
    <x v="1"/>
    <s v="Cádiz"/>
    <s v="Estacionamiento"/>
    <n v="42"/>
    <s v="Alquiler"/>
    <n v="16620.080000000002"/>
    <n v="471737"/>
    <n v="377389.6"/>
    <n v="77727.320000000022"/>
    <s v="Sabrina"/>
    <n v="4.2"/>
  </r>
  <r>
    <n v="411"/>
    <d v="2016-06-05T00:00:00"/>
    <d v="2016-11-27T00:00:00"/>
    <x v="0"/>
    <s v="Cádiz"/>
    <s v="Terreno"/>
    <n v="87"/>
    <s v="Alquiler"/>
    <n v="29010.799999999999"/>
    <n v="779255"/>
    <n v="623404"/>
    <n v="126840.2"/>
    <s v="Sabrina"/>
    <n v="4.3"/>
  </r>
  <r>
    <n v="412"/>
    <d v="2016-06-05T00:00:00"/>
    <d v="2016-10-14T00:00:00"/>
    <x v="1"/>
    <s v="Málaga"/>
    <s v="Departamento"/>
    <n v="141"/>
    <s v="Venta"/>
    <n v="49807.08"/>
    <n v="1305437"/>
    <n v="1044349.6"/>
    <n v="211280.32"/>
    <s v="Ángeles"/>
    <n v="5"/>
  </r>
  <r>
    <n v="413"/>
    <d v="2016-06-05T00:00:00"/>
    <d v="2017-05-14T00:00:00"/>
    <x v="0"/>
    <s v="Málaga"/>
    <s v="Departamento"/>
    <n v="184"/>
    <s v="Venta"/>
    <n v="60208.92"/>
    <n v="1563983"/>
    <n v="1251186.3999999999"/>
    <n v="252587.68000000011"/>
    <s v="Sabrina"/>
    <n v="3.7"/>
  </r>
  <r>
    <n v="414"/>
    <d v="2016-06-06T00:00:00"/>
    <d v="2016-09-23T00:00:00"/>
    <x v="1"/>
    <s v="Cádiz"/>
    <s v="Oficinas"/>
    <n v="49"/>
    <s v="Alquiler"/>
    <n v="16219.28"/>
    <n v="461917"/>
    <n v="369533.6"/>
    <n v="76164.120000000024"/>
    <s v="Sabrina"/>
    <n v="4.5999999999999996"/>
  </r>
  <r>
    <n v="415"/>
    <d v="2016-06-06T00:00:00"/>
    <d v="2016-12-17T00:00:00"/>
    <x v="0"/>
    <s v="Sevilla"/>
    <s v="Local Comercial"/>
    <n v="42"/>
    <s v="Alquiler"/>
    <n v="14743.36"/>
    <n v="423069"/>
    <n v="338455.2"/>
    <n v="69870.439999999988"/>
    <s v="Romina"/>
    <n v="5"/>
  </r>
  <r>
    <n v="416"/>
    <d v="2016-06-07T00:00:00"/>
    <d v="2016-09-11T00:00:00"/>
    <x v="1"/>
    <s v="Córdoba"/>
    <s v="Terreno"/>
    <n v="195"/>
    <s v="Venta"/>
    <n v="50818.28"/>
    <n v="1324292"/>
    <n v="1059433.6000000001"/>
    <n v="214040.11999999991"/>
    <s v="Romina"/>
    <n v="4.0999999999999996"/>
  </r>
  <r>
    <n v="417"/>
    <d v="2016-06-07T00:00:00"/>
    <d v="2017-04-14T00:00:00"/>
    <x v="0"/>
    <s v="Córdoba"/>
    <s v="Oficinas"/>
    <n v="247"/>
    <s v="Venta"/>
    <n v="54120.24"/>
    <n v="1417991"/>
    <n v="1134392.8"/>
    <n v="229477.95999999996"/>
    <s v="Sabrina"/>
    <n v="4.9000000000000004"/>
  </r>
  <r>
    <n v="418"/>
    <d v="2016-06-07T00:00:00"/>
    <d v="2017-01-26T00:00:00"/>
    <x v="0"/>
    <s v="Cádiz"/>
    <s v="Oficinas"/>
    <n v="281"/>
    <s v="Venta"/>
    <n v="96921.56"/>
    <n v="2489474"/>
    <n v="1991579.2"/>
    <n v="400973.24000000005"/>
    <s v="Carlos"/>
    <n v="3.8"/>
  </r>
  <r>
    <n v="419"/>
    <d v="2016-06-07T00:00:00"/>
    <d v="2016-12-06T00:00:00"/>
    <x v="0"/>
    <s v="Cádiz"/>
    <s v="Departamento"/>
    <n v="169"/>
    <s v="Venta"/>
    <n v="37028.080000000002"/>
    <n v="988787"/>
    <n v="791029.6"/>
    <n v="160729.32"/>
    <s v="Sabrina"/>
    <n v="4.4000000000000004"/>
  </r>
  <r>
    <n v="420"/>
    <d v="2016-06-08T00:00:00"/>
    <d v="2017-05-29T00:00:00"/>
    <x v="0"/>
    <s v="Málaga"/>
    <s v="Local Comercial"/>
    <n v="107"/>
    <s v="Venta"/>
    <n v="39996.400000000001"/>
    <n v="1055645"/>
    <n v="844516"/>
    <n v="171132.6"/>
    <s v="Romina"/>
    <n v="4"/>
  </r>
  <r>
    <n v="421"/>
    <d v="2016-06-09T00:00:00"/>
    <d v="2017-05-05T00:00:00"/>
    <x v="0"/>
    <s v="Córdoba"/>
    <s v="Casa"/>
    <n v="130"/>
    <s v="Venta"/>
    <n v="47647.4"/>
    <n v="1246220"/>
    <n v="996976"/>
    <n v="201596.6"/>
    <s v="Arturo"/>
    <n v="4.8"/>
  </r>
  <r>
    <n v="422"/>
    <d v="2016-06-09T00:00:00"/>
    <d v="2016-11-09T00:00:00"/>
    <x v="0"/>
    <s v="Córdoba"/>
    <s v="Oficinas"/>
    <n v="119"/>
    <s v="Alquiler"/>
    <n v="24485.32"/>
    <n v="673793"/>
    <n v="539034.4"/>
    <n v="110273.27999999997"/>
    <s v="Iván"/>
    <n v="3.6"/>
  </r>
  <r>
    <n v="423"/>
    <d v="2016-06-09T00:00:00"/>
    <d v="2016-12-16T00:00:00"/>
    <x v="0"/>
    <s v="Cádiz"/>
    <s v="Oficinas"/>
    <n v="255"/>
    <s v="Venta"/>
    <n v="42870.2"/>
    <n v="1126665"/>
    <n v="901332"/>
    <n v="182462.8"/>
    <s v="Sabrina"/>
    <n v="4.5999999999999996"/>
  </r>
  <r>
    <n v="424"/>
    <d v="2016-06-09T00:00:00"/>
    <d v="2016-11-06T00:00:00"/>
    <x v="0"/>
    <s v="Córdoba"/>
    <s v="Departamento"/>
    <n v="255"/>
    <s v="Venta"/>
    <n v="77078.2"/>
    <n v="1982240"/>
    <n v="1585792"/>
    <n v="319369.8"/>
    <s v="Iván"/>
    <n v="4"/>
  </r>
  <r>
    <n v="425"/>
    <d v="2016-06-09T00:00:00"/>
    <d v="2016-12-11T00:00:00"/>
    <x v="0"/>
    <s v="Cádiz"/>
    <s v="Oficinas"/>
    <n v="170"/>
    <s v="Venta"/>
    <n v="43668.12"/>
    <n v="1154238"/>
    <n v="923390.4"/>
    <n v="187179.47999999998"/>
    <s v="Ángeles"/>
    <n v="3.6"/>
  </r>
  <r>
    <n v="426"/>
    <d v="2016-06-09T00:00:00"/>
    <d v="2016-10-12T00:00:00"/>
    <x v="1"/>
    <s v="Sevilla"/>
    <s v="Local Comercial"/>
    <n v="202"/>
    <s v="Venta"/>
    <n v="41039.360000000001"/>
    <n v="1079144"/>
    <n v="863315.2"/>
    <n v="174789.44000000006"/>
    <s v="Iván"/>
    <n v="4.9000000000000004"/>
  </r>
  <r>
    <n v="427"/>
    <d v="2016-06-10T00:00:00"/>
    <d v="2017-05-04T00:00:00"/>
    <x v="0"/>
    <s v="Cádiz"/>
    <s v="Departamento"/>
    <n v="78"/>
    <s v="Alquiler"/>
    <n v="22528.48"/>
    <n v="619847"/>
    <n v="495877.6"/>
    <n v="101440.92000000003"/>
    <s v="Romina"/>
    <n v="4.2"/>
  </r>
  <r>
    <n v="428"/>
    <d v="2016-06-10T00:00:00"/>
    <d v="2017-01-04T00:00:00"/>
    <x v="0"/>
    <s v="Córdoba"/>
    <s v="Oficinas"/>
    <n v="45"/>
    <s v="Alquiler"/>
    <n v="12924.56"/>
    <n v="374849"/>
    <n v="299879.2"/>
    <n v="62045.239999999991"/>
    <s v="Romina"/>
    <n v="3.8"/>
  </r>
  <r>
    <n v="429"/>
    <d v="2016-06-11T00:00:00"/>
    <d v="2016-11-02T00:00:00"/>
    <x v="1"/>
    <s v="Córdoba"/>
    <s v="Depósito"/>
    <n v="266"/>
    <s v="Venta"/>
    <n v="86396.72"/>
    <n v="2226978"/>
    <n v="1781582.4"/>
    <n v="358998.88000000012"/>
    <s v="Iván"/>
    <n v="3.6"/>
  </r>
  <r>
    <n v="430"/>
    <d v="2016-06-11T00:00:00"/>
    <d v="2016-10-29T00:00:00"/>
    <x v="1"/>
    <s v="Málaga"/>
    <s v="Oficinas"/>
    <n v="243"/>
    <s v="Venta"/>
    <n v="54511"/>
    <n v="1424660"/>
    <n v="1139728"/>
    <n v="230421"/>
    <s v="Sabrina"/>
    <n v="5"/>
  </r>
  <r>
    <n v="431"/>
    <d v="2016-06-11T00:00:00"/>
    <d v="2016-12-19T00:00:00"/>
    <x v="0"/>
    <s v="Málaga"/>
    <s v="Terreno"/>
    <n v="150"/>
    <s v="Venta"/>
    <n v="43567.64"/>
    <n v="1152926"/>
    <n v="922340.8"/>
    <n v="187017.55999999994"/>
    <s v="Iván"/>
    <n v="3.7"/>
  </r>
  <r>
    <n v="432"/>
    <d v="2016-06-12T00:00:00"/>
    <d v="2017-01-01T00:00:00"/>
    <x v="0"/>
    <s v="Málaga"/>
    <s v="Departamento"/>
    <n v="201"/>
    <s v="Venta"/>
    <n v="78368"/>
    <n v="2016785"/>
    <n v="1613428"/>
    <n v="324989"/>
    <s v="Carlos"/>
    <n v="5"/>
  </r>
  <r>
    <n v="433"/>
    <d v="2016-06-13T00:00:00"/>
    <d v="2017-06-04T00:00:00"/>
    <x v="0"/>
    <s v="Cádiz"/>
    <s v="Local Comercial"/>
    <n v="141"/>
    <s v="Venta"/>
    <n v="33081.199999999997"/>
    <n v="888965"/>
    <n v="711172"/>
    <n v="144711.79999999999"/>
    <s v="Romina"/>
    <n v="4.7"/>
  </r>
  <r>
    <n v="434"/>
    <d v="2016-06-13T00:00:00"/>
    <d v="2016-12-15T00:00:00"/>
    <x v="0"/>
    <s v="Málaga"/>
    <s v="Depósito"/>
    <n v="242"/>
    <s v="Venta"/>
    <n v="74860.12"/>
    <n v="1935113"/>
    <n v="1548090.4"/>
    <n v="312162.4800000001"/>
    <s v="Carlos"/>
    <n v="4.2"/>
  </r>
  <r>
    <n v="435"/>
    <d v="2016-06-13T00:00:00"/>
    <d v="2017-02-03T00:00:00"/>
    <x v="0"/>
    <s v="Málaga"/>
    <s v="Terreno"/>
    <n v="230"/>
    <s v="Venta"/>
    <n v="60693.120000000003"/>
    <n v="1578013"/>
    <n v="1262410.3999999999"/>
    <n v="254909.4800000001"/>
    <s v="Iván"/>
    <n v="3.7"/>
  </r>
  <r>
    <n v="436"/>
    <d v="2016-06-13T00:00:00"/>
    <d v="2016-11-20T00:00:00"/>
    <x v="0"/>
    <s v="Córdoba"/>
    <s v="Local Comercial"/>
    <n v="100"/>
    <s v="Venta"/>
    <n v="30550.799999999999"/>
    <n v="819680"/>
    <n v="655744"/>
    <n v="133385.20000000001"/>
    <s v="Romina"/>
    <n v="4.7"/>
  </r>
  <r>
    <n v="437"/>
    <d v="2016-06-14T00:00:00"/>
    <d v="2017-05-03T00:00:00"/>
    <x v="0"/>
    <s v="Málaga"/>
    <s v="Departamento"/>
    <n v="104"/>
    <s v="Venta"/>
    <n v="35173.839999999997"/>
    <n v="946306"/>
    <n v="757044.8"/>
    <n v="154087.35999999996"/>
    <s v="Sabrina"/>
    <n v="3.7"/>
  </r>
  <r>
    <n v="438"/>
    <d v="2016-06-14T00:00:00"/>
    <d v="2016-12-26T00:00:00"/>
    <x v="0"/>
    <s v="Sevilla"/>
    <s v="Depósito"/>
    <n v="151"/>
    <s v="Venta"/>
    <n v="61084.76"/>
    <n v="1579829"/>
    <n v="1263863.2"/>
    <n v="254881.04000000004"/>
    <s v="Sabrina"/>
    <n v="4.9000000000000004"/>
  </r>
  <r>
    <n v="439"/>
    <d v="2016-06-15T00:00:00"/>
    <d v="2016-10-23T00:00:00"/>
    <x v="1"/>
    <s v="Málaga"/>
    <s v="Local Comercial"/>
    <n v="293"/>
    <s v="Venta"/>
    <n v="100085.32"/>
    <n v="2560843"/>
    <n v="2048674.4"/>
    <n v="412083.28000000009"/>
    <s v="Sabrina"/>
    <n v="5"/>
  </r>
  <r>
    <n v="440"/>
    <d v="2016-06-15T00:00:00"/>
    <d v="2016-09-19T00:00:00"/>
    <x v="1"/>
    <s v="Málaga"/>
    <s v="Casa"/>
    <n v="110"/>
    <s v="Venta"/>
    <n v="42219.6"/>
    <n v="1114150"/>
    <n v="891320"/>
    <n v="180610.4"/>
    <s v="Iván"/>
    <n v="4.8"/>
  </r>
  <r>
    <n v="441"/>
    <d v="2016-06-16T00:00:00"/>
    <d v="2016-11-09T00:00:00"/>
    <x v="1"/>
    <s v="Córdoba"/>
    <s v="Departamento"/>
    <n v="95"/>
    <s v="Venta"/>
    <n v="30763.08"/>
    <n v="827087"/>
    <n v="661669.6"/>
    <n v="134654.32"/>
    <s v="Romina"/>
    <n v="4.7"/>
  </r>
  <r>
    <n v="442"/>
    <d v="2016-06-16T00:00:00"/>
    <d v="2017-02-26T00:00:00"/>
    <x v="0"/>
    <s v="Cádiz"/>
    <s v="Terreno"/>
    <n v="205"/>
    <s v="Venta"/>
    <n v="34190.519999999997"/>
    <n v="908548"/>
    <n v="726838.4"/>
    <n v="147519.07999999999"/>
    <s v="Arturo"/>
    <n v="4.3"/>
  </r>
  <r>
    <n v="443"/>
    <d v="2016-06-17T00:00:00"/>
    <d v="2016-10-14T00:00:00"/>
    <x v="1"/>
    <s v="Córdoba"/>
    <s v="Depósito"/>
    <n v="240"/>
    <s v="Venta"/>
    <n v="39439.800000000003"/>
    <n v="1037555"/>
    <n v="830044"/>
    <n v="168071.2"/>
    <s v="Iván"/>
    <n v="4.0999999999999996"/>
  </r>
  <r>
    <n v="444"/>
    <d v="2016-06-17T00:00:00"/>
    <d v="2017-06-09T00:00:00"/>
    <x v="0"/>
    <s v="Sevilla"/>
    <s v="Departamento"/>
    <n v="95"/>
    <s v="Venta"/>
    <n v="39272.480000000003"/>
    <n v="1041797"/>
    <n v="833437.6"/>
    <n v="169086.92"/>
    <s v="Sabrina"/>
    <n v="4.8"/>
  </r>
  <r>
    <n v="445"/>
    <d v="2016-06-17T00:00:00"/>
    <d v="2016-11-25T00:00:00"/>
    <x v="0"/>
    <s v="Cádiz"/>
    <s v="Oficinas"/>
    <n v="38"/>
    <s v="Alquiler"/>
    <n v="6681.24"/>
    <n v="225641"/>
    <n v="180512.8"/>
    <n v="38446.960000000014"/>
    <s v="Iván"/>
    <n v="4.5"/>
  </r>
  <r>
    <n v="446"/>
    <d v="2016-06-17T00:00:00"/>
    <d v="2017-03-18T00:00:00"/>
    <x v="0"/>
    <s v="Málaga"/>
    <s v="Casa"/>
    <n v="53"/>
    <s v="Alquiler"/>
    <n v="16052.12"/>
    <n v="455663"/>
    <n v="364530.4"/>
    <n v="75080.479999999981"/>
    <s v="Iván"/>
    <n v="4.2"/>
  </r>
  <r>
    <n v="447"/>
    <d v="2016-06-17T00:00:00"/>
    <d v="2017-01-24T00:00:00"/>
    <x v="0"/>
    <s v="Sevilla"/>
    <s v="Casa"/>
    <n v="256"/>
    <s v="Venta"/>
    <n v="70313.320000000007"/>
    <n v="1815943"/>
    <n v="1452754.4"/>
    <n v="292875.28000000009"/>
    <s v="Arturo"/>
    <n v="4.4000000000000004"/>
  </r>
  <r>
    <n v="448"/>
    <d v="2016-06-17T00:00:00"/>
    <d v="2016-10-02T00:00:00"/>
    <x v="1"/>
    <s v="Córdoba"/>
    <s v="Casa"/>
    <n v="228"/>
    <s v="Venta"/>
    <n v="45168.800000000003"/>
    <n v="1195955"/>
    <n v="956764"/>
    <n v="194022.2"/>
    <s v="Arturo"/>
    <n v="4.0999999999999996"/>
  </r>
  <r>
    <n v="449"/>
    <d v="2016-06-17T00:00:00"/>
    <d v="2017-04-08T00:00:00"/>
    <x v="0"/>
    <s v="Cádiz"/>
    <s v="Estacionamiento"/>
    <n v="112"/>
    <s v="Venta"/>
    <n v="30377.919999999998"/>
    <n v="825433"/>
    <n v="660346.4"/>
    <n v="134708.68"/>
    <s v="Arturo"/>
    <n v="5"/>
  </r>
  <r>
    <n v="450"/>
    <d v="2016-06-18T00:00:00"/>
    <d v="2017-05-01T00:00:00"/>
    <x v="0"/>
    <s v="Córdoba"/>
    <s v="Departamento"/>
    <n v="242"/>
    <s v="Venta"/>
    <n v="65796.759999999995"/>
    <n v="1711229"/>
    <n v="1368983.2"/>
    <n v="276449.04000000004"/>
    <s v="Sabrina"/>
    <n v="4.3"/>
  </r>
  <r>
    <n v="451"/>
    <d v="2016-06-18T00:00:00"/>
    <d v="2017-04-25T00:00:00"/>
    <x v="0"/>
    <s v="Málaga"/>
    <s v="Departamento"/>
    <n v="47"/>
    <s v="Alquiler"/>
    <n v="15636.92"/>
    <n v="443483"/>
    <n v="354786.4"/>
    <n v="73059.679999999978"/>
    <s v="Carlos"/>
    <n v="3.8"/>
  </r>
  <r>
    <n v="452"/>
    <d v="2016-06-19T00:00:00"/>
    <d v="2016-11-13T00:00:00"/>
    <x v="1"/>
    <s v="Sevilla"/>
    <s v="Local Comercial"/>
    <n v="209"/>
    <s v="Venta"/>
    <n v="83110.8"/>
    <n v="2134455"/>
    <n v="1707564"/>
    <n v="343780.2"/>
    <s v="Arturo"/>
    <n v="4.7"/>
  </r>
  <r>
    <n v="453"/>
    <d v="2016-06-19T00:00:00"/>
    <d v="2017-04-08T00:00:00"/>
    <x v="0"/>
    <s v="Málaga"/>
    <s v="Terreno"/>
    <n v="179"/>
    <s v="Venta"/>
    <n v="63454"/>
    <n v="1653385"/>
    <n v="1322708"/>
    <n v="267223"/>
    <s v="Iván"/>
    <n v="3.7"/>
  </r>
  <r>
    <n v="454"/>
    <d v="2016-06-19T00:00:00"/>
    <d v="2016-10-06T00:00:00"/>
    <x v="1"/>
    <s v="Cádiz"/>
    <s v="Oficinas"/>
    <n v="69"/>
    <s v="Alquiler"/>
    <n v="17129.72"/>
    <n v="495053"/>
    <n v="396042.4"/>
    <n v="81880.879999999976"/>
    <s v="Sabrina"/>
    <n v="4.9000000000000004"/>
  </r>
  <r>
    <n v="455"/>
    <d v="2016-06-20T00:00:00"/>
    <d v="2017-01-02T00:00:00"/>
    <x v="0"/>
    <s v="Cádiz"/>
    <s v="Oficinas"/>
    <n v="237"/>
    <s v="Venta"/>
    <n v="96587.48"/>
    <n v="2475997"/>
    <n v="1980797.6"/>
    <n v="398611.91999999993"/>
    <s v="Romina"/>
    <n v="3.6"/>
  </r>
  <r>
    <n v="456"/>
    <d v="2016-06-20T00:00:00"/>
    <d v="2016-12-31T00:00:00"/>
    <x v="0"/>
    <s v="Córdoba"/>
    <s v="Estacionamiento"/>
    <n v="192"/>
    <s v="Venta"/>
    <n v="70989.8"/>
    <n v="1833605"/>
    <n v="1466884"/>
    <n v="295731.20000000001"/>
    <s v="Ángeles"/>
    <n v="3.9"/>
  </r>
  <r>
    <n v="457"/>
    <d v="2016-06-20T00:00:00"/>
    <d v="2017-06-05T00:00:00"/>
    <x v="0"/>
    <s v="Sevilla"/>
    <s v="Local Comercial"/>
    <n v="100"/>
    <s v="Alquiler"/>
    <n v="19858.2"/>
    <n v="548165"/>
    <n v="438532"/>
    <n v="89774.8"/>
    <s v="Sabrina"/>
    <n v="3.7"/>
  </r>
  <r>
    <n v="458"/>
    <d v="2016-06-20T00:00:00"/>
    <d v="2016-10-03T00:00:00"/>
    <x v="1"/>
    <s v="Málaga"/>
    <s v="Departamento"/>
    <n v="65"/>
    <s v="Alquiler"/>
    <n v="22366.2"/>
    <n v="624365"/>
    <n v="499492"/>
    <n v="102506.8"/>
    <s v="Iván"/>
    <n v="3.8"/>
  </r>
  <r>
    <n v="459"/>
    <d v="2016-06-21T00:00:00"/>
    <d v="2016-11-03T00:00:00"/>
    <x v="1"/>
    <s v="Málaga"/>
    <s v="Oficinas"/>
    <n v="101"/>
    <s v="Alquiler"/>
    <n v="22842.04"/>
    <n v="626911"/>
    <n v="501528.8"/>
    <n v="102540.16"/>
    <s v="Ángeles"/>
    <n v="3.6"/>
  </r>
  <r>
    <n v="460"/>
    <d v="2016-06-22T00:00:00"/>
    <d v="2017-03-12T00:00:00"/>
    <x v="0"/>
    <s v="Málaga"/>
    <s v="Terreno"/>
    <n v="73"/>
    <s v="Alquiler"/>
    <n v="12027.88"/>
    <n v="358807"/>
    <n v="287045.59999999998"/>
    <n v="59733.520000000026"/>
    <s v="Carlos"/>
    <n v="4.5"/>
  </r>
  <r>
    <n v="461"/>
    <d v="2016-06-22T00:00:00"/>
    <d v="2016-09-26T00:00:00"/>
    <x v="1"/>
    <s v="Cádiz"/>
    <s v="Estacionamiento"/>
    <n v="87"/>
    <s v="Alquiler"/>
    <n v="15385.6"/>
    <n v="449225"/>
    <n v="359380"/>
    <n v="74459.399999999994"/>
    <s v="Ángeles"/>
    <n v="4.9000000000000004"/>
  </r>
  <r>
    <n v="462"/>
    <d v="2016-06-22T00:00:00"/>
    <d v="2017-04-28T00:00:00"/>
    <x v="0"/>
    <s v="Málaga"/>
    <s v="Departamento"/>
    <n v="198"/>
    <s v="Venta"/>
    <n v="36164.28"/>
    <n v="961217"/>
    <n v="768973.6"/>
    <n v="156079.12000000002"/>
    <s v="Ángeles"/>
    <n v="4.4000000000000004"/>
  </r>
  <r>
    <n v="463"/>
    <d v="2016-06-23T00:00:00"/>
    <d v="2017-06-01T00:00:00"/>
    <x v="0"/>
    <s v="Málaga"/>
    <s v="Oficinas"/>
    <n v="211"/>
    <s v="Venta"/>
    <n v="77264.2"/>
    <n v="1998865"/>
    <n v="1599092"/>
    <n v="322508.79999999999"/>
    <s v="Arturo"/>
    <n v="4.9000000000000004"/>
  </r>
  <r>
    <n v="464"/>
    <d v="2016-06-24T00:00:00"/>
    <d v="2017-06-15T00:00:00"/>
    <x v="0"/>
    <s v="Sevilla"/>
    <s v="Depósito"/>
    <n v="137"/>
    <s v="Venta"/>
    <n v="32853.440000000002"/>
    <n v="873321"/>
    <n v="698656.8"/>
    <n v="141810.75999999995"/>
    <s v="Sabrina"/>
    <n v="4.0999999999999996"/>
  </r>
  <r>
    <n v="465"/>
    <d v="2016-06-24T00:00:00"/>
    <d v="2017-03-15T00:00:00"/>
    <x v="0"/>
    <s v="Córdoba"/>
    <s v="Departamento"/>
    <n v="264"/>
    <s v="Venta"/>
    <n v="104377.48"/>
    <n v="2665297"/>
    <n v="2132237.6"/>
    <n v="428681.91999999993"/>
    <s v="Arturo"/>
    <n v="4.9000000000000004"/>
  </r>
  <r>
    <n v="466"/>
    <d v="2016-06-24T00:00:00"/>
    <d v="2016-10-03T00:00:00"/>
    <x v="1"/>
    <s v="Cádiz"/>
    <s v="Oficinas"/>
    <n v="40"/>
    <s v="Alquiler"/>
    <n v="8852.16"/>
    <n v="279189"/>
    <n v="223351.2"/>
    <n v="46985.639999999985"/>
    <s v="Carlos"/>
    <n v="3.8"/>
  </r>
  <r>
    <n v="467"/>
    <d v="2016-06-24T00:00:00"/>
    <d v="2017-06-16T00:00:00"/>
    <x v="0"/>
    <s v="Córdoba"/>
    <s v="Departamento"/>
    <n v="121"/>
    <s v="Alquiler"/>
    <n v="20135.32"/>
    <n v="557243"/>
    <n v="445794.4"/>
    <n v="91313.27999999997"/>
    <s v="Arturo"/>
    <n v="3.7"/>
  </r>
  <r>
    <n v="468"/>
    <d v="2016-06-24T00:00:00"/>
    <d v="2017-04-02T00:00:00"/>
    <x v="0"/>
    <s v="Córdoba"/>
    <s v="Terreno"/>
    <n v="210"/>
    <s v="Venta"/>
    <n v="33754.199999999997"/>
    <n v="906590"/>
    <n v="725272"/>
    <n v="147563.79999999999"/>
    <s v="Iván"/>
    <n v="3.6"/>
  </r>
  <r>
    <n v="469"/>
    <d v="2016-06-24T00:00:00"/>
    <d v="2016-12-13T00:00:00"/>
    <x v="0"/>
    <s v="Málaga"/>
    <s v="Estacionamiento"/>
    <n v="62"/>
    <s v="Alquiler"/>
    <n v="21194.2"/>
    <n v="583265"/>
    <n v="466612"/>
    <n v="95458.8"/>
    <s v="Arturo"/>
    <n v="4"/>
  </r>
  <r>
    <n v="470"/>
    <d v="2016-06-25T00:00:00"/>
    <d v="2016-11-01T00:00:00"/>
    <x v="1"/>
    <s v="Córdoba"/>
    <s v="Departamento"/>
    <n v="186"/>
    <s v="Venta"/>
    <n v="34338.76"/>
    <n v="912029"/>
    <n v="729623.2"/>
    <n v="148067.04000000004"/>
    <s v="Iván"/>
    <n v="4.4000000000000004"/>
  </r>
  <r>
    <n v="471"/>
    <d v="2016-06-25T00:00:00"/>
    <d v="2017-01-14T00:00:00"/>
    <x v="0"/>
    <s v="Cádiz"/>
    <s v="Depósito"/>
    <n v="150"/>
    <s v="Venta"/>
    <n v="30993"/>
    <n v="837835"/>
    <n v="670268"/>
    <n v="136574"/>
    <s v="Arturo"/>
    <n v="5"/>
  </r>
  <r>
    <n v="472"/>
    <d v="2016-06-25T00:00:00"/>
    <d v="2017-01-08T00:00:00"/>
    <x v="0"/>
    <s v="Málaga"/>
    <s v="Estacionamiento"/>
    <n v="293"/>
    <s v="Venta"/>
    <n v="72039.64"/>
    <n v="1856501"/>
    <n v="1485200.8"/>
    <n v="299260.55999999994"/>
    <s v="Ángeles"/>
    <n v="3.9"/>
  </r>
  <r>
    <n v="473"/>
    <d v="2016-06-25T00:00:00"/>
    <d v="2017-03-26T00:00:00"/>
    <x v="0"/>
    <s v="Cádiz"/>
    <s v="Estacionamiento"/>
    <n v="99"/>
    <s v="Venta"/>
    <n v="34095.4"/>
    <n v="909245"/>
    <n v="727396"/>
    <n v="147753.60000000001"/>
    <s v="Romina"/>
    <n v="4.0999999999999996"/>
  </r>
  <r>
    <n v="474"/>
    <d v="2016-06-25T00:00:00"/>
    <d v="2017-06-23T00:00:00"/>
    <x v="0"/>
    <s v="Cádiz"/>
    <s v="Terreno"/>
    <n v="196"/>
    <s v="Venta"/>
    <n v="64088.84"/>
    <n v="1659131"/>
    <n v="1327304.8"/>
    <n v="267737.36"/>
    <s v="Iván"/>
    <n v="4.9000000000000004"/>
  </r>
  <r>
    <n v="475"/>
    <d v="2016-06-25T00:00:00"/>
    <d v="2016-12-03T00:00:00"/>
    <x v="0"/>
    <s v="Sevilla"/>
    <s v="Estacionamiento"/>
    <n v="132"/>
    <s v="Alquiler"/>
    <n v="21780.2"/>
    <n v="604965"/>
    <n v="483972"/>
    <n v="99212.800000000003"/>
    <s v="Arturo"/>
    <n v="4.3"/>
  </r>
  <r>
    <n v="476"/>
    <d v="2016-06-26T00:00:00"/>
    <d v="2017-05-25T00:00:00"/>
    <x v="0"/>
    <s v="Cádiz"/>
    <s v="Departamento"/>
    <n v="82"/>
    <s v="Venta"/>
    <n v="33100.519999999997"/>
    <n v="887973"/>
    <n v="710378.4"/>
    <n v="144494.07999999999"/>
    <s v="Romina"/>
    <n v="3.9"/>
  </r>
  <r>
    <n v="477"/>
    <d v="2016-06-28T00:00:00"/>
    <d v="2016-10-20T00:00:00"/>
    <x v="1"/>
    <s v="Sevilla"/>
    <s v="Terreno"/>
    <n v="82"/>
    <s v="Venta"/>
    <n v="33536.68"/>
    <n v="891927"/>
    <n v="713541.6"/>
    <n v="144848.72000000003"/>
    <s v="Iván"/>
    <n v="4.9000000000000004"/>
  </r>
  <r>
    <n v="478"/>
    <d v="2016-06-28T00:00:00"/>
    <d v="2017-05-13T00:00:00"/>
    <x v="0"/>
    <s v="Málaga"/>
    <s v="Departamento"/>
    <n v="185"/>
    <s v="Venta"/>
    <n v="35854.92"/>
    <n v="949733"/>
    <n v="759786.4"/>
    <n v="154091.68"/>
    <s v="Sabrina"/>
    <n v="4.2"/>
  </r>
  <r>
    <n v="479"/>
    <d v="2016-06-28T00:00:00"/>
    <d v="2017-05-26T00:00:00"/>
    <x v="0"/>
    <s v="Málaga"/>
    <s v="Casa"/>
    <n v="228"/>
    <s v="Venta"/>
    <n v="40475.96"/>
    <n v="1064709"/>
    <n v="851767.2"/>
    <n v="172465.84000000005"/>
    <s v="Sabrina"/>
    <n v="4.5"/>
  </r>
  <r>
    <n v="480"/>
    <d v="2016-06-28T00:00:00"/>
    <d v="2016-10-07T00:00:00"/>
    <x v="1"/>
    <s v="Sevilla"/>
    <s v="Casa"/>
    <n v="54"/>
    <s v="Alquiler"/>
    <n v="20147.64"/>
    <n v="567301"/>
    <n v="453840.8"/>
    <n v="93312.560000000012"/>
    <s v="Sabrina"/>
    <n v="4.9000000000000004"/>
  </r>
  <r>
    <n v="481"/>
    <d v="2016-06-29T00:00:00"/>
    <d v="2017-01-10T00:00:00"/>
    <x v="0"/>
    <s v="Málaga"/>
    <s v="Casa"/>
    <n v="250"/>
    <s v="Venta"/>
    <n v="45533.2"/>
    <n v="1203265"/>
    <n v="962612"/>
    <n v="195119.8"/>
    <s v="Iván"/>
    <n v="4.5"/>
  </r>
  <r>
    <n v="482"/>
    <d v="2016-06-29T00:00:00"/>
    <d v="2017-06-16T00:00:00"/>
    <x v="0"/>
    <s v="Cádiz"/>
    <s v="Estacionamiento"/>
    <n v="240"/>
    <s v="Venta"/>
    <n v="78141.919999999998"/>
    <n v="2019608"/>
    <n v="1615686.4"/>
    <n v="325779.68000000011"/>
    <s v="Ángeles"/>
    <n v="4.9000000000000004"/>
  </r>
  <r>
    <n v="483"/>
    <d v="2016-06-29T00:00:00"/>
    <d v="2017-01-04T00:00:00"/>
    <x v="0"/>
    <s v="Sevilla"/>
    <s v="Estacionamiento"/>
    <n v="130"/>
    <s v="Venta"/>
    <n v="36851.4"/>
    <n v="983195"/>
    <n v="786556"/>
    <n v="159787.6"/>
    <s v="Romina"/>
    <n v="4"/>
  </r>
  <r>
    <n v="484"/>
    <d v="2016-06-30T00:00:00"/>
    <d v="2016-12-03T00:00:00"/>
    <x v="0"/>
    <s v="Sevilla"/>
    <s v="Oficinas"/>
    <n v="146"/>
    <s v="Venta"/>
    <n v="59199.519999999997"/>
    <n v="1542923"/>
    <n v="1234338.3999999999"/>
    <n v="249385.0800000001"/>
    <s v="Sabrina"/>
    <n v="4.5999999999999996"/>
  </r>
  <r>
    <n v="485"/>
    <d v="2016-06-30T00:00:00"/>
    <d v="2017-02-27T00:00:00"/>
    <x v="0"/>
    <s v="Sevilla"/>
    <s v="Departamento"/>
    <n v="117"/>
    <s v="Venta"/>
    <n v="42717.32"/>
    <n v="1130093"/>
    <n v="904074.4"/>
    <n v="183301.27999999997"/>
    <s v="Sabrina"/>
    <n v="4.0999999999999996"/>
  </r>
  <r>
    <n v="486"/>
    <d v="2016-06-30T00:00:00"/>
    <d v="2017-06-04T00:00:00"/>
    <x v="0"/>
    <s v="Málaga"/>
    <s v="Terreno"/>
    <n v="279"/>
    <s v="Venta"/>
    <n v="86829.04"/>
    <n v="2235961"/>
    <n v="1788768.8"/>
    <n v="360363.16"/>
    <s v="Sabrina"/>
    <n v="4.5999999999999996"/>
  </r>
  <r>
    <n v="487"/>
    <d v="2016-06-30T00:00:00"/>
    <d v="2017-01-21T00:00:00"/>
    <x v="0"/>
    <s v="Córdoba"/>
    <s v="Oficinas"/>
    <n v="258"/>
    <s v="Venta"/>
    <n v="98018.52"/>
    <n v="2511548"/>
    <n v="2009238.4"/>
    <n v="404291.08000000007"/>
    <s v="Romina"/>
    <n v="3.7"/>
  </r>
  <r>
    <n v="488"/>
    <d v="2016-07-01T00:00:00"/>
    <d v="2017-05-17T00:00:00"/>
    <x v="0"/>
    <s v="Sevilla"/>
    <s v="Depósito"/>
    <n v="179"/>
    <s v="Venta"/>
    <n v="51421.599999999999"/>
    <n v="1343325"/>
    <n v="1074660"/>
    <n v="217243.4"/>
    <s v="Romina"/>
    <n v="4.9000000000000004"/>
  </r>
  <r>
    <n v="489"/>
    <d v="2016-07-01T00:00:00"/>
    <d v="2017-01-30T00:00:00"/>
    <x v="0"/>
    <s v="Córdoba"/>
    <s v="Depósito"/>
    <n v="57"/>
    <s v="Alquiler"/>
    <n v="9413.7999999999993"/>
    <n v="290405"/>
    <n v="232324"/>
    <n v="48667.199999999997"/>
    <s v="Sabrina"/>
    <n v="5"/>
  </r>
  <r>
    <n v="490"/>
    <d v="2016-07-02T00:00:00"/>
    <d v="2017-04-08T00:00:00"/>
    <x v="0"/>
    <s v="Córdoba"/>
    <s v="Oficinas"/>
    <n v="228"/>
    <s v="Venta"/>
    <n v="75661.48"/>
    <n v="1947797"/>
    <n v="1558237.6"/>
    <n v="313897.91999999993"/>
    <s v="Sabrina"/>
    <n v="4.3"/>
  </r>
  <r>
    <n v="491"/>
    <d v="2016-07-02T00:00:00"/>
    <d v="2017-06-04T00:00:00"/>
    <x v="0"/>
    <s v="Cádiz"/>
    <s v="Casa"/>
    <n v="56"/>
    <s v="Alquiler"/>
    <n v="13563.8"/>
    <n v="395155"/>
    <n v="316124"/>
    <n v="65467.199999999997"/>
    <s v="Sabrina"/>
    <n v="4.7"/>
  </r>
  <r>
    <n v="492"/>
    <d v="2016-07-03T00:00:00"/>
    <d v="2017-03-10T00:00:00"/>
    <x v="0"/>
    <s v="Cádiz"/>
    <s v="Terreno"/>
    <n v="278"/>
    <s v="Venta"/>
    <n v="51302.12"/>
    <n v="1334813"/>
    <n v="1067850.3999999999"/>
    <n v="215660.4800000001"/>
    <s v="Iván"/>
    <n v="3.6"/>
  </r>
  <r>
    <n v="493"/>
    <d v="2016-07-03T00:00:00"/>
    <d v="2016-12-21T00:00:00"/>
    <x v="0"/>
    <s v="Sevilla"/>
    <s v="Depósito"/>
    <n v="293"/>
    <s v="Venta"/>
    <n v="77169.320000000007"/>
    <n v="1985068"/>
    <n v="1588054.4"/>
    <n v="319844.28000000009"/>
    <s v="Ángeles"/>
    <n v="5"/>
  </r>
  <r>
    <n v="494"/>
    <d v="2016-07-03T00:00:00"/>
    <d v="2017-07-03T00:00:00"/>
    <x v="0"/>
    <s v="Málaga"/>
    <s v="Oficinas"/>
    <n v="270"/>
    <s v="Venta"/>
    <n v="68000.479999999996"/>
    <n v="1766247"/>
    <n v="1412997.6"/>
    <n v="285248.91999999993"/>
    <s v="Sabrina"/>
    <n v="3.8"/>
  </r>
  <r>
    <n v="495"/>
    <d v="2016-07-03T00:00:00"/>
    <d v="2017-06-28T00:00:00"/>
    <x v="0"/>
    <s v="Sevilla"/>
    <s v="Local Comercial"/>
    <n v="261"/>
    <s v="Venta"/>
    <n v="102049.84"/>
    <n v="2615181"/>
    <n v="2092144.8"/>
    <n v="420986.36"/>
    <s v="Sabrina"/>
    <n v="4.5"/>
  </r>
  <r>
    <n v="496"/>
    <d v="2016-07-03T00:00:00"/>
    <d v="2016-12-07T00:00:00"/>
    <x v="0"/>
    <s v="Cádiz"/>
    <s v="Terreno"/>
    <n v="150"/>
    <s v="Venta"/>
    <n v="46019.6"/>
    <n v="1202550"/>
    <n v="962040"/>
    <n v="194490.4"/>
    <s v="Iván"/>
    <n v="3.7"/>
  </r>
  <r>
    <n v="497"/>
    <d v="2016-07-03T00:00:00"/>
    <d v="2017-04-02T00:00:00"/>
    <x v="0"/>
    <s v="Sevilla"/>
    <s v="Estacionamiento"/>
    <n v="202"/>
    <s v="Venta"/>
    <n v="51751.92"/>
    <n v="1352558"/>
    <n v="1082046.3999999999"/>
    <n v="218759.68000000011"/>
    <s v="Arturo"/>
    <n v="4.2"/>
  </r>
  <r>
    <n v="498"/>
    <d v="2016-07-03T00:00:00"/>
    <d v="2017-07-03T00:00:00"/>
    <x v="0"/>
    <s v="Córdoba"/>
    <s v="Estacionamiento"/>
    <n v="106"/>
    <s v="Venta"/>
    <n v="39429.599999999999"/>
    <n v="1041225"/>
    <n v="832980"/>
    <n v="168815.4"/>
    <s v="Sabrina"/>
    <n v="4"/>
  </r>
  <r>
    <n v="499"/>
    <d v="2016-07-04T00:00:00"/>
    <d v="2017-05-22T00:00:00"/>
    <x v="0"/>
    <s v="Sevilla"/>
    <s v="Estacionamiento"/>
    <n v="57"/>
    <s v="Alquiler"/>
    <n v="20461.28"/>
    <n v="567917"/>
    <n v="454333.6"/>
    <n v="93122.120000000024"/>
    <s v="Carlos"/>
    <n v="4.7"/>
  </r>
  <r>
    <n v="500"/>
    <d v="2016-07-04T00:00:00"/>
    <d v="2017-05-06T00:00:00"/>
    <x v="0"/>
    <s v="Málaga"/>
    <s v="Terreno"/>
    <n v="234"/>
    <s v="Venta"/>
    <n v="88547"/>
    <n v="2274485"/>
    <n v="1819588"/>
    <n v="366350"/>
    <s v="Arturo"/>
    <n v="5"/>
  </r>
  <r>
    <n v="501"/>
    <d v="2016-07-05T00:00:00"/>
    <d v="2017-02-02T00:00:00"/>
    <x v="0"/>
    <s v="Sevilla"/>
    <s v="Local Comercial"/>
    <n v="226"/>
    <s v="Venta"/>
    <n v="37460.239999999998"/>
    <n v="1001491"/>
    <n v="801192.8"/>
    <n v="162837.95999999996"/>
    <s v="Arturo"/>
    <n v="4.9000000000000004"/>
  </r>
  <r>
    <n v="502"/>
    <d v="2016-07-05T00:00:00"/>
    <d v="2017-01-29T00:00:00"/>
    <x v="0"/>
    <s v="Cádiz"/>
    <s v="Oficinas"/>
    <n v="218"/>
    <s v="Venta"/>
    <n v="82354.16"/>
    <n v="2124389"/>
    <n v="1699511.2"/>
    <n v="342523.64"/>
    <s v="Iván"/>
    <n v="4.4000000000000004"/>
  </r>
  <r>
    <n v="503"/>
    <d v="2016-07-05T00:00:00"/>
    <d v="2017-06-07T00:00:00"/>
    <x v="0"/>
    <s v="Sevilla"/>
    <s v="Depósito"/>
    <n v="67"/>
    <s v="Alquiler"/>
    <n v="24853.08"/>
    <n v="683837"/>
    <n v="547069.6"/>
    <n v="111914.32000000002"/>
    <s v="Ángeles"/>
    <n v="4.0999999999999996"/>
  </r>
  <r>
    <n v="504"/>
    <d v="2016-07-05T00:00:00"/>
    <d v="2017-04-09T00:00:00"/>
    <x v="0"/>
    <s v="Sevilla"/>
    <s v="Estacionamiento"/>
    <n v="182"/>
    <s v="Venta"/>
    <n v="47606.16"/>
    <n v="1252739"/>
    <n v="1002191.2"/>
    <n v="202941.64000000004"/>
    <s v="Ángeles"/>
    <n v="4.8"/>
  </r>
  <r>
    <n v="505"/>
    <d v="2016-07-05T00:00:00"/>
    <d v="2017-05-16T00:00:00"/>
    <x v="0"/>
    <s v="Sevilla"/>
    <s v="Casa"/>
    <n v="166"/>
    <s v="Venta"/>
    <n v="33206.879999999997"/>
    <n v="896657"/>
    <n v="717325.6"/>
    <n v="146124.52000000002"/>
    <s v="Sabrina"/>
    <n v="3.7"/>
  </r>
  <r>
    <n v="506"/>
    <d v="2016-07-05T00:00:00"/>
    <d v="2016-10-14T00:00:00"/>
    <x v="1"/>
    <s v="Málaga"/>
    <s v="Depósito"/>
    <n v="232"/>
    <s v="Venta"/>
    <n v="47444.800000000003"/>
    <n v="1243680"/>
    <n v="994944"/>
    <n v="201291.2"/>
    <s v="Sabrina"/>
    <n v="4.5999999999999996"/>
  </r>
  <r>
    <n v="507"/>
    <d v="2016-07-05T00:00:00"/>
    <d v="2016-11-07T00:00:00"/>
    <x v="1"/>
    <s v="Córdoba"/>
    <s v="Casa"/>
    <n v="154"/>
    <s v="Venta"/>
    <n v="40551.839999999997"/>
    <n v="1069031"/>
    <n v="855224.8"/>
    <n v="173254.35999999996"/>
    <s v="Romina"/>
    <n v="4.5"/>
  </r>
  <r>
    <n v="508"/>
    <d v="2016-07-05T00:00:00"/>
    <d v="2016-11-22T00:00:00"/>
    <x v="1"/>
    <s v="Sevilla"/>
    <s v="Oficinas"/>
    <n v="265"/>
    <s v="Venta"/>
    <n v="90901.52"/>
    <n v="2334023"/>
    <n v="1867218.4"/>
    <n v="375903.08000000007"/>
    <s v="Iván"/>
    <n v="5"/>
  </r>
  <r>
    <n v="509"/>
    <d v="2016-07-06T00:00:00"/>
    <d v="2017-02-01T00:00:00"/>
    <x v="0"/>
    <s v="Córdoba"/>
    <s v="Casa"/>
    <n v="73"/>
    <s v="Alquiler"/>
    <n v="16265.6"/>
    <n v="464725"/>
    <n v="371780"/>
    <n v="76679.399999999994"/>
    <s v="Arturo"/>
    <n v="4.5"/>
  </r>
  <r>
    <n v="510"/>
    <d v="2016-07-06T00:00:00"/>
    <d v="2017-07-05T00:00:00"/>
    <x v="0"/>
    <s v="Málaga"/>
    <s v="Terreno"/>
    <n v="221"/>
    <s v="Venta"/>
    <n v="46112.4"/>
    <n v="1212345"/>
    <n v="969876"/>
    <n v="196356.6"/>
    <s v="Carlos"/>
    <n v="4.9000000000000004"/>
  </r>
  <r>
    <n v="511"/>
    <d v="2016-07-06T00:00:00"/>
    <d v="2017-03-22T00:00:00"/>
    <x v="0"/>
    <s v="Sevilla"/>
    <s v="Depósito"/>
    <n v="34"/>
    <s v="Alquiler"/>
    <n v="9234.4"/>
    <n v="295045"/>
    <n v="236036"/>
    <n v="49774.6"/>
    <s v="Iván"/>
    <n v="4.5999999999999996"/>
  </r>
  <r>
    <n v="512"/>
    <d v="2016-07-06T00:00:00"/>
    <d v="2016-11-13T00:00:00"/>
    <x v="1"/>
    <s v="Sevilla"/>
    <s v="Estacionamiento"/>
    <n v="232"/>
    <s v="Venta"/>
    <n v="70621.600000000006"/>
    <n v="1819425"/>
    <n v="1455540"/>
    <n v="293263.40000000002"/>
    <s v="Carlos"/>
    <n v="4.2"/>
  </r>
  <r>
    <n v="513"/>
    <d v="2016-07-06T00:00:00"/>
    <d v="2017-01-21T00:00:00"/>
    <x v="0"/>
    <s v="Cádiz"/>
    <s v="Oficinas"/>
    <n v="186"/>
    <s v="Venta"/>
    <n v="72667.88"/>
    <n v="1878107"/>
    <n v="1502485.6"/>
    <n v="302953.5199999999"/>
    <s v="Iván"/>
    <n v="4.4000000000000004"/>
  </r>
  <r>
    <n v="514"/>
    <d v="2016-07-07T00:00:00"/>
    <d v="2016-12-28T00:00:00"/>
    <x v="0"/>
    <s v="Sevilla"/>
    <s v="Casa"/>
    <n v="73"/>
    <s v="Alquiler"/>
    <n v="28493.119999999999"/>
    <n v="777713"/>
    <n v="622170.4"/>
    <n v="127049.47999999998"/>
    <s v="Sabrina"/>
    <n v="4.5999999999999996"/>
  </r>
  <r>
    <n v="515"/>
    <d v="2016-07-08T00:00:00"/>
    <d v="2016-12-22T00:00:00"/>
    <x v="0"/>
    <s v="Córdoba"/>
    <s v="Casa"/>
    <n v="41"/>
    <s v="Alquiler"/>
    <n v="9547.08"/>
    <n v="299262"/>
    <n v="239409.6"/>
    <n v="50305.319999999992"/>
    <s v="Romina"/>
    <n v="3.6"/>
  </r>
  <r>
    <n v="516"/>
    <d v="2016-07-08T00:00:00"/>
    <d v="2017-06-23T00:00:00"/>
    <x v="0"/>
    <s v="Córdoba"/>
    <s v="Departamento"/>
    <n v="113"/>
    <s v="Alquiler"/>
    <n v="28231.08"/>
    <n v="757387"/>
    <n v="605909.6"/>
    <n v="123246.32000000002"/>
    <s v="Romina"/>
    <n v="3.9"/>
  </r>
  <r>
    <n v="517"/>
    <d v="2016-07-08T00:00:00"/>
    <d v="2017-01-16T00:00:00"/>
    <x v="0"/>
    <s v="Málaga"/>
    <s v="Local Comercial"/>
    <n v="168"/>
    <s v="Venta"/>
    <n v="51306.04"/>
    <n v="1350011"/>
    <n v="1080008.8"/>
    <n v="218696.15999999995"/>
    <s v="Arturo"/>
    <n v="3.9"/>
  </r>
  <r>
    <n v="518"/>
    <d v="2016-07-08T00:00:00"/>
    <d v="2016-10-24T00:00:00"/>
    <x v="1"/>
    <s v="Málaga"/>
    <s v="Estacionamiento"/>
    <n v="101"/>
    <s v="Alquiler"/>
    <n v="24756.560000000001"/>
    <n v="674549"/>
    <n v="539639.19999999995"/>
    <n v="110153.24000000005"/>
    <s v="Sabrina"/>
    <n v="3.9"/>
  </r>
  <r>
    <n v="519"/>
    <d v="2016-07-09T00:00:00"/>
    <d v="2017-01-30T00:00:00"/>
    <x v="0"/>
    <s v="Málaga"/>
    <s v="Terreno"/>
    <n v="120"/>
    <s v="Alquiler"/>
    <n v="26625.919999999998"/>
    <n v="719258"/>
    <n v="575406.4"/>
    <n v="117225.67999999998"/>
    <s v="Sabrina"/>
    <n v="5"/>
  </r>
  <r>
    <n v="520"/>
    <d v="2016-07-09T00:00:00"/>
    <d v="2017-01-24T00:00:00"/>
    <x v="0"/>
    <s v="Cádiz"/>
    <s v="Depósito"/>
    <n v="37"/>
    <s v="Alquiler"/>
    <n v="10013.68"/>
    <n v="315827"/>
    <n v="252661.6"/>
    <n v="53151.719999999994"/>
    <s v="Ángeles"/>
    <n v="4.9000000000000004"/>
  </r>
  <r>
    <n v="521"/>
    <d v="2016-07-09T00:00:00"/>
    <d v="2016-12-08T00:00:00"/>
    <x v="0"/>
    <s v="Sevilla"/>
    <s v="Depósito"/>
    <n v="102"/>
    <s v="Alquiler"/>
    <n v="28527.200000000001"/>
    <n v="776840"/>
    <n v="621472"/>
    <n v="126840.8"/>
    <s v="Sabrina"/>
    <n v="4.5"/>
  </r>
  <r>
    <n v="522"/>
    <d v="2016-07-09T00:00:00"/>
    <d v="2017-03-03T00:00:00"/>
    <x v="0"/>
    <s v="Córdoba"/>
    <s v="Terreno"/>
    <n v="218"/>
    <s v="Venta"/>
    <n v="50989"/>
    <n v="1329885"/>
    <n v="1063908"/>
    <n v="214988"/>
    <s v="Romina"/>
    <n v="4.7"/>
  </r>
  <r>
    <n v="523"/>
    <d v="2016-07-09T00:00:00"/>
    <d v="2017-03-25T00:00:00"/>
    <x v="0"/>
    <s v="Córdoba"/>
    <s v="Casa"/>
    <n v="264"/>
    <s v="Venta"/>
    <n v="56223.199999999997"/>
    <n v="1465865"/>
    <n v="1172692"/>
    <n v="236949.8"/>
    <s v="Romina"/>
    <n v="4.7"/>
  </r>
  <r>
    <n v="524"/>
    <d v="2016-07-10T00:00:00"/>
    <d v="2017-06-24T00:00:00"/>
    <x v="0"/>
    <s v="Sevilla"/>
    <s v="Departamento"/>
    <n v="152"/>
    <s v="Venta"/>
    <n v="60803.040000000001"/>
    <n v="1573061"/>
    <n v="1258448.8"/>
    <n v="253809.15999999995"/>
    <s v="Arturo"/>
    <n v="4.5"/>
  </r>
  <r>
    <n v="525"/>
    <d v="2016-07-10T00:00:00"/>
    <d v="2017-01-09T00:00:00"/>
    <x v="0"/>
    <s v="Málaga"/>
    <s v="Casa"/>
    <n v="277"/>
    <s v="Venta"/>
    <n v="49337.4"/>
    <n v="1285845"/>
    <n v="1028676"/>
    <n v="207831.6"/>
    <s v="Arturo"/>
    <n v="4.2"/>
  </r>
  <r>
    <n v="526"/>
    <d v="2016-07-11T00:00:00"/>
    <d v="2017-03-07T00:00:00"/>
    <x v="0"/>
    <s v="Córdoba"/>
    <s v="Estacionamiento"/>
    <n v="158"/>
    <s v="Venta"/>
    <n v="63042.16"/>
    <n v="1630889"/>
    <n v="1304711.2"/>
    <n v="263135.64"/>
    <s v="Ángeles"/>
    <n v="4.3"/>
  </r>
  <r>
    <n v="527"/>
    <d v="2016-07-11T00:00:00"/>
    <d v="2016-11-13T00:00:00"/>
    <x v="1"/>
    <s v="Sevilla"/>
    <s v="Departamento"/>
    <n v="225"/>
    <s v="Venta"/>
    <n v="36210.239999999998"/>
    <n v="972266"/>
    <n v="777812.8"/>
    <n v="158242.95999999996"/>
    <s v="Carlos"/>
    <n v="3.7"/>
  </r>
  <r>
    <n v="528"/>
    <d v="2016-07-12T00:00:00"/>
    <d v="2017-02-04T00:00:00"/>
    <x v="0"/>
    <s v="Málaga"/>
    <s v="Local Comercial"/>
    <n v="225"/>
    <s v="Venta"/>
    <n v="89809.600000000006"/>
    <n v="2309525"/>
    <n v="1847620"/>
    <n v="372095.4"/>
    <s v="Carlos"/>
    <n v="5"/>
  </r>
  <r>
    <n v="529"/>
    <d v="2016-07-12T00:00:00"/>
    <d v="2017-06-14T00:00:00"/>
    <x v="0"/>
    <s v="Málaga"/>
    <s v="Depósito"/>
    <n v="203"/>
    <s v="Venta"/>
    <n v="55644.08"/>
    <n v="1451087"/>
    <n v="1160869.6000000001"/>
    <n v="234573.31999999989"/>
    <s v="Romina"/>
    <n v="4.2"/>
  </r>
  <r>
    <n v="530"/>
    <d v="2016-07-12T00:00:00"/>
    <d v="2017-06-12T00:00:00"/>
    <x v="0"/>
    <s v="Sevilla"/>
    <s v="Departamento"/>
    <n v="80"/>
    <s v="Alquiler"/>
    <n v="16794.240000000002"/>
    <n v="483341"/>
    <n v="386672.8"/>
    <n v="79873.960000000006"/>
    <s v="Ángeles"/>
    <n v="4.8"/>
  </r>
  <r>
    <n v="531"/>
    <d v="2016-07-12T00:00:00"/>
    <d v="2017-06-14T00:00:00"/>
    <x v="0"/>
    <s v="Cádiz"/>
    <s v="Oficinas"/>
    <n v="108"/>
    <s v="Alquiler"/>
    <n v="27722.720000000001"/>
    <n v="749253"/>
    <n v="599402.4"/>
    <n v="122127.87999999998"/>
    <s v="Romina"/>
    <n v="3.7"/>
  </r>
  <r>
    <n v="532"/>
    <d v="2016-07-12T00:00:00"/>
    <d v="2017-02-20T00:00:00"/>
    <x v="0"/>
    <s v="Córdoba"/>
    <s v="Depósito"/>
    <n v="176"/>
    <s v="Venta"/>
    <n v="39337.040000000001"/>
    <n v="1036211"/>
    <n v="828968.8"/>
    <n v="167905.15999999995"/>
    <s v="Romina"/>
    <n v="3.6"/>
  </r>
  <r>
    <n v="533"/>
    <d v="2016-07-13T00:00:00"/>
    <d v="2017-04-12T00:00:00"/>
    <x v="0"/>
    <s v="Córdoba"/>
    <s v="Casa"/>
    <n v="68"/>
    <s v="Alquiler"/>
    <n v="23117.96"/>
    <n v="642509"/>
    <n v="514007.2"/>
    <n v="105383.84"/>
    <s v="Romina"/>
    <n v="5"/>
  </r>
  <r>
    <n v="534"/>
    <d v="2016-07-14T00:00:00"/>
    <d v="2016-12-27T00:00:00"/>
    <x v="0"/>
    <s v="Córdoba"/>
    <s v="Estacionamiento"/>
    <n v="59"/>
    <s v="Alquiler"/>
    <n v="15178.64"/>
    <n v="446801"/>
    <n v="357440.8"/>
    <n v="74181.560000000012"/>
    <s v="Sabrina"/>
    <n v="4.9000000000000004"/>
  </r>
  <r>
    <n v="535"/>
    <d v="2016-07-14T00:00:00"/>
    <d v="2017-05-07T00:00:00"/>
    <x v="0"/>
    <s v="Málaga"/>
    <s v="Terreno"/>
    <n v="276"/>
    <s v="Venta"/>
    <n v="68363.199999999997"/>
    <n v="1767165"/>
    <n v="1413732"/>
    <n v="285069.8"/>
    <s v="Romina"/>
    <n v="3.7"/>
  </r>
  <r>
    <n v="536"/>
    <d v="2016-07-14T00:00:00"/>
    <d v="2017-06-30T00:00:00"/>
    <x v="0"/>
    <s v="Cádiz"/>
    <s v="Oficinas"/>
    <n v="191"/>
    <s v="Venta"/>
    <n v="50788.92"/>
    <n v="1328608"/>
    <n v="1062886.3999999999"/>
    <n v="214932.68000000011"/>
    <s v="Carlos"/>
    <n v="3.6"/>
  </r>
  <r>
    <n v="537"/>
    <d v="2016-07-14T00:00:00"/>
    <d v="2017-04-30T00:00:00"/>
    <x v="0"/>
    <s v="Córdoba"/>
    <s v="Local Comercial"/>
    <n v="110"/>
    <s v="Venta"/>
    <n v="40328.839999999997"/>
    <n v="1067606"/>
    <n v="854084.8"/>
    <n v="173192.35999999996"/>
    <s v="Sabrina"/>
    <n v="4.9000000000000004"/>
  </r>
  <r>
    <n v="538"/>
    <d v="2016-07-15T00:00:00"/>
    <d v="2017-03-09T00:00:00"/>
    <x v="0"/>
    <s v="Málaga"/>
    <s v="Departamento"/>
    <n v="273"/>
    <s v="Venta"/>
    <n v="85345.36"/>
    <n v="2197619"/>
    <n v="1758095.2"/>
    <n v="354178.44000000006"/>
    <s v="Ángeles"/>
    <n v="3.8"/>
  </r>
  <r>
    <n v="539"/>
    <d v="2016-07-16T00:00:00"/>
    <d v="2017-07-11T00:00:00"/>
    <x v="0"/>
    <s v="Málaga"/>
    <s v="Depósito"/>
    <n v="105"/>
    <s v="Alquiler"/>
    <n v="29803.72"/>
    <n v="798278"/>
    <n v="638622.4"/>
    <n v="129851.87999999998"/>
    <s v="Ángeles"/>
    <n v="4.7"/>
  </r>
  <r>
    <n v="540"/>
    <d v="2016-07-16T00:00:00"/>
    <d v="2017-01-25T00:00:00"/>
    <x v="0"/>
    <s v="Málaga"/>
    <s v="Oficinas"/>
    <n v="83"/>
    <s v="Alquiler"/>
    <n v="21586.48"/>
    <n v="602072"/>
    <n v="481657.59999999998"/>
    <n v="98827.920000000027"/>
    <s v="Carlos"/>
    <n v="4"/>
  </r>
  <r>
    <n v="541"/>
    <d v="2016-07-16T00:00:00"/>
    <d v="2017-06-20T00:00:00"/>
    <x v="0"/>
    <s v="Cádiz"/>
    <s v="Oficinas"/>
    <n v="58"/>
    <s v="Alquiler"/>
    <n v="9320.84"/>
    <n v="288081"/>
    <n v="230464.8"/>
    <n v="48295.360000000015"/>
    <s v="Iván"/>
    <n v="4.4000000000000004"/>
  </r>
  <r>
    <n v="542"/>
    <d v="2016-07-16T00:00:00"/>
    <d v="2016-10-24T00:00:00"/>
    <x v="1"/>
    <s v="Córdoba"/>
    <s v="Oficinas"/>
    <n v="178"/>
    <s v="Venta"/>
    <n v="59651.72"/>
    <n v="1551453"/>
    <n v="1241162.3999999999"/>
    <n v="250638.88000000009"/>
    <s v="Ángeles"/>
    <n v="4.5"/>
  </r>
  <r>
    <n v="543"/>
    <d v="2016-07-16T00:00:00"/>
    <d v="2017-01-21T00:00:00"/>
    <x v="0"/>
    <s v="Málaga"/>
    <s v="Oficinas"/>
    <n v="97"/>
    <s v="Alquiler"/>
    <n v="21791.439999999999"/>
    <n v="600671"/>
    <n v="480536.8"/>
    <n v="98342.760000000009"/>
    <s v="Arturo"/>
    <n v="3.6"/>
  </r>
  <r>
    <n v="544"/>
    <d v="2016-07-17T00:00:00"/>
    <d v="2017-03-10T00:00:00"/>
    <x v="0"/>
    <s v="Sevilla"/>
    <s v="Oficinas"/>
    <n v="74"/>
    <s v="Alquiler"/>
    <n v="26938.240000000002"/>
    <n v="730816"/>
    <n v="584652.80000000005"/>
    <n v="119224.95999999995"/>
    <s v="Romina"/>
    <n v="4.7"/>
  </r>
  <r>
    <n v="545"/>
    <d v="2016-07-18T00:00:00"/>
    <d v="2017-03-12T00:00:00"/>
    <x v="0"/>
    <s v="Málaga"/>
    <s v="Terreno"/>
    <n v="78"/>
    <s v="Alquiler"/>
    <n v="15615.92"/>
    <n v="455833"/>
    <n v="364666.4"/>
    <n v="75550.679999999978"/>
    <s v="Iván"/>
    <n v="4.4000000000000004"/>
  </r>
  <r>
    <n v="546"/>
    <d v="2016-07-20T00:00:00"/>
    <d v="2017-03-08T00:00:00"/>
    <x v="0"/>
    <s v="Cádiz"/>
    <s v="Local Comercial"/>
    <n v="61"/>
    <s v="Alquiler"/>
    <n v="24009.8"/>
    <n v="664580"/>
    <n v="531664"/>
    <n v="108906.2"/>
    <s v="Ángeles"/>
    <n v="3.9"/>
  </r>
  <r>
    <n v="547"/>
    <d v="2016-07-20T00:00:00"/>
    <d v="2016-12-13T00:00:00"/>
    <x v="1"/>
    <s v="Málaga"/>
    <s v="Estacionamiento"/>
    <n v="195"/>
    <s v="Venta"/>
    <n v="38855"/>
    <n v="1036485"/>
    <n v="829188"/>
    <n v="168442"/>
    <s v="Iván"/>
    <n v="4.4000000000000004"/>
  </r>
  <r>
    <n v="548"/>
    <d v="2016-07-20T00:00:00"/>
    <d v="2016-10-21T00:00:00"/>
    <x v="1"/>
    <s v="Córdoba"/>
    <s v="Casa"/>
    <n v="280"/>
    <s v="Venta"/>
    <n v="92217.68"/>
    <n v="2366527"/>
    <n v="1893221.6"/>
    <n v="381087.71999999991"/>
    <s v="Romina"/>
    <n v="4.5"/>
  </r>
  <r>
    <n v="549"/>
    <d v="2016-07-20T00:00:00"/>
    <d v="2017-06-27T00:00:00"/>
    <x v="0"/>
    <s v="Sevilla"/>
    <s v="Departamento"/>
    <n v="230"/>
    <s v="Venta"/>
    <n v="55169.52"/>
    <n v="1440473"/>
    <n v="1152378.3999999999"/>
    <n v="232925.0800000001"/>
    <s v="Romina"/>
    <n v="4.3"/>
  </r>
  <r>
    <n v="550"/>
    <d v="2016-07-21T00:00:00"/>
    <d v="2017-04-27T00:00:00"/>
    <x v="0"/>
    <s v="Málaga"/>
    <s v="Local Comercial"/>
    <n v="269"/>
    <s v="Venta"/>
    <n v="67253"/>
    <n v="1747810"/>
    <n v="1398248"/>
    <n v="282309"/>
    <s v="Sabrina"/>
    <n v="4.2"/>
  </r>
  <r>
    <n v="551"/>
    <d v="2016-07-21T00:00:00"/>
    <d v="2016-10-31T00:00:00"/>
    <x v="1"/>
    <s v="Málaga"/>
    <s v="Depósito"/>
    <n v="230"/>
    <s v="Venta"/>
    <n v="87622.080000000002"/>
    <n v="2251487"/>
    <n v="1801189.6"/>
    <n v="362675.31999999989"/>
    <s v="Arturo"/>
    <n v="3.6"/>
  </r>
  <r>
    <n v="552"/>
    <d v="2016-07-21T00:00:00"/>
    <d v="2017-06-26T00:00:00"/>
    <x v="0"/>
    <s v="Córdoba"/>
    <s v="Oficinas"/>
    <n v="119"/>
    <s v="Venta"/>
    <n v="31165"/>
    <n v="841110"/>
    <n v="672888"/>
    <n v="137057"/>
    <s v="Romina"/>
    <n v="3.7"/>
  </r>
  <r>
    <n v="553"/>
    <d v="2016-07-21T00:00:00"/>
    <d v="2016-12-15T00:00:00"/>
    <x v="1"/>
    <s v="Sevilla"/>
    <s v="Casa"/>
    <n v="204"/>
    <s v="Venta"/>
    <n v="61948.160000000003"/>
    <n v="1605239"/>
    <n v="1284191.2"/>
    <n v="259099.64000000004"/>
    <s v="Arturo"/>
    <n v="4.2"/>
  </r>
  <r>
    <n v="554"/>
    <d v="2016-07-21T00:00:00"/>
    <d v="2016-11-21T00:00:00"/>
    <x v="1"/>
    <s v="Cádiz"/>
    <s v="Oficinas"/>
    <n v="135"/>
    <s v="Venta"/>
    <n v="33563.360000000001"/>
    <n v="903494"/>
    <n v="722795.2"/>
    <n v="147135.44000000006"/>
    <s v="Carlos"/>
    <n v="4.2"/>
  </r>
  <r>
    <n v="555"/>
    <d v="2016-07-22T00:00:00"/>
    <d v="2016-12-25T00:00:00"/>
    <x v="0"/>
    <s v="Córdoba"/>
    <s v="Oficinas"/>
    <n v="131"/>
    <s v="Venta"/>
    <n v="50939.92"/>
    <n v="1326233"/>
    <n v="1060986.3999999999"/>
    <n v="214306.68000000011"/>
    <s v="Sabrina"/>
    <n v="4.5"/>
  </r>
  <r>
    <n v="556"/>
    <d v="2016-07-22T00:00:00"/>
    <d v="2017-02-08T00:00:00"/>
    <x v="0"/>
    <s v="Córdoba"/>
    <s v="Terreno"/>
    <n v="52"/>
    <s v="Alquiler"/>
    <n v="21581.68"/>
    <n v="603977"/>
    <n v="483181.6"/>
    <n v="99213.72000000003"/>
    <s v="Romina"/>
    <n v="4"/>
  </r>
  <r>
    <n v="557"/>
    <d v="2016-07-23T00:00:00"/>
    <d v="2017-04-14T00:00:00"/>
    <x v="0"/>
    <s v="Córdoba"/>
    <s v="Terreno"/>
    <n v="195"/>
    <s v="Venta"/>
    <n v="75855.679999999993"/>
    <n v="1952927"/>
    <n v="1562341.6"/>
    <n v="314729.71999999991"/>
    <s v="Carlos"/>
    <n v="4.7"/>
  </r>
  <r>
    <n v="558"/>
    <d v="2016-07-24T00:00:00"/>
    <d v="2017-03-08T00:00:00"/>
    <x v="0"/>
    <s v="Málaga"/>
    <s v="Terreno"/>
    <n v="241"/>
    <s v="Venta"/>
    <n v="74174.48"/>
    <n v="1911497"/>
    <n v="1529197.6"/>
    <n v="308124.91999999993"/>
    <s v="Sabrina"/>
    <n v="4.7"/>
  </r>
  <r>
    <n v="559"/>
    <d v="2016-07-24T00:00:00"/>
    <d v="2016-10-26T00:00:00"/>
    <x v="1"/>
    <s v="Málaga"/>
    <s v="Estacionamiento"/>
    <n v="185"/>
    <s v="Venta"/>
    <n v="62713.16"/>
    <n v="1626589"/>
    <n v="1301271.2"/>
    <n v="262604.64"/>
    <s v="Arturo"/>
    <n v="3.8"/>
  </r>
  <r>
    <n v="560"/>
    <d v="2016-07-25T00:00:00"/>
    <d v="2016-12-01T00:00:00"/>
    <x v="1"/>
    <s v="Málaga"/>
    <s v="Terreno"/>
    <n v="281"/>
    <s v="Venta"/>
    <n v="55337"/>
    <n v="1448660"/>
    <n v="1158928"/>
    <n v="234395"/>
    <s v="Arturo"/>
    <n v="3.9"/>
  </r>
  <r>
    <n v="561"/>
    <d v="2016-07-25T00:00:00"/>
    <d v="2017-07-01T00:00:00"/>
    <x v="0"/>
    <s v="Sevilla"/>
    <s v="Depósito"/>
    <n v="46"/>
    <s v="Alquiler"/>
    <n v="10560.64"/>
    <n v="317226"/>
    <n v="253780.8"/>
    <n v="52884.560000000012"/>
    <s v="Iván"/>
    <n v="4.0999999999999996"/>
  </r>
  <r>
    <n v="562"/>
    <d v="2016-07-25T00:00:00"/>
    <d v="2017-06-21T00:00:00"/>
    <x v="0"/>
    <s v="Cádiz"/>
    <s v="Estacionamiento"/>
    <n v="154"/>
    <s v="Venta"/>
    <n v="37210.04"/>
    <n v="997011"/>
    <n v="797608.8"/>
    <n v="162192.15999999995"/>
    <s v="Carlos"/>
    <n v="4.7"/>
  </r>
  <r>
    <n v="563"/>
    <d v="2016-07-25T00:00:00"/>
    <d v="2017-04-27T00:00:00"/>
    <x v="0"/>
    <s v="Cádiz"/>
    <s v="Oficinas"/>
    <n v="231"/>
    <s v="Venta"/>
    <n v="49789.64"/>
    <n v="1308701"/>
    <n v="1046960.8"/>
    <n v="211950.55999999994"/>
    <s v="Iván"/>
    <n v="3.7"/>
  </r>
  <r>
    <n v="564"/>
    <d v="2016-07-25T00:00:00"/>
    <d v="2017-04-30T00:00:00"/>
    <x v="0"/>
    <s v="Sevilla"/>
    <s v="Oficinas"/>
    <n v="106"/>
    <s v="Alquiler"/>
    <n v="19761.72"/>
    <n v="550453"/>
    <n v="440362.4"/>
    <n v="90328.879999999976"/>
    <s v="Iván"/>
    <n v="4.5"/>
  </r>
  <r>
    <n v="565"/>
    <d v="2016-07-25T00:00:00"/>
    <d v="2016-11-15T00:00:00"/>
    <x v="1"/>
    <s v="Cádiz"/>
    <s v="Depósito"/>
    <n v="142"/>
    <s v="Venta"/>
    <n v="35718.720000000001"/>
    <n v="954353"/>
    <n v="763482.4"/>
    <n v="155151.87999999998"/>
    <s v="Carlos"/>
    <n v="4"/>
  </r>
  <r>
    <n v="566"/>
    <d v="2016-07-26T00:00:00"/>
    <d v="2017-01-15T00:00:00"/>
    <x v="0"/>
    <s v="Sevilla"/>
    <s v="Estacionamiento"/>
    <n v="261"/>
    <s v="Venta"/>
    <n v="74128"/>
    <n v="1918435"/>
    <n v="1534748"/>
    <n v="309559"/>
    <s v="Ángeles"/>
    <n v="3.6"/>
  </r>
  <r>
    <n v="567"/>
    <d v="2016-07-26T00:00:00"/>
    <d v="2017-01-08T00:00:00"/>
    <x v="0"/>
    <s v="Cádiz"/>
    <s v="Oficinas"/>
    <n v="92"/>
    <s v="Alquiler"/>
    <n v="18083.400000000001"/>
    <n v="506395"/>
    <n v="405116"/>
    <n v="83195.600000000006"/>
    <s v="Carlos"/>
    <n v="4.0999999999999996"/>
  </r>
  <r>
    <n v="568"/>
    <d v="2016-07-26T00:00:00"/>
    <d v="2017-05-11T00:00:00"/>
    <x v="0"/>
    <s v="Cádiz"/>
    <s v="Terreno"/>
    <n v="146"/>
    <s v="Alquiler"/>
    <n v="24926.959999999999"/>
    <n v="676484"/>
    <n v="541187.19999999995"/>
    <n v="110369.84000000005"/>
    <s v="Sabrina"/>
    <n v="4.9000000000000004"/>
  </r>
  <r>
    <n v="569"/>
    <d v="2016-07-26T00:00:00"/>
    <d v="2017-03-07T00:00:00"/>
    <x v="0"/>
    <s v="Málaga"/>
    <s v="Local Comercial"/>
    <n v="164"/>
    <s v="Alquiler"/>
    <n v="27245.919999999998"/>
    <n v="736883"/>
    <n v="589506.4"/>
    <n v="120130.67999999998"/>
    <s v="Sabrina"/>
    <n v="4.2"/>
  </r>
  <r>
    <n v="570"/>
    <d v="2016-07-27T00:00:00"/>
    <d v="2017-01-23T00:00:00"/>
    <x v="0"/>
    <s v="Málaga"/>
    <s v="Oficinas"/>
    <n v="75"/>
    <s v="Alquiler"/>
    <n v="25457.32"/>
    <n v="696293"/>
    <n v="557034.4"/>
    <n v="113801.27999999997"/>
    <s v="Arturo"/>
    <n v="4.5999999999999996"/>
  </r>
  <r>
    <n v="571"/>
    <d v="2016-07-27T00:00:00"/>
    <d v="2016-12-20T00:00:00"/>
    <x v="1"/>
    <s v="Sevilla"/>
    <s v="Depósito"/>
    <n v="41"/>
    <s v="Alquiler"/>
    <n v="11752.44"/>
    <n v="358521"/>
    <n v="286816.8"/>
    <n v="59951.760000000009"/>
    <s v="Iván"/>
    <n v="4"/>
  </r>
  <r>
    <n v="572"/>
    <d v="2016-07-28T00:00:00"/>
    <d v="2017-07-01T00:00:00"/>
    <x v="0"/>
    <s v="Málaga"/>
    <s v="Local Comercial"/>
    <n v="229"/>
    <s v="Venta"/>
    <n v="75199.199999999997"/>
    <n v="1933640"/>
    <n v="1546912"/>
    <n v="311528.8"/>
    <s v="Romina"/>
    <n v="4.2"/>
  </r>
  <r>
    <n v="573"/>
    <d v="2016-07-28T00:00:00"/>
    <d v="2016-12-14T00:00:00"/>
    <x v="1"/>
    <s v="Córdoba"/>
    <s v="Departamento"/>
    <n v="237"/>
    <s v="Venta"/>
    <n v="40657"/>
    <n v="1075310"/>
    <n v="860248"/>
    <n v="174405"/>
    <s v="Iván"/>
    <n v="5"/>
  </r>
  <r>
    <n v="574"/>
    <d v="2016-07-28T00:00:00"/>
    <d v="2017-05-30T00:00:00"/>
    <x v="0"/>
    <s v="Málaga"/>
    <s v="Local Comercial"/>
    <n v="51"/>
    <s v="Alquiler"/>
    <n v="9414.2000000000007"/>
    <n v="287915"/>
    <n v="230332"/>
    <n v="48168.800000000003"/>
    <s v="Romina"/>
    <n v="3.6"/>
  </r>
  <r>
    <n v="575"/>
    <d v="2016-07-28T00:00:00"/>
    <d v="2017-04-21T00:00:00"/>
    <x v="0"/>
    <s v="Sevilla"/>
    <s v="Depósito"/>
    <n v="277"/>
    <s v="Venta"/>
    <n v="74153"/>
    <n v="1913885"/>
    <n v="1531108"/>
    <n v="308624"/>
    <s v="Carlos"/>
    <n v="4.7"/>
  </r>
  <r>
    <n v="576"/>
    <d v="2016-07-29T00:00:00"/>
    <d v="2017-02-20T00:00:00"/>
    <x v="0"/>
    <s v="Sevilla"/>
    <s v="Oficinas"/>
    <n v="50"/>
    <s v="Alquiler"/>
    <n v="16533.919999999998"/>
    <n v="471833"/>
    <n v="377466.4"/>
    <n v="77832.679999999978"/>
    <s v="Arturo"/>
    <n v="4.5999999999999996"/>
  </r>
  <r>
    <n v="577"/>
    <d v="2016-07-29T00:00:00"/>
    <d v="2017-06-22T00:00:00"/>
    <x v="0"/>
    <s v="Córdoba"/>
    <s v="Local Comercial"/>
    <n v="150"/>
    <s v="Venta"/>
    <n v="34526.32"/>
    <n v="926143"/>
    <n v="740914.4"/>
    <n v="150702.27999999997"/>
    <s v="Carlos"/>
    <n v="5"/>
  </r>
  <r>
    <n v="578"/>
    <d v="2016-07-29T00:00:00"/>
    <d v="2016-12-25T00:00:00"/>
    <x v="1"/>
    <s v="Cádiz"/>
    <s v="Terreno"/>
    <n v="218"/>
    <s v="Venta"/>
    <n v="61949.919999999998"/>
    <n v="1608458"/>
    <n v="1286766.3999999999"/>
    <n v="259741.68000000011"/>
    <s v="Carlos"/>
    <n v="3.7"/>
  </r>
  <r>
    <n v="579"/>
    <d v="2016-07-29T00:00:00"/>
    <d v="2017-04-17T00:00:00"/>
    <x v="0"/>
    <s v="Córdoba"/>
    <s v="Estacionamiento"/>
    <n v="144"/>
    <s v="Venta"/>
    <n v="31778.2"/>
    <n v="848265"/>
    <n v="678612"/>
    <n v="137874.79999999999"/>
    <s v="Sabrina"/>
    <n v="4.8"/>
  </r>
  <r>
    <n v="580"/>
    <d v="2016-07-30T00:00:00"/>
    <d v="2017-07-20T00:00:00"/>
    <x v="0"/>
    <s v="Córdoba"/>
    <s v="Casa"/>
    <n v="219"/>
    <s v="Venta"/>
    <n v="64243.360000000001"/>
    <n v="1671369"/>
    <n v="1337095.2"/>
    <n v="270030.44000000006"/>
    <s v="Ángeles"/>
    <n v="4.5999999999999996"/>
  </r>
  <r>
    <n v="581"/>
    <d v="2016-07-30T00:00:00"/>
    <d v="2016-11-16T00:00:00"/>
    <x v="1"/>
    <s v="Málaga"/>
    <s v="Local Comercial"/>
    <n v="226"/>
    <s v="Venta"/>
    <n v="68972.800000000003"/>
    <n v="1778505"/>
    <n v="1422804"/>
    <n v="286728.2"/>
    <s v="Iván"/>
    <n v="5"/>
  </r>
  <r>
    <n v="582"/>
    <d v="2016-07-31T00:00:00"/>
    <d v="2016-11-22T00:00:00"/>
    <x v="1"/>
    <s v="Córdoba"/>
    <s v="Oficinas"/>
    <n v="286"/>
    <s v="Venta"/>
    <n v="102176.2"/>
    <n v="2620965"/>
    <n v="2096772"/>
    <n v="422016.8"/>
    <s v="Iván"/>
    <n v="3.9"/>
  </r>
  <r>
    <n v="583"/>
    <d v="2016-07-31T00:00:00"/>
    <d v="2017-03-23T00:00:00"/>
    <x v="0"/>
    <s v="Cádiz"/>
    <s v="Terreno"/>
    <n v="291"/>
    <s v="Venta"/>
    <n v="69500.759999999995"/>
    <n v="1804229"/>
    <n v="1443383.2"/>
    <n v="291345.04000000004"/>
    <s v="Arturo"/>
    <n v="5"/>
  </r>
  <r>
    <n v="584"/>
    <d v="2016-08-01T00:00:00"/>
    <d v="2017-02-07T00:00:00"/>
    <x v="0"/>
    <s v="Sevilla"/>
    <s v="Estacionamiento"/>
    <n v="251"/>
    <s v="Venta"/>
    <n v="42171.040000000001"/>
    <n v="1114086"/>
    <n v="891268.8"/>
    <n v="180646.15999999995"/>
    <s v="Sabrina"/>
    <n v="3.6"/>
  </r>
  <r>
    <n v="585"/>
    <d v="2016-08-01T00:00:00"/>
    <d v="2017-02-04T00:00:00"/>
    <x v="0"/>
    <s v="Málaga"/>
    <s v="Terreno"/>
    <n v="157"/>
    <s v="Venta"/>
    <n v="41237.120000000003"/>
    <n v="1086688"/>
    <n v="869350.40000000002"/>
    <n v="176100.47999999998"/>
    <s v="Carlos"/>
    <n v="3.6"/>
  </r>
  <r>
    <n v="586"/>
    <d v="2016-08-01T00:00:00"/>
    <d v="2017-03-23T00:00:00"/>
    <x v="0"/>
    <s v="Málaga"/>
    <s v="Oficinas"/>
    <n v="72"/>
    <s v="Alquiler"/>
    <n v="23367.84"/>
    <n v="650406"/>
    <n v="520324.8"/>
    <n v="106713.36000000002"/>
    <s v="Ángeles"/>
    <n v="3.8"/>
  </r>
  <r>
    <n v="587"/>
    <d v="2016-08-02T00:00:00"/>
    <d v="2017-07-02T00:00:00"/>
    <x v="0"/>
    <s v="Málaga"/>
    <s v="Terreno"/>
    <n v="177"/>
    <s v="Venta"/>
    <n v="50428.76"/>
    <n v="1322829"/>
    <n v="1058263.2"/>
    <n v="214137.04000000004"/>
    <s v="Carlos"/>
    <n v="4"/>
  </r>
  <r>
    <n v="588"/>
    <d v="2016-08-02T00:00:00"/>
    <d v="2017-03-08T00:00:00"/>
    <x v="0"/>
    <s v="Málaga"/>
    <s v="Estacionamiento"/>
    <n v="50"/>
    <s v="Alquiler"/>
    <n v="17629.72"/>
    <n v="505653"/>
    <n v="404522.4"/>
    <n v="83500.879999999976"/>
    <s v="Arturo"/>
    <n v="3.9"/>
  </r>
  <r>
    <n v="589"/>
    <d v="2016-08-02T00:00:00"/>
    <d v="2017-06-17T00:00:00"/>
    <x v="0"/>
    <s v="Sevilla"/>
    <s v="Casa"/>
    <n v="132"/>
    <s v="Venta"/>
    <n v="53766.44"/>
    <n v="1409171"/>
    <n v="1127336.8"/>
    <n v="228067.75999999995"/>
    <s v="Romina"/>
    <n v="4.3"/>
  </r>
  <r>
    <n v="590"/>
    <d v="2016-08-03T00:00:00"/>
    <d v="2017-03-16T00:00:00"/>
    <x v="0"/>
    <s v="Málaga"/>
    <s v="Casa"/>
    <n v="89"/>
    <s v="Alquiler"/>
    <n v="24037.8"/>
    <n v="664055"/>
    <n v="531244"/>
    <n v="108773.2"/>
    <s v="Romina"/>
    <n v="3.6"/>
  </r>
  <r>
    <n v="591"/>
    <d v="2016-08-03T00:00:00"/>
    <d v="2017-03-31T00:00:00"/>
    <x v="0"/>
    <s v="Cádiz"/>
    <s v="Casa"/>
    <n v="43"/>
    <s v="Alquiler"/>
    <n v="16327.48"/>
    <n v="472197"/>
    <n v="377757.6"/>
    <n v="78111.920000000027"/>
    <s v="Sabrina"/>
    <n v="4.4000000000000004"/>
  </r>
  <r>
    <n v="592"/>
    <d v="2016-08-03T00:00:00"/>
    <d v="2017-05-01T00:00:00"/>
    <x v="0"/>
    <s v="Córdoba"/>
    <s v="Departamento"/>
    <n v="142"/>
    <s v="Venta"/>
    <n v="39318.199999999997"/>
    <n v="1036115"/>
    <n v="828892"/>
    <n v="167904.8"/>
    <s v="Arturo"/>
    <n v="4.2"/>
  </r>
  <r>
    <n v="593"/>
    <d v="2016-08-04T00:00:00"/>
    <d v="2017-06-23T00:00:00"/>
    <x v="0"/>
    <s v="Málaga"/>
    <s v="Estacionamiento"/>
    <n v="206"/>
    <s v="Venta"/>
    <n v="48574.96"/>
    <n v="1271459"/>
    <n v="1017167.2"/>
    <n v="205716.84000000005"/>
    <s v="Romina"/>
    <n v="4.7"/>
  </r>
  <r>
    <n v="594"/>
    <d v="2016-08-04T00:00:00"/>
    <d v="2017-06-29T00:00:00"/>
    <x v="0"/>
    <s v="Sevilla"/>
    <s v="Estacionamiento"/>
    <n v="168"/>
    <s v="Venta"/>
    <n v="45024.44"/>
    <n v="1184921"/>
    <n v="947936.8"/>
    <n v="191959.75999999995"/>
    <s v="Arturo"/>
    <n v="5"/>
  </r>
  <r>
    <n v="595"/>
    <d v="2016-08-04T00:00:00"/>
    <d v="2017-04-15T00:00:00"/>
    <x v="0"/>
    <s v="Málaga"/>
    <s v="Depósito"/>
    <n v="258"/>
    <s v="Venta"/>
    <n v="52876.92"/>
    <n v="1380283"/>
    <n v="1104226.3999999999"/>
    <n v="223179.68000000011"/>
    <s v="Iván"/>
    <n v="5"/>
  </r>
  <r>
    <n v="596"/>
    <d v="2016-08-04T00:00:00"/>
    <d v="2017-07-23T00:00:00"/>
    <x v="0"/>
    <s v="Cádiz"/>
    <s v="Departamento"/>
    <n v="58"/>
    <s v="Alquiler"/>
    <n v="13598.4"/>
    <n v="394845"/>
    <n v="315876"/>
    <n v="65370.6"/>
    <s v="Sabrina"/>
    <n v="4.7"/>
  </r>
  <r>
    <n v="597"/>
    <d v="2016-08-05T00:00:00"/>
    <d v="2017-03-15T00:00:00"/>
    <x v="0"/>
    <s v="Sevilla"/>
    <s v="Departamento"/>
    <n v="67"/>
    <s v="Alquiler"/>
    <n v="12251.4"/>
    <n v="360245"/>
    <n v="288196"/>
    <n v="59797.599999999999"/>
    <s v="Ángeles"/>
    <n v="3.7"/>
  </r>
  <r>
    <n v="598"/>
    <d v="2016-08-06T00:00:00"/>
    <d v="2017-05-02T00:00:00"/>
    <x v="0"/>
    <s v="Cádiz"/>
    <s v="Casa"/>
    <n v="91"/>
    <s v="Alquiler"/>
    <n v="28210.240000000002"/>
    <n v="771941"/>
    <n v="617552.80000000005"/>
    <n v="126177.95999999995"/>
    <s v="Ángeles"/>
    <n v="4.9000000000000004"/>
  </r>
  <r>
    <n v="599"/>
    <d v="2016-08-08T00:00:00"/>
    <d v="2017-03-22T00:00:00"/>
    <x v="0"/>
    <s v="Sevilla"/>
    <s v="Departamento"/>
    <n v="69"/>
    <s v="Alquiler"/>
    <n v="28445.72"/>
    <n v="775053"/>
    <n v="620042.4"/>
    <n v="126564.87999999998"/>
    <s v="Carlos"/>
    <n v="4.2"/>
  </r>
  <r>
    <n v="600"/>
    <d v="2016-08-08T00:00:00"/>
    <d v="2017-01-29T00:00:00"/>
    <x v="0"/>
    <s v="Sevilla"/>
    <s v="Terreno"/>
    <n v="286"/>
    <s v="Venta"/>
    <n v="50434.84"/>
    <n v="1312131"/>
    <n v="1049704.8"/>
    <n v="211991.35999999996"/>
    <s v="Arturo"/>
    <n v="4.5999999999999996"/>
  </r>
  <r>
    <n v="601"/>
    <d v="2016-08-08T00:00:00"/>
    <d v="2017-06-23T00:00:00"/>
    <x v="0"/>
    <s v="Córdoba"/>
    <s v="Casa"/>
    <n v="142"/>
    <s v="Venta"/>
    <n v="35744.28"/>
    <n v="956117"/>
    <n v="764893.6"/>
    <n v="155479.12000000002"/>
    <s v="Sabrina"/>
    <n v="4.5999999999999996"/>
  </r>
  <r>
    <n v="602"/>
    <d v="2016-08-09T00:00:00"/>
    <d v="2017-07-27T00:00:00"/>
    <x v="0"/>
    <s v="Cádiz"/>
    <s v="Departamento"/>
    <n v="220"/>
    <s v="Venta"/>
    <n v="47702.52"/>
    <n v="1255248"/>
    <n v="1004198.4"/>
    <n v="203347.08"/>
    <s v="Carlos"/>
    <n v="3.7"/>
  </r>
  <r>
    <n v="603"/>
    <d v="2016-08-09T00:00:00"/>
    <d v="2017-05-23T00:00:00"/>
    <x v="0"/>
    <s v="Cádiz"/>
    <s v="Estacionamiento"/>
    <n v="170"/>
    <s v="Venta"/>
    <n v="55675.28"/>
    <n v="1444667"/>
    <n v="1155733.6000000001"/>
    <n v="233258.11999999991"/>
    <s v="Iván"/>
    <n v="5"/>
  </r>
  <r>
    <n v="604"/>
    <d v="2016-08-10T00:00:00"/>
    <d v="2017-08-03T00:00:00"/>
    <x v="0"/>
    <s v="Málaga"/>
    <s v="Depósito"/>
    <n v="145"/>
    <s v="Alquiler"/>
    <n v="27000.92"/>
    <n v="740808"/>
    <n v="592646.40000000002"/>
    <n v="121160.67999999998"/>
    <s v="Sabrina"/>
    <n v="3.9"/>
  </r>
  <r>
    <n v="605"/>
    <d v="2016-08-10T00:00:00"/>
    <d v="2017-06-25T00:00:00"/>
    <x v="0"/>
    <s v="Cádiz"/>
    <s v="Depósito"/>
    <n v="209"/>
    <s v="Venta"/>
    <n v="71679.56"/>
    <n v="1853749"/>
    <n v="1482999.2"/>
    <n v="299070.24000000005"/>
    <s v="Ángeles"/>
    <n v="4.5"/>
  </r>
  <r>
    <n v="606"/>
    <d v="2016-08-10T00:00:00"/>
    <d v="2017-03-05T00:00:00"/>
    <x v="0"/>
    <s v="Cádiz"/>
    <s v="Departamento"/>
    <n v="39"/>
    <s v="Alquiler"/>
    <n v="13192.6"/>
    <n v="397250"/>
    <n v="317800"/>
    <n v="66257.399999999994"/>
    <s v="Ángeles"/>
    <n v="4.7"/>
  </r>
  <r>
    <n v="607"/>
    <d v="2016-08-10T00:00:00"/>
    <d v="2017-02-22T00:00:00"/>
    <x v="0"/>
    <s v="Málaga"/>
    <s v="Casa"/>
    <n v="42"/>
    <s v="Alquiler"/>
    <n v="15580.76"/>
    <n v="454504"/>
    <n v="363603.20000000001"/>
    <n v="75320.039999999994"/>
    <s v="Arturo"/>
    <n v="3.9"/>
  </r>
  <r>
    <n v="608"/>
    <d v="2016-08-11T00:00:00"/>
    <d v="2017-05-12T00:00:00"/>
    <x v="0"/>
    <s v="Córdoba"/>
    <s v="Estacionamiento"/>
    <n v="205"/>
    <s v="Venta"/>
    <n v="43763.8"/>
    <n v="1154105"/>
    <n v="923284"/>
    <n v="187057.2"/>
    <s v="Romina"/>
    <n v="4.3"/>
  </r>
  <r>
    <n v="609"/>
    <d v="2016-08-11T00:00:00"/>
    <d v="2016-11-18T00:00:00"/>
    <x v="1"/>
    <s v="Sevilla"/>
    <s v="Terreno"/>
    <n v="283"/>
    <s v="Venta"/>
    <n v="70820.2"/>
    <n v="1827365"/>
    <n v="1461892"/>
    <n v="294652.79999999999"/>
    <s v="Arturo"/>
    <n v="3.7"/>
  </r>
  <r>
    <n v="610"/>
    <d v="2016-08-11T00:00:00"/>
    <d v="2017-01-23T00:00:00"/>
    <x v="0"/>
    <s v="Málaga"/>
    <s v="Oficinas"/>
    <n v="121"/>
    <s v="Venta"/>
    <n v="41472.800000000003"/>
    <n v="1095030"/>
    <n v="876024"/>
    <n v="177533.2"/>
    <s v="Carlos"/>
    <n v="4.0999999999999996"/>
  </r>
  <r>
    <n v="611"/>
    <d v="2016-08-11T00:00:00"/>
    <d v="2017-06-21T00:00:00"/>
    <x v="0"/>
    <s v="Córdoba"/>
    <s v="Casa"/>
    <n v="291"/>
    <s v="Venta"/>
    <n v="105523.44"/>
    <n v="2695421"/>
    <n v="2156336.7999999998"/>
    <n v="433560.76000000018"/>
    <s v="Sabrina"/>
    <n v="3.8"/>
  </r>
  <r>
    <n v="612"/>
    <d v="2016-08-11T00:00:00"/>
    <d v="2017-05-06T00:00:00"/>
    <x v="0"/>
    <s v="Sevilla"/>
    <s v="Estacionamiento"/>
    <n v="86"/>
    <s v="Venta"/>
    <n v="33941.760000000002"/>
    <n v="915729"/>
    <n v="732583.2"/>
    <n v="149204.04000000004"/>
    <s v="Carlos"/>
    <n v="3.6"/>
  </r>
  <r>
    <n v="613"/>
    <d v="2016-08-11T00:00:00"/>
    <d v="2016-11-19T00:00:00"/>
    <x v="1"/>
    <s v="Córdoba"/>
    <s v="Estacionamiento"/>
    <n v="221"/>
    <s v="Venta"/>
    <n v="74529"/>
    <n v="1915685"/>
    <n v="1532548"/>
    <n v="308608"/>
    <s v="Arturo"/>
    <n v="4.5"/>
  </r>
  <r>
    <n v="614"/>
    <d v="2016-08-12T00:00:00"/>
    <d v="2017-01-28T00:00:00"/>
    <x v="0"/>
    <s v="Córdoba"/>
    <s v="Depósito"/>
    <n v="235"/>
    <s v="Venta"/>
    <n v="42359.199999999997"/>
    <n v="1122190"/>
    <n v="897752"/>
    <n v="182078.8"/>
    <s v="Arturo"/>
    <n v="3.8"/>
  </r>
  <r>
    <n v="615"/>
    <d v="2016-08-12T00:00:00"/>
    <d v="2017-04-07T00:00:00"/>
    <x v="0"/>
    <s v="Córdoba"/>
    <s v="Local Comercial"/>
    <n v="278"/>
    <s v="Venta"/>
    <n v="79104.800000000003"/>
    <n v="2028805"/>
    <n v="1623044"/>
    <n v="326656.2"/>
    <s v="Ángeles"/>
    <n v="4.5999999999999996"/>
  </r>
  <r>
    <n v="616"/>
    <d v="2016-08-12T00:00:00"/>
    <d v="2017-04-13T00:00:00"/>
    <x v="0"/>
    <s v="Córdoba"/>
    <s v="Depósito"/>
    <n v="228"/>
    <s v="Venta"/>
    <n v="48301.16"/>
    <n v="1274414"/>
    <n v="1019531.2"/>
    <n v="206581.64000000004"/>
    <s v="Sabrina"/>
    <n v="4.9000000000000004"/>
  </r>
  <r>
    <n v="617"/>
    <d v="2016-08-13T00:00:00"/>
    <d v="2017-01-27T00:00:00"/>
    <x v="0"/>
    <s v="Málaga"/>
    <s v="Departamento"/>
    <n v="168"/>
    <s v="Venta"/>
    <n v="50567.199999999997"/>
    <n v="1320465"/>
    <n v="1056372"/>
    <n v="213525.8"/>
    <s v="Romina"/>
    <n v="4.5999999999999996"/>
  </r>
  <r>
    <n v="618"/>
    <d v="2016-08-13T00:00:00"/>
    <d v="2017-01-20T00:00:00"/>
    <x v="0"/>
    <s v="Córdoba"/>
    <s v="Depósito"/>
    <n v="75"/>
    <s v="Alquiler"/>
    <n v="14941.4"/>
    <n v="428045"/>
    <n v="342436"/>
    <n v="70667.600000000006"/>
    <s v="Arturo"/>
    <n v="4.3"/>
  </r>
  <r>
    <n v="619"/>
    <d v="2016-08-13T00:00:00"/>
    <d v="2017-03-30T00:00:00"/>
    <x v="0"/>
    <s v="Málaga"/>
    <s v="Departamento"/>
    <n v="88"/>
    <s v="Alquiler"/>
    <n v="27524.52"/>
    <n v="742448"/>
    <n v="593958.40000000002"/>
    <n v="120965.07999999997"/>
    <s v="Arturo"/>
    <n v="4.8"/>
  </r>
  <r>
    <n v="620"/>
    <d v="2016-08-14T00:00:00"/>
    <d v="2017-07-04T00:00:00"/>
    <x v="0"/>
    <s v="Sevilla"/>
    <s v="Departamento"/>
    <n v="51"/>
    <s v="Alquiler"/>
    <n v="15186.6"/>
    <n v="442775"/>
    <n v="354220"/>
    <n v="73368.399999999994"/>
    <s v="Romina"/>
    <n v="4.8"/>
  </r>
  <r>
    <n v="621"/>
    <d v="2016-08-14T00:00:00"/>
    <d v="2017-03-23T00:00:00"/>
    <x v="0"/>
    <s v="Córdoba"/>
    <s v="Depósito"/>
    <n v="219"/>
    <s v="Venta"/>
    <n v="85790.12"/>
    <n v="2207613"/>
    <n v="1766090.4"/>
    <n v="355732.4800000001"/>
    <s v="Romina"/>
    <n v="3.8"/>
  </r>
  <r>
    <n v="622"/>
    <d v="2016-08-14T00:00:00"/>
    <d v="2017-06-29T00:00:00"/>
    <x v="0"/>
    <s v="Málaga"/>
    <s v="Depósito"/>
    <n v="119"/>
    <s v="Venta"/>
    <n v="43893.919999999998"/>
    <n v="1152833"/>
    <n v="922266.4"/>
    <n v="186672.68"/>
    <s v="Sabrina"/>
    <n v="4.9000000000000004"/>
  </r>
  <r>
    <n v="623"/>
    <d v="2016-08-15T00:00:00"/>
    <d v="2017-07-30T00:00:00"/>
    <x v="0"/>
    <s v="Córdoba"/>
    <s v="Terreno"/>
    <n v="67"/>
    <s v="Alquiler"/>
    <n v="22516.240000000002"/>
    <n v="614141"/>
    <n v="491312.8"/>
    <n v="100311.96"/>
    <s v="Ángeles"/>
    <n v="4.0999999999999996"/>
  </r>
  <r>
    <n v="624"/>
    <d v="2016-08-15T00:00:00"/>
    <d v="2017-05-11T00:00:00"/>
    <x v="0"/>
    <s v="Málaga"/>
    <s v="Terreno"/>
    <n v="148"/>
    <s v="Venta"/>
    <n v="43690.080000000002"/>
    <n v="1158837"/>
    <n v="927069.6"/>
    <n v="188077.32"/>
    <s v="Iván"/>
    <n v="4.5999999999999996"/>
  </r>
  <r>
    <n v="625"/>
    <d v="2016-08-15T00:00:00"/>
    <d v="2017-01-12T00:00:00"/>
    <x v="0"/>
    <s v="Sevilla"/>
    <s v="Terreno"/>
    <n v="217"/>
    <s v="Venta"/>
    <n v="86077.04"/>
    <n v="2208311"/>
    <n v="1766648.8"/>
    <n v="355585.16"/>
    <s v="Romina"/>
    <n v="4.5999999999999996"/>
  </r>
  <r>
    <n v="626"/>
    <d v="2016-08-16T00:00:00"/>
    <d v="2017-07-28T00:00:00"/>
    <x v="0"/>
    <s v="Córdoba"/>
    <s v="Estacionamiento"/>
    <n v="256"/>
    <s v="Venta"/>
    <n v="81523.240000000005"/>
    <n v="2097616"/>
    <n v="1678092.8"/>
    <n v="337999.95999999996"/>
    <s v="Carlos"/>
    <n v="3.8"/>
  </r>
  <r>
    <n v="627"/>
    <d v="2016-08-16T00:00:00"/>
    <d v="2017-03-04T00:00:00"/>
    <x v="0"/>
    <s v="Málaga"/>
    <s v="Local Comercial"/>
    <n v="79"/>
    <s v="Alquiler"/>
    <n v="18716.32"/>
    <n v="531243"/>
    <n v="424994.4"/>
    <n v="87532.27999999997"/>
    <s v="Ángeles"/>
    <n v="4.4000000000000004"/>
  </r>
  <r>
    <n v="628"/>
    <d v="2016-08-16T00:00:00"/>
    <d v="2017-04-24T00:00:00"/>
    <x v="0"/>
    <s v="Sevilla"/>
    <s v="Departamento"/>
    <n v="208"/>
    <s v="Venta"/>
    <n v="53605.120000000003"/>
    <n v="1397313"/>
    <n v="1117850.3999999999"/>
    <n v="225857.4800000001"/>
    <s v="Iván"/>
    <n v="5"/>
  </r>
  <r>
    <n v="629"/>
    <d v="2016-08-17T00:00:00"/>
    <d v="2016-12-04T00:00:00"/>
    <x v="1"/>
    <s v="Sevilla"/>
    <s v="Oficinas"/>
    <n v="244"/>
    <s v="Venta"/>
    <n v="55927.76"/>
    <n v="1463504"/>
    <n v="1170803.2"/>
    <n v="236773.04000000004"/>
    <s v="Iván"/>
    <n v="3.6"/>
  </r>
  <r>
    <n v="630"/>
    <d v="2016-08-17T00:00:00"/>
    <d v="2017-02-19T00:00:00"/>
    <x v="0"/>
    <s v="Sevilla"/>
    <s v="Casa"/>
    <n v="167"/>
    <s v="Venta"/>
    <n v="61873.4"/>
    <n v="1603545"/>
    <n v="1282836"/>
    <n v="258835.6"/>
    <s v="Ángeles"/>
    <n v="5"/>
  </r>
  <r>
    <n v="631"/>
    <d v="2016-08-17T00:00:00"/>
    <d v="2017-08-14T00:00:00"/>
    <x v="0"/>
    <s v="Málaga"/>
    <s v="Casa"/>
    <n v="268"/>
    <s v="Venta"/>
    <n v="77827.64"/>
    <n v="2009301"/>
    <n v="1607440.8"/>
    <n v="324032.55999999994"/>
    <s v="Romina"/>
    <n v="3.9"/>
  </r>
  <r>
    <n v="632"/>
    <d v="2016-08-17T00:00:00"/>
    <d v="2017-05-10T00:00:00"/>
    <x v="0"/>
    <s v="Sevilla"/>
    <s v="Local Comercial"/>
    <n v="198"/>
    <s v="Venta"/>
    <n v="71999.48"/>
    <n v="1852922"/>
    <n v="1482337.6"/>
    <n v="298584.91999999993"/>
    <s v="Arturo"/>
    <n v="3.8"/>
  </r>
  <r>
    <n v="633"/>
    <d v="2016-08-17T00:00:00"/>
    <d v="2017-01-11T00:00:00"/>
    <x v="1"/>
    <s v="Málaga"/>
    <s v="Departamento"/>
    <n v="164"/>
    <s v="Venta"/>
    <n v="46979.76"/>
    <n v="1227529"/>
    <n v="982023.2"/>
    <n v="198526.04000000004"/>
    <s v="Sabrina"/>
    <n v="3.9"/>
  </r>
  <r>
    <n v="634"/>
    <d v="2016-08-18T00:00:00"/>
    <d v="2017-05-13T00:00:00"/>
    <x v="0"/>
    <s v="Córdoba"/>
    <s v="Depósito"/>
    <n v="277"/>
    <s v="Venta"/>
    <n v="102104.28"/>
    <n v="2612917"/>
    <n v="2090333.6"/>
    <n v="420479.11999999988"/>
    <s v="Ángeles"/>
    <n v="3.6"/>
  </r>
  <r>
    <n v="635"/>
    <d v="2016-08-18T00:00:00"/>
    <d v="2017-01-17T00:00:00"/>
    <x v="0"/>
    <s v="Málaga"/>
    <s v="Terreno"/>
    <n v="193"/>
    <s v="Venta"/>
    <n v="38402.04"/>
    <n v="1018136"/>
    <n v="814508.8"/>
    <n v="165225.15999999995"/>
    <s v="Iván"/>
    <n v="5"/>
  </r>
  <r>
    <n v="636"/>
    <d v="2016-08-18T00:00:00"/>
    <d v="2017-05-07T00:00:00"/>
    <x v="0"/>
    <s v="Sevilla"/>
    <s v="Estacionamiento"/>
    <n v="174"/>
    <s v="Venta"/>
    <n v="45588.08"/>
    <n v="1197962"/>
    <n v="958369.6"/>
    <n v="194004.32"/>
    <s v="Ángeles"/>
    <n v="3.6"/>
  </r>
  <r>
    <n v="637"/>
    <d v="2016-08-18T00:00:00"/>
    <d v="2017-06-03T00:00:00"/>
    <x v="0"/>
    <s v="Córdoba"/>
    <s v="Estacionamiento"/>
    <n v="91"/>
    <s v="Venta"/>
    <n v="36349.199999999997"/>
    <n v="974515"/>
    <n v="779612"/>
    <n v="158553.79999999999"/>
    <s v="Ángeles"/>
    <n v="4.9000000000000004"/>
  </r>
  <r>
    <n v="638"/>
    <d v="2016-08-18T00:00:00"/>
    <d v="2017-01-27T00:00:00"/>
    <x v="0"/>
    <s v="Córdoba"/>
    <s v="Departamento"/>
    <n v="109"/>
    <s v="Venta"/>
    <n v="35419.160000000003"/>
    <n v="952189"/>
    <n v="761751.2"/>
    <n v="155018.64000000004"/>
    <s v="Ángeles"/>
    <n v="4.5"/>
  </r>
  <r>
    <n v="639"/>
    <d v="2016-08-19T00:00:00"/>
    <d v="2017-07-04T00:00:00"/>
    <x v="0"/>
    <s v="Córdoba"/>
    <s v="Depósito"/>
    <n v="274"/>
    <s v="Venta"/>
    <n v="104918.24"/>
    <n v="2682666"/>
    <n v="2146132.7999999998"/>
    <n v="431614.9600000002"/>
    <s v="Romina"/>
    <n v="4.9000000000000004"/>
  </r>
  <r>
    <n v="640"/>
    <d v="2016-08-19T00:00:00"/>
    <d v="2017-07-16T00:00:00"/>
    <x v="0"/>
    <s v="Málaga"/>
    <s v="Local Comercial"/>
    <n v="178"/>
    <s v="Venta"/>
    <n v="49067.4"/>
    <n v="1279545"/>
    <n v="1023636"/>
    <n v="206841.60000000001"/>
    <s v="Ángeles"/>
    <n v="4.3"/>
  </r>
  <r>
    <n v="641"/>
    <d v="2016-08-19T00:00:00"/>
    <d v="2017-03-02T00:00:00"/>
    <x v="0"/>
    <s v="Córdoba"/>
    <s v="Oficinas"/>
    <n v="245"/>
    <s v="Venta"/>
    <n v="91601.52"/>
    <n v="2342723"/>
    <n v="1874178.4"/>
    <n v="376943.08000000007"/>
    <s v="Ángeles"/>
    <n v="5"/>
  </r>
  <r>
    <n v="642"/>
    <d v="2016-08-20T00:00:00"/>
    <d v="2017-08-01T00:00:00"/>
    <x v="0"/>
    <s v="Málaga"/>
    <s v="Departamento"/>
    <n v="116"/>
    <s v="Alquiler"/>
    <n v="27655.279999999999"/>
    <n v="747867"/>
    <n v="598293.6"/>
    <n v="121918.12000000002"/>
    <s v="Sabrina"/>
    <n v="4.9000000000000004"/>
  </r>
  <r>
    <n v="643"/>
    <d v="2016-08-20T00:00:00"/>
    <d v="2017-08-10T00:00:00"/>
    <x v="0"/>
    <s v="Córdoba"/>
    <s v="Oficinas"/>
    <n v="252"/>
    <s v="Venta"/>
    <n v="92393.8"/>
    <n v="2374580"/>
    <n v="1899664"/>
    <n v="382522.2"/>
    <s v="Romina"/>
    <n v="4.0999999999999996"/>
  </r>
  <r>
    <n v="644"/>
    <d v="2016-08-20T00:00:00"/>
    <d v="2017-05-10T00:00:00"/>
    <x v="0"/>
    <s v="Córdoba"/>
    <s v="Depósito"/>
    <n v="160"/>
    <s v="Venta"/>
    <n v="45334.16"/>
    <n v="1198589"/>
    <n v="958871.2"/>
    <n v="194383.64000000004"/>
    <s v="Arturo"/>
    <n v="4.5999999999999996"/>
  </r>
  <r>
    <n v="645"/>
    <d v="2016-08-20T00:00:00"/>
    <d v="2017-02-22T00:00:00"/>
    <x v="0"/>
    <s v="Sevilla"/>
    <s v="Local Comercial"/>
    <n v="222"/>
    <s v="Venta"/>
    <n v="76085.84"/>
    <n v="1954181"/>
    <n v="1563344.8"/>
    <n v="314750.36"/>
    <s v="Carlos"/>
    <n v="3.9"/>
  </r>
  <r>
    <n v="646"/>
    <d v="2016-08-20T00:00:00"/>
    <d v="2017-07-14T00:00:00"/>
    <x v="0"/>
    <s v="Málaga"/>
    <s v="Departamento"/>
    <n v="162"/>
    <s v="Venta"/>
    <n v="46615"/>
    <n v="1229285"/>
    <n v="983428"/>
    <n v="199242"/>
    <s v="Carlos"/>
    <n v="4.9000000000000004"/>
  </r>
  <r>
    <n v="647"/>
    <d v="2016-08-21T00:00:00"/>
    <d v="2017-05-18T00:00:00"/>
    <x v="0"/>
    <s v="Málaga"/>
    <s v="Casa"/>
    <n v="62"/>
    <s v="Alquiler"/>
    <n v="13255.24"/>
    <n v="382741"/>
    <n v="306192.8"/>
    <n v="63292.960000000014"/>
    <s v="Sabrina"/>
    <n v="3.7"/>
  </r>
  <r>
    <n v="648"/>
    <d v="2016-08-21T00:00:00"/>
    <d v="2017-03-28T00:00:00"/>
    <x v="0"/>
    <s v="Cádiz"/>
    <s v="Casa"/>
    <n v="263"/>
    <s v="Venta"/>
    <n v="45174.92"/>
    <n v="1189658"/>
    <n v="951726.4"/>
    <n v="192756.68"/>
    <s v="Arturo"/>
    <n v="4"/>
  </r>
  <r>
    <n v="649"/>
    <d v="2016-08-21T00:00:00"/>
    <d v="2017-05-04T00:00:00"/>
    <x v="0"/>
    <s v="Sevilla"/>
    <s v="Oficinas"/>
    <n v="42"/>
    <s v="Alquiler"/>
    <n v="14659.16"/>
    <n v="422839"/>
    <n v="338271.2"/>
    <n v="69908.639999999985"/>
    <s v="Arturo"/>
    <n v="4.0999999999999996"/>
  </r>
  <r>
    <n v="650"/>
    <d v="2016-08-22T00:00:00"/>
    <d v="2017-04-21T00:00:00"/>
    <x v="0"/>
    <s v="Cádiz"/>
    <s v="Local Comercial"/>
    <n v="74"/>
    <s v="Venta"/>
    <n v="30504.400000000001"/>
    <n v="813845"/>
    <n v="651076"/>
    <n v="132264.6"/>
    <s v="Romina"/>
    <n v="4.3"/>
  </r>
  <r>
    <n v="651"/>
    <d v="2016-08-22T00:00:00"/>
    <d v="2017-06-17T00:00:00"/>
    <x v="0"/>
    <s v="Sevilla"/>
    <s v="Depósito"/>
    <n v="203"/>
    <s v="Venta"/>
    <n v="39739.24"/>
    <n v="1052441"/>
    <n v="841952.8"/>
    <n v="170748.95999999996"/>
    <s v="Iván"/>
    <n v="4"/>
  </r>
  <r>
    <n v="652"/>
    <d v="2016-08-22T00:00:00"/>
    <d v="2016-12-31T00:00:00"/>
    <x v="1"/>
    <s v="Cádiz"/>
    <s v="Terreno"/>
    <n v="255"/>
    <s v="Venta"/>
    <n v="42065.919999999998"/>
    <n v="1117033"/>
    <n v="893626.4"/>
    <n v="181340.68"/>
    <s v="Ángeles"/>
    <n v="4.9000000000000004"/>
  </r>
  <r>
    <n v="653"/>
    <d v="2016-08-22T00:00:00"/>
    <d v="2016-12-25T00:00:00"/>
    <x v="1"/>
    <s v="Sevilla"/>
    <s v="Casa"/>
    <n v="141"/>
    <s v="Alquiler"/>
    <n v="28505.96"/>
    <n v="766634"/>
    <n v="613307.19999999995"/>
    <n v="124820.84000000005"/>
    <s v="Romina"/>
    <n v="4"/>
  </r>
  <r>
    <n v="654"/>
    <d v="2016-08-22T00:00:00"/>
    <d v="2017-06-10T00:00:00"/>
    <x v="0"/>
    <s v="Córdoba"/>
    <s v="Oficinas"/>
    <n v="201"/>
    <s v="Venta"/>
    <n v="77484.92"/>
    <n v="1990358"/>
    <n v="1592286.4"/>
    <n v="320586.68000000011"/>
    <s v="Sabrina"/>
    <n v="4.0999999999999996"/>
  </r>
  <r>
    <n v="655"/>
    <d v="2016-08-22T00:00:00"/>
    <d v="2017-03-23T00:00:00"/>
    <x v="0"/>
    <s v="Córdoba"/>
    <s v="Oficinas"/>
    <n v="290"/>
    <s v="Venta"/>
    <n v="110671.64"/>
    <n v="2823501"/>
    <n v="2258800.7999999998"/>
    <n v="454028.56000000017"/>
    <s v="Sabrina"/>
    <n v="4.9000000000000004"/>
  </r>
  <r>
    <n v="656"/>
    <d v="2016-08-23T00:00:00"/>
    <d v="2017-04-01T00:00:00"/>
    <x v="0"/>
    <s v="Sevilla"/>
    <s v="Depósito"/>
    <n v="245"/>
    <s v="Venta"/>
    <n v="70207.88"/>
    <n v="1809557"/>
    <n v="1447645.6"/>
    <n v="291703.5199999999"/>
    <s v="Sabrina"/>
    <n v="4.2"/>
  </r>
  <r>
    <n v="657"/>
    <d v="2016-08-23T00:00:00"/>
    <d v="2017-02-28T00:00:00"/>
    <x v="0"/>
    <s v="Sevilla"/>
    <s v="Terreno"/>
    <n v="277"/>
    <s v="Venta"/>
    <n v="62931.28"/>
    <n v="1626317"/>
    <n v="1301053.6000000001"/>
    <n v="262332.11999999988"/>
    <s v="Sabrina"/>
    <n v="5"/>
  </r>
  <r>
    <n v="658"/>
    <d v="2016-08-23T00:00:00"/>
    <d v="2017-08-09T00:00:00"/>
    <x v="0"/>
    <s v="Sevilla"/>
    <s v="Casa"/>
    <n v="283"/>
    <s v="Venta"/>
    <n v="56807.8"/>
    <n v="1479355"/>
    <n v="1183484"/>
    <n v="239063.2"/>
    <s v="Arturo"/>
    <n v="4.7"/>
  </r>
  <r>
    <n v="659"/>
    <d v="2016-08-23T00:00:00"/>
    <d v="2017-01-22T00:00:00"/>
    <x v="0"/>
    <s v="Cádiz"/>
    <s v="Oficinas"/>
    <n v="65"/>
    <s v="Alquiler"/>
    <n v="19357"/>
    <n v="536885"/>
    <n v="429508"/>
    <n v="88020"/>
    <s v="Ángeles"/>
    <n v="4.2"/>
  </r>
  <r>
    <n v="660"/>
    <d v="2016-08-23T00:00:00"/>
    <d v="2017-08-05T00:00:00"/>
    <x v="0"/>
    <s v="Cádiz"/>
    <s v="Estacionamiento"/>
    <n v="172"/>
    <s v="Venta"/>
    <n v="38978.080000000002"/>
    <n v="1040037"/>
    <n v="832029.6"/>
    <n v="169029.32"/>
    <s v="Romina"/>
    <n v="4.5"/>
  </r>
  <r>
    <n v="661"/>
    <d v="2016-08-23T00:00:00"/>
    <d v="2016-12-09T00:00:00"/>
    <x v="1"/>
    <s v="Málaga"/>
    <s v="Depósito"/>
    <n v="273"/>
    <s v="Venta"/>
    <n v="68216"/>
    <n v="1767035"/>
    <n v="1413628"/>
    <n v="285191"/>
    <s v="Ángeles"/>
    <n v="4.3"/>
  </r>
  <r>
    <n v="662"/>
    <d v="2016-08-24T00:00:00"/>
    <d v="2017-07-27T00:00:00"/>
    <x v="0"/>
    <s v="Cádiz"/>
    <s v="Terreno"/>
    <n v="248"/>
    <s v="Venta"/>
    <n v="77773.64"/>
    <n v="1999651"/>
    <n v="1599720.8"/>
    <n v="322156.55999999994"/>
    <s v="Carlos"/>
    <n v="3.7"/>
  </r>
  <r>
    <n v="663"/>
    <d v="2016-08-24T00:00:00"/>
    <d v="2017-02-19T00:00:00"/>
    <x v="0"/>
    <s v="Córdoba"/>
    <s v="Departamento"/>
    <n v="42"/>
    <s v="Alquiler"/>
    <n v="17965.72"/>
    <n v="500328"/>
    <n v="400262.40000000002"/>
    <n v="82099.879999999976"/>
    <s v="Carlos"/>
    <n v="3.8"/>
  </r>
  <r>
    <n v="664"/>
    <d v="2016-08-24T00:00:00"/>
    <d v="2017-03-14T00:00:00"/>
    <x v="0"/>
    <s v="Málaga"/>
    <s v="Casa"/>
    <n v="248"/>
    <s v="Venta"/>
    <n v="81720.28"/>
    <n v="2094317"/>
    <n v="1675453.6"/>
    <n v="337143.11999999988"/>
    <s v="Sabrina"/>
    <n v="4.7"/>
  </r>
  <r>
    <n v="665"/>
    <d v="2016-08-25T00:00:00"/>
    <d v="2017-04-20T00:00:00"/>
    <x v="0"/>
    <s v="Málaga"/>
    <s v="Estacionamiento"/>
    <n v="156"/>
    <s v="Venta"/>
    <n v="59720.08"/>
    <n v="1557112"/>
    <n v="1245689.6000000001"/>
    <n v="251702.31999999989"/>
    <s v="Arturo"/>
    <n v="4"/>
  </r>
  <r>
    <n v="666"/>
    <d v="2016-08-26T00:00:00"/>
    <d v="2017-05-09T00:00:00"/>
    <x v="0"/>
    <s v="Málaga"/>
    <s v="Local Comercial"/>
    <n v="266"/>
    <s v="Venta"/>
    <n v="57523.199999999997"/>
    <n v="1494465"/>
    <n v="1195572"/>
    <n v="241369.8"/>
    <s v="Sabrina"/>
    <n v="4.7"/>
  </r>
  <r>
    <n v="667"/>
    <d v="2016-08-26T00:00:00"/>
    <d v="2017-05-09T00:00:00"/>
    <x v="0"/>
    <s v="Cádiz"/>
    <s v="Casa"/>
    <n v="112"/>
    <s v="Alquiler"/>
    <n v="25115.8"/>
    <n v="688405"/>
    <n v="550724"/>
    <n v="112565.2"/>
    <s v="Ángeles"/>
    <n v="4.2"/>
  </r>
  <r>
    <n v="668"/>
    <d v="2016-08-27T00:00:00"/>
    <d v="2017-01-21T00:00:00"/>
    <x v="1"/>
    <s v="Córdoba"/>
    <s v="Casa"/>
    <n v="189"/>
    <s v="Venta"/>
    <n v="59643.199999999997"/>
    <n v="1549490"/>
    <n v="1239592"/>
    <n v="250254.8"/>
    <s v="Arturo"/>
    <n v="4"/>
  </r>
  <r>
    <n v="669"/>
    <d v="2016-08-27T00:00:00"/>
    <d v="2017-01-14T00:00:00"/>
    <x v="1"/>
    <s v="Málaga"/>
    <s v="Estacionamiento"/>
    <n v="283"/>
    <s v="Venta"/>
    <n v="68847.199999999997"/>
    <n v="1784315"/>
    <n v="1427452"/>
    <n v="288015.8"/>
    <s v="Sabrina"/>
    <n v="4.7"/>
  </r>
  <r>
    <n v="670"/>
    <d v="2016-08-28T00:00:00"/>
    <d v="2017-04-27T00:00:00"/>
    <x v="0"/>
    <s v="Málaga"/>
    <s v="Estacionamiento"/>
    <n v="286"/>
    <s v="Venta"/>
    <n v="86764.88"/>
    <n v="2225082"/>
    <n v="1780065.6"/>
    <n v="358251.5199999999"/>
    <s v="Ángeles"/>
    <n v="3.7"/>
  </r>
  <r>
    <n v="671"/>
    <d v="2016-08-28T00:00:00"/>
    <d v="2017-04-07T00:00:00"/>
    <x v="0"/>
    <s v="Málaga"/>
    <s v="Estacionamiento"/>
    <n v="228"/>
    <s v="Venta"/>
    <n v="50174.2"/>
    <n v="1314415"/>
    <n v="1051532"/>
    <n v="212708.8"/>
    <s v="Sabrina"/>
    <n v="4.8"/>
  </r>
  <r>
    <n v="672"/>
    <d v="2016-08-28T00:00:00"/>
    <d v="2017-05-16T00:00:00"/>
    <x v="0"/>
    <s v="Cádiz"/>
    <s v="Casa"/>
    <n v="181"/>
    <s v="Venta"/>
    <n v="48354.04"/>
    <n v="1262411"/>
    <n v="1009928.8"/>
    <n v="204128.15999999995"/>
    <s v="Sabrina"/>
    <n v="4"/>
  </r>
  <r>
    <n v="673"/>
    <d v="2016-08-29T00:00:00"/>
    <d v="2017-04-03T00:00:00"/>
    <x v="0"/>
    <s v="Córdoba"/>
    <s v="Departamento"/>
    <n v="62"/>
    <s v="Alquiler"/>
    <n v="18380.72"/>
    <n v="515803"/>
    <n v="412642.4"/>
    <n v="84779.879999999976"/>
    <s v="Sabrina"/>
    <n v="3.8"/>
  </r>
  <r>
    <n v="674"/>
    <d v="2016-08-29T00:00:00"/>
    <d v="2017-08-04T00:00:00"/>
    <x v="0"/>
    <s v="Cádiz"/>
    <s v="Depósito"/>
    <n v="147"/>
    <s v="Venta"/>
    <n v="54709.72"/>
    <n v="1428653"/>
    <n v="1142922.3999999999"/>
    <n v="231020.88000000009"/>
    <s v="Arturo"/>
    <n v="3.6"/>
  </r>
  <r>
    <n v="675"/>
    <d v="2016-08-29T00:00:00"/>
    <d v="2017-05-10T00:00:00"/>
    <x v="0"/>
    <s v="Córdoba"/>
    <s v="Casa"/>
    <n v="55"/>
    <s v="Alquiler"/>
    <n v="12492.64"/>
    <n v="366201"/>
    <n v="292960.8"/>
    <n v="60747.560000000012"/>
    <s v="Arturo"/>
    <n v="3.7"/>
  </r>
  <r>
    <n v="676"/>
    <d v="2016-08-29T00:00:00"/>
    <d v="2016-12-27T00:00:00"/>
    <x v="1"/>
    <s v="Cádiz"/>
    <s v="Departamento"/>
    <n v="40"/>
    <s v="Alquiler"/>
    <n v="11467.52"/>
    <n v="348048"/>
    <n v="278438.40000000002"/>
    <n v="58142.079999999973"/>
    <s v="Romina"/>
    <n v="3.8"/>
  </r>
  <r>
    <n v="677"/>
    <d v="2016-08-30T00:00:00"/>
    <d v="2017-01-24T00:00:00"/>
    <x v="1"/>
    <s v="Cádiz"/>
    <s v="Departamento"/>
    <n v="49"/>
    <s v="Alquiler"/>
    <n v="8151.12"/>
    <n v="263663"/>
    <n v="210930.4"/>
    <n v="44581.48"/>
    <s v="Carlos"/>
    <n v="4.9000000000000004"/>
  </r>
  <r>
    <n v="678"/>
    <d v="2016-08-30T00:00:00"/>
    <d v="2017-01-29T00:00:00"/>
    <x v="0"/>
    <s v="Cádiz"/>
    <s v="Casa"/>
    <n v="219"/>
    <s v="Venta"/>
    <n v="48616"/>
    <n v="1275785"/>
    <n v="1020628"/>
    <n v="206541"/>
    <s v="Ángeles"/>
    <n v="4.9000000000000004"/>
  </r>
  <r>
    <n v="679"/>
    <d v="2016-08-30T00:00:00"/>
    <d v="2017-04-16T00:00:00"/>
    <x v="0"/>
    <s v="Cádiz"/>
    <s v="Oficinas"/>
    <n v="106"/>
    <s v="Venta"/>
    <n v="41935.760000000002"/>
    <n v="1111454"/>
    <n v="889163.2"/>
    <n v="180355.04000000004"/>
    <s v="Carlos"/>
    <n v="4.4000000000000004"/>
  </r>
  <r>
    <n v="680"/>
    <d v="2016-08-30T00:00:00"/>
    <d v="2017-05-06T00:00:00"/>
    <x v="0"/>
    <s v="Córdoba"/>
    <s v="Terreno"/>
    <n v="243"/>
    <s v="Venta"/>
    <n v="39966.559999999998"/>
    <n v="1066349"/>
    <n v="853079.2"/>
    <n v="173303.24000000005"/>
    <s v="Romina"/>
    <n v="4.2"/>
  </r>
  <r>
    <n v="681"/>
    <d v="2016-08-30T00:00:00"/>
    <d v="2017-04-08T00:00:00"/>
    <x v="0"/>
    <s v="Sevilla"/>
    <s v="Casa"/>
    <n v="280"/>
    <s v="Venta"/>
    <n v="45757.16"/>
    <n v="1202589"/>
    <n v="962071.2"/>
    <n v="194760.64000000004"/>
    <s v="Iván"/>
    <n v="4.9000000000000004"/>
  </r>
  <r>
    <n v="682"/>
    <d v="2016-08-30T00:00:00"/>
    <d v="2017-05-11T00:00:00"/>
    <x v="0"/>
    <s v="Córdoba"/>
    <s v="Oficinas"/>
    <n v="271"/>
    <s v="Venta"/>
    <n v="61896.68"/>
    <n v="1614177"/>
    <n v="1291341.6000000001"/>
    <n v="260938.71999999991"/>
    <s v="Carlos"/>
    <n v="3.8"/>
  </r>
  <r>
    <n v="683"/>
    <d v="2016-08-30T00:00:00"/>
    <d v="2017-06-07T00:00:00"/>
    <x v="0"/>
    <s v="Cádiz"/>
    <s v="Oficinas"/>
    <n v="116"/>
    <s v="Venta"/>
    <n v="41324.32"/>
    <n v="1085918"/>
    <n v="868734.4"/>
    <n v="175859.27999999997"/>
    <s v="Iván"/>
    <n v="4.3"/>
  </r>
  <r>
    <n v="684"/>
    <d v="2016-08-31T00:00:00"/>
    <d v="2017-03-07T00:00:00"/>
    <x v="0"/>
    <s v="Cádiz"/>
    <s v="Departamento"/>
    <n v="243"/>
    <s v="Venta"/>
    <n v="90278.76"/>
    <n v="2321729"/>
    <n v="1857383.2"/>
    <n v="374067.04000000004"/>
    <s v="Ángeles"/>
    <n v="4.7"/>
  </r>
  <r>
    <n v="685"/>
    <d v="2016-08-31T00:00:00"/>
    <d v="2017-04-27T00:00:00"/>
    <x v="0"/>
    <s v="Córdoba"/>
    <s v="Oficinas"/>
    <n v="93"/>
    <s v="Alquiler"/>
    <n v="25757.64"/>
    <n v="698801"/>
    <n v="559040.80000000005"/>
    <n v="114002.55999999995"/>
    <s v="Romina"/>
    <n v="4.3"/>
  </r>
  <r>
    <n v="686"/>
    <d v="2016-08-31T00:00:00"/>
    <d v="2017-01-05T00:00:00"/>
    <x v="1"/>
    <s v="Córdoba"/>
    <s v="Oficinas"/>
    <n v="50"/>
    <s v="Alquiler"/>
    <n v="12172.84"/>
    <n v="367256"/>
    <n v="293804.79999999999"/>
    <n v="61278.360000000015"/>
    <s v="Ángeles"/>
    <n v="4.2"/>
  </r>
  <r>
    <n v="687"/>
    <d v="2016-09-01T00:00:00"/>
    <d v="2017-04-09T00:00:00"/>
    <x v="0"/>
    <s v="Málaga"/>
    <s v="Oficinas"/>
    <n v="235"/>
    <s v="Venta"/>
    <n v="47989.2"/>
    <n v="1251365"/>
    <n v="1001092"/>
    <n v="202283.8"/>
    <s v="Sabrina"/>
    <n v="4.3"/>
  </r>
  <r>
    <n v="688"/>
    <d v="2016-09-01T00:00:00"/>
    <d v="2016-12-13T00:00:00"/>
    <x v="1"/>
    <s v="Córdoba"/>
    <s v="Depósito"/>
    <n v="159"/>
    <s v="Alquiler"/>
    <n v="26566.52"/>
    <n v="725323"/>
    <n v="580258.4"/>
    <n v="118498.07999999997"/>
    <s v="Sabrina"/>
    <n v="4.5"/>
  </r>
  <r>
    <n v="689"/>
    <d v="2016-09-02T00:00:00"/>
    <d v="2017-07-05T00:00:00"/>
    <x v="0"/>
    <s v="Sevilla"/>
    <s v="Depósito"/>
    <n v="60"/>
    <s v="Alquiler"/>
    <n v="23776.76"/>
    <n v="658629"/>
    <n v="526903.19999999995"/>
    <n v="107949.04000000005"/>
    <s v="Ángeles"/>
    <n v="4.7"/>
  </r>
  <r>
    <n v="690"/>
    <d v="2016-09-02T00:00:00"/>
    <d v="2017-07-10T00:00:00"/>
    <x v="0"/>
    <s v="Cádiz"/>
    <s v="Estacionamiento"/>
    <n v="78"/>
    <s v="Alquiler"/>
    <n v="28191.68"/>
    <n v="759977"/>
    <n v="607981.6"/>
    <n v="123803.72000000003"/>
    <s v="Carlos"/>
    <n v="4.8"/>
  </r>
  <r>
    <n v="691"/>
    <d v="2016-09-02T00:00:00"/>
    <d v="2017-03-22T00:00:00"/>
    <x v="0"/>
    <s v="Málaga"/>
    <s v="Local Comercial"/>
    <n v="114"/>
    <s v="Venta"/>
    <n v="32445.48"/>
    <n v="863547"/>
    <n v="690837.6"/>
    <n v="140263.92000000001"/>
    <s v="Carlos"/>
    <n v="4.5999999999999996"/>
  </r>
  <r>
    <n v="692"/>
    <d v="2016-09-02T00:00:00"/>
    <d v="2017-04-29T00:00:00"/>
    <x v="0"/>
    <s v="Cádiz"/>
    <s v="Departamento"/>
    <n v="173"/>
    <s v="Venta"/>
    <n v="39780.32"/>
    <n v="1059368"/>
    <n v="847494.4"/>
    <n v="172093.27999999997"/>
    <s v="Ángeles"/>
    <n v="4.5999999999999996"/>
  </r>
  <r>
    <n v="693"/>
    <d v="2016-09-03T00:00:00"/>
    <d v="2016-12-21T00:00:00"/>
    <x v="1"/>
    <s v="Sevilla"/>
    <s v="Local Comercial"/>
    <n v="262"/>
    <s v="Venta"/>
    <n v="68289.279999999999"/>
    <n v="1758892"/>
    <n v="1407113.6"/>
    <n v="283489.11999999988"/>
    <s v="Iván"/>
    <n v="4.4000000000000004"/>
  </r>
  <r>
    <n v="694"/>
    <d v="2016-09-03T00:00:00"/>
    <d v="2017-01-28T00:00:00"/>
    <x v="1"/>
    <s v="Cádiz"/>
    <s v="Estacionamiento"/>
    <n v="83"/>
    <s v="Alquiler"/>
    <n v="15053.28"/>
    <n v="429317"/>
    <n v="343453.6"/>
    <n v="70810.120000000024"/>
    <s v="Ángeles"/>
    <n v="3.7"/>
  </r>
  <r>
    <n v="695"/>
    <d v="2016-09-03T00:00:00"/>
    <d v="2017-05-02T00:00:00"/>
    <x v="0"/>
    <s v="Córdoba"/>
    <s v="Local Comercial"/>
    <n v="201"/>
    <s v="Venta"/>
    <n v="60346.400000000001"/>
    <n v="1561070"/>
    <n v="1248856"/>
    <n v="251867.6"/>
    <s v="Arturo"/>
    <n v="3.9"/>
  </r>
  <r>
    <n v="696"/>
    <d v="2016-09-04T00:00:00"/>
    <d v="2017-03-27T00:00:00"/>
    <x v="0"/>
    <s v="Córdoba"/>
    <s v="Terreno"/>
    <n v="251"/>
    <s v="Venta"/>
    <n v="54512.12"/>
    <n v="1415813"/>
    <n v="1132650.3999999999"/>
    <n v="228650.4800000001"/>
    <s v="Sabrina"/>
    <n v="3.7"/>
  </r>
  <r>
    <n v="697"/>
    <d v="2016-09-04T00:00:00"/>
    <d v="2017-08-04T00:00:00"/>
    <x v="0"/>
    <s v="Málaga"/>
    <s v="Local Comercial"/>
    <n v="156"/>
    <s v="Venta"/>
    <n v="61745.64"/>
    <n v="1606501"/>
    <n v="1285200.8"/>
    <n v="259554.55999999994"/>
    <s v="Romina"/>
    <n v="4.5999999999999996"/>
  </r>
  <r>
    <n v="698"/>
    <d v="2016-09-05T00:00:00"/>
    <d v="2017-05-16T00:00:00"/>
    <x v="0"/>
    <s v="Sevilla"/>
    <s v="Terreno"/>
    <n v="182"/>
    <s v="Venta"/>
    <n v="30431.599999999999"/>
    <n v="825625"/>
    <n v="660500"/>
    <n v="134693.4"/>
    <s v="Romina"/>
    <n v="4.8"/>
  </r>
  <r>
    <n v="699"/>
    <d v="2016-09-05T00:00:00"/>
    <d v="2017-06-14T00:00:00"/>
    <x v="0"/>
    <s v="Córdoba"/>
    <s v="Oficinas"/>
    <n v="67"/>
    <s v="Alquiler"/>
    <n v="21026.959999999999"/>
    <n v="579459"/>
    <n v="463567.2"/>
    <n v="94864.84"/>
    <s v="Sabrina"/>
    <n v="4.5999999999999996"/>
  </r>
  <r>
    <n v="700"/>
    <d v="2016-09-06T00:00:00"/>
    <d v="2017-01-20T00:00:00"/>
    <x v="1"/>
    <s v="Córdoba"/>
    <s v="Estacionamiento"/>
    <n v="293"/>
    <s v="Venta"/>
    <n v="49006.6"/>
    <n v="1287800"/>
    <n v="1030240"/>
    <n v="208553.4"/>
    <s v="Sabrina"/>
    <n v="4.3"/>
  </r>
  <r>
    <n v="701"/>
    <d v="2016-09-06T00:00:00"/>
    <d v="2016-12-27T00:00:00"/>
    <x v="1"/>
    <s v="Sevilla"/>
    <s v="Departamento"/>
    <n v="219"/>
    <s v="Venta"/>
    <n v="79728"/>
    <n v="2059685"/>
    <n v="1647748"/>
    <n v="332209"/>
    <s v="Carlos"/>
    <n v="4.5999999999999996"/>
  </r>
  <r>
    <n v="702"/>
    <d v="2016-09-07T00:00:00"/>
    <d v="2017-01-14T00:00:00"/>
    <x v="1"/>
    <s v="Sevilla"/>
    <s v="Casa"/>
    <n v="289"/>
    <s v="Venta"/>
    <n v="101180"/>
    <n v="2589710"/>
    <n v="2071768"/>
    <n v="416762"/>
    <s v="Romina"/>
    <n v="3.9"/>
  </r>
  <r>
    <n v="703"/>
    <d v="2016-09-07T00:00:00"/>
    <d v="2017-07-25T00:00:00"/>
    <x v="0"/>
    <s v="Cádiz"/>
    <s v="Depósito"/>
    <n v="154"/>
    <s v="Venta"/>
    <n v="52448.800000000003"/>
    <n v="1377605"/>
    <n v="1102084"/>
    <n v="223072.2"/>
    <s v="Ángeles"/>
    <n v="4"/>
  </r>
  <r>
    <n v="704"/>
    <d v="2016-09-08T00:00:00"/>
    <d v="2017-04-12T00:00:00"/>
    <x v="0"/>
    <s v="Sevilla"/>
    <s v="Oficinas"/>
    <n v="272"/>
    <s v="Venta"/>
    <n v="100939.56"/>
    <n v="2576849"/>
    <n v="2061479.2"/>
    <n v="414430.24000000005"/>
    <s v="Romina"/>
    <n v="4.7"/>
  </r>
  <r>
    <n v="705"/>
    <d v="2016-09-08T00:00:00"/>
    <d v="2017-02-10T00:00:00"/>
    <x v="0"/>
    <s v="Málaga"/>
    <s v="Local Comercial"/>
    <n v="264"/>
    <s v="Venta"/>
    <n v="45902.68"/>
    <n v="1202327"/>
    <n v="961861.6"/>
    <n v="194562.72000000003"/>
    <s v="Sabrina"/>
    <n v="4.5"/>
  </r>
  <r>
    <n v="706"/>
    <d v="2016-09-08T00:00:00"/>
    <d v="2017-01-05T00:00:00"/>
    <x v="1"/>
    <s v="Sevilla"/>
    <s v="Terreno"/>
    <n v="255"/>
    <s v="Venta"/>
    <n v="59437.4"/>
    <n v="1538045"/>
    <n v="1230436"/>
    <n v="248171.6"/>
    <s v="Carlos"/>
    <n v="3.6"/>
  </r>
  <r>
    <n v="707"/>
    <d v="2016-09-08T00:00:00"/>
    <d v="2017-05-27T00:00:00"/>
    <x v="0"/>
    <s v="Cádiz"/>
    <s v="Estacionamiento"/>
    <n v="209"/>
    <s v="Venta"/>
    <n v="67322.8"/>
    <n v="1749605"/>
    <n v="1399684"/>
    <n v="282598.2"/>
    <s v="Romina"/>
    <n v="4.7"/>
  </r>
  <r>
    <n v="708"/>
    <d v="2016-09-08T00:00:00"/>
    <d v="2017-05-03T00:00:00"/>
    <x v="0"/>
    <s v="Málaga"/>
    <s v="Estacionamiento"/>
    <n v="154"/>
    <s v="Venta"/>
    <n v="44299.48"/>
    <n v="1160497"/>
    <n v="928397.6"/>
    <n v="187799.92"/>
    <s v="Arturo"/>
    <n v="4.3"/>
  </r>
  <r>
    <n v="709"/>
    <d v="2016-09-09T00:00:00"/>
    <d v="2017-07-13T00:00:00"/>
    <x v="0"/>
    <s v="Sevilla"/>
    <s v="Oficinas"/>
    <n v="203"/>
    <s v="Venta"/>
    <n v="46221.8"/>
    <n v="1218155"/>
    <n v="974524"/>
    <n v="197409.2"/>
    <s v="Iván"/>
    <n v="4.5"/>
  </r>
  <r>
    <n v="710"/>
    <d v="2016-09-09T00:00:00"/>
    <d v="2017-05-24T00:00:00"/>
    <x v="0"/>
    <s v="Sevilla"/>
    <s v="Casa"/>
    <n v="270"/>
    <s v="Venta"/>
    <n v="50665.440000000002"/>
    <n v="1328121"/>
    <n v="1062496.8"/>
    <n v="214958.75999999995"/>
    <s v="Ángeles"/>
    <n v="4.0999999999999996"/>
  </r>
  <r>
    <n v="711"/>
    <d v="2016-09-10T00:00:00"/>
    <d v="2016-12-14T00:00:00"/>
    <x v="1"/>
    <s v="Sevilla"/>
    <s v="Casa"/>
    <n v="283"/>
    <s v="Venta"/>
    <n v="83723.399999999994"/>
    <n v="2150520"/>
    <n v="1720416"/>
    <n v="346380.6"/>
    <s v="Sabrina"/>
    <n v="4.8"/>
  </r>
  <r>
    <n v="712"/>
    <d v="2016-09-10T00:00:00"/>
    <d v="2017-07-16T00:00:00"/>
    <x v="0"/>
    <s v="Sevilla"/>
    <s v="Depósito"/>
    <n v="237"/>
    <s v="Venta"/>
    <n v="90414.720000000001"/>
    <n v="2317153"/>
    <n v="1853722.4"/>
    <n v="373015.88000000012"/>
    <s v="Ángeles"/>
    <n v="4.5"/>
  </r>
  <r>
    <n v="713"/>
    <d v="2016-09-10T00:00:00"/>
    <d v="2017-08-08T00:00:00"/>
    <x v="0"/>
    <s v="Málaga"/>
    <s v="Departamento"/>
    <n v="70"/>
    <s v="Alquiler"/>
    <n v="26764.52"/>
    <n v="724948"/>
    <n v="579958.4"/>
    <n v="118225.07999999997"/>
    <s v="Sabrina"/>
    <n v="5"/>
  </r>
  <r>
    <n v="714"/>
    <d v="2016-09-10T00:00:00"/>
    <d v="2017-05-14T00:00:00"/>
    <x v="0"/>
    <s v="Córdoba"/>
    <s v="Local Comercial"/>
    <n v="228"/>
    <s v="Venta"/>
    <n v="84474.4"/>
    <n v="2171695"/>
    <n v="1737356"/>
    <n v="349864.6"/>
    <s v="Arturo"/>
    <n v="3.6"/>
  </r>
  <r>
    <n v="715"/>
    <d v="2016-09-10T00:00:00"/>
    <d v="2017-01-19T00:00:00"/>
    <x v="1"/>
    <s v="Cádiz"/>
    <s v="Terreno"/>
    <n v="40"/>
    <s v="Alquiler"/>
    <n v="11948.24"/>
    <n v="366166"/>
    <n v="292932.8"/>
    <n v="61284.960000000014"/>
    <s v="Iván"/>
    <n v="4.3"/>
  </r>
  <r>
    <n v="716"/>
    <d v="2016-09-10T00:00:00"/>
    <d v="2017-09-03T00:00:00"/>
    <x v="0"/>
    <s v="Cádiz"/>
    <s v="Terreno"/>
    <n v="201"/>
    <s v="Venta"/>
    <n v="71070.92"/>
    <n v="1830333"/>
    <n v="1464266.4"/>
    <n v="294995.68000000011"/>
    <s v="Sabrina"/>
    <n v="4.4000000000000004"/>
  </r>
  <r>
    <n v="717"/>
    <d v="2016-09-10T00:00:00"/>
    <d v="2017-02-23T00:00:00"/>
    <x v="0"/>
    <s v="Córdoba"/>
    <s v="Casa"/>
    <n v="41"/>
    <s v="Alquiler"/>
    <n v="17075.919999999998"/>
    <n v="493983"/>
    <n v="395186.4"/>
    <n v="81720.679999999978"/>
    <s v="Iván"/>
    <n v="3.7"/>
  </r>
  <r>
    <n v="718"/>
    <d v="2016-09-11T00:00:00"/>
    <d v="2017-02-26T00:00:00"/>
    <x v="0"/>
    <s v="Cádiz"/>
    <s v="Estacionamiento"/>
    <n v="154"/>
    <s v="Alquiler"/>
    <n v="28461.68"/>
    <n v="772577"/>
    <n v="618061.6"/>
    <n v="126053.72000000003"/>
    <s v="Ángeles"/>
    <n v="4.4000000000000004"/>
  </r>
  <r>
    <n v="719"/>
    <d v="2016-09-11T00:00:00"/>
    <d v="2017-06-15T00:00:00"/>
    <x v="0"/>
    <s v="Sevilla"/>
    <s v="Depósito"/>
    <n v="276"/>
    <s v="Venta"/>
    <n v="61854.559999999998"/>
    <n v="1602324"/>
    <n v="1281859.2"/>
    <n v="258610.24000000005"/>
    <s v="Arturo"/>
    <n v="3.8"/>
  </r>
  <r>
    <n v="720"/>
    <d v="2016-09-11T00:00:00"/>
    <d v="2017-07-09T00:00:00"/>
    <x v="0"/>
    <s v="Cádiz"/>
    <s v="Departamento"/>
    <n v="220"/>
    <s v="Venta"/>
    <n v="87883.32"/>
    <n v="2253093"/>
    <n v="1802474.4"/>
    <n v="362735.28000000009"/>
    <s v="Sabrina"/>
    <n v="3.7"/>
  </r>
  <r>
    <n v="721"/>
    <d v="2016-09-12T00:00:00"/>
    <d v="2017-04-23T00:00:00"/>
    <x v="0"/>
    <s v="Córdoba"/>
    <s v="Local Comercial"/>
    <n v="39"/>
    <s v="Alquiler"/>
    <n v="9638.84"/>
    <n v="303081"/>
    <n v="242464.8"/>
    <n v="50977.360000000015"/>
    <s v="Sabrina"/>
    <n v="4.3"/>
  </r>
  <r>
    <n v="722"/>
    <d v="2016-09-12T00:00:00"/>
    <d v="2017-02-10T00:00:00"/>
    <x v="0"/>
    <s v="Málaga"/>
    <s v="Departamento"/>
    <n v="79"/>
    <s v="Alquiler"/>
    <n v="23298.84"/>
    <n v="648031"/>
    <n v="518424.8"/>
    <n v="106307.36000000002"/>
    <s v="Romina"/>
    <n v="3.9"/>
  </r>
  <r>
    <n v="723"/>
    <d v="2016-09-12T00:00:00"/>
    <d v="2017-02-16T00:00:00"/>
    <x v="0"/>
    <s v="Córdoba"/>
    <s v="Oficinas"/>
    <n v="50"/>
    <s v="Alquiler"/>
    <n v="19549.32"/>
    <n v="554993"/>
    <n v="443994.4"/>
    <n v="91449.27999999997"/>
    <s v="Ángeles"/>
    <n v="3.9"/>
  </r>
  <r>
    <n v="724"/>
    <d v="2016-09-12T00:00:00"/>
    <d v="2017-07-07T00:00:00"/>
    <x v="0"/>
    <s v="Córdoba"/>
    <s v="Oficinas"/>
    <n v="236"/>
    <s v="Venta"/>
    <n v="82572.92"/>
    <n v="2121858"/>
    <n v="1697486.4"/>
    <n v="341798.68000000011"/>
    <s v="Carlos"/>
    <n v="4.2"/>
  </r>
  <r>
    <n v="725"/>
    <d v="2016-09-13T00:00:00"/>
    <d v="2017-02-07T00:00:00"/>
    <x v="1"/>
    <s v="Málaga"/>
    <s v="Casa"/>
    <n v="173"/>
    <s v="Venta"/>
    <n v="35283.199999999997"/>
    <n v="938465"/>
    <n v="750772"/>
    <n v="152409.79999999999"/>
    <s v="Romina"/>
    <n v="4"/>
  </r>
  <r>
    <n v="726"/>
    <d v="2016-09-13T00:00:00"/>
    <d v="2017-05-03T00:00:00"/>
    <x v="0"/>
    <s v="Córdoba"/>
    <s v="Oficinas"/>
    <n v="108"/>
    <s v="Venta"/>
    <n v="42509.4"/>
    <n v="1117845"/>
    <n v="894276"/>
    <n v="181059.6"/>
    <s v="Ángeles"/>
    <n v="4.9000000000000004"/>
  </r>
  <r>
    <n v="727"/>
    <d v="2016-09-15T00:00:00"/>
    <d v="2016-12-30T00:00:00"/>
    <x v="1"/>
    <s v="Sevilla"/>
    <s v="Depósito"/>
    <n v="188"/>
    <s v="Venta"/>
    <n v="46116.6"/>
    <n v="1204925"/>
    <n v="963940"/>
    <n v="194868.4"/>
    <s v="Sabrina"/>
    <n v="4.4000000000000004"/>
  </r>
  <r>
    <n v="728"/>
    <d v="2016-09-16T00:00:00"/>
    <d v="2017-05-03T00:00:00"/>
    <x v="0"/>
    <s v="Cádiz"/>
    <s v="Depósito"/>
    <n v="135"/>
    <s v="Alquiler"/>
    <n v="22454.84"/>
    <n v="622231"/>
    <n v="497784.8"/>
    <n v="101991.36000000002"/>
    <s v="Arturo"/>
    <n v="4.7"/>
  </r>
  <r>
    <n v="729"/>
    <d v="2016-09-16T00:00:00"/>
    <d v="2017-09-15T00:00:00"/>
    <x v="0"/>
    <s v="Cádiz"/>
    <s v="Terreno"/>
    <n v="190"/>
    <s v="Venta"/>
    <n v="74979.48"/>
    <n v="1941672"/>
    <n v="1553337.6"/>
    <n v="313354.91999999993"/>
    <s v="Arturo"/>
    <n v="3.6"/>
  </r>
  <r>
    <n v="730"/>
    <d v="2016-09-16T00:00:00"/>
    <d v="2017-01-02T00:00:00"/>
    <x v="1"/>
    <s v="Cádiz"/>
    <s v="Terreno"/>
    <n v="279"/>
    <s v="Venta"/>
    <n v="72450.559999999998"/>
    <n v="1867149"/>
    <n v="1493719.2"/>
    <n v="300979.24000000005"/>
    <s v="Arturo"/>
    <n v="4.4000000000000004"/>
  </r>
  <r>
    <n v="731"/>
    <d v="2016-09-16T00:00:00"/>
    <d v="2017-04-10T00:00:00"/>
    <x v="0"/>
    <s v="Málaga"/>
    <s v="Oficinas"/>
    <n v="106"/>
    <s v="Alquiler"/>
    <n v="21480.84"/>
    <n v="591731"/>
    <n v="473384.8"/>
    <n v="96865.360000000015"/>
    <s v="Carlos"/>
    <n v="3.6"/>
  </r>
  <r>
    <n v="732"/>
    <d v="2016-09-16T00:00:00"/>
    <d v="2016-12-23T00:00:00"/>
    <x v="1"/>
    <s v="Córdoba"/>
    <s v="Terreno"/>
    <n v="114"/>
    <s v="Alquiler"/>
    <n v="25262.720000000001"/>
    <n v="689228"/>
    <n v="551382.4"/>
    <n v="112582.87999999998"/>
    <s v="Arturo"/>
    <n v="4.2"/>
  </r>
  <r>
    <n v="733"/>
    <d v="2016-09-17T00:00:00"/>
    <d v="2017-08-07T00:00:00"/>
    <x v="0"/>
    <s v="Córdoba"/>
    <s v="Depósito"/>
    <n v="160"/>
    <s v="Venta"/>
    <n v="47958.76"/>
    <n v="1261729"/>
    <n v="1009383.2"/>
    <n v="204387.04000000004"/>
    <s v="Iván"/>
    <n v="4.0999999999999996"/>
  </r>
  <r>
    <n v="734"/>
    <d v="2016-09-17T00:00:00"/>
    <d v="2017-06-22T00:00:00"/>
    <x v="0"/>
    <s v="Sevilla"/>
    <s v="Casa"/>
    <n v="81"/>
    <s v="Alquiler"/>
    <n v="24839.8"/>
    <n v="680955"/>
    <n v="544764"/>
    <n v="111351.2"/>
    <s v="Ángeles"/>
    <n v="3.6"/>
  </r>
  <r>
    <n v="735"/>
    <d v="2016-09-18T00:00:00"/>
    <d v="2017-06-26T00:00:00"/>
    <x v="0"/>
    <s v="Córdoba"/>
    <s v="Estacionamiento"/>
    <n v="83"/>
    <s v="Alquiler"/>
    <n v="22716.92"/>
    <n v="624508"/>
    <n v="499606.4"/>
    <n v="102184.67999999998"/>
    <s v="Carlos"/>
    <n v="3.6"/>
  </r>
  <r>
    <n v="736"/>
    <d v="2016-09-19T00:00:00"/>
    <d v="2017-06-29T00:00:00"/>
    <x v="0"/>
    <s v="Córdoba"/>
    <s v="Estacionamiento"/>
    <n v="106"/>
    <s v="Venta"/>
    <n v="32600.400000000001"/>
    <n v="877045"/>
    <n v="701636"/>
    <n v="142808.6"/>
    <s v="Arturo"/>
    <n v="4.5"/>
  </r>
  <r>
    <n v="737"/>
    <d v="2016-09-19T00:00:00"/>
    <d v="2017-07-20T00:00:00"/>
    <x v="0"/>
    <s v="Málaga"/>
    <s v="Estacionamiento"/>
    <n v="82"/>
    <s v="Venta"/>
    <n v="30481.200000000001"/>
    <n v="817465"/>
    <n v="653972"/>
    <n v="133011.79999999999"/>
    <s v="Carlos"/>
    <n v="3.7"/>
  </r>
  <r>
    <n v="738"/>
    <d v="2016-09-19T00:00:00"/>
    <d v="2017-01-31T00:00:00"/>
    <x v="1"/>
    <s v="Sevilla"/>
    <s v="Depósito"/>
    <n v="288"/>
    <s v="Venta"/>
    <n v="46899.12"/>
    <n v="1238063"/>
    <n v="990450.4"/>
    <n v="200713.47999999998"/>
    <s v="Sabrina"/>
    <n v="4.4000000000000004"/>
  </r>
  <r>
    <n v="739"/>
    <d v="2016-09-20T00:00:00"/>
    <d v="2017-02-10T00:00:00"/>
    <x v="1"/>
    <s v="Sevilla"/>
    <s v="Terreno"/>
    <n v="245"/>
    <s v="Venta"/>
    <n v="60475"/>
    <n v="1564235"/>
    <n v="1251388"/>
    <n v="252372"/>
    <s v="Sabrina"/>
    <n v="3.6"/>
  </r>
  <r>
    <n v="740"/>
    <d v="2016-09-21T00:00:00"/>
    <d v="2017-01-06T00:00:00"/>
    <x v="1"/>
    <s v="Cádiz"/>
    <s v="Departamento"/>
    <n v="249"/>
    <s v="Venta"/>
    <n v="91920.72"/>
    <n v="2364903"/>
    <n v="1891922.4"/>
    <n v="381059.88000000012"/>
    <s v="Carlos"/>
    <n v="4.5999999999999996"/>
  </r>
  <r>
    <n v="741"/>
    <d v="2016-09-21T00:00:00"/>
    <d v="2017-07-28T00:00:00"/>
    <x v="0"/>
    <s v="Cádiz"/>
    <s v="Casa"/>
    <n v="121"/>
    <s v="Venta"/>
    <n v="46625.96"/>
    <n v="1220759"/>
    <n v="976607.2"/>
    <n v="197525.84000000005"/>
    <s v="Ángeles"/>
    <n v="4.3"/>
  </r>
  <r>
    <n v="742"/>
    <d v="2016-09-22T00:00:00"/>
    <d v="2016-12-27T00:00:00"/>
    <x v="1"/>
    <s v="Córdoba"/>
    <s v="Oficinas"/>
    <n v="211"/>
    <s v="Venta"/>
    <n v="52237.440000000002"/>
    <n v="1366721"/>
    <n v="1093376.8"/>
    <n v="221106.75999999995"/>
    <s v="Arturo"/>
    <n v="5"/>
  </r>
  <r>
    <n v="743"/>
    <d v="2016-09-22T00:00:00"/>
    <d v="2017-09-08T00:00:00"/>
    <x v="0"/>
    <s v="Málaga"/>
    <s v="Depósito"/>
    <n v="52"/>
    <s v="Alquiler"/>
    <n v="21096.560000000001"/>
    <n v="579349"/>
    <n v="463479.2"/>
    <n v="94773.239999999991"/>
    <s v="Ángeles"/>
    <n v="4.8"/>
  </r>
  <r>
    <n v="744"/>
    <d v="2016-09-22T00:00:00"/>
    <d v="2017-06-19T00:00:00"/>
    <x v="0"/>
    <s v="Cádiz"/>
    <s v="Casa"/>
    <n v="92"/>
    <s v="Alquiler"/>
    <n v="20933.599999999999"/>
    <n v="574550"/>
    <n v="459640"/>
    <n v="93976.4"/>
    <s v="Iván"/>
    <n v="4.9000000000000004"/>
  </r>
  <r>
    <n v="745"/>
    <d v="2016-09-22T00:00:00"/>
    <d v="2017-01-30T00:00:00"/>
    <x v="1"/>
    <s v="Córdoba"/>
    <s v="Oficinas"/>
    <n v="76"/>
    <s v="Alquiler"/>
    <n v="16686.8"/>
    <n v="481780"/>
    <n v="385424"/>
    <n v="79669.2"/>
    <s v="Arturo"/>
    <n v="4.5999999999999996"/>
  </r>
  <r>
    <n v="746"/>
    <d v="2016-09-22T00:00:00"/>
    <d v="2017-04-11T00:00:00"/>
    <x v="0"/>
    <s v="Cádiz"/>
    <s v="Terreno"/>
    <n v="132"/>
    <s v="Alquiler"/>
    <n v="29263.24"/>
    <n v="797541"/>
    <n v="638032.80000000005"/>
    <n v="130244.95999999995"/>
    <s v="Iván"/>
    <n v="3.6"/>
  </r>
  <r>
    <n v="747"/>
    <d v="2016-09-22T00:00:00"/>
    <d v="2016-12-24T00:00:00"/>
    <x v="1"/>
    <s v="Málaga"/>
    <s v="Local Comercial"/>
    <n v="172"/>
    <s v="Venta"/>
    <n v="53593.8"/>
    <n v="1391955"/>
    <n v="1113564"/>
    <n v="224797.2"/>
    <s v="Ángeles"/>
    <n v="3.7"/>
  </r>
  <r>
    <n v="748"/>
    <d v="2016-09-22T00:00:00"/>
    <d v="2017-06-21T00:00:00"/>
    <x v="0"/>
    <s v="Córdoba"/>
    <s v="Casa"/>
    <n v="225"/>
    <s v="Venta"/>
    <n v="85106.2"/>
    <n v="2181965"/>
    <n v="1745572"/>
    <n v="351286.8"/>
    <s v="Ángeles"/>
    <n v="4.5999999999999996"/>
  </r>
  <r>
    <n v="749"/>
    <d v="2016-09-23T00:00:00"/>
    <d v="2017-09-16T00:00:00"/>
    <x v="0"/>
    <s v="Málaga"/>
    <s v="Departamento"/>
    <n v="109"/>
    <s v="Alquiler"/>
    <n v="25966.16"/>
    <n v="716039"/>
    <n v="572831.19999999995"/>
    <n v="117241.64000000004"/>
    <s v="Arturo"/>
    <n v="4.4000000000000004"/>
  </r>
  <r>
    <n v="750"/>
    <d v="2016-09-23T00:00:00"/>
    <d v="2017-07-14T00:00:00"/>
    <x v="0"/>
    <s v="Málaga"/>
    <s v="Estacionamiento"/>
    <n v="290"/>
    <s v="Venta"/>
    <n v="52635.44"/>
    <n v="1372421"/>
    <n v="1097936.8"/>
    <n v="221848.75999999995"/>
    <s v="Romina"/>
    <n v="4.8"/>
  </r>
  <r>
    <n v="751"/>
    <d v="2016-09-23T00:00:00"/>
    <d v="2017-09-11T00:00:00"/>
    <x v="0"/>
    <s v="Málaga"/>
    <s v="Local Comercial"/>
    <n v="129"/>
    <s v="Alquiler"/>
    <n v="21409.64"/>
    <n v="592601"/>
    <n v="474080.8"/>
    <n v="97110.560000000012"/>
    <s v="Sabrina"/>
    <n v="5"/>
  </r>
  <r>
    <n v="752"/>
    <d v="2016-09-25T00:00:00"/>
    <d v="2017-08-05T00:00:00"/>
    <x v="0"/>
    <s v="Córdoba"/>
    <s v="Oficinas"/>
    <n v="178"/>
    <s v="Venta"/>
    <n v="59200.88"/>
    <n v="1546357"/>
    <n v="1237085.6000000001"/>
    <n v="250070.5199999999"/>
    <s v="Sabrina"/>
    <n v="4.5999999999999996"/>
  </r>
  <r>
    <n v="753"/>
    <d v="2016-09-25T00:00:00"/>
    <d v="2017-08-13T00:00:00"/>
    <x v="0"/>
    <s v="Sevilla"/>
    <s v="Local Comercial"/>
    <n v="61"/>
    <s v="Alquiler"/>
    <n v="15395.2"/>
    <n v="436140"/>
    <n v="348912"/>
    <n v="71832.800000000003"/>
    <s v="Sabrina"/>
    <n v="4.3"/>
  </r>
  <r>
    <n v="754"/>
    <d v="2016-09-25T00:00:00"/>
    <d v="2017-05-20T00:00:00"/>
    <x v="0"/>
    <s v="Cádiz"/>
    <s v="Casa"/>
    <n v="244"/>
    <s v="Venta"/>
    <n v="47564.28"/>
    <n v="1243042"/>
    <n v="994433.6"/>
    <n v="201044.12000000002"/>
    <s v="Ángeles"/>
    <n v="3.7"/>
  </r>
  <r>
    <n v="755"/>
    <d v="2016-09-25T00:00:00"/>
    <d v="2017-04-16T00:00:00"/>
    <x v="0"/>
    <s v="Cádiz"/>
    <s v="Terreno"/>
    <n v="232"/>
    <s v="Venta"/>
    <n v="87508.2"/>
    <n v="2239140"/>
    <n v="1791312"/>
    <n v="360319.8"/>
    <s v="Arturo"/>
    <n v="4.9000000000000004"/>
  </r>
  <r>
    <n v="756"/>
    <d v="2016-09-26T00:00:00"/>
    <d v="2017-08-10T00:00:00"/>
    <x v="0"/>
    <s v="Málaga"/>
    <s v="Terreno"/>
    <n v="43"/>
    <s v="Alquiler"/>
    <n v="11316"/>
    <n v="345335"/>
    <n v="276268"/>
    <n v="57751"/>
    <s v="Arturo"/>
    <n v="4.0999999999999996"/>
  </r>
  <r>
    <n v="757"/>
    <d v="2016-09-26T00:00:00"/>
    <d v="2017-06-16T00:00:00"/>
    <x v="0"/>
    <s v="Cádiz"/>
    <s v="Depósito"/>
    <n v="39"/>
    <s v="Alquiler"/>
    <n v="11562.04"/>
    <n v="343211"/>
    <n v="274568.8"/>
    <n v="57080.160000000011"/>
    <s v="Iván"/>
    <n v="4"/>
  </r>
  <r>
    <n v="758"/>
    <d v="2016-09-26T00:00:00"/>
    <d v="2017-07-26T00:00:00"/>
    <x v="0"/>
    <s v="Málaga"/>
    <s v="Local Comercial"/>
    <n v="266"/>
    <s v="Venta"/>
    <n v="60696.72"/>
    <n v="1571653"/>
    <n v="1257322.3999999999"/>
    <n v="253633.88000000009"/>
    <s v="Sabrina"/>
    <n v="3.8"/>
  </r>
  <r>
    <n v="759"/>
    <d v="2016-09-26T00:00:00"/>
    <d v="2017-01-19T00:00:00"/>
    <x v="1"/>
    <s v="Córdoba"/>
    <s v="Oficinas"/>
    <n v="113"/>
    <s v="Venta"/>
    <n v="31921.200000000001"/>
    <n v="860165"/>
    <n v="688132"/>
    <n v="140111.79999999999"/>
    <s v="Ángeles"/>
    <n v="4.7"/>
  </r>
  <r>
    <n v="760"/>
    <d v="2016-09-26T00:00:00"/>
    <d v="2017-07-14T00:00:00"/>
    <x v="0"/>
    <s v="Málaga"/>
    <s v="Terreno"/>
    <n v="296"/>
    <s v="Venta"/>
    <n v="66733.2"/>
    <n v="1731815"/>
    <n v="1385452"/>
    <n v="279629.8"/>
    <s v="Carlos"/>
    <n v="5"/>
  </r>
  <r>
    <n v="761"/>
    <d v="2016-09-26T00:00:00"/>
    <d v="2017-01-05T00:00:00"/>
    <x v="1"/>
    <s v="Málaga"/>
    <s v="Casa"/>
    <n v="45"/>
    <s v="Alquiler"/>
    <n v="15498"/>
    <n v="448185"/>
    <n v="358548"/>
    <n v="74139"/>
    <s v="Romina"/>
    <n v="4.2"/>
  </r>
  <r>
    <n v="762"/>
    <d v="2016-09-26T00:00:00"/>
    <d v="2017-08-14T00:00:00"/>
    <x v="0"/>
    <s v="Cádiz"/>
    <s v="Terreno"/>
    <n v="44"/>
    <s v="Alquiler"/>
    <n v="13996.48"/>
    <n v="408197"/>
    <n v="326557.59999999998"/>
    <n v="67642.920000000027"/>
    <s v="Ángeles"/>
    <n v="4"/>
  </r>
  <r>
    <n v="763"/>
    <d v="2016-09-27T00:00:00"/>
    <d v="2017-02-28T00:00:00"/>
    <x v="0"/>
    <s v="Sevilla"/>
    <s v="Terreno"/>
    <n v="284"/>
    <s v="Venta"/>
    <n v="95764.32"/>
    <n v="2448293"/>
    <n v="1958634.4"/>
    <n v="393894.28000000009"/>
    <s v="Carlos"/>
    <n v="4.8"/>
  </r>
  <r>
    <n v="764"/>
    <d v="2016-09-27T00:00:00"/>
    <d v="2017-08-27T00:00:00"/>
    <x v="0"/>
    <s v="Málaga"/>
    <s v="Local Comercial"/>
    <n v="205"/>
    <s v="Venta"/>
    <n v="43947.6"/>
    <n v="1158725"/>
    <n v="926980"/>
    <n v="187797.4"/>
    <s v="Arturo"/>
    <n v="4"/>
  </r>
  <r>
    <n v="765"/>
    <d v="2016-09-28T00:00:00"/>
    <d v="2017-01-26T00:00:00"/>
    <x v="1"/>
    <s v="Cádiz"/>
    <s v="Casa"/>
    <n v="287"/>
    <s v="Venta"/>
    <n v="93303.24"/>
    <n v="2390966"/>
    <n v="1912772.8"/>
    <n v="384889.95999999996"/>
    <s v="Romina"/>
    <n v="4"/>
  </r>
  <r>
    <n v="766"/>
    <d v="2016-09-29T00:00:00"/>
    <d v="2017-04-17T00:00:00"/>
    <x v="0"/>
    <s v="Cádiz"/>
    <s v="Casa"/>
    <n v="200"/>
    <s v="Venta"/>
    <n v="40555.199999999997"/>
    <n v="1080965"/>
    <n v="864772"/>
    <n v="175637.8"/>
    <s v="Iván"/>
    <n v="4.9000000000000004"/>
  </r>
  <r>
    <n v="767"/>
    <d v="2016-09-29T00:00:00"/>
    <d v="2017-05-07T00:00:00"/>
    <x v="0"/>
    <s v="Sevilla"/>
    <s v="Depósito"/>
    <n v="90"/>
    <s v="Alquiler"/>
    <n v="19475"/>
    <n v="546635"/>
    <n v="437308"/>
    <n v="89852"/>
    <s v="Iván"/>
    <n v="4"/>
  </r>
  <r>
    <n v="768"/>
    <d v="2016-09-29T00:00:00"/>
    <d v="2017-06-24T00:00:00"/>
    <x v="0"/>
    <s v="Cádiz"/>
    <s v="Casa"/>
    <n v="226"/>
    <s v="Venta"/>
    <n v="47906.48"/>
    <n v="1249697"/>
    <n v="999757.6"/>
    <n v="202032.92"/>
    <s v="Romina"/>
    <n v="4.5999999999999996"/>
  </r>
  <r>
    <n v="769"/>
    <d v="2016-10-02T00:00:00"/>
    <d v="2017-08-25T00:00:00"/>
    <x v="0"/>
    <s v="Cádiz"/>
    <s v="Oficinas"/>
    <n v="154"/>
    <s v="Venta"/>
    <n v="45753.24"/>
    <n v="1198616"/>
    <n v="958892.8"/>
    <n v="193969.95999999996"/>
    <s v="Arturo"/>
    <n v="3.7"/>
  </r>
  <r>
    <n v="770"/>
    <d v="2016-10-04T00:00:00"/>
    <d v="2017-04-17T00:00:00"/>
    <x v="0"/>
    <s v="Cádiz"/>
    <s v="Depósito"/>
    <n v="180"/>
    <s v="Venta"/>
    <n v="52649.599999999999"/>
    <n v="1380325"/>
    <n v="1104260"/>
    <n v="223415.4"/>
    <s v="Romina"/>
    <n v="4.8"/>
  </r>
  <r>
    <n v="771"/>
    <d v="2016-10-04T00:00:00"/>
    <d v="2017-09-26T00:00:00"/>
    <x v="0"/>
    <s v="Córdoba"/>
    <s v="Depósito"/>
    <n v="39"/>
    <s v="Alquiler"/>
    <n v="8063.56"/>
    <n v="260049"/>
    <n v="208039.2"/>
    <n v="43946.239999999991"/>
    <s v="Sabrina"/>
    <n v="3.9"/>
  </r>
  <r>
    <n v="772"/>
    <d v="2016-10-04T00:00:00"/>
    <d v="2017-01-02T00:00:00"/>
    <x v="1"/>
    <s v="Cádiz"/>
    <s v="Depósito"/>
    <n v="271"/>
    <s v="Venta"/>
    <n v="53890.92"/>
    <n v="1400433"/>
    <n v="1120346.3999999999"/>
    <n v="226195.68000000011"/>
    <s v="Iván"/>
    <n v="3.9"/>
  </r>
  <r>
    <n v="773"/>
    <d v="2016-10-04T00:00:00"/>
    <d v="2017-05-27T00:00:00"/>
    <x v="0"/>
    <s v="Córdoba"/>
    <s v="Depósito"/>
    <n v="53"/>
    <s v="Alquiler"/>
    <n v="18568.759999999998"/>
    <n v="521229"/>
    <n v="416983.2"/>
    <n v="85677.04"/>
    <s v="Carlos"/>
    <n v="5"/>
  </r>
  <r>
    <n v="774"/>
    <d v="2016-10-05T00:00:00"/>
    <d v="2017-06-05T00:00:00"/>
    <x v="0"/>
    <s v="Sevilla"/>
    <s v="Departamento"/>
    <n v="240"/>
    <s v="Venta"/>
    <n v="92064.08"/>
    <n v="2368637"/>
    <n v="1894909.6"/>
    <n v="381663.31999999989"/>
    <s v="Carlos"/>
    <n v="3.8"/>
  </r>
  <r>
    <n v="775"/>
    <d v="2016-10-05T00:00:00"/>
    <d v="2017-07-25T00:00:00"/>
    <x v="0"/>
    <s v="Málaga"/>
    <s v="Local Comercial"/>
    <n v="197"/>
    <s v="Venta"/>
    <n v="63124"/>
    <n v="1642985"/>
    <n v="1314388"/>
    <n v="265473"/>
    <s v="Romina"/>
    <n v="3.9"/>
  </r>
  <r>
    <n v="776"/>
    <d v="2016-10-05T00:00:00"/>
    <d v="2017-02-15T00:00:00"/>
    <x v="1"/>
    <s v="Málaga"/>
    <s v="Oficinas"/>
    <n v="69"/>
    <s v="Alquiler"/>
    <n v="15702.4"/>
    <n v="447645"/>
    <n v="358116"/>
    <n v="73826.600000000006"/>
    <s v="Carlos"/>
    <n v="4.4000000000000004"/>
  </r>
  <r>
    <n v="777"/>
    <d v="2016-10-05T00:00:00"/>
    <d v="2017-06-18T00:00:00"/>
    <x v="0"/>
    <s v="Sevilla"/>
    <s v="Casa"/>
    <n v="61"/>
    <s v="Alquiler"/>
    <n v="23234.84"/>
    <n v="648281"/>
    <n v="518624.8"/>
    <n v="106421.36000000002"/>
    <s v="Sabrina"/>
    <n v="3.6"/>
  </r>
  <r>
    <n v="778"/>
    <d v="2016-10-06T00:00:00"/>
    <d v="2017-08-17T00:00:00"/>
    <x v="0"/>
    <s v="Córdoba"/>
    <s v="Departamento"/>
    <n v="225"/>
    <s v="Venta"/>
    <n v="61583.28"/>
    <n v="1591217"/>
    <n v="1272973.6000000001"/>
    <n v="256660.11999999991"/>
    <s v="Iván"/>
    <n v="3.8"/>
  </r>
  <r>
    <n v="779"/>
    <d v="2016-10-06T00:00:00"/>
    <d v="2017-04-14T00:00:00"/>
    <x v="0"/>
    <s v="Córdoba"/>
    <s v="Depósito"/>
    <n v="252"/>
    <s v="Venta"/>
    <n v="74075.399999999994"/>
    <n v="1914245"/>
    <n v="1531396"/>
    <n v="308773.59999999998"/>
    <s v="Ángeles"/>
    <n v="4.0999999999999996"/>
  </r>
  <r>
    <n v="780"/>
    <d v="2016-10-06T00:00:00"/>
    <d v="2017-03-28T00:00:00"/>
    <x v="0"/>
    <s v="Málaga"/>
    <s v="Depósito"/>
    <n v="179"/>
    <s v="Venta"/>
    <n v="63620.2"/>
    <n v="1643765"/>
    <n v="1315012"/>
    <n v="265132.79999999999"/>
    <s v="Romina"/>
    <n v="4.9000000000000004"/>
  </r>
  <r>
    <n v="781"/>
    <d v="2016-10-06T00:00:00"/>
    <d v="2017-04-27T00:00:00"/>
    <x v="0"/>
    <s v="Málaga"/>
    <s v="Depósito"/>
    <n v="154"/>
    <s v="Venta"/>
    <n v="47808.6"/>
    <n v="1253875"/>
    <n v="1003100"/>
    <n v="202966.39999999999"/>
    <s v="Sabrina"/>
    <n v="4.7"/>
  </r>
  <r>
    <n v="782"/>
    <d v="2016-10-06T00:00:00"/>
    <d v="2017-09-02T00:00:00"/>
    <x v="0"/>
    <s v="Córdoba"/>
    <s v="Local Comercial"/>
    <n v="67"/>
    <s v="Alquiler"/>
    <n v="11288.84"/>
    <n v="336481"/>
    <n v="269184.8"/>
    <n v="56007.360000000015"/>
    <s v="Ángeles"/>
    <n v="5"/>
  </r>
  <r>
    <n v="783"/>
    <d v="2016-10-06T00:00:00"/>
    <d v="2017-01-28T00:00:00"/>
    <x v="1"/>
    <s v="Málaga"/>
    <s v="Depósito"/>
    <n v="214"/>
    <s v="Venta"/>
    <n v="57205.72"/>
    <n v="1492178"/>
    <n v="1193742.3999999999"/>
    <n v="241229.88000000009"/>
    <s v="Carlos"/>
    <n v="4.7"/>
  </r>
  <r>
    <n v="784"/>
    <d v="2016-10-06T00:00:00"/>
    <d v="2017-09-11T00:00:00"/>
    <x v="0"/>
    <s v="Córdoba"/>
    <s v="Departamento"/>
    <n v="80"/>
    <s v="Venta"/>
    <n v="29978.240000000002"/>
    <n v="815191"/>
    <n v="652152.80000000005"/>
    <n v="133059.95999999996"/>
    <s v="Ángeles"/>
    <n v="4"/>
  </r>
  <r>
    <n v="785"/>
    <d v="2016-10-06T00:00:00"/>
    <d v="2017-10-05T00:00:00"/>
    <x v="0"/>
    <s v="Málaga"/>
    <s v="Local Comercial"/>
    <n v="225"/>
    <s v="Venta"/>
    <n v="66461.919999999998"/>
    <n v="1721633"/>
    <n v="1377306.4"/>
    <n v="277864.68000000011"/>
    <s v="Sabrina"/>
    <n v="4.8"/>
  </r>
  <r>
    <n v="786"/>
    <d v="2016-10-06T00:00:00"/>
    <d v="2017-07-03T00:00:00"/>
    <x v="0"/>
    <s v="Málaga"/>
    <s v="Terreno"/>
    <n v="217"/>
    <s v="Venta"/>
    <n v="35322.92"/>
    <n v="949733"/>
    <n v="759786.4"/>
    <n v="154623.67999999999"/>
    <s v="Iván"/>
    <n v="4.8"/>
  </r>
  <r>
    <n v="787"/>
    <d v="2016-10-06T00:00:00"/>
    <d v="2017-05-07T00:00:00"/>
    <x v="0"/>
    <s v="Málaga"/>
    <s v="Casa"/>
    <n v="274"/>
    <s v="Venta"/>
    <n v="81985.16"/>
    <n v="2101364"/>
    <n v="1681091.2"/>
    <n v="338287.64"/>
    <s v="Ángeles"/>
    <n v="3.6"/>
  </r>
  <r>
    <n v="788"/>
    <d v="2016-10-07T00:00:00"/>
    <d v="2017-09-25T00:00:00"/>
    <x v="0"/>
    <s v="Málaga"/>
    <s v="Departamento"/>
    <n v="85"/>
    <s v="Venta"/>
    <n v="33322.080000000002"/>
    <n v="890337"/>
    <n v="712269.6"/>
    <n v="144745.32"/>
    <s v="Romina"/>
    <n v="5"/>
  </r>
  <r>
    <n v="789"/>
    <d v="2016-10-07T00:00:00"/>
    <d v="2017-07-23T00:00:00"/>
    <x v="0"/>
    <s v="Málaga"/>
    <s v="Depósito"/>
    <n v="245"/>
    <s v="Venta"/>
    <n v="70033.960000000006"/>
    <n v="1818334"/>
    <n v="1454667.2"/>
    <n v="293632.84000000003"/>
    <s v="Sabrina"/>
    <n v="3.8"/>
  </r>
  <r>
    <n v="790"/>
    <d v="2016-10-07T00:00:00"/>
    <d v="2017-03-10T00:00:00"/>
    <x v="0"/>
    <s v="Cádiz"/>
    <s v="Local Comercial"/>
    <n v="101"/>
    <s v="Alquiler"/>
    <n v="25205.4"/>
    <n v="683945"/>
    <n v="547156"/>
    <n v="111583.6"/>
    <s v="Sabrina"/>
    <n v="3.9"/>
  </r>
  <r>
    <n v="791"/>
    <d v="2016-10-08T00:00:00"/>
    <d v="2017-07-28T00:00:00"/>
    <x v="0"/>
    <s v="Sevilla"/>
    <s v="Terreno"/>
    <n v="108"/>
    <s v="Venta"/>
    <n v="33815.839999999997"/>
    <n v="905681"/>
    <n v="724544.8"/>
    <n v="147320.35999999996"/>
    <s v="Iván"/>
    <n v="4.4000000000000004"/>
  </r>
  <r>
    <n v="792"/>
    <d v="2016-10-08T00:00:00"/>
    <d v="2017-10-02T00:00:00"/>
    <x v="0"/>
    <s v="Málaga"/>
    <s v="Estacionamiento"/>
    <n v="289"/>
    <s v="Venta"/>
    <n v="61755.8"/>
    <n v="1601605"/>
    <n v="1281284"/>
    <n v="258565.2"/>
    <s v="Carlos"/>
    <n v="5"/>
  </r>
  <r>
    <n v="793"/>
    <d v="2016-10-08T00:00:00"/>
    <d v="2017-09-06T00:00:00"/>
    <x v="0"/>
    <s v="Córdoba"/>
    <s v="Depósito"/>
    <n v="85"/>
    <s v="Alquiler"/>
    <n v="19289.8"/>
    <n v="543805"/>
    <n v="435044"/>
    <n v="89471.2"/>
    <s v="Ángeles"/>
    <n v="4.7"/>
  </r>
  <r>
    <n v="794"/>
    <d v="2016-10-10T00:00:00"/>
    <d v="2017-03-09T00:00:00"/>
    <x v="0"/>
    <s v="Sevilla"/>
    <s v="Local Comercial"/>
    <n v="273"/>
    <s v="Venta"/>
    <n v="60121.84"/>
    <n v="1559431"/>
    <n v="1247544.8"/>
    <n v="251764.35999999996"/>
    <s v="Carlos"/>
    <n v="3.9"/>
  </r>
  <r>
    <n v="795"/>
    <d v="2016-10-10T00:00:00"/>
    <d v="2017-05-19T00:00:00"/>
    <x v="0"/>
    <s v="Cádiz"/>
    <s v="Local Comercial"/>
    <n v="71"/>
    <s v="Alquiler"/>
    <n v="12384.04"/>
    <n v="374961"/>
    <n v="299968.8"/>
    <n v="62608.160000000011"/>
    <s v="Iván"/>
    <n v="5"/>
  </r>
  <r>
    <n v="796"/>
    <d v="2016-10-10T00:00:00"/>
    <d v="2017-06-08T00:00:00"/>
    <x v="0"/>
    <s v="Málaga"/>
    <s v="Casa"/>
    <n v="103"/>
    <s v="Venta"/>
    <n v="37387.599999999999"/>
    <n v="986775"/>
    <n v="789420"/>
    <n v="159967.4"/>
    <s v="Romina"/>
    <n v="4.5999999999999996"/>
  </r>
  <r>
    <n v="797"/>
    <d v="2016-10-11T00:00:00"/>
    <d v="2017-05-04T00:00:00"/>
    <x v="0"/>
    <s v="Córdoba"/>
    <s v="Estacionamiento"/>
    <n v="248"/>
    <s v="Venta"/>
    <n v="56542.2"/>
    <n v="1478765"/>
    <n v="1183012"/>
    <n v="239210.8"/>
    <s v="Iván"/>
    <n v="4.7"/>
  </r>
  <r>
    <n v="798"/>
    <d v="2016-10-11T00:00:00"/>
    <d v="2017-09-24T00:00:00"/>
    <x v="0"/>
    <s v="Córdoba"/>
    <s v="Local Comercial"/>
    <n v="215"/>
    <s v="Venta"/>
    <n v="58406.68"/>
    <n v="1515227"/>
    <n v="1212181.6000000001"/>
    <n v="244638.71999999991"/>
    <s v="Iván"/>
    <n v="3.7"/>
  </r>
  <r>
    <n v="799"/>
    <d v="2016-10-11T00:00:00"/>
    <d v="2017-02-27T00:00:00"/>
    <x v="1"/>
    <s v="Málaga"/>
    <s v="Local Comercial"/>
    <n v="273"/>
    <s v="Venta"/>
    <n v="87701.88"/>
    <n v="2246307"/>
    <n v="1797045.6"/>
    <n v="361559.5199999999"/>
    <s v="Iván"/>
    <n v="3.9"/>
  </r>
  <r>
    <n v="800"/>
    <d v="2016-10-12T00:00:00"/>
    <d v="2017-02-19T00:00:00"/>
    <x v="1"/>
    <s v="Córdoba"/>
    <s v="Terreno"/>
    <n v="61"/>
    <s v="Alquiler"/>
    <n v="25040"/>
    <n v="689735"/>
    <n v="551788"/>
    <n v="112907"/>
    <s v="Ángeles"/>
    <n v="4.8"/>
  </r>
  <r>
    <n v="801"/>
    <d v="2016-10-13T00:00:00"/>
    <d v="2017-08-26T00:00:00"/>
    <x v="0"/>
    <s v="Córdoba"/>
    <s v="Depósito"/>
    <n v="156"/>
    <s v="Venta"/>
    <n v="52296.92"/>
    <n v="1359683"/>
    <n v="1087746.3999999999"/>
    <n v="219639.68000000011"/>
    <s v="Iván"/>
    <n v="3.6"/>
  </r>
  <r>
    <n v="802"/>
    <d v="2016-10-13T00:00:00"/>
    <d v="2017-02-27T00:00:00"/>
    <x v="1"/>
    <s v="Córdoba"/>
    <s v="Depósito"/>
    <n v="111"/>
    <s v="Venta"/>
    <n v="43362.12"/>
    <n v="1142513"/>
    <n v="914010.4"/>
    <n v="185140.47999999998"/>
    <s v="Ángeles"/>
    <n v="3.6"/>
  </r>
  <r>
    <n v="803"/>
    <d v="2016-10-13T00:00:00"/>
    <d v="2017-03-14T00:00:00"/>
    <x v="0"/>
    <s v="Málaga"/>
    <s v="Oficinas"/>
    <n v="157"/>
    <s v="Venta"/>
    <n v="44015.360000000001"/>
    <n v="1151894"/>
    <n v="921515.2"/>
    <n v="186363.44000000006"/>
    <s v="Ángeles"/>
    <n v="4.0999999999999996"/>
  </r>
  <r>
    <n v="804"/>
    <d v="2016-10-13T00:00:00"/>
    <d v="2017-03-28T00:00:00"/>
    <x v="0"/>
    <s v="Córdoba"/>
    <s v="Oficinas"/>
    <n v="108"/>
    <s v="Alquiler"/>
    <n v="21961.279999999999"/>
    <n v="616517"/>
    <n v="493213.6"/>
    <n v="101342.12000000002"/>
    <s v="Iván"/>
    <n v="4.9000000000000004"/>
  </r>
  <r>
    <n v="805"/>
    <d v="2016-10-14T00:00:00"/>
    <d v="2017-02-18T00:00:00"/>
    <x v="1"/>
    <s v="Málaga"/>
    <s v="Depósito"/>
    <n v="238"/>
    <s v="Venta"/>
    <n v="57659.12"/>
    <n v="1505663"/>
    <n v="1204530.3999999999"/>
    <n v="243473.4800000001"/>
    <s v="Arturo"/>
    <n v="3.7"/>
  </r>
  <r>
    <n v="806"/>
    <d v="2016-10-14T00:00:00"/>
    <d v="2017-01-16T00:00:00"/>
    <x v="1"/>
    <s v="Málaga"/>
    <s v="Casa"/>
    <n v="37"/>
    <s v="Alquiler"/>
    <n v="15993.08"/>
    <n v="452037"/>
    <n v="361629.6"/>
    <n v="74414.320000000022"/>
    <s v="Sabrina"/>
    <n v="3.9"/>
  </r>
  <r>
    <n v="807"/>
    <d v="2016-10-15T00:00:00"/>
    <d v="2017-07-18T00:00:00"/>
    <x v="0"/>
    <s v="Sevilla"/>
    <s v="Oficinas"/>
    <n v="253"/>
    <s v="Venta"/>
    <n v="74531.44"/>
    <n v="1928221"/>
    <n v="1542576.8"/>
    <n v="311112.75999999995"/>
    <s v="Ángeles"/>
    <n v="4.8"/>
  </r>
  <r>
    <n v="808"/>
    <d v="2016-10-15T00:00:00"/>
    <d v="2017-04-09T00:00:00"/>
    <x v="0"/>
    <s v="Cádiz"/>
    <s v="Estacionamiento"/>
    <n v="115"/>
    <s v="Alquiler"/>
    <n v="24546.959999999999"/>
    <n v="666709"/>
    <n v="533367.19999999995"/>
    <n v="108794.84000000005"/>
    <s v="Carlos"/>
    <n v="4.5999999999999996"/>
  </r>
  <r>
    <n v="809"/>
    <d v="2016-10-15T00:00:00"/>
    <d v="2017-10-01T00:00:00"/>
    <x v="0"/>
    <s v="Córdoba"/>
    <s v="Local Comercial"/>
    <n v="217"/>
    <s v="Venta"/>
    <n v="50961.36"/>
    <n v="1328969"/>
    <n v="1063175.2"/>
    <n v="214832.44000000006"/>
    <s v="Arturo"/>
    <n v="4.9000000000000004"/>
  </r>
  <r>
    <n v="810"/>
    <d v="2016-10-15T00:00:00"/>
    <d v="2017-09-25T00:00:00"/>
    <x v="0"/>
    <s v="Cádiz"/>
    <s v="Oficinas"/>
    <n v="45"/>
    <s v="Alquiler"/>
    <n v="12507.2"/>
    <n v="370790"/>
    <n v="296632"/>
    <n v="61650.8"/>
    <s v="Romina"/>
    <n v="5"/>
  </r>
  <r>
    <n v="811"/>
    <d v="2016-10-16T00:00:00"/>
    <d v="2017-08-30T00:00:00"/>
    <x v="0"/>
    <s v="Cádiz"/>
    <s v="Oficinas"/>
    <n v="208"/>
    <s v="Venta"/>
    <n v="71331.72"/>
    <n v="1842003"/>
    <n v="1473602.4"/>
    <n v="297068.88000000012"/>
    <s v="Romina"/>
    <n v="4.2"/>
  </r>
  <r>
    <n v="812"/>
    <d v="2016-10-16T00:00:00"/>
    <d v="2017-04-21T00:00:00"/>
    <x v="0"/>
    <s v="Sevilla"/>
    <s v="Casa"/>
    <n v="232"/>
    <s v="Venta"/>
    <n v="87406.080000000002"/>
    <n v="2244737"/>
    <n v="1795789.6"/>
    <n v="361541.31999999989"/>
    <s v="Arturo"/>
    <n v="4.7"/>
  </r>
  <r>
    <n v="813"/>
    <d v="2016-10-17T00:00:00"/>
    <d v="2017-04-04T00:00:00"/>
    <x v="0"/>
    <s v="Cádiz"/>
    <s v="Terreno"/>
    <n v="131"/>
    <s v="Alquiler"/>
    <n v="28418.799999999999"/>
    <n v="769955"/>
    <n v="615964"/>
    <n v="125572.2"/>
    <s v="Arturo"/>
    <n v="5"/>
  </r>
  <r>
    <n v="814"/>
    <d v="2016-10-17T00:00:00"/>
    <d v="2017-01-27T00:00:00"/>
    <x v="1"/>
    <s v="Cádiz"/>
    <s v="Local Comercial"/>
    <n v="189"/>
    <s v="Venta"/>
    <n v="63870"/>
    <n v="1663685"/>
    <n v="1330948"/>
    <n v="268867"/>
    <s v="Sabrina"/>
    <n v="4.9000000000000004"/>
  </r>
  <r>
    <n v="815"/>
    <d v="2016-10-17T00:00:00"/>
    <d v="2017-09-04T00:00:00"/>
    <x v="0"/>
    <s v="Córdoba"/>
    <s v="Local Comercial"/>
    <n v="179"/>
    <s v="Venta"/>
    <n v="66589.64"/>
    <n v="1726901"/>
    <n v="1381520.8"/>
    <n v="278790.55999999994"/>
    <s v="Arturo"/>
    <n v="4.7"/>
  </r>
  <r>
    <n v="816"/>
    <d v="2016-10-18T00:00:00"/>
    <d v="2017-07-19T00:00:00"/>
    <x v="0"/>
    <s v="Córdoba"/>
    <s v="Oficinas"/>
    <n v="225"/>
    <s v="Venta"/>
    <n v="86513.16"/>
    <n v="2216589"/>
    <n v="1773271.2"/>
    <n v="356804.64"/>
    <s v="Carlos"/>
    <n v="4.9000000000000004"/>
  </r>
  <r>
    <n v="817"/>
    <d v="2016-10-18T00:00:00"/>
    <d v="2017-05-05T00:00:00"/>
    <x v="0"/>
    <s v="Cádiz"/>
    <s v="Departamento"/>
    <n v="155"/>
    <s v="Venta"/>
    <n v="33989.519999999997"/>
    <n v="915123"/>
    <n v="732098.4"/>
    <n v="149035.07999999999"/>
    <s v="Carlos"/>
    <n v="3.9"/>
  </r>
  <r>
    <n v="818"/>
    <d v="2016-10-18T00:00:00"/>
    <d v="2017-04-21T00:00:00"/>
    <x v="0"/>
    <s v="Córdoba"/>
    <s v="Oficinas"/>
    <n v="43"/>
    <s v="Alquiler"/>
    <n v="8827.32"/>
    <n v="281093"/>
    <n v="224874.4"/>
    <n v="47391.280000000006"/>
    <s v="Arturo"/>
    <n v="4.0999999999999996"/>
  </r>
  <r>
    <n v="819"/>
    <d v="2016-10-19T00:00:00"/>
    <d v="2017-09-01T00:00:00"/>
    <x v="0"/>
    <s v="Málaga"/>
    <s v="Estacionamiento"/>
    <n v="95"/>
    <s v="Alquiler"/>
    <n v="21468.28"/>
    <n v="599117"/>
    <n v="479293.6"/>
    <n v="98355.120000000024"/>
    <s v="Sabrina"/>
    <n v="4.2"/>
  </r>
  <r>
    <n v="820"/>
    <d v="2016-10-19T00:00:00"/>
    <d v="2017-07-17T00:00:00"/>
    <x v="0"/>
    <s v="Córdoba"/>
    <s v="Departamento"/>
    <n v="199"/>
    <s v="Venta"/>
    <n v="66462.8"/>
    <n v="1724655"/>
    <n v="1379724"/>
    <n v="278468.2"/>
    <s v="Iván"/>
    <n v="3.8"/>
  </r>
  <r>
    <n v="821"/>
    <d v="2016-10-19T00:00:00"/>
    <d v="2017-07-12T00:00:00"/>
    <x v="0"/>
    <s v="Málaga"/>
    <s v="Terreno"/>
    <n v="154"/>
    <s v="Venta"/>
    <n v="54520.24"/>
    <n v="1428491"/>
    <n v="1142792.8"/>
    <n v="231177.95999999996"/>
    <s v="Ángeles"/>
    <n v="4.5"/>
  </r>
  <r>
    <n v="822"/>
    <d v="2016-10-20T00:00:00"/>
    <d v="2017-08-09T00:00:00"/>
    <x v="0"/>
    <s v="Cádiz"/>
    <s v="Depósito"/>
    <n v="254"/>
    <s v="Venta"/>
    <n v="64048.32"/>
    <n v="1664818"/>
    <n v="1331854.3999999999"/>
    <n v="268915.28000000009"/>
    <s v="Ángeles"/>
    <n v="4.0999999999999996"/>
  </r>
  <r>
    <n v="823"/>
    <d v="2016-10-20T00:00:00"/>
    <d v="2017-03-20T00:00:00"/>
    <x v="0"/>
    <s v="Málaga"/>
    <s v="Estacionamiento"/>
    <n v="171"/>
    <s v="Venta"/>
    <n v="39099.72"/>
    <n v="1029278"/>
    <n v="823422.4"/>
    <n v="166755.87999999998"/>
    <s v="Romina"/>
    <n v="4.8"/>
  </r>
  <r>
    <n v="824"/>
    <d v="2016-10-21T00:00:00"/>
    <d v="2017-08-24T00:00:00"/>
    <x v="0"/>
    <s v="Málaga"/>
    <s v="Depósito"/>
    <n v="54"/>
    <s v="Alquiler"/>
    <n v="18773.400000000001"/>
    <n v="521045"/>
    <n v="416836"/>
    <n v="85435.6"/>
    <s v="Iván"/>
    <n v="3.9"/>
  </r>
  <r>
    <n v="825"/>
    <d v="2016-10-21T00:00:00"/>
    <d v="2017-09-01T00:00:00"/>
    <x v="0"/>
    <s v="Málaga"/>
    <s v="Casa"/>
    <n v="168"/>
    <s v="Venta"/>
    <n v="33789.199999999997"/>
    <n v="903365"/>
    <n v="722692"/>
    <n v="146883.79999999999"/>
    <s v="Sabrina"/>
    <n v="4.8"/>
  </r>
  <r>
    <n v="826"/>
    <d v="2016-10-21T00:00:00"/>
    <d v="2017-06-10T00:00:00"/>
    <x v="0"/>
    <s v="Sevilla"/>
    <s v="Departamento"/>
    <n v="232"/>
    <s v="Venta"/>
    <n v="67325.679999999993"/>
    <n v="1746052"/>
    <n v="1396841.6"/>
    <n v="281884.71999999991"/>
    <s v="Iván"/>
    <n v="4.3"/>
  </r>
  <r>
    <n v="827"/>
    <d v="2016-10-22T00:00:00"/>
    <d v="2017-08-06T00:00:00"/>
    <x v="0"/>
    <s v="Cádiz"/>
    <s v="Local Comercial"/>
    <n v="144"/>
    <s v="Venta"/>
    <n v="54501.36"/>
    <n v="1428294"/>
    <n v="1142635.2"/>
    <n v="231157.44000000006"/>
    <s v="Arturo"/>
    <n v="4.9000000000000004"/>
  </r>
  <r>
    <n v="828"/>
    <d v="2016-10-23T00:00:00"/>
    <d v="2017-04-06T00:00:00"/>
    <x v="0"/>
    <s v="Córdoba"/>
    <s v="Estacionamiento"/>
    <n v="193"/>
    <s v="Venta"/>
    <n v="50068.959999999999"/>
    <n v="1315259"/>
    <n v="1052207.2"/>
    <n v="212982.84000000005"/>
    <s v="Arturo"/>
    <n v="4.5"/>
  </r>
  <r>
    <n v="829"/>
    <d v="2016-10-23T00:00:00"/>
    <d v="2017-03-04T00:00:00"/>
    <x v="1"/>
    <s v="Málaga"/>
    <s v="Oficinas"/>
    <n v="147"/>
    <s v="Venta"/>
    <n v="47705.52"/>
    <n v="1255373"/>
    <n v="1004298.4"/>
    <n v="203369.08"/>
    <s v="Carlos"/>
    <n v="4.9000000000000004"/>
  </r>
  <r>
    <n v="830"/>
    <d v="2016-10-24T00:00:00"/>
    <d v="2017-04-23T00:00:00"/>
    <x v="0"/>
    <s v="Córdoba"/>
    <s v="Oficinas"/>
    <n v="138"/>
    <s v="Venta"/>
    <n v="55207.040000000001"/>
    <n v="1446036"/>
    <n v="1156828.8"/>
    <n v="234000.15999999995"/>
    <s v="Iván"/>
    <n v="4.2"/>
  </r>
  <r>
    <n v="831"/>
    <d v="2016-10-24T00:00:00"/>
    <d v="2017-07-04T00:00:00"/>
    <x v="0"/>
    <s v="Málaga"/>
    <s v="Local Comercial"/>
    <n v="109"/>
    <s v="Venta"/>
    <n v="34117"/>
    <n v="917385"/>
    <n v="733908"/>
    <n v="149360"/>
    <s v="Romina"/>
    <n v="3.7"/>
  </r>
  <r>
    <n v="832"/>
    <d v="2016-10-24T00:00:00"/>
    <d v="2017-05-19T00:00:00"/>
    <x v="0"/>
    <s v="Sevilla"/>
    <s v="Depósito"/>
    <n v="82"/>
    <s v="Alquiler"/>
    <n v="22188"/>
    <n v="610685"/>
    <n v="488548"/>
    <n v="99949"/>
    <s v="Romina"/>
    <n v="4.9000000000000004"/>
  </r>
  <r>
    <n v="833"/>
    <d v="2016-10-24T00:00:00"/>
    <d v="2017-10-23T00:00:00"/>
    <x v="0"/>
    <s v="Sevilla"/>
    <s v="Oficinas"/>
    <n v="208"/>
    <s v="Venta"/>
    <n v="77756.28"/>
    <n v="2005117"/>
    <n v="1604093.6"/>
    <n v="323267.11999999988"/>
    <s v="Arturo"/>
    <n v="3.7"/>
  </r>
  <r>
    <n v="834"/>
    <d v="2016-10-24T00:00:00"/>
    <d v="2017-03-21T00:00:00"/>
    <x v="1"/>
    <s v="Cádiz"/>
    <s v="Local Comercial"/>
    <n v="67"/>
    <s v="Alquiler"/>
    <n v="22680.12"/>
    <n v="628588"/>
    <n v="502870.4"/>
    <n v="103037.47999999998"/>
    <s v="Iván"/>
    <n v="4.8"/>
  </r>
  <r>
    <n v="835"/>
    <d v="2016-10-25T00:00:00"/>
    <d v="2017-07-25T00:00:00"/>
    <x v="0"/>
    <s v="Málaga"/>
    <s v="Terreno"/>
    <n v="161"/>
    <s v="Venta"/>
    <n v="50083"/>
    <n v="1313285"/>
    <n v="1050628"/>
    <n v="212574"/>
    <s v="Romina"/>
    <n v="4.5"/>
  </r>
  <r>
    <n v="836"/>
    <d v="2016-10-25T00:00:00"/>
    <d v="2017-02-21T00:00:00"/>
    <x v="1"/>
    <s v="Cádiz"/>
    <s v="Oficinas"/>
    <n v="271"/>
    <s v="Venta"/>
    <n v="84137.84"/>
    <n v="2161081"/>
    <n v="1728864.8"/>
    <n v="348078.36"/>
    <s v="Romina"/>
    <n v="4.3"/>
  </r>
  <r>
    <n v="837"/>
    <d v="2016-10-27T00:00:00"/>
    <d v="2017-05-21T00:00:00"/>
    <x v="0"/>
    <s v="Málaga"/>
    <s v="Casa"/>
    <n v="121"/>
    <s v="Venta"/>
    <n v="40103.360000000001"/>
    <n v="1057819"/>
    <n v="846255.2"/>
    <n v="171460.44000000006"/>
    <s v="Carlos"/>
    <n v="3.7"/>
  </r>
  <r>
    <n v="838"/>
    <d v="2016-10-27T00:00:00"/>
    <d v="2017-02-19T00:00:00"/>
    <x v="1"/>
    <s v="Córdoba"/>
    <s v="Depósito"/>
    <n v="56"/>
    <s v="Alquiler"/>
    <n v="22322.400000000001"/>
    <n v="619595"/>
    <n v="495676"/>
    <n v="101596.6"/>
    <s v="Carlos"/>
    <n v="4.8"/>
  </r>
  <r>
    <n v="839"/>
    <d v="2016-10-27T00:00:00"/>
    <d v="2017-07-13T00:00:00"/>
    <x v="0"/>
    <s v="Cádiz"/>
    <s v="Casa"/>
    <n v="106"/>
    <s v="Venta"/>
    <n v="40188.120000000003"/>
    <n v="1065663"/>
    <n v="852530.4"/>
    <n v="172944.47999999998"/>
    <s v="Carlos"/>
    <n v="4.5"/>
  </r>
  <r>
    <n v="840"/>
    <d v="2016-10-27T00:00:00"/>
    <d v="2017-04-29T00:00:00"/>
    <x v="0"/>
    <s v="Málaga"/>
    <s v="Casa"/>
    <n v="111"/>
    <s v="Venta"/>
    <n v="40569.120000000003"/>
    <n v="1076963"/>
    <n v="861570.4"/>
    <n v="174823.47999999998"/>
    <s v="Romina"/>
    <n v="4.5999999999999996"/>
  </r>
  <r>
    <n v="841"/>
    <d v="2016-10-27T00:00:00"/>
    <d v="2017-04-13T00:00:00"/>
    <x v="0"/>
    <s v="Sevilla"/>
    <s v="Departamento"/>
    <n v="113"/>
    <s v="Venta"/>
    <n v="41454.400000000001"/>
    <n v="1097645"/>
    <n v="878116"/>
    <n v="178074.6"/>
    <s v="Sabrina"/>
    <n v="4.7"/>
  </r>
  <r>
    <n v="842"/>
    <d v="2016-10-29T00:00:00"/>
    <d v="2017-08-31T00:00:00"/>
    <x v="0"/>
    <s v="Sevilla"/>
    <s v="Departamento"/>
    <n v="103"/>
    <s v="Venta"/>
    <n v="36898.839999999997"/>
    <n v="978681"/>
    <n v="782944.8"/>
    <n v="158837.35999999996"/>
    <s v="Carlos"/>
    <n v="3.7"/>
  </r>
  <r>
    <n v="843"/>
    <d v="2016-10-30T00:00:00"/>
    <d v="2017-03-12T00:00:00"/>
    <x v="1"/>
    <s v="Sevilla"/>
    <s v="Local Comercial"/>
    <n v="172"/>
    <s v="Venta"/>
    <n v="67879"/>
    <n v="1749210"/>
    <n v="1399368"/>
    <n v="281963"/>
    <s v="Romina"/>
    <n v="4.3"/>
  </r>
  <r>
    <n v="844"/>
    <d v="2016-10-30T00:00:00"/>
    <d v="2017-02-28T00:00:00"/>
    <x v="1"/>
    <s v="Málaga"/>
    <s v="Casa"/>
    <n v="116"/>
    <s v="Alquiler"/>
    <n v="22882.84"/>
    <n v="629506"/>
    <n v="503604.8"/>
    <n v="103018.36000000002"/>
    <s v="Sabrina"/>
    <n v="4.4000000000000004"/>
  </r>
  <r>
    <n v="845"/>
    <d v="2016-10-31T00:00:00"/>
    <d v="2017-10-23T00:00:00"/>
    <x v="0"/>
    <s v="Córdoba"/>
    <s v="Oficinas"/>
    <n v="273"/>
    <s v="Venta"/>
    <n v="58382.2"/>
    <n v="1522165"/>
    <n v="1217732"/>
    <n v="246050.8"/>
    <s v="Sabrina"/>
    <n v="4.8"/>
  </r>
  <r>
    <n v="846"/>
    <d v="2016-10-31T00:00:00"/>
    <d v="2017-09-22T00:00:00"/>
    <x v="0"/>
    <s v="Málaga"/>
    <s v="Departamento"/>
    <n v="241"/>
    <s v="Venta"/>
    <n v="87715.36"/>
    <n v="2251469"/>
    <n v="1801175.2"/>
    <n v="362578.44000000006"/>
    <s v="Carlos"/>
    <n v="4.8"/>
  </r>
  <r>
    <n v="847"/>
    <d v="2016-10-31T00:00:00"/>
    <d v="2017-06-27T00:00:00"/>
    <x v="0"/>
    <s v="Cádiz"/>
    <s v="Departamento"/>
    <n v="116"/>
    <s v="Alquiler"/>
    <n v="28087.16"/>
    <n v="768414"/>
    <n v="614731.19999999995"/>
    <n v="125595.64000000004"/>
    <s v="Arturo"/>
    <n v="4.4000000000000004"/>
  </r>
  <r>
    <n v="848"/>
    <d v="2016-10-31T00:00:00"/>
    <d v="2017-04-06T00:00:00"/>
    <x v="0"/>
    <s v="Cádiz"/>
    <s v="Departamento"/>
    <n v="217"/>
    <s v="Venta"/>
    <n v="61452.160000000003"/>
    <n v="1602614"/>
    <n v="1282091.2"/>
    <n v="259070.64000000004"/>
    <s v="Iván"/>
    <n v="4.4000000000000004"/>
  </r>
  <r>
    <n v="849"/>
    <d v="2016-11-01T00:00:00"/>
    <d v="2017-07-18T00:00:00"/>
    <x v="0"/>
    <s v="Málaga"/>
    <s v="Casa"/>
    <n v="114"/>
    <s v="Venta"/>
    <n v="39361.800000000003"/>
    <n v="1039805"/>
    <n v="831844"/>
    <n v="168599.2"/>
    <s v="Romina"/>
    <n v="4.0999999999999996"/>
  </r>
  <r>
    <n v="850"/>
    <d v="2016-11-01T00:00:00"/>
    <d v="2017-06-16T00:00:00"/>
    <x v="0"/>
    <s v="Córdoba"/>
    <s v="Departamento"/>
    <n v="155"/>
    <s v="Venta"/>
    <n v="54506.64"/>
    <n v="1427576"/>
    <n v="1142060.8"/>
    <n v="231008.55999999994"/>
    <s v="Romina"/>
    <n v="4.5999999999999996"/>
  </r>
  <r>
    <n v="851"/>
    <d v="2016-11-01T00:00:00"/>
    <d v="2017-06-16T00:00:00"/>
    <x v="0"/>
    <s v="Málaga"/>
    <s v="Estacionamiento"/>
    <n v="154"/>
    <s v="Venta"/>
    <n v="40463.72"/>
    <n v="1068603"/>
    <n v="854882.4"/>
    <n v="173256.87999999998"/>
    <s v="Sabrina"/>
    <n v="4.0999999999999996"/>
  </r>
  <r>
    <n v="852"/>
    <d v="2016-11-02T00:00:00"/>
    <d v="2017-04-27T00:00:00"/>
    <x v="0"/>
    <s v="Cádiz"/>
    <s v="Oficinas"/>
    <n v="233"/>
    <s v="Venta"/>
    <n v="69856.800000000003"/>
    <n v="1804505"/>
    <n v="1443604"/>
    <n v="291044.2"/>
    <s v="Sabrina"/>
    <n v="4.3"/>
  </r>
  <r>
    <n v="853"/>
    <d v="2016-11-02T00:00:00"/>
    <d v="2017-03-16T00:00:00"/>
    <x v="1"/>
    <s v="Cádiz"/>
    <s v="Estacionamiento"/>
    <n v="239"/>
    <s v="Venta"/>
    <n v="67366.64"/>
    <n v="1745201"/>
    <n v="1396160.8"/>
    <n v="281673.55999999994"/>
    <s v="Iván"/>
    <n v="3.7"/>
  </r>
  <r>
    <n v="854"/>
    <d v="2016-11-02T00:00:00"/>
    <d v="2017-03-26T00:00:00"/>
    <x v="1"/>
    <s v="Sevilla"/>
    <s v="Casa"/>
    <n v="294"/>
    <s v="Venta"/>
    <n v="96571.88"/>
    <n v="2466757"/>
    <n v="1973405.6"/>
    <n v="396779.5199999999"/>
    <s v="Romina"/>
    <n v="4.2"/>
  </r>
  <r>
    <n v="855"/>
    <d v="2016-11-03T00:00:00"/>
    <d v="2017-08-28T00:00:00"/>
    <x v="0"/>
    <s v="Córdoba"/>
    <s v="Depósito"/>
    <n v="219"/>
    <s v="Venta"/>
    <n v="64883"/>
    <n v="1686685"/>
    <n v="1349348"/>
    <n v="272454"/>
    <s v="Romina"/>
    <n v="4.5999999999999996"/>
  </r>
  <r>
    <n v="856"/>
    <d v="2016-11-03T00:00:00"/>
    <d v="2017-06-29T00:00:00"/>
    <x v="0"/>
    <s v="Sevilla"/>
    <s v="Local Comercial"/>
    <n v="241"/>
    <s v="Venta"/>
    <n v="39006.28"/>
    <n v="1032142"/>
    <n v="825713.6"/>
    <n v="167422.12000000002"/>
    <s v="Iván"/>
    <n v="3.7"/>
  </r>
  <r>
    <n v="857"/>
    <d v="2016-11-03T00:00:00"/>
    <d v="2017-09-08T00:00:00"/>
    <x v="0"/>
    <s v="Cádiz"/>
    <s v="Terreno"/>
    <n v="231"/>
    <s v="Venta"/>
    <n v="94088.92"/>
    <n v="2415533"/>
    <n v="1932426.4"/>
    <n v="389017.68000000011"/>
    <s v="Ángeles"/>
    <n v="4.4000000000000004"/>
  </r>
  <r>
    <n v="858"/>
    <d v="2016-11-03T00:00:00"/>
    <d v="2017-06-11T00:00:00"/>
    <x v="0"/>
    <s v="Málaga"/>
    <s v="Casa"/>
    <n v="248"/>
    <s v="Venta"/>
    <n v="71912.320000000007"/>
    <n v="1858243"/>
    <n v="1486594.4"/>
    <n v="299736.28000000009"/>
    <s v="Sabrina"/>
    <n v="4"/>
  </r>
  <r>
    <n v="859"/>
    <d v="2016-11-03T00:00:00"/>
    <d v="2017-05-22T00:00:00"/>
    <x v="0"/>
    <s v="Málaga"/>
    <s v="Estacionamiento"/>
    <n v="58"/>
    <s v="Alquiler"/>
    <n v="14786.6"/>
    <n v="434025"/>
    <n v="347220"/>
    <n v="72018.399999999994"/>
    <s v="Carlos"/>
    <n v="3.8"/>
  </r>
  <r>
    <n v="860"/>
    <d v="2016-11-03T00:00:00"/>
    <d v="2017-02-11T00:00:00"/>
    <x v="1"/>
    <s v="Córdoba"/>
    <s v="Departamento"/>
    <n v="285"/>
    <s v="Venta"/>
    <n v="88785.24"/>
    <n v="2279141"/>
    <n v="1823312.8"/>
    <n v="367042.95999999996"/>
    <s v="Iván"/>
    <n v="3.7"/>
  </r>
  <r>
    <n v="861"/>
    <d v="2016-11-03T00:00:00"/>
    <d v="2017-07-28T00:00:00"/>
    <x v="0"/>
    <s v="Córdoba"/>
    <s v="Local Comercial"/>
    <n v="89"/>
    <s v="Venta"/>
    <n v="35045.24"/>
    <n v="927941"/>
    <n v="742352.8"/>
    <n v="150542.95999999996"/>
    <s v="Arturo"/>
    <n v="3.9"/>
  </r>
  <r>
    <n v="862"/>
    <d v="2016-11-04T00:00:00"/>
    <d v="2017-10-28T00:00:00"/>
    <x v="0"/>
    <s v="Córdoba"/>
    <s v="Oficinas"/>
    <n v="148"/>
    <s v="Alquiler"/>
    <n v="24262.400000000001"/>
    <n v="668045"/>
    <n v="534436"/>
    <n v="109346.6"/>
    <s v="Carlos"/>
    <n v="4.7"/>
  </r>
  <r>
    <n v="863"/>
    <d v="2016-11-06T00:00:00"/>
    <d v="2017-03-10T00:00:00"/>
    <x v="1"/>
    <s v="Cádiz"/>
    <s v="Local Comercial"/>
    <n v="243"/>
    <s v="Venta"/>
    <n v="92044.44"/>
    <n v="2365121"/>
    <n v="1892096.8"/>
    <n v="380979.75999999995"/>
    <s v="Sabrina"/>
    <n v="4.4000000000000004"/>
  </r>
  <r>
    <n v="864"/>
    <d v="2016-11-06T00:00:00"/>
    <d v="2017-02-04T00:00:00"/>
    <x v="1"/>
    <s v="Córdoba"/>
    <s v="Terreno"/>
    <n v="105"/>
    <s v="Alquiler"/>
    <n v="21420.32"/>
    <n v="590093"/>
    <n v="472074.4"/>
    <n v="96598.27999999997"/>
    <s v="Sabrina"/>
    <n v="4.4000000000000004"/>
  </r>
  <r>
    <n v="865"/>
    <d v="2016-11-06T00:00:00"/>
    <d v="2017-09-11T00:00:00"/>
    <x v="0"/>
    <s v="Sevilla"/>
    <s v="Terreno"/>
    <n v="103"/>
    <s v="Alquiler"/>
    <n v="20286.400000000001"/>
    <n v="559645"/>
    <n v="447716"/>
    <n v="91642.6"/>
    <s v="Carlos"/>
    <n v="3.9"/>
  </r>
  <r>
    <n v="866"/>
    <d v="2016-11-07T00:00:00"/>
    <d v="2017-09-18T00:00:00"/>
    <x v="0"/>
    <s v="Cádiz"/>
    <s v="Depósito"/>
    <n v="133"/>
    <s v="Venta"/>
    <n v="41554.76"/>
    <n v="1091029"/>
    <n v="872823.2"/>
    <n v="176651.04000000004"/>
    <s v="Ángeles"/>
    <n v="4.5"/>
  </r>
  <r>
    <n v="867"/>
    <d v="2016-11-07T00:00:00"/>
    <d v="2017-09-10T00:00:00"/>
    <x v="0"/>
    <s v="Cádiz"/>
    <s v="Departamento"/>
    <n v="77"/>
    <s v="Alquiler"/>
    <n v="15751.68"/>
    <n v="455177"/>
    <n v="364141.6"/>
    <n v="75283.72000000003"/>
    <s v="Sabrina"/>
    <n v="4.5"/>
  </r>
  <r>
    <n v="868"/>
    <d v="2016-11-07T00:00:00"/>
    <d v="2017-09-20T00:00:00"/>
    <x v="0"/>
    <s v="Córdoba"/>
    <s v="Terreno"/>
    <n v="120"/>
    <s v="Venta"/>
    <n v="35678.559999999998"/>
    <n v="948599"/>
    <n v="758879.2"/>
    <n v="154041.24000000005"/>
    <s v="Carlos"/>
    <n v="4.7"/>
  </r>
  <r>
    <n v="869"/>
    <d v="2016-11-07T00:00:00"/>
    <d v="2017-09-07T00:00:00"/>
    <x v="0"/>
    <s v="Sevilla"/>
    <s v="Oficinas"/>
    <n v="176"/>
    <s v="Venta"/>
    <n v="42141.16"/>
    <n v="1118564"/>
    <n v="894851.2"/>
    <n v="181571.64000000004"/>
    <s v="Romina"/>
    <n v="4.2"/>
  </r>
  <r>
    <n v="870"/>
    <d v="2016-11-08T00:00:00"/>
    <d v="2017-04-06T00:00:00"/>
    <x v="1"/>
    <s v="Córdoba"/>
    <s v="Terreno"/>
    <n v="242"/>
    <s v="Venta"/>
    <n v="76956.2"/>
    <n v="1987665"/>
    <n v="1590132"/>
    <n v="320576.8"/>
    <s v="Sabrina"/>
    <n v="3.6"/>
  </r>
  <r>
    <n v="871"/>
    <d v="2016-11-08T00:00:00"/>
    <d v="2017-06-13T00:00:00"/>
    <x v="0"/>
    <s v="Cádiz"/>
    <s v="Oficinas"/>
    <n v="83"/>
    <s v="Alquiler"/>
    <n v="28016.080000000002"/>
    <n v="762837"/>
    <n v="610269.6"/>
    <n v="124551.32000000002"/>
    <s v="Carlos"/>
    <n v="4.9000000000000004"/>
  </r>
  <r>
    <n v="872"/>
    <d v="2016-11-09T00:00:00"/>
    <d v="2017-08-29T00:00:00"/>
    <x v="0"/>
    <s v="Cádiz"/>
    <s v="Terreno"/>
    <n v="182"/>
    <s v="Venta"/>
    <n v="54839.4"/>
    <n v="1426945"/>
    <n v="1141556"/>
    <n v="230549.6"/>
    <s v="Iván"/>
    <n v="4.5"/>
  </r>
  <r>
    <n v="873"/>
    <d v="2016-11-09T00:00:00"/>
    <d v="2017-05-06T00:00:00"/>
    <x v="0"/>
    <s v="Málaga"/>
    <s v="Departamento"/>
    <n v="292"/>
    <s v="Venta"/>
    <n v="116336.2"/>
    <n v="2959640"/>
    <n v="2367712"/>
    <n v="475591.8"/>
    <s v="Sabrina"/>
    <n v="4.3"/>
  </r>
  <r>
    <n v="874"/>
    <d v="2016-11-09T00:00:00"/>
    <d v="2017-02-22T00:00:00"/>
    <x v="1"/>
    <s v="Cádiz"/>
    <s v="Departamento"/>
    <n v="76"/>
    <s v="Alquiler"/>
    <n v="17397.400000000001"/>
    <n v="495045"/>
    <n v="396036"/>
    <n v="81611.600000000006"/>
    <s v="Arturo"/>
    <n v="3.9"/>
  </r>
  <r>
    <n v="875"/>
    <d v="2016-11-09T00:00:00"/>
    <d v="2017-05-03T00:00:00"/>
    <x v="0"/>
    <s v="Córdoba"/>
    <s v="Terreno"/>
    <n v="140"/>
    <s v="Venta"/>
    <n v="49148.08"/>
    <n v="1295687"/>
    <n v="1036549.6"/>
    <n v="209989.32"/>
    <s v="Arturo"/>
    <n v="4.4000000000000004"/>
  </r>
  <r>
    <n v="876"/>
    <d v="2016-11-09T00:00:00"/>
    <d v="2017-06-29T00:00:00"/>
    <x v="0"/>
    <s v="Cádiz"/>
    <s v="Estacionamiento"/>
    <n v="110"/>
    <s v="Venta"/>
    <n v="37781.32"/>
    <n v="1005143"/>
    <n v="804114.4"/>
    <n v="163247.27999999997"/>
    <s v="Ángeles"/>
    <n v="4.0999999999999996"/>
  </r>
  <r>
    <n v="877"/>
    <d v="2016-11-09T00:00:00"/>
    <d v="2017-03-16T00:00:00"/>
    <x v="1"/>
    <s v="Málaga"/>
    <s v="Estacionamiento"/>
    <n v="125"/>
    <s v="Alquiler"/>
    <n v="20805.8"/>
    <n v="585605"/>
    <n v="468484"/>
    <n v="96315.199999999997"/>
    <s v="Romina"/>
    <n v="4.0999999999999996"/>
  </r>
  <r>
    <n v="878"/>
    <d v="2016-11-10T00:00:00"/>
    <d v="2017-04-18T00:00:00"/>
    <x v="0"/>
    <s v="Córdoba"/>
    <s v="Estacionamiento"/>
    <n v="139"/>
    <s v="Venta"/>
    <n v="53782.400000000001"/>
    <n v="1408620"/>
    <n v="1126896"/>
    <n v="227941.6"/>
    <s v="Arturo"/>
    <n v="4.5999999999999996"/>
  </r>
  <r>
    <n v="879"/>
    <d v="2016-11-10T00:00:00"/>
    <d v="2017-07-10T00:00:00"/>
    <x v="0"/>
    <s v="Cádiz"/>
    <s v="Estacionamiento"/>
    <n v="140"/>
    <s v="Venta"/>
    <n v="42044.28"/>
    <n v="1106792"/>
    <n v="885433.6"/>
    <n v="179314.12000000002"/>
    <s v="Arturo"/>
    <n v="4.0999999999999996"/>
  </r>
  <r>
    <n v="880"/>
    <d v="2016-11-11T00:00:00"/>
    <d v="2017-06-24T00:00:00"/>
    <x v="0"/>
    <s v="Córdoba"/>
    <s v="Terreno"/>
    <n v="265"/>
    <s v="Venta"/>
    <n v="61022.36"/>
    <n v="1579269"/>
    <n v="1263415.2"/>
    <n v="254831.44000000006"/>
    <s v="Carlos"/>
    <n v="4.5999999999999996"/>
  </r>
  <r>
    <n v="881"/>
    <d v="2016-11-11T00:00:00"/>
    <d v="2017-06-10T00:00:00"/>
    <x v="0"/>
    <s v="Sevilla"/>
    <s v="Depósito"/>
    <n v="109"/>
    <s v="Alquiler"/>
    <n v="25087.759999999998"/>
    <n v="682054"/>
    <n v="545643.19999999995"/>
    <n v="111323.04000000005"/>
    <s v="Romina"/>
    <n v="4.7"/>
  </r>
  <r>
    <n v="882"/>
    <d v="2016-11-11T00:00:00"/>
    <d v="2017-08-28T00:00:00"/>
    <x v="0"/>
    <s v="Córdoba"/>
    <s v="Oficinas"/>
    <n v="216"/>
    <s v="Venta"/>
    <n v="37835.800000000003"/>
    <n v="1006905"/>
    <n v="805524"/>
    <n v="163545.20000000001"/>
    <s v="Sabrina"/>
    <n v="4.7"/>
  </r>
  <r>
    <n v="883"/>
    <d v="2016-11-11T00:00:00"/>
    <d v="2017-10-22T00:00:00"/>
    <x v="0"/>
    <s v="Málaga"/>
    <s v="Estacionamiento"/>
    <n v="261"/>
    <s v="Venta"/>
    <n v="53627.56"/>
    <n v="1407449"/>
    <n v="1125959.2"/>
    <n v="227862.24000000005"/>
    <s v="Ángeles"/>
    <n v="4.5999999999999996"/>
  </r>
  <r>
    <n v="884"/>
    <d v="2016-11-11T00:00:00"/>
    <d v="2017-09-20T00:00:00"/>
    <x v="0"/>
    <s v="Málaga"/>
    <s v="Depósito"/>
    <n v="120"/>
    <s v="Alquiler"/>
    <n v="22410"/>
    <n v="627360"/>
    <n v="501888"/>
    <n v="103062"/>
    <s v="Romina"/>
    <n v="4.7"/>
  </r>
  <r>
    <n v="885"/>
    <d v="2016-11-11T00:00:00"/>
    <d v="2017-02-23T00:00:00"/>
    <x v="1"/>
    <s v="Sevilla"/>
    <s v="Oficinas"/>
    <n v="148"/>
    <s v="Alquiler"/>
    <n v="27775.52"/>
    <n v="755698"/>
    <n v="604558.4"/>
    <n v="123364.07999999997"/>
    <s v="Iván"/>
    <n v="4.5"/>
  </r>
  <r>
    <n v="886"/>
    <d v="2016-11-12T00:00:00"/>
    <d v="2017-06-28T00:00:00"/>
    <x v="0"/>
    <s v="Cádiz"/>
    <s v="Oficinas"/>
    <n v="127"/>
    <s v="Venta"/>
    <n v="46525.24"/>
    <n v="1227766"/>
    <n v="982212.8"/>
    <n v="199027.95999999996"/>
    <s v="Carlos"/>
    <n v="3.9"/>
  </r>
  <r>
    <n v="887"/>
    <d v="2016-11-13T00:00:00"/>
    <d v="2017-11-08T00:00:00"/>
    <x v="0"/>
    <s v="Málaga"/>
    <s v="Casa"/>
    <n v="155"/>
    <s v="Venta"/>
    <n v="53537.4"/>
    <n v="1392645"/>
    <n v="1114116"/>
    <n v="224991.6"/>
    <s v="Sabrina"/>
    <n v="3.9"/>
  </r>
  <r>
    <n v="888"/>
    <d v="2016-11-13T00:00:00"/>
    <d v="2017-07-31T00:00:00"/>
    <x v="0"/>
    <s v="Málaga"/>
    <s v="Casa"/>
    <n v="89"/>
    <s v="Alquiler"/>
    <n v="15629.8"/>
    <n v="448880"/>
    <n v="359104"/>
    <n v="74146.2"/>
    <s v="Ángeles"/>
    <n v="3.9"/>
  </r>
  <r>
    <n v="889"/>
    <d v="2016-11-13T00:00:00"/>
    <d v="2017-10-31T00:00:00"/>
    <x v="0"/>
    <s v="Málaga"/>
    <s v="Oficinas"/>
    <n v="229"/>
    <s v="Venta"/>
    <n v="55769.48"/>
    <n v="1456497"/>
    <n v="1165197.6000000001"/>
    <n v="235529.9199999999"/>
    <s v="Arturo"/>
    <n v="4.2"/>
  </r>
  <r>
    <n v="890"/>
    <d v="2016-11-13T00:00:00"/>
    <d v="2017-10-11T00:00:00"/>
    <x v="0"/>
    <s v="Málaga"/>
    <s v="Casa"/>
    <n v="159"/>
    <s v="Venta"/>
    <n v="62967.8"/>
    <n v="1635005"/>
    <n v="1308004"/>
    <n v="264033.2"/>
    <s v="Arturo"/>
    <n v="3.8"/>
  </r>
  <r>
    <n v="891"/>
    <d v="2016-11-13T00:00:00"/>
    <d v="2017-08-29T00:00:00"/>
    <x v="0"/>
    <s v="Sevilla"/>
    <s v="Estacionamiento"/>
    <n v="252"/>
    <s v="Venta"/>
    <n v="100927"/>
    <n v="2580110"/>
    <n v="2064088"/>
    <n v="415095"/>
    <s v="Arturo"/>
    <n v="4.0999999999999996"/>
  </r>
  <r>
    <n v="892"/>
    <d v="2016-11-14T00:00:00"/>
    <d v="2017-05-04T00:00:00"/>
    <x v="0"/>
    <s v="Sevilla"/>
    <s v="Depósito"/>
    <n v="222"/>
    <s v="Venta"/>
    <n v="80102.52"/>
    <n v="2062123"/>
    <n v="1649698.4"/>
    <n v="332322.08000000007"/>
    <s v="Ángeles"/>
    <n v="4.3"/>
  </r>
  <r>
    <n v="893"/>
    <d v="2016-11-14T00:00:00"/>
    <d v="2017-09-21T00:00:00"/>
    <x v="0"/>
    <s v="Málaga"/>
    <s v="Oficinas"/>
    <n v="222"/>
    <s v="Venta"/>
    <n v="43757.16"/>
    <n v="1152089"/>
    <n v="921671.2"/>
    <n v="186660.64000000004"/>
    <s v="Arturo"/>
    <n v="4.5999999999999996"/>
  </r>
  <r>
    <n v="894"/>
    <d v="2016-11-14T00:00:00"/>
    <d v="2017-05-04T00:00:00"/>
    <x v="0"/>
    <s v="Cádiz"/>
    <s v="Local Comercial"/>
    <n v="88"/>
    <s v="Alquiler"/>
    <n v="23321.84"/>
    <n v="647181"/>
    <n v="517744.8"/>
    <n v="106114.36000000002"/>
    <s v="Iván"/>
    <n v="4.5999999999999996"/>
  </r>
  <r>
    <n v="895"/>
    <d v="2016-11-14T00:00:00"/>
    <d v="2017-09-12T00:00:00"/>
    <x v="0"/>
    <s v="Sevilla"/>
    <s v="Estacionamiento"/>
    <n v="223"/>
    <s v="Venta"/>
    <n v="52459.96"/>
    <n v="1377509"/>
    <n v="1102007.2"/>
    <n v="223041.84000000005"/>
    <s v="Iván"/>
    <n v="4.5999999999999996"/>
  </r>
  <r>
    <n v="896"/>
    <d v="2016-11-14T00:00:00"/>
    <d v="2017-09-24T00:00:00"/>
    <x v="0"/>
    <s v="Sevilla"/>
    <s v="Terreno"/>
    <n v="219"/>
    <s v="Venta"/>
    <n v="52399.28"/>
    <n v="1377117"/>
    <n v="1101693.6000000001"/>
    <n v="223024.11999999991"/>
    <s v="Sabrina"/>
    <n v="4.3"/>
  </r>
  <r>
    <n v="897"/>
    <d v="2016-11-15T00:00:00"/>
    <d v="2017-02-15T00:00:00"/>
    <x v="1"/>
    <s v="Córdoba"/>
    <s v="Terreno"/>
    <n v="58"/>
    <s v="Alquiler"/>
    <n v="22042.720000000001"/>
    <n v="618053"/>
    <n v="494442.4"/>
    <n v="101567.87999999998"/>
    <s v="Romina"/>
    <n v="4.0999999999999996"/>
  </r>
  <r>
    <n v="898"/>
    <d v="2016-11-15T00:00:00"/>
    <d v="2017-03-14T00:00:00"/>
    <x v="1"/>
    <s v="Cádiz"/>
    <s v="Departamento"/>
    <n v="253"/>
    <s v="Venta"/>
    <n v="96801.08"/>
    <n v="2485937"/>
    <n v="1988749.6"/>
    <n v="400386.31999999989"/>
    <s v="Iván"/>
    <n v="4.5999999999999996"/>
  </r>
  <r>
    <n v="899"/>
    <d v="2016-11-16T00:00:00"/>
    <d v="2017-06-14T00:00:00"/>
    <x v="0"/>
    <s v="Sevilla"/>
    <s v="Departamento"/>
    <n v="52"/>
    <s v="Alquiler"/>
    <n v="11850.4"/>
    <n v="352295"/>
    <n v="281836"/>
    <n v="58608.6"/>
    <s v="Iván"/>
    <n v="4.5"/>
  </r>
  <r>
    <n v="900"/>
    <d v="2016-11-16T00:00:00"/>
    <d v="2017-04-02T00:00:00"/>
    <x v="1"/>
    <s v="Cádiz"/>
    <s v="Local Comercial"/>
    <n v="132"/>
    <s v="Venta"/>
    <n v="41705.72"/>
    <n v="1109253"/>
    <n v="887402.4"/>
    <n v="180144.87999999998"/>
    <s v="Arturo"/>
    <n v="3.7"/>
  </r>
  <r>
    <n v="901"/>
    <d v="2016-11-16T00:00:00"/>
    <d v="2017-07-18T00:00:00"/>
    <x v="0"/>
    <s v="Cádiz"/>
    <s v="Local Comercial"/>
    <n v="287"/>
    <s v="Venta"/>
    <n v="64999.24"/>
    <n v="1689941"/>
    <n v="1351952.8"/>
    <n v="272988.95999999996"/>
    <s v="Arturo"/>
    <n v="3.9"/>
  </r>
  <r>
    <n v="902"/>
    <d v="2016-11-17T00:00:00"/>
    <d v="2017-11-05T00:00:00"/>
    <x v="0"/>
    <s v="Córdoba"/>
    <s v="Depósito"/>
    <n v="288"/>
    <s v="Venta"/>
    <n v="108258.84"/>
    <n v="2758631"/>
    <n v="2206904.7999999998"/>
    <n v="443467.36000000022"/>
    <s v="Carlos"/>
    <n v="4.5"/>
  </r>
  <r>
    <n v="903"/>
    <d v="2016-11-17T00:00:00"/>
    <d v="2017-05-05T00:00:00"/>
    <x v="0"/>
    <s v="Cádiz"/>
    <s v="Local Comercial"/>
    <n v="147"/>
    <s v="Venta"/>
    <n v="40387.68"/>
    <n v="1065852"/>
    <n v="852681.6"/>
    <n v="172782.72000000003"/>
    <s v="Romina"/>
    <n v="4.9000000000000004"/>
  </r>
  <r>
    <n v="904"/>
    <d v="2016-11-17T00:00:00"/>
    <d v="2017-07-25T00:00:00"/>
    <x v="0"/>
    <s v="Sevilla"/>
    <s v="Oficinas"/>
    <n v="56"/>
    <s v="Alquiler"/>
    <n v="17559.48"/>
    <n v="492247"/>
    <n v="393797.6"/>
    <n v="80889.920000000027"/>
    <s v="Arturo"/>
    <n v="4.4000000000000004"/>
  </r>
  <r>
    <n v="905"/>
    <d v="2016-11-18T00:00:00"/>
    <d v="2017-11-11T00:00:00"/>
    <x v="0"/>
    <s v="Málaga"/>
    <s v="Oficinas"/>
    <n v="110"/>
    <s v="Alquiler"/>
    <n v="18331.68"/>
    <n v="516377"/>
    <n v="413101.6"/>
    <n v="84943.72000000003"/>
    <s v="Carlos"/>
    <n v="4.9000000000000004"/>
  </r>
  <r>
    <n v="906"/>
    <d v="2016-11-18T00:00:00"/>
    <d v="2017-10-27T00:00:00"/>
    <x v="0"/>
    <s v="Córdoba"/>
    <s v="Estacionamiento"/>
    <n v="63"/>
    <s v="Alquiler"/>
    <n v="19029.599999999999"/>
    <n v="536625"/>
    <n v="429300"/>
    <n v="88295.4"/>
    <s v="Arturo"/>
    <n v="5"/>
  </r>
  <r>
    <n v="907"/>
    <d v="2016-11-18T00:00:00"/>
    <d v="2017-07-03T00:00:00"/>
    <x v="0"/>
    <s v="Córdoba"/>
    <s v="Casa"/>
    <n v="55"/>
    <s v="Alquiler"/>
    <n v="18430.240000000002"/>
    <n v="528191"/>
    <n v="422552.8"/>
    <n v="87207.96"/>
    <s v="Iván"/>
    <n v="3.7"/>
  </r>
  <r>
    <n v="908"/>
    <d v="2016-11-18T00:00:00"/>
    <d v="2017-04-17T00:00:00"/>
    <x v="0"/>
    <s v="Córdoba"/>
    <s v="Oficinas"/>
    <n v="129"/>
    <s v="Venta"/>
    <n v="36340.76"/>
    <n v="969929"/>
    <n v="775943.2"/>
    <n v="157645.04000000004"/>
    <s v="Arturo"/>
    <n v="4"/>
  </r>
  <r>
    <n v="909"/>
    <d v="2016-11-18T00:00:00"/>
    <d v="2017-04-15T00:00:00"/>
    <x v="1"/>
    <s v="Córdoba"/>
    <s v="Oficinas"/>
    <n v="120"/>
    <s v="Venta"/>
    <n v="47182.8"/>
    <n v="1241080"/>
    <n v="992864"/>
    <n v="201033.2"/>
    <s v="Romina"/>
    <n v="3.6"/>
  </r>
  <r>
    <n v="910"/>
    <d v="2016-11-19T00:00:00"/>
    <d v="2017-11-16T00:00:00"/>
    <x v="0"/>
    <s v="Córdoba"/>
    <s v="Casa"/>
    <n v="190"/>
    <s v="Venta"/>
    <n v="59542.12"/>
    <n v="1543338"/>
    <n v="1234670.3999999999"/>
    <n v="249125.4800000001"/>
    <s v="Iván"/>
    <n v="4.7"/>
  </r>
  <r>
    <n v="911"/>
    <d v="2016-11-20T00:00:00"/>
    <d v="2017-11-08T00:00:00"/>
    <x v="0"/>
    <s v="Cádiz"/>
    <s v="Terreno"/>
    <n v="131"/>
    <s v="Venta"/>
    <n v="40858.6"/>
    <n v="1073150"/>
    <n v="858520"/>
    <n v="173771.4"/>
    <s v="Arturo"/>
    <n v="4.5999999999999996"/>
  </r>
  <r>
    <n v="912"/>
    <d v="2016-11-20T00:00:00"/>
    <d v="2017-08-30T00:00:00"/>
    <x v="0"/>
    <s v="Sevilla"/>
    <s v="Terreno"/>
    <n v="193"/>
    <s v="Venta"/>
    <n v="77794"/>
    <n v="2003885"/>
    <n v="1603108"/>
    <n v="322983"/>
    <s v="Arturo"/>
    <n v="4.2"/>
  </r>
  <r>
    <n v="913"/>
    <d v="2016-11-20T00:00:00"/>
    <d v="2017-08-30T00:00:00"/>
    <x v="0"/>
    <s v="Cádiz"/>
    <s v="Oficinas"/>
    <n v="243"/>
    <s v="Venta"/>
    <n v="66184"/>
    <n v="1712985"/>
    <n v="1370388"/>
    <n v="276413"/>
    <s v="Arturo"/>
    <n v="4.5"/>
  </r>
  <r>
    <n v="914"/>
    <d v="2016-11-20T00:00:00"/>
    <d v="2017-09-19T00:00:00"/>
    <x v="0"/>
    <s v="Cádiz"/>
    <s v="Depósito"/>
    <n v="45"/>
    <s v="Alquiler"/>
    <n v="13648.2"/>
    <n v="402965"/>
    <n v="322372"/>
    <n v="66944.800000000003"/>
    <s v="Arturo"/>
    <n v="4.5999999999999996"/>
  </r>
  <r>
    <n v="915"/>
    <d v="2016-11-20T00:00:00"/>
    <d v="2017-08-10T00:00:00"/>
    <x v="0"/>
    <s v="Cádiz"/>
    <s v="Oficinas"/>
    <n v="282"/>
    <s v="Venta"/>
    <n v="73773.399999999994"/>
    <n v="1906370"/>
    <n v="1525096"/>
    <n v="307500.59999999998"/>
    <s v="Iván"/>
    <n v="4"/>
  </r>
  <r>
    <n v="916"/>
    <d v="2016-11-21T00:00:00"/>
    <d v="2017-08-20T00:00:00"/>
    <x v="0"/>
    <s v="Cádiz"/>
    <s v="Terreno"/>
    <n v="151"/>
    <s v="Venta"/>
    <n v="59369.8"/>
    <n v="1547580"/>
    <n v="1238064"/>
    <n v="250146.2"/>
    <s v="Ángeles"/>
    <n v="4"/>
  </r>
  <r>
    <n v="917"/>
    <d v="2016-11-21T00:00:00"/>
    <d v="2017-08-28T00:00:00"/>
    <x v="0"/>
    <s v="Málaga"/>
    <s v="Depósito"/>
    <n v="257"/>
    <s v="Venta"/>
    <n v="68025.279999999999"/>
    <n v="1756242"/>
    <n v="1404993.6"/>
    <n v="283223.11999999988"/>
    <s v="Arturo"/>
    <n v="4.7"/>
  </r>
  <r>
    <n v="918"/>
    <d v="2016-11-22T00:00:00"/>
    <d v="2017-06-29T00:00:00"/>
    <x v="0"/>
    <s v="Sevilla"/>
    <s v="Oficinas"/>
    <n v="193"/>
    <s v="Venta"/>
    <n v="65695.56"/>
    <n v="1698574"/>
    <n v="1358859.2"/>
    <n v="274019.24000000005"/>
    <s v="Romina"/>
    <n v="4.3"/>
  </r>
  <r>
    <n v="919"/>
    <d v="2016-11-22T00:00:00"/>
    <d v="2017-10-11T00:00:00"/>
    <x v="0"/>
    <s v="Sevilla"/>
    <s v="Local Comercial"/>
    <n v="264"/>
    <s v="Venta"/>
    <n v="51676.4"/>
    <n v="1348145"/>
    <n v="1078516"/>
    <n v="217952.6"/>
    <s v="Ángeles"/>
    <n v="3.7"/>
  </r>
  <r>
    <n v="920"/>
    <d v="2016-11-23T00:00:00"/>
    <d v="2017-08-08T00:00:00"/>
    <x v="0"/>
    <s v="Málaga"/>
    <s v="Departamento"/>
    <n v="131"/>
    <s v="Venta"/>
    <n v="48710.68"/>
    <n v="1278527"/>
    <n v="1022821.6"/>
    <n v="206994.72000000003"/>
    <s v="Sabrina"/>
    <n v="3.8"/>
  </r>
  <r>
    <n v="921"/>
    <d v="2016-11-24T00:00:00"/>
    <d v="2017-06-16T00:00:00"/>
    <x v="0"/>
    <s v="Sevilla"/>
    <s v="Oficinas"/>
    <n v="158"/>
    <s v="Venta"/>
    <n v="49874.2"/>
    <n v="1309515"/>
    <n v="1047612"/>
    <n v="212028.79999999999"/>
    <s v="Sabrina"/>
    <n v="4.2"/>
  </r>
  <r>
    <n v="922"/>
    <d v="2016-11-24T00:00:00"/>
    <d v="2017-05-11T00:00:00"/>
    <x v="0"/>
    <s v="Sevilla"/>
    <s v="Oficinas"/>
    <n v="214"/>
    <s v="Venta"/>
    <n v="48709.08"/>
    <n v="1274687"/>
    <n v="1019749.6"/>
    <n v="206228.32"/>
    <s v="Carlos"/>
    <n v="4.0999999999999996"/>
  </r>
  <r>
    <n v="923"/>
    <d v="2016-11-24T00:00:00"/>
    <d v="2017-07-09T00:00:00"/>
    <x v="0"/>
    <s v="Málaga"/>
    <s v="Depósito"/>
    <n v="250"/>
    <s v="Venta"/>
    <n v="56951.68"/>
    <n v="1477227"/>
    <n v="1181781.6000000001"/>
    <n v="238493.71999999991"/>
    <s v="Romina"/>
    <n v="3.6"/>
  </r>
  <r>
    <n v="924"/>
    <d v="2016-11-25T00:00:00"/>
    <d v="2017-05-10T00:00:00"/>
    <x v="0"/>
    <s v="Málaga"/>
    <s v="Departamento"/>
    <n v="279"/>
    <s v="Venta"/>
    <n v="87518.36"/>
    <n v="2250394"/>
    <n v="1800315.2"/>
    <n v="362560.44000000006"/>
    <s v="Sabrina"/>
    <n v="4"/>
  </r>
  <r>
    <n v="925"/>
    <d v="2016-11-25T00:00:00"/>
    <d v="2017-10-11T00:00:00"/>
    <x v="0"/>
    <s v="Córdoba"/>
    <s v="Departamento"/>
    <n v="295"/>
    <s v="Venta"/>
    <n v="80779.48"/>
    <n v="2075997"/>
    <n v="1660797.6"/>
    <n v="334419.91999999993"/>
    <s v="Carlos"/>
    <n v="4.5"/>
  </r>
  <r>
    <n v="926"/>
    <d v="2016-11-25T00:00:00"/>
    <d v="2017-10-19T00:00:00"/>
    <x v="0"/>
    <s v="Sevilla"/>
    <s v="Departamento"/>
    <n v="292"/>
    <s v="Venta"/>
    <n v="94254"/>
    <n v="2413035"/>
    <n v="1930428"/>
    <n v="388353"/>
    <s v="Sabrina"/>
    <n v="3.6"/>
  </r>
  <r>
    <n v="927"/>
    <d v="2016-11-25T00:00:00"/>
    <d v="2017-03-16T00:00:00"/>
    <x v="1"/>
    <s v="Córdoba"/>
    <s v="Local Comercial"/>
    <n v="144"/>
    <s v="Alquiler"/>
    <n v="27623"/>
    <n v="746185"/>
    <n v="596948"/>
    <n v="121614"/>
    <s v="Romina"/>
    <n v="3.6"/>
  </r>
  <r>
    <n v="928"/>
    <d v="2016-11-26T00:00:00"/>
    <d v="2017-06-06T00:00:00"/>
    <x v="0"/>
    <s v="Málaga"/>
    <s v="Casa"/>
    <n v="277"/>
    <s v="Venta"/>
    <n v="63474.879999999997"/>
    <n v="1652132"/>
    <n v="1321705.6000000001"/>
    <n v="266951.5199999999"/>
    <s v="Carlos"/>
    <n v="4.2"/>
  </r>
  <r>
    <n v="929"/>
    <d v="2016-11-27T00:00:00"/>
    <d v="2017-10-29T00:00:00"/>
    <x v="0"/>
    <s v="Cádiz"/>
    <s v="Estacionamiento"/>
    <n v="67"/>
    <s v="Alquiler"/>
    <n v="15173.4"/>
    <n v="446745"/>
    <n v="357396"/>
    <n v="74175.600000000006"/>
    <s v="Romina"/>
    <n v="4.3"/>
  </r>
  <r>
    <n v="930"/>
    <d v="2016-11-27T00:00:00"/>
    <d v="2017-03-05T00:00:00"/>
    <x v="1"/>
    <s v="Sevilla"/>
    <s v="Local Comercial"/>
    <n v="156"/>
    <s v="Venta"/>
    <n v="63065.48"/>
    <n v="1641172"/>
    <n v="1312937.6000000001"/>
    <n v="265168.91999999993"/>
    <s v="Sabrina"/>
    <n v="3.7"/>
  </r>
  <r>
    <n v="931"/>
    <d v="2016-11-27T00:00:00"/>
    <d v="2017-11-13T00:00:00"/>
    <x v="0"/>
    <s v="Córdoba"/>
    <s v="Local Comercial"/>
    <n v="219"/>
    <s v="Venta"/>
    <n v="81518.36"/>
    <n v="2089869"/>
    <n v="1671895.2"/>
    <n v="336455.44000000006"/>
    <s v="Romina"/>
    <n v="4.5"/>
  </r>
  <r>
    <n v="932"/>
    <d v="2016-11-29T00:00:00"/>
    <d v="2017-04-23T00:00:00"/>
    <x v="1"/>
    <s v="Málaga"/>
    <s v="Local Comercial"/>
    <n v="115"/>
    <s v="Alquiler"/>
    <n v="29558.400000000001"/>
    <n v="790920"/>
    <n v="632736"/>
    <n v="128625.60000000001"/>
    <s v="Carlos"/>
    <n v="4.2"/>
  </r>
  <r>
    <n v="933"/>
    <d v="2016-11-29T00:00:00"/>
    <d v="2017-10-17T00:00:00"/>
    <x v="0"/>
    <s v="Málaga"/>
    <s v="Departamento"/>
    <n v="144"/>
    <s v="Venta"/>
    <n v="30785"/>
    <n v="831485"/>
    <n v="665188"/>
    <n v="135512"/>
    <s v="Sabrina"/>
    <n v="4.0999999999999996"/>
  </r>
  <r>
    <n v="934"/>
    <d v="2016-11-29T00:00:00"/>
    <d v="2017-10-10T00:00:00"/>
    <x v="0"/>
    <s v="Córdoba"/>
    <s v="Casa"/>
    <n v="223"/>
    <s v="Venta"/>
    <n v="87443.6"/>
    <n v="2249225"/>
    <n v="1799380"/>
    <n v="362401.4"/>
    <s v="Iván"/>
    <n v="3.7"/>
  </r>
  <r>
    <n v="935"/>
    <d v="2016-11-30T00:00:00"/>
    <d v="2017-06-09T00:00:00"/>
    <x v="0"/>
    <s v="Sevilla"/>
    <s v="Casa"/>
    <n v="158"/>
    <s v="Venta"/>
    <n v="54034.32"/>
    <n v="1409493"/>
    <n v="1127594.3999999999"/>
    <n v="227864.28000000009"/>
    <s v="Arturo"/>
    <n v="4.0999999999999996"/>
  </r>
  <r>
    <n v="936"/>
    <d v="2016-12-01T00:00:00"/>
    <d v="2017-11-01T00:00:00"/>
    <x v="0"/>
    <s v="Cádiz"/>
    <s v="Casa"/>
    <n v="110"/>
    <s v="Alquiler"/>
    <n v="22236.6"/>
    <n v="609525"/>
    <n v="487620"/>
    <n v="99668.4"/>
    <s v="Ángeles"/>
    <n v="3.9"/>
  </r>
  <r>
    <n v="937"/>
    <d v="2016-12-01T00:00:00"/>
    <d v="2017-10-20T00:00:00"/>
    <x v="0"/>
    <s v="Cádiz"/>
    <s v="Terreno"/>
    <n v="269"/>
    <s v="Venta"/>
    <n v="76418.080000000002"/>
    <n v="1969037"/>
    <n v="1575229.6"/>
    <n v="317389.31999999989"/>
    <s v="Ángeles"/>
    <n v="3.6"/>
  </r>
  <r>
    <n v="938"/>
    <d v="2016-12-01T00:00:00"/>
    <d v="2017-03-24T00:00:00"/>
    <x v="1"/>
    <s v="Sevilla"/>
    <s v="Local Comercial"/>
    <n v="155"/>
    <s v="Venta"/>
    <n v="29704.959999999999"/>
    <n v="803259"/>
    <n v="642607.19999999995"/>
    <n v="130946.84000000005"/>
    <s v="Arturo"/>
    <n v="4.8"/>
  </r>
  <r>
    <n v="939"/>
    <d v="2016-12-01T00:00:00"/>
    <d v="2017-05-17T00:00:00"/>
    <x v="0"/>
    <s v="Córdoba"/>
    <s v="Depósito"/>
    <n v="210"/>
    <s v="Venta"/>
    <n v="77354.399999999994"/>
    <n v="1998845"/>
    <n v="1599076"/>
    <n v="322414.59999999998"/>
    <s v="Arturo"/>
    <n v="4.4000000000000004"/>
  </r>
  <r>
    <n v="940"/>
    <d v="2016-12-02T00:00:00"/>
    <d v="2017-07-11T00:00:00"/>
    <x v="0"/>
    <s v="Sevilla"/>
    <s v="Terreno"/>
    <n v="245"/>
    <s v="Venta"/>
    <n v="65392.88"/>
    <n v="1699307"/>
    <n v="1359445.6"/>
    <n v="274468.5199999999"/>
    <s v="Sabrina"/>
    <n v="4.0999999999999996"/>
  </r>
  <r>
    <n v="941"/>
    <d v="2016-12-02T00:00:00"/>
    <d v="2017-05-11T00:00:00"/>
    <x v="0"/>
    <s v="Sevilla"/>
    <s v="Casa"/>
    <n v="64"/>
    <s v="Alquiler"/>
    <n v="23673.759999999998"/>
    <n v="650729"/>
    <n v="520583.2"/>
    <n v="106472.04"/>
    <s v="Iván"/>
    <n v="4.4000000000000004"/>
  </r>
  <r>
    <n v="942"/>
    <d v="2016-12-02T00:00:00"/>
    <d v="2017-04-29T00:00:00"/>
    <x v="1"/>
    <s v="Sevilla"/>
    <s v="Departamento"/>
    <n v="172"/>
    <s v="Venta"/>
    <n v="58232.6"/>
    <n v="1522400"/>
    <n v="1217920"/>
    <n v="246247.4"/>
    <s v="Romina"/>
    <n v="4.4000000000000004"/>
  </r>
  <r>
    <n v="943"/>
    <d v="2016-12-03T00:00:00"/>
    <d v="2017-06-16T00:00:00"/>
    <x v="0"/>
    <s v="Málaga"/>
    <s v="Oficinas"/>
    <n v="262"/>
    <s v="Venta"/>
    <n v="49773"/>
    <n v="1309485"/>
    <n v="1047588"/>
    <n v="212124"/>
    <s v="Romina"/>
    <n v="4.5999999999999996"/>
  </r>
  <r>
    <n v="944"/>
    <d v="2016-12-03T00:00:00"/>
    <d v="2017-12-01T00:00:00"/>
    <x v="0"/>
    <s v="Sevilla"/>
    <s v="Departamento"/>
    <n v="60"/>
    <s v="Alquiler"/>
    <n v="21691.200000000001"/>
    <n v="594515"/>
    <n v="475612"/>
    <n v="97211.8"/>
    <s v="Romina"/>
    <n v="4.5"/>
  </r>
  <r>
    <n v="945"/>
    <d v="2016-12-04T00:00:00"/>
    <d v="2017-03-26T00:00:00"/>
    <x v="1"/>
    <s v="Cádiz"/>
    <s v="Terreno"/>
    <n v="155"/>
    <s v="Venta"/>
    <n v="34955.519999999997"/>
    <n v="931373"/>
    <n v="745098.4"/>
    <n v="151319.07999999999"/>
    <s v="Arturo"/>
    <n v="4.4000000000000004"/>
  </r>
  <r>
    <n v="946"/>
    <d v="2016-12-04T00:00:00"/>
    <d v="2017-09-13T00:00:00"/>
    <x v="0"/>
    <s v="Sevilla"/>
    <s v="Depósito"/>
    <n v="239"/>
    <s v="Venta"/>
    <n v="57102.04"/>
    <n v="1484036"/>
    <n v="1187228.8"/>
    <n v="239705.15999999995"/>
    <s v="Arturo"/>
    <n v="4.9000000000000004"/>
  </r>
  <r>
    <n v="947"/>
    <d v="2016-12-04T00:00:00"/>
    <d v="2017-03-25T00:00:00"/>
    <x v="1"/>
    <s v="Cádiz"/>
    <s v="Departamento"/>
    <n v="96"/>
    <s v="Alquiler"/>
    <n v="18254.96"/>
    <n v="511109"/>
    <n v="408887.2"/>
    <n v="83966.84"/>
    <s v="Romina"/>
    <n v="4.4000000000000004"/>
  </r>
  <r>
    <n v="948"/>
    <d v="2016-12-05T00:00:00"/>
    <d v="2017-07-07T00:00:00"/>
    <x v="0"/>
    <s v="Málaga"/>
    <s v="Terreno"/>
    <n v="234"/>
    <s v="Venta"/>
    <n v="68328.88"/>
    <n v="1762082"/>
    <n v="1409665.6"/>
    <n v="284087.5199999999"/>
    <s v="Arturo"/>
    <n v="4.8"/>
  </r>
  <r>
    <n v="949"/>
    <d v="2016-12-05T00:00:00"/>
    <d v="2017-07-27T00:00:00"/>
    <x v="0"/>
    <s v="Cádiz"/>
    <s v="Terreno"/>
    <n v="202"/>
    <s v="Venta"/>
    <n v="48933.48"/>
    <n v="1278047"/>
    <n v="1022437.6"/>
    <n v="206675.92"/>
    <s v="Ángeles"/>
    <n v="4.5"/>
  </r>
  <r>
    <n v="950"/>
    <d v="2016-12-05T00:00:00"/>
    <d v="2017-03-11T00:00:00"/>
    <x v="1"/>
    <s v="Málaga"/>
    <s v="Terreno"/>
    <n v="226"/>
    <s v="Venta"/>
    <n v="85049.08"/>
    <n v="2190337"/>
    <n v="1752269.6"/>
    <n v="353018.31999999989"/>
    <s v="Arturo"/>
    <n v="4.7"/>
  </r>
  <r>
    <n v="951"/>
    <d v="2016-12-06T00:00:00"/>
    <d v="2017-10-11T00:00:00"/>
    <x v="0"/>
    <s v="Málaga"/>
    <s v="Depósito"/>
    <n v="58"/>
    <s v="Alquiler"/>
    <n v="11700.2"/>
    <n v="343740"/>
    <n v="274992"/>
    <n v="57047.8"/>
    <s v="Romina"/>
    <n v="3.9"/>
  </r>
  <r>
    <n v="952"/>
    <d v="2016-12-07T00:00:00"/>
    <d v="2017-06-18T00:00:00"/>
    <x v="0"/>
    <s v="Málaga"/>
    <s v="Casa"/>
    <n v="136"/>
    <s v="Venta"/>
    <n v="36998.32"/>
    <n v="991293"/>
    <n v="793034.4"/>
    <n v="161260.27999999997"/>
    <s v="Ángeles"/>
    <n v="4"/>
  </r>
  <r>
    <n v="953"/>
    <d v="2016-12-07T00:00:00"/>
    <d v="2017-10-19T00:00:00"/>
    <x v="0"/>
    <s v="Málaga"/>
    <s v="Local Comercial"/>
    <n v="233"/>
    <s v="Venta"/>
    <n v="59408.800000000003"/>
    <n v="1546805"/>
    <n v="1237444"/>
    <n v="249952.2"/>
    <s v="Romina"/>
    <n v="4.8"/>
  </r>
  <r>
    <n v="954"/>
    <d v="2016-12-08T00:00:00"/>
    <d v="2017-09-18T00:00:00"/>
    <x v="0"/>
    <s v="Sevilla"/>
    <s v="Departamento"/>
    <n v="61"/>
    <s v="Alquiler"/>
    <n v="12348.24"/>
    <n v="367441"/>
    <n v="293952.8"/>
    <n v="61139.960000000014"/>
    <s v="Ángeles"/>
    <n v="3.6"/>
  </r>
  <r>
    <n v="955"/>
    <d v="2016-12-09T00:00:00"/>
    <d v="2017-08-25T00:00:00"/>
    <x v="0"/>
    <s v="Sevilla"/>
    <s v="Terreno"/>
    <n v="194"/>
    <s v="Venta"/>
    <n v="76486"/>
    <n v="1974885"/>
    <n v="1579908"/>
    <n v="318491"/>
    <s v="Ángeles"/>
    <n v="4"/>
  </r>
  <r>
    <n v="956"/>
    <d v="2016-12-09T00:00:00"/>
    <d v="2017-05-21T00:00:00"/>
    <x v="0"/>
    <s v="Sevilla"/>
    <s v="Departamento"/>
    <n v="76"/>
    <s v="Alquiler"/>
    <n v="19584.599999999999"/>
    <n v="546325"/>
    <n v="437060"/>
    <n v="89680.4"/>
    <s v="Romina"/>
    <n v="3.8"/>
  </r>
  <r>
    <n v="957"/>
    <d v="2016-12-09T00:00:00"/>
    <d v="2017-07-30T00:00:00"/>
    <x v="0"/>
    <s v="Córdoba"/>
    <s v="Oficinas"/>
    <n v="78"/>
    <s v="Alquiler"/>
    <n v="14082.4"/>
    <n v="405245"/>
    <n v="324196"/>
    <n v="66966.600000000006"/>
    <s v="Sabrina"/>
    <n v="4"/>
  </r>
  <r>
    <n v="958"/>
    <d v="2016-12-10T00:00:00"/>
    <d v="2017-05-26T00:00:00"/>
    <x v="0"/>
    <s v="Cádiz"/>
    <s v="Local Comercial"/>
    <n v="223"/>
    <s v="Venta"/>
    <n v="41844.68"/>
    <n v="1108152"/>
    <n v="886521.6"/>
    <n v="179785.72000000003"/>
    <s v="Romina"/>
    <n v="4.4000000000000004"/>
  </r>
  <r>
    <n v="959"/>
    <d v="2016-12-10T00:00:00"/>
    <d v="2017-05-16T00:00:00"/>
    <x v="0"/>
    <s v="Córdoba"/>
    <s v="Local Comercial"/>
    <n v="284"/>
    <s v="Venta"/>
    <n v="74308.039999999994"/>
    <n v="1909361"/>
    <n v="1527488.8"/>
    <n v="307564.15999999997"/>
    <s v="Ángeles"/>
    <n v="4.0999999999999996"/>
  </r>
  <r>
    <n v="960"/>
    <d v="2016-12-10T00:00:00"/>
    <d v="2017-07-10T00:00:00"/>
    <x v="0"/>
    <s v="Córdoba"/>
    <s v="Terreno"/>
    <n v="270"/>
    <s v="Venta"/>
    <n v="68654"/>
    <n v="1768985"/>
    <n v="1415188"/>
    <n v="285143"/>
    <s v="Carlos"/>
    <n v="4.5"/>
  </r>
  <r>
    <n v="961"/>
    <d v="2016-12-10T00:00:00"/>
    <d v="2017-10-22T00:00:00"/>
    <x v="0"/>
    <s v="Córdoba"/>
    <s v="Estacionamiento"/>
    <n v="89"/>
    <s v="Alquiler"/>
    <n v="20425.36"/>
    <n v="572069"/>
    <n v="457655.2"/>
    <n v="93988.439999999988"/>
    <s v="Romina"/>
    <n v="4"/>
  </r>
  <r>
    <n v="962"/>
    <d v="2016-12-10T00:00:00"/>
    <d v="2017-07-13T00:00:00"/>
    <x v="0"/>
    <s v="Cádiz"/>
    <s v="Local Comercial"/>
    <n v="169"/>
    <s v="Venta"/>
    <n v="50211.68"/>
    <n v="1308077"/>
    <n v="1046461.6"/>
    <n v="211403.72000000003"/>
    <s v="Carlos"/>
    <n v="4.5999999999999996"/>
  </r>
  <r>
    <n v="963"/>
    <d v="2016-12-11T00:00:00"/>
    <d v="2017-05-28T00:00:00"/>
    <x v="0"/>
    <s v="Cádiz"/>
    <s v="Casa"/>
    <n v="184"/>
    <s v="Venta"/>
    <n v="62713.8"/>
    <n v="1630205"/>
    <n v="1304164"/>
    <n v="263327.2"/>
    <s v="Arturo"/>
    <n v="3.8"/>
  </r>
  <r>
    <n v="964"/>
    <d v="2016-12-11T00:00:00"/>
    <d v="2017-07-15T00:00:00"/>
    <x v="0"/>
    <s v="Cádiz"/>
    <s v="Terreno"/>
    <n v="181"/>
    <s v="Venta"/>
    <n v="40800.6"/>
    <n v="1075075"/>
    <n v="860060"/>
    <n v="174214.39999999999"/>
    <s v="Sabrina"/>
    <n v="4.7"/>
  </r>
  <r>
    <n v="965"/>
    <d v="2016-12-11T00:00:00"/>
    <d v="2017-08-15T00:00:00"/>
    <x v="0"/>
    <s v="Sevilla"/>
    <s v="Local Comercial"/>
    <n v="53"/>
    <s v="Alquiler"/>
    <n v="19884.64"/>
    <n v="562101"/>
    <n v="449680.8"/>
    <n v="92535.560000000012"/>
    <s v="Carlos"/>
    <n v="3.8"/>
  </r>
  <r>
    <n v="966"/>
    <d v="2016-12-11T00:00:00"/>
    <d v="2017-04-22T00:00:00"/>
    <x v="1"/>
    <s v="Córdoba"/>
    <s v="Oficinas"/>
    <n v="208"/>
    <s v="Venta"/>
    <n v="78752.28"/>
    <n v="2031017"/>
    <n v="1624813.6"/>
    <n v="327451.11999999988"/>
    <s v="Ángeles"/>
    <n v="3.6"/>
  </r>
  <r>
    <n v="967"/>
    <d v="2016-12-12T00:00:00"/>
    <d v="2017-03-18T00:00:00"/>
    <x v="1"/>
    <s v="Cádiz"/>
    <s v="Terreno"/>
    <n v="171"/>
    <s v="Alquiler"/>
    <n v="28193"/>
    <n v="759410"/>
    <n v="607528"/>
    <n v="123689"/>
    <s v="Romina"/>
    <n v="3.8"/>
  </r>
  <r>
    <n v="968"/>
    <d v="2016-12-12T00:00:00"/>
    <d v="2017-10-03T00:00:00"/>
    <x v="0"/>
    <s v="Córdoba"/>
    <s v="Departamento"/>
    <n v="92"/>
    <s v="Venta"/>
    <n v="29679.96"/>
    <n v="806309"/>
    <n v="645047.19999999995"/>
    <n v="131581.84000000005"/>
    <s v="Iván"/>
    <n v="5"/>
  </r>
  <r>
    <n v="969"/>
    <d v="2016-12-14T00:00:00"/>
    <d v="2017-10-22T00:00:00"/>
    <x v="0"/>
    <s v="Sevilla"/>
    <s v="Terreno"/>
    <n v="267"/>
    <s v="Venta"/>
    <n v="102384.08"/>
    <n v="2618037"/>
    <n v="2094429.6"/>
    <n v="421223.31999999989"/>
    <s v="Arturo"/>
    <n v="4.0999999999999996"/>
  </r>
  <r>
    <n v="970"/>
    <d v="2016-12-14T00:00:00"/>
    <d v="2017-06-07T00:00:00"/>
    <x v="0"/>
    <s v="Córdoba"/>
    <s v="Depósito"/>
    <n v="228"/>
    <s v="Venta"/>
    <n v="47048.32"/>
    <n v="1229893"/>
    <n v="983914.4"/>
    <n v="198930.27999999997"/>
    <s v="Sabrina"/>
    <n v="4.3"/>
  </r>
  <r>
    <n v="971"/>
    <d v="2016-12-14T00:00:00"/>
    <d v="2017-09-22T00:00:00"/>
    <x v="0"/>
    <s v="Córdoba"/>
    <s v="Oficinas"/>
    <n v="194"/>
    <s v="Venta"/>
    <n v="44712"/>
    <n v="1182085"/>
    <n v="945668"/>
    <n v="191705"/>
    <s v="Ángeles"/>
    <n v="4.8"/>
  </r>
  <r>
    <n v="972"/>
    <d v="2016-12-14T00:00:00"/>
    <d v="2017-07-27T00:00:00"/>
    <x v="0"/>
    <s v="Málaga"/>
    <s v="Casa"/>
    <n v="213"/>
    <s v="Venta"/>
    <n v="41634.120000000003"/>
    <n v="1095788"/>
    <n v="876630.4"/>
    <n v="177523.47999999998"/>
    <s v="Carlos"/>
    <n v="3.7"/>
  </r>
  <r>
    <n v="973"/>
    <d v="2016-12-15T00:00:00"/>
    <d v="2017-08-20T00:00:00"/>
    <x v="0"/>
    <s v="Málaga"/>
    <s v="Depósito"/>
    <n v="120"/>
    <s v="Alquiler"/>
    <n v="22856.68"/>
    <n v="637127"/>
    <n v="509701.6"/>
    <n v="104568.72000000003"/>
    <s v="Iván"/>
    <n v="3.7"/>
  </r>
  <r>
    <n v="974"/>
    <d v="2016-12-15T00:00:00"/>
    <d v="2017-12-10T00:00:00"/>
    <x v="0"/>
    <s v="Córdoba"/>
    <s v="Estacionamiento"/>
    <n v="125"/>
    <s v="Venta"/>
    <n v="36200.76"/>
    <n v="956629"/>
    <n v="765303.2"/>
    <n v="155125.04000000004"/>
    <s v="Iván"/>
    <n v="4.8"/>
  </r>
  <r>
    <n v="975"/>
    <d v="2016-12-16T00:00:00"/>
    <d v="2017-07-30T00:00:00"/>
    <x v="0"/>
    <s v="Córdoba"/>
    <s v="Casa"/>
    <n v="73"/>
    <s v="Alquiler"/>
    <n v="15251.52"/>
    <n v="446048"/>
    <n v="356838.40000000002"/>
    <n v="73958.079999999973"/>
    <s v="Arturo"/>
    <n v="4.7"/>
  </r>
  <r>
    <n v="976"/>
    <d v="2016-12-16T00:00:00"/>
    <d v="2017-11-20T00:00:00"/>
    <x v="0"/>
    <s v="Málaga"/>
    <s v="Departamento"/>
    <n v="227"/>
    <s v="Venta"/>
    <n v="48862.400000000001"/>
    <n v="1273045"/>
    <n v="1018436"/>
    <n v="205746.6"/>
    <s v="Arturo"/>
    <n v="4"/>
  </r>
  <r>
    <n v="977"/>
    <d v="2016-12-16T00:00:00"/>
    <d v="2017-04-04T00:00:00"/>
    <x v="1"/>
    <s v="Córdoba"/>
    <s v="Local Comercial"/>
    <n v="196"/>
    <s v="Venta"/>
    <n v="59099.6"/>
    <n v="1530975"/>
    <n v="1224780"/>
    <n v="247095.4"/>
    <s v="Carlos"/>
    <n v="5"/>
  </r>
  <r>
    <n v="978"/>
    <d v="2016-12-17T00:00:00"/>
    <d v="2017-10-09T00:00:00"/>
    <x v="0"/>
    <s v="Cádiz"/>
    <s v="Local Comercial"/>
    <n v="110"/>
    <s v="Alquiler"/>
    <n v="25136.799999999999"/>
    <n v="695780"/>
    <n v="556624"/>
    <n v="114019.2"/>
    <s v="Ángeles"/>
    <n v="4.0999999999999996"/>
  </r>
  <r>
    <n v="979"/>
    <d v="2016-12-18T00:00:00"/>
    <d v="2017-05-23T00:00:00"/>
    <x v="0"/>
    <s v="Cádiz"/>
    <s v="Terreno"/>
    <n v="94"/>
    <s v="Alquiler"/>
    <n v="26194.68"/>
    <n v="709277"/>
    <n v="567421.6"/>
    <n v="115660.72000000003"/>
    <s v="Carlos"/>
    <n v="4.4000000000000004"/>
  </r>
  <r>
    <n v="980"/>
    <d v="2016-12-18T00:00:00"/>
    <d v="2017-10-04T00:00:00"/>
    <x v="0"/>
    <s v="Sevilla"/>
    <s v="Oficinas"/>
    <n v="119"/>
    <s v="Alquiler"/>
    <n v="22360.639999999999"/>
    <n v="625501"/>
    <n v="500400.8"/>
    <n v="102739.56000000001"/>
    <s v="Carlos"/>
    <n v="4.4000000000000004"/>
  </r>
  <r>
    <n v="981"/>
    <d v="2016-12-18T00:00:00"/>
    <d v="2017-11-30T00:00:00"/>
    <x v="0"/>
    <s v="Cádiz"/>
    <s v="Local Comercial"/>
    <n v="275"/>
    <s v="Venta"/>
    <n v="90211.48"/>
    <n v="2310247"/>
    <n v="1848197.6"/>
    <n v="371837.91999999993"/>
    <s v="Arturo"/>
    <n v="4.7"/>
  </r>
  <r>
    <n v="982"/>
    <d v="2016-12-19T00:00:00"/>
    <d v="2017-08-29T00:00:00"/>
    <x v="0"/>
    <s v="Málaga"/>
    <s v="Oficinas"/>
    <n v="207"/>
    <s v="Venta"/>
    <n v="62711.6"/>
    <n v="1625425"/>
    <n v="1300340"/>
    <n v="262373.40000000002"/>
    <s v="Romina"/>
    <n v="4.4000000000000004"/>
  </r>
  <r>
    <n v="983"/>
    <d v="2016-12-19T00:00:00"/>
    <d v="2017-04-04T00:00:00"/>
    <x v="1"/>
    <s v="Cádiz"/>
    <s v="Departamento"/>
    <n v="245"/>
    <s v="Venta"/>
    <n v="44384"/>
    <n v="1164235"/>
    <n v="931388"/>
    <n v="188463"/>
    <s v="Sabrina"/>
    <n v="4.7"/>
  </r>
  <r>
    <n v="984"/>
    <d v="2016-12-19T00:00:00"/>
    <d v="2017-04-20T00:00:00"/>
    <x v="1"/>
    <s v="Málaga"/>
    <s v="Terreno"/>
    <n v="273"/>
    <s v="Venta"/>
    <n v="66481.440000000002"/>
    <n v="1714771"/>
    <n v="1371816.8"/>
    <n v="276472.75999999995"/>
    <s v="Iván"/>
    <n v="5"/>
  </r>
  <r>
    <n v="985"/>
    <d v="2016-12-20T00:00:00"/>
    <d v="2017-09-06T00:00:00"/>
    <x v="0"/>
    <s v="Sevilla"/>
    <s v="Casa"/>
    <n v="267"/>
    <s v="Venta"/>
    <n v="96267"/>
    <n v="2463785"/>
    <n v="1971028"/>
    <n v="396490"/>
    <s v="Arturo"/>
    <n v="4.4000000000000004"/>
  </r>
  <r>
    <n v="986"/>
    <d v="2016-12-20T00:00:00"/>
    <d v="2017-05-14T00:00:00"/>
    <x v="1"/>
    <s v="Cádiz"/>
    <s v="Local Comercial"/>
    <n v="206"/>
    <s v="Venta"/>
    <n v="68957.600000000006"/>
    <n v="1789725"/>
    <n v="1431780"/>
    <n v="288987.40000000002"/>
    <s v="Carlos"/>
    <n v="3.8"/>
  </r>
  <r>
    <n v="987"/>
    <d v="2016-12-21T00:00:00"/>
    <d v="2017-08-21T00:00:00"/>
    <x v="0"/>
    <s v="Málaga"/>
    <s v="Depósito"/>
    <n v="255"/>
    <s v="Venta"/>
    <n v="75088.08"/>
    <n v="1931237"/>
    <n v="1544989.6"/>
    <n v="311159.31999999989"/>
    <s v="Romina"/>
    <n v="4.4000000000000004"/>
  </r>
  <r>
    <n v="988"/>
    <d v="2016-12-21T00:00:00"/>
    <d v="2017-07-12T00:00:00"/>
    <x v="0"/>
    <s v="Cádiz"/>
    <s v="Oficinas"/>
    <n v="221"/>
    <s v="Venta"/>
    <n v="79354"/>
    <n v="2036960"/>
    <n v="1629568"/>
    <n v="328038"/>
    <s v="Iván"/>
    <n v="4.2"/>
  </r>
  <r>
    <n v="989"/>
    <d v="2016-12-21T00:00:00"/>
    <d v="2017-07-09T00:00:00"/>
    <x v="0"/>
    <s v="Cádiz"/>
    <s v="Departamento"/>
    <n v="76"/>
    <s v="Alquiler"/>
    <n v="20315.8"/>
    <n v="564605"/>
    <n v="451684"/>
    <n v="92605.2"/>
    <s v="Carlos"/>
    <n v="3.6"/>
  </r>
  <r>
    <n v="990"/>
    <d v="2016-12-21T00:00:00"/>
    <d v="2017-04-24T00:00:00"/>
    <x v="1"/>
    <s v="Málaga"/>
    <s v="Oficinas"/>
    <n v="177"/>
    <s v="Venta"/>
    <n v="67916.92"/>
    <n v="1754383"/>
    <n v="1403506.4"/>
    <n v="282959.68000000011"/>
    <s v="Arturo"/>
    <n v="3.8"/>
  </r>
  <r>
    <n v="991"/>
    <d v="2016-12-21T00:00:00"/>
    <d v="2017-10-13T00:00:00"/>
    <x v="0"/>
    <s v="Málaga"/>
    <s v="Estacionamiento"/>
    <n v="227"/>
    <s v="Venta"/>
    <n v="73952.28"/>
    <n v="1907242"/>
    <n v="1525793.6"/>
    <n v="307496.11999999988"/>
    <s v="Sabrina"/>
    <n v="4.7"/>
  </r>
  <r>
    <n v="992"/>
    <d v="2016-12-22T00:00:00"/>
    <d v="2017-07-22T00:00:00"/>
    <x v="0"/>
    <s v="Córdoba"/>
    <s v="Local Comercial"/>
    <n v="278"/>
    <s v="Venta"/>
    <n v="91868.72"/>
    <n v="2362603"/>
    <n v="1890082.4"/>
    <n v="380651.88000000012"/>
    <s v="Ángeles"/>
    <n v="5"/>
  </r>
  <r>
    <n v="993"/>
    <d v="2016-12-22T00:00:00"/>
    <d v="2017-06-23T00:00:00"/>
    <x v="0"/>
    <s v="Málaga"/>
    <s v="Depósito"/>
    <n v="196"/>
    <s v="Venta"/>
    <n v="75449.399999999994"/>
    <n v="1947995"/>
    <n v="1558396"/>
    <n v="314149.59999999998"/>
    <s v="Sabrina"/>
    <n v="4.0999999999999996"/>
  </r>
  <r>
    <n v="994"/>
    <d v="2016-12-22T00:00:00"/>
    <d v="2017-12-20T00:00:00"/>
    <x v="0"/>
    <s v="Málaga"/>
    <s v="Casa"/>
    <n v="184"/>
    <s v="Venta"/>
    <n v="52866.44"/>
    <n v="1383446"/>
    <n v="1106756.8"/>
    <n v="223822.75999999995"/>
    <s v="Carlos"/>
    <n v="3.7"/>
  </r>
  <r>
    <n v="995"/>
    <d v="2016-12-22T00:00:00"/>
    <d v="2017-05-29T00:00:00"/>
    <x v="0"/>
    <s v="Málaga"/>
    <s v="Local Comercial"/>
    <n v="174"/>
    <s v="Venta"/>
    <n v="55807"/>
    <n v="1451285"/>
    <n v="1161028"/>
    <n v="234450"/>
    <s v="Carlos"/>
    <n v="3.8"/>
  </r>
  <r>
    <n v="996"/>
    <d v="2016-12-23T00:00:00"/>
    <d v="2017-05-29T00:00:00"/>
    <x v="0"/>
    <s v="Córdoba"/>
    <s v="Depósito"/>
    <n v="81"/>
    <s v="Alquiler"/>
    <n v="26475.360000000001"/>
    <n v="726669"/>
    <n v="581335.19999999995"/>
    <n v="118858.44000000005"/>
    <s v="Romina"/>
    <n v="3.8"/>
  </r>
  <r>
    <n v="997"/>
    <d v="2016-12-23T00:00:00"/>
    <d v="2017-09-01T00:00:00"/>
    <x v="0"/>
    <s v="Sevilla"/>
    <s v="Departamento"/>
    <n v="63"/>
    <s v="Alquiler"/>
    <n v="16765.28"/>
    <n v="485417"/>
    <n v="388333.6"/>
    <n v="80318.120000000024"/>
    <s v="Arturo"/>
    <n v="4.3"/>
  </r>
  <r>
    <n v="998"/>
    <d v="2016-12-23T00:00:00"/>
    <d v="2017-07-30T00:00:00"/>
    <x v="0"/>
    <s v="Cádiz"/>
    <s v="Terreno"/>
    <n v="213"/>
    <s v="Venta"/>
    <n v="83268.72"/>
    <n v="2138228"/>
    <n v="1710582.4"/>
    <n v="344376.88000000012"/>
    <s v="Sabrina"/>
    <n v="4.0999999999999996"/>
  </r>
  <r>
    <n v="999"/>
    <d v="2016-12-23T00:00:00"/>
    <d v="2017-06-06T00:00:00"/>
    <x v="0"/>
    <s v="Sevilla"/>
    <s v="Terreno"/>
    <n v="60"/>
    <s v="Alquiler"/>
    <n v="16112.72"/>
    <n v="467228"/>
    <n v="373782.4"/>
    <n v="77332.879999999976"/>
    <s v="Arturo"/>
    <n v="3.7"/>
  </r>
  <r>
    <n v="1000"/>
    <d v="2016-12-24T00:00:00"/>
    <d v="2017-10-15T00:00:00"/>
    <x v="0"/>
    <s v="Sevilla"/>
    <s v="Local Comercial"/>
    <n v="293"/>
    <s v="Venta"/>
    <n v="107635"/>
    <n v="2743685"/>
    <n v="2194948"/>
    <n v="441102"/>
    <s v="Sabrina"/>
    <n v="4.7"/>
  </r>
  <r>
    <n v="1001"/>
    <d v="2016-12-25T00:00:00"/>
    <d v="2017-06-07T00:00:00"/>
    <x v="0"/>
    <s v="Córdoba"/>
    <s v="Oficinas"/>
    <n v="245"/>
    <s v="Venta"/>
    <n v="53749"/>
    <n v="1405235"/>
    <n v="1124188"/>
    <n v="227298"/>
    <s v="Sabrina"/>
    <n v="3.7"/>
  </r>
  <r>
    <n v="1002"/>
    <d v="2016-12-25T00:00:00"/>
    <d v="2017-07-22T00:00:00"/>
    <x v="0"/>
    <s v="Málaga"/>
    <s v="Oficinas"/>
    <n v="286"/>
    <s v="Venta"/>
    <n v="106310.24"/>
    <n v="2713541"/>
    <n v="2170832.7999999998"/>
    <n v="436397.9600000002"/>
    <s v="Ángeles"/>
    <n v="4.7"/>
  </r>
  <r>
    <n v="1003"/>
    <d v="2016-12-25T00:00:00"/>
    <d v="2017-07-19T00:00:00"/>
    <x v="0"/>
    <s v="Córdoba"/>
    <s v="Departamento"/>
    <n v="80"/>
    <s v="Alquiler"/>
    <n v="24593.32"/>
    <n v="674543"/>
    <n v="539634.4"/>
    <n v="110315.27999999997"/>
    <s v="Iván"/>
    <n v="3.9"/>
  </r>
  <r>
    <n v="1004"/>
    <d v="2016-12-26T00:00:00"/>
    <d v="2017-04-15T00:00:00"/>
    <x v="1"/>
    <s v="Córdoba"/>
    <s v="Departamento"/>
    <n v="89"/>
    <s v="Venta"/>
    <n v="34055.199999999997"/>
    <n v="903265"/>
    <n v="722612"/>
    <n v="146597.79999999999"/>
    <s v="Iván"/>
    <n v="4.2"/>
  </r>
  <r>
    <n v="1005"/>
    <d v="2016-12-26T00:00:00"/>
    <d v="2017-06-12T00:00:00"/>
    <x v="0"/>
    <s v="Cádiz"/>
    <s v="Terreno"/>
    <n v="156"/>
    <s v="Venta"/>
    <n v="56889.4"/>
    <n v="1473845"/>
    <n v="1179076"/>
    <n v="237879.6"/>
    <s v="Sabrina"/>
    <n v="4.0999999999999996"/>
  </r>
  <r>
    <n v="1006"/>
    <d v="2016-12-26T00:00:00"/>
    <d v="2017-04-25T00:00:00"/>
    <x v="1"/>
    <s v="Córdoba"/>
    <s v="Oficinas"/>
    <n v="209"/>
    <s v="Venta"/>
    <n v="67389.600000000006"/>
    <n v="1742725"/>
    <n v="1394180"/>
    <n v="281155.40000000002"/>
    <s v="Arturo"/>
    <n v="4.5999999999999996"/>
  </r>
  <r>
    <n v="1007"/>
    <d v="2016-12-27T00:00:00"/>
    <d v="2017-08-17T00:00:00"/>
    <x v="0"/>
    <s v="Sevilla"/>
    <s v="Casa"/>
    <n v="82"/>
    <s v="Venta"/>
    <n v="32081.16"/>
    <n v="858989"/>
    <n v="687191.2"/>
    <n v="139716.64000000004"/>
    <s v="Iván"/>
    <n v="4.3"/>
  </r>
  <r>
    <n v="1008"/>
    <d v="2016-12-27T00:00:00"/>
    <d v="2017-05-02T00:00:00"/>
    <x v="1"/>
    <s v="Sevilla"/>
    <s v="Estacionamiento"/>
    <n v="115"/>
    <s v="Alquiler"/>
    <n v="24032.48"/>
    <n v="659272"/>
    <n v="527417.59999999998"/>
    <n v="107821.92000000003"/>
    <s v="Romina"/>
    <n v="4.2"/>
  </r>
  <r>
    <n v="1009"/>
    <d v="2016-12-27T00:00:00"/>
    <d v="2017-06-23T00:00:00"/>
    <x v="0"/>
    <s v="Málaga"/>
    <s v="Oficinas"/>
    <n v="219"/>
    <s v="Venta"/>
    <n v="49876.28"/>
    <n v="1303217"/>
    <n v="1042573.6"/>
    <n v="210767.12000000002"/>
    <s v="Arturo"/>
    <n v="5"/>
  </r>
  <r>
    <n v="1010"/>
    <d v="2016-12-27T00:00:00"/>
    <d v="2017-12-04T00:00:00"/>
    <x v="0"/>
    <s v="Cádiz"/>
    <s v="Casa"/>
    <n v="206"/>
    <s v="Venta"/>
    <n v="36632.080000000002"/>
    <n v="982187"/>
    <n v="785749.6"/>
    <n v="159805.32"/>
    <s v="Sabrina"/>
    <n v="4"/>
  </r>
  <r>
    <n v="1011"/>
    <d v="2016-12-27T00:00:00"/>
    <d v="2017-12-23T00:00:00"/>
    <x v="0"/>
    <s v="Cádiz"/>
    <s v="Casa"/>
    <n v="91"/>
    <s v="Venta"/>
    <n v="33473.919999999998"/>
    <n v="899333"/>
    <n v="719466.4"/>
    <n v="146392.68"/>
    <s v="Ángeles"/>
    <n v="4.4000000000000004"/>
  </r>
  <r>
    <n v="1012"/>
    <d v="2016-12-30T00:00:00"/>
    <d v="2017-07-21T00:00:00"/>
    <x v="0"/>
    <s v="Sevilla"/>
    <s v="Terreno"/>
    <n v="167"/>
    <s v="Venta"/>
    <n v="39367.839999999997"/>
    <n v="1044556"/>
    <n v="835644.8"/>
    <n v="169543.35999999996"/>
    <s v="Iván"/>
    <n v="3.7"/>
  </r>
  <r>
    <n v="1013"/>
    <d v="2016-12-31T00:00:00"/>
    <d v="2017-09-06T00:00:00"/>
    <x v="0"/>
    <s v="Córdoba"/>
    <s v="Casa"/>
    <n v="185"/>
    <s v="Venta"/>
    <n v="65341.2"/>
    <n v="1694365"/>
    <n v="1355492"/>
    <n v="273531.8"/>
    <s v="Arturo"/>
    <n v="3.9"/>
  </r>
  <r>
    <n v="1014"/>
    <d v="2016-12-31T00:00:00"/>
    <d v="2017-11-05T00:00:00"/>
    <x v="0"/>
    <s v="Sevilla"/>
    <s v="Local Comercial"/>
    <n v="141"/>
    <s v="Venta"/>
    <n v="57359.040000000001"/>
    <n v="1493711"/>
    <n v="1194968.8"/>
    <n v="241383.15999999995"/>
    <s v="Ángeles"/>
    <n v="5"/>
  </r>
  <r>
    <n v="1015"/>
    <d v="2016-12-31T00:00:00"/>
    <d v="2017-12-03T00:00:00"/>
    <x v="0"/>
    <s v="Cádiz"/>
    <s v="Oficinas"/>
    <n v="162"/>
    <s v="Venta"/>
    <n v="59572.88"/>
    <n v="1544957"/>
    <n v="1235965.6000000001"/>
    <n v="249418.5199999999"/>
    <s v="Sabrina"/>
    <n v="3.6"/>
  </r>
  <r>
    <n v="1016"/>
    <d v="2017-01-01T00:00:00"/>
    <d v="2017-10-24T00:00:00"/>
    <x v="0"/>
    <s v="Málaga"/>
    <s v="Oficinas"/>
    <n v="138"/>
    <s v="Venta"/>
    <n v="50074.559999999998"/>
    <n v="1313349"/>
    <n v="1050679.2"/>
    <n v="212595.24000000005"/>
    <s v="Ángeles"/>
    <n v="4.7"/>
  </r>
  <r>
    <n v="1017"/>
    <d v="2017-01-01T00:00:00"/>
    <d v="2017-10-23T00:00:00"/>
    <x v="0"/>
    <s v="Córdoba"/>
    <s v="Oficinas"/>
    <n v="210"/>
    <s v="Venta"/>
    <n v="83132.479999999996"/>
    <n v="2138347"/>
    <n v="1710677.6"/>
    <n v="344536.91999999993"/>
    <s v="Romina"/>
    <n v="5"/>
  </r>
  <r>
    <n v="1018"/>
    <d v="2017-01-01T00:00:00"/>
    <d v="2017-08-17T00:00:00"/>
    <x v="0"/>
    <s v="Córdoba"/>
    <s v="Depósito"/>
    <n v="265"/>
    <s v="Venta"/>
    <n v="53263.56"/>
    <n v="1396549"/>
    <n v="1117239.2"/>
    <n v="226046.24000000005"/>
    <s v="Iván"/>
    <n v="4.5"/>
  </r>
  <r>
    <n v="1019"/>
    <d v="2017-01-02T00:00:00"/>
    <d v="2017-08-24T00:00:00"/>
    <x v="0"/>
    <s v="Sevilla"/>
    <s v="Terreno"/>
    <n v="40"/>
    <s v="Alquiler"/>
    <n v="13845.36"/>
    <n v="406469"/>
    <n v="325175.2"/>
    <n v="67448.439999999988"/>
    <s v="Iván"/>
    <n v="4.5999999999999996"/>
  </r>
  <r>
    <n v="1020"/>
    <d v="2017-01-02T00:00:00"/>
    <d v="2017-10-07T00:00:00"/>
    <x v="0"/>
    <s v="Córdoba"/>
    <s v="Local Comercial"/>
    <n v="194"/>
    <s v="Venta"/>
    <n v="45984.2"/>
    <n v="1213340"/>
    <n v="970672"/>
    <n v="196683.8"/>
    <s v="Ángeles"/>
    <n v="4.2"/>
  </r>
  <r>
    <n v="1021"/>
    <d v="2017-01-02T00:00:00"/>
    <d v="2017-10-24T00:00:00"/>
    <x v="0"/>
    <s v="Málaga"/>
    <s v="Casa"/>
    <n v="82"/>
    <s v="Alquiler"/>
    <n v="17154.48"/>
    <n v="489447"/>
    <n v="391557.6"/>
    <n v="80734.920000000027"/>
    <s v="Carlos"/>
    <n v="4.0999999999999996"/>
  </r>
  <r>
    <n v="1022"/>
    <d v="2017-01-03T00:00:00"/>
    <d v="2017-11-10T00:00:00"/>
    <x v="0"/>
    <s v="Málaga"/>
    <s v="Depósito"/>
    <n v="233"/>
    <s v="Venta"/>
    <n v="45995.12"/>
    <n v="1214138"/>
    <n v="971310.4"/>
    <n v="196832.47999999998"/>
    <s v="Carlos"/>
    <n v="4.5999999999999996"/>
  </r>
  <r>
    <n v="1023"/>
    <d v="2017-01-03T00:00:00"/>
    <d v="2017-10-16T00:00:00"/>
    <x v="0"/>
    <s v="Cádiz"/>
    <s v="Departamento"/>
    <n v="100"/>
    <s v="Venta"/>
    <n v="34460.199999999997"/>
    <n v="926465"/>
    <n v="741172"/>
    <n v="150832.79999999999"/>
    <s v="Arturo"/>
    <n v="4.0999999999999996"/>
  </r>
  <r>
    <n v="1024"/>
    <d v="2017-01-03T00:00:00"/>
    <d v="2017-11-19T00:00:00"/>
    <x v="0"/>
    <s v="Málaga"/>
    <s v="Local Comercial"/>
    <n v="167"/>
    <s v="Venta"/>
    <n v="63952.959999999999"/>
    <n v="1651909"/>
    <n v="1321527.2"/>
    <n v="266428.84000000003"/>
    <s v="Romina"/>
    <n v="4.9000000000000004"/>
  </r>
  <r>
    <n v="1025"/>
    <d v="2017-01-04T00:00:00"/>
    <d v="2017-05-07T00:00:00"/>
    <x v="1"/>
    <s v="Sevilla"/>
    <s v="Local Comercial"/>
    <n v="210"/>
    <s v="Venta"/>
    <n v="80198.960000000006"/>
    <n v="2059109"/>
    <n v="1647287.2"/>
    <n v="331622.84000000003"/>
    <s v="Iván"/>
    <n v="4.4000000000000004"/>
  </r>
  <r>
    <n v="1026"/>
    <d v="2017-01-04T00:00:00"/>
    <d v="2017-07-10T00:00:00"/>
    <x v="0"/>
    <s v="Cádiz"/>
    <s v="Terreno"/>
    <n v="203"/>
    <s v="Venta"/>
    <n v="48250.48"/>
    <n v="1267747"/>
    <n v="1014197.6"/>
    <n v="205298.92"/>
    <s v="Sabrina"/>
    <n v="4.5"/>
  </r>
  <r>
    <n v="1027"/>
    <d v="2017-01-04T00:00:00"/>
    <d v="2017-11-06T00:00:00"/>
    <x v="0"/>
    <s v="Cádiz"/>
    <s v="Depósito"/>
    <n v="75"/>
    <s v="Alquiler"/>
    <n v="13082.88"/>
    <n v="389457"/>
    <n v="311565.59999999998"/>
    <n v="64808.520000000026"/>
    <s v="Carlos"/>
    <n v="3.9"/>
  </r>
  <r>
    <n v="1028"/>
    <d v="2017-01-05T00:00:00"/>
    <d v="2017-11-25T00:00:00"/>
    <x v="0"/>
    <s v="Sevilla"/>
    <s v="Local Comercial"/>
    <n v="78"/>
    <s v="Alquiler"/>
    <n v="23439.64"/>
    <n v="646901"/>
    <n v="517520.8"/>
    <n v="105940.56000000001"/>
    <s v="Carlos"/>
    <n v="4.9000000000000004"/>
  </r>
  <r>
    <n v="1029"/>
    <d v="2017-01-05T00:00:00"/>
    <d v="2017-07-25T00:00:00"/>
    <x v="0"/>
    <s v="Córdoba"/>
    <s v="Local Comercial"/>
    <n v="264"/>
    <s v="Venta"/>
    <n v="42459.24"/>
    <n v="1125666"/>
    <n v="900532.8"/>
    <n v="182673.95999999996"/>
    <s v="Carlos"/>
    <n v="4.3"/>
  </r>
  <r>
    <n v="1030"/>
    <d v="2017-01-05T00:00:00"/>
    <d v="2017-12-12T00:00:00"/>
    <x v="0"/>
    <s v="Málaga"/>
    <s v="Depósito"/>
    <n v="216"/>
    <s v="Venta"/>
    <n v="46876.2"/>
    <n v="1230990"/>
    <n v="984792"/>
    <n v="199321.8"/>
    <s v="Ángeles"/>
    <n v="4.5999999999999996"/>
  </r>
  <r>
    <n v="1031"/>
    <d v="2017-01-05T00:00:00"/>
    <d v="2017-08-08T00:00:00"/>
    <x v="0"/>
    <s v="Cádiz"/>
    <s v="Departamento"/>
    <n v="138"/>
    <s v="Venta"/>
    <n v="43443.08"/>
    <n v="1143162"/>
    <n v="914529.6"/>
    <n v="185189.32"/>
    <s v="Ángeles"/>
    <n v="4.2"/>
  </r>
  <r>
    <n v="1032"/>
    <d v="2017-01-06T00:00:00"/>
    <d v="2017-11-29T00:00:00"/>
    <x v="0"/>
    <s v="Sevilla"/>
    <s v="Terreno"/>
    <n v="164"/>
    <s v="Venta"/>
    <n v="49432"/>
    <n v="1298735"/>
    <n v="1038988"/>
    <n v="210315"/>
    <s v="Sabrina"/>
    <n v="4.3"/>
  </r>
  <r>
    <n v="1033"/>
    <d v="2017-01-06T00:00:00"/>
    <d v="2017-06-07T00:00:00"/>
    <x v="0"/>
    <s v="Málaga"/>
    <s v="Estacionamiento"/>
    <n v="168"/>
    <s v="Venta"/>
    <n v="48851.88"/>
    <n v="1273157"/>
    <n v="1018525.6"/>
    <n v="205779.52000000002"/>
    <s v="Sabrina"/>
    <n v="4.5"/>
  </r>
  <r>
    <n v="1034"/>
    <d v="2017-01-06T00:00:00"/>
    <d v="2017-07-07T00:00:00"/>
    <x v="0"/>
    <s v="Cádiz"/>
    <s v="Estacionamiento"/>
    <n v="150"/>
    <s v="Venta"/>
    <n v="35883.199999999997"/>
    <n v="959840"/>
    <n v="767872"/>
    <n v="156084.79999999999"/>
    <s v="Sabrina"/>
    <n v="4"/>
  </r>
  <r>
    <n v="1035"/>
    <d v="2017-01-07T00:00:00"/>
    <d v="2017-11-19T00:00:00"/>
    <x v="0"/>
    <s v="Sevilla"/>
    <s v="Depósito"/>
    <n v="245"/>
    <s v="Venta"/>
    <n v="94867.520000000004"/>
    <n v="2435273"/>
    <n v="1948218.4"/>
    <n v="392187.08000000007"/>
    <s v="Iván"/>
    <n v="4.8"/>
  </r>
  <r>
    <n v="1036"/>
    <d v="2017-01-07T00:00:00"/>
    <d v="2017-08-31T00:00:00"/>
    <x v="0"/>
    <s v="Málaga"/>
    <s v="Departamento"/>
    <n v="174"/>
    <s v="Venta"/>
    <n v="64799.4"/>
    <n v="1673045"/>
    <n v="1338436"/>
    <n v="269809.59999999998"/>
    <s v="Sabrina"/>
    <n v="4"/>
  </r>
  <r>
    <n v="1037"/>
    <d v="2017-01-08T00:00:00"/>
    <d v="2017-12-12T00:00:00"/>
    <x v="0"/>
    <s v="Sevilla"/>
    <s v="Departamento"/>
    <n v="267"/>
    <s v="Venta"/>
    <n v="99215.92"/>
    <n v="2533208"/>
    <n v="2026566.4"/>
    <n v="407425.68000000011"/>
    <s v="Iván"/>
    <n v="4.8"/>
  </r>
  <r>
    <n v="1038"/>
    <d v="2017-01-08T00:00:00"/>
    <d v="2017-04-09T00:00:00"/>
    <x v="1"/>
    <s v="Málaga"/>
    <s v="Local Comercial"/>
    <n v="53"/>
    <s v="Alquiler"/>
    <n v="12042.04"/>
    <n v="361811"/>
    <n v="289448.8"/>
    <n v="60320.160000000011"/>
    <s v="Romina"/>
    <n v="4.2"/>
  </r>
  <r>
    <n v="1039"/>
    <d v="2017-01-09T00:00:00"/>
    <d v="2017-10-28T00:00:00"/>
    <x v="0"/>
    <s v="Cádiz"/>
    <s v="Local Comercial"/>
    <n v="260"/>
    <s v="Venta"/>
    <n v="56779.6"/>
    <n v="1477925"/>
    <n v="1182340"/>
    <n v="238805.4"/>
    <s v="Arturo"/>
    <n v="4.5"/>
  </r>
  <r>
    <n v="1040"/>
    <d v="2017-01-09T00:00:00"/>
    <d v="2017-09-16T00:00:00"/>
    <x v="0"/>
    <s v="Málaga"/>
    <s v="Estacionamiento"/>
    <n v="159"/>
    <s v="Venta"/>
    <n v="52028.6"/>
    <n v="1351925"/>
    <n v="1081540"/>
    <n v="218356.4"/>
    <s v="Iván"/>
    <n v="4"/>
  </r>
  <r>
    <n v="1041"/>
    <d v="2017-01-09T00:00:00"/>
    <d v="2017-08-26T00:00:00"/>
    <x v="0"/>
    <s v="Cádiz"/>
    <s v="Departamento"/>
    <n v="279"/>
    <s v="Venta"/>
    <n v="68098.080000000002"/>
    <n v="1768787"/>
    <n v="1415029.6"/>
    <n v="285659.31999999989"/>
    <s v="Carlos"/>
    <n v="4"/>
  </r>
  <r>
    <n v="1042"/>
    <d v="2017-01-10T00:00:00"/>
    <d v="2017-12-07T00:00:00"/>
    <x v="0"/>
    <s v="Sevilla"/>
    <s v="Casa"/>
    <n v="84"/>
    <s v="Alquiler"/>
    <n v="14225.4"/>
    <n v="410795"/>
    <n v="328636"/>
    <n v="67933.600000000006"/>
    <s v="Ángeles"/>
    <n v="3.6"/>
  </r>
  <r>
    <n v="1043"/>
    <d v="2017-01-11T00:00:00"/>
    <d v="2017-06-19T00:00:00"/>
    <x v="0"/>
    <s v="Sevilla"/>
    <s v="Oficinas"/>
    <n v="183"/>
    <s v="Venta"/>
    <n v="72741.16"/>
    <n v="1880489"/>
    <n v="1504391.2"/>
    <n v="303356.64"/>
    <s v="Arturo"/>
    <n v="3.6"/>
  </r>
  <r>
    <n v="1044"/>
    <d v="2017-01-11T00:00:00"/>
    <d v="2017-12-11T00:00:00"/>
    <x v="0"/>
    <s v="Cádiz"/>
    <s v="Departamento"/>
    <n v="212"/>
    <s v="Venta"/>
    <n v="63356.84"/>
    <n v="1639681"/>
    <n v="1311744.8"/>
    <n v="264579.36"/>
    <s v="Carlos"/>
    <n v="4.8"/>
  </r>
  <r>
    <n v="1045"/>
    <d v="2017-01-11T00:00:00"/>
    <d v="2017-10-09T00:00:00"/>
    <x v="0"/>
    <s v="Málaga"/>
    <s v="Oficinas"/>
    <n v="255"/>
    <s v="Venta"/>
    <n v="94971.8"/>
    <n v="2439405"/>
    <n v="1951524"/>
    <n v="392909.2"/>
    <s v="Carlos"/>
    <n v="3.8"/>
  </r>
  <r>
    <n v="1046"/>
    <d v="2017-01-11T00:00:00"/>
    <d v="2017-09-04T00:00:00"/>
    <x v="0"/>
    <s v="Cádiz"/>
    <s v="Casa"/>
    <n v="233"/>
    <s v="Venta"/>
    <n v="71936.2"/>
    <n v="1859765"/>
    <n v="1487812"/>
    <n v="300016.8"/>
    <s v="Sabrina"/>
    <n v="4.8"/>
  </r>
  <r>
    <n v="1047"/>
    <d v="2017-01-11T00:00:00"/>
    <d v="2017-11-27T00:00:00"/>
    <x v="0"/>
    <s v="Sevilla"/>
    <s v="Local Comercial"/>
    <n v="154"/>
    <s v="Venta"/>
    <n v="37106.720000000001"/>
    <n v="986178"/>
    <n v="788942.4"/>
    <n v="160128.87999999998"/>
    <s v="Iván"/>
    <n v="4.3"/>
  </r>
  <r>
    <n v="1048"/>
    <d v="2017-01-12T00:00:00"/>
    <d v="2017-09-25T00:00:00"/>
    <x v="0"/>
    <s v="Málaga"/>
    <s v="Casa"/>
    <n v="275"/>
    <s v="Venta"/>
    <n v="93875.88"/>
    <n v="2399057"/>
    <n v="1919245.6"/>
    <n v="385935.5199999999"/>
    <s v="Sabrina"/>
    <n v="5"/>
  </r>
  <r>
    <n v="1049"/>
    <d v="2017-01-12T00:00:00"/>
    <d v="2017-04-21T00:00:00"/>
    <x v="1"/>
    <s v="Cádiz"/>
    <s v="Terreno"/>
    <n v="68"/>
    <s v="Alquiler"/>
    <n v="25716.48"/>
    <n v="709472"/>
    <n v="567577.59999999998"/>
    <n v="116177.92000000003"/>
    <s v="Carlos"/>
    <n v="4.9000000000000004"/>
  </r>
  <r>
    <n v="1050"/>
    <d v="2017-01-12T00:00:00"/>
    <d v="2017-09-16T00:00:00"/>
    <x v="0"/>
    <s v="Sevilla"/>
    <s v="Estacionamiento"/>
    <n v="114"/>
    <s v="Alquiler"/>
    <n v="27259.200000000001"/>
    <n v="740165"/>
    <n v="592132"/>
    <n v="120773.8"/>
    <s v="Romina"/>
    <n v="4.5"/>
  </r>
  <r>
    <n v="1051"/>
    <d v="2017-01-12T00:00:00"/>
    <d v="2017-10-08T00:00:00"/>
    <x v="0"/>
    <s v="Córdoba"/>
    <s v="Casa"/>
    <n v="243"/>
    <s v="Venta"/>
    <n v="76478.92"/>
    <n v="1976933"/>
    <n v="1581546.4"/>
    <n v="318907.68000000011"/>
    <s v="Arturo"/>
    <n v="4.5"/>
  </r>
  <r>
    <n v="1052"/>
    <d v="2017-01-12T00:00:00"/>
    <d v="2017-12-12T00:00:00"/>
    <x v="0"/>
    <s v="Córdoba"/>
    <s v="Casa"/>
    <n v="68"/>
    <s v="Alquiler"/>
    <n v="23791"/>
    <n v="661085"/>
    <n v="528868"/>
    <n v="108426"/>
    <s v="Ángeles"/>
    <n v="5"/>
  </r>
  <r>
    <n v="1053"/>
    <d v="2017-01-13T00:00:00"/>
    <d v="2017-07-10T00:00:00"/>
    <x v="0"/>
    <s v="Cádiz"/>
    <s v="Casa"/>
    <n v="36"/>
    <s v="Alquiler"/>
    <n v="8004.2"/>
    <n v="260765"/>
    <n v="208612"/>
    <n v="44148.800000000003"/>
    <s v="Ángeles"/>
    <n v="4"/>
  </r>
  <r>
    <n v="1054"/>
    <d v="2017-01-14T00:00:00"/>
    <d v="2017-05-15T00:00:00"/>
    <x v="1"/>
    <s v="Córdoba"/>
    <s v="Casa"/>
    <n v="245"/>
    <s v="Venta"/>
    <n v="84935.84"/>
    <n v="2175256"/>
    <n v="1740204.8"/>
    <n v="350115.36"/>
    <s v="Romina"/>
    <n v="4.3"/>
  </r>
  <r>
    <n v="1055"/>
    <d v="2017-01-14T00:00:00"/>
    <d v="2017-10-30T00:00:00"/>
    <x v="0"/>
    <s v="Málaga"/>
    <s v="Terreno"/>
    <n v="144"/>
    <s v="Venta"/>
    <n v="49411.32"/>
    <n v="1286893"/>
    <n v="1029514.4"/>
    <n v="207967.27999999997"/>
    <s v="Arturo"/>
    <n v="3.6"/>
  </r>
  <r>
    <n v="1056"/>
    <d v="2017-01-15T00:00:00"/>
    <d v="2017-06-02T00:00:00"/>
    <x v="1"/>
    <s v="Sevilla"/>
    <s v="Casa"/>
    <n v="41"/>
    <s v="Alquiler"/>
    <n v="11264.2"/>
    <n v="336590"/>
    <n v="269272"/>
    <n v="56053.8"/>
    <s v="Romina"/>
    <n v="3.7"/>
  </r>
  <r>
    <n v="1057"/>
    <d v="2017-01-15T00:00:00"/>
    <d v="2017-12-30T00:00:00"/>
    <x v="0"/>
    <s v="Málaga"/>
    <s v="Depósito"/>
    <n v="86"/>
    <s v="Alquiler"/>
    <n v="22840"/>
    <n v="636335"/>
    <n v="509068"/>
    <n v="104427"/>
    <s v="Ángeles"/>
    <n v="3.9"/>
  </r>
  <r>
    <n v="1058"/>
    <d v="2017-01-15T00:00:00"/>
    <d v="2018-01-06T00:00:00"/>
    <x v="0"/>
    <s v="Sevilla"/>
    <s v="Depósito"/>
    <n v="215"/>
    <s v="Venta"/>
    <n v="76162.080000000002"/>
    <n v="1956312"/>
    <n v="1565049.6"/>
    <n v="315100.31999999989"/>
    <s v="Carlos"/>
    <n v="4.5"/>
  </r>
  <r>
    <n v="1059"/>
    <d v="2017-01-16T00:00:00"/>
    <d v="2017-09-20T00:00:00"/>
    <x v="0"/>
    <s v="Málaga"/>
    <s v="Estacionamiento"/>
    <n v="127"/>
    <s v="Alquiler"/>
    <n v="22025.200000000001"/>
    <n v="609715"/>
    <n v="487772"/>
    <n v="99917.8"/>
    <s v="Iván"/>
    <n v="4.5999999999999996"/>
  </r>
  <r>
    <n v="1060"/>
    <d v="2017-01-17T00:00:00"/>
    <d v="2017-12-11T00:00:00"/>
    <x v="0"/>
    <s v="Málaga"/>
    <s v="Estacionamiento"/>
    <n v="74"/>
    <s v="Alquiler"/>
    <n v="18788.400000000001"/>
    <n v="537045"/>
    <n v="429636"/>
    <n v="88620.6"/>
    <s v="Iván"/>
    <n v="4.4000000000000004"/>
  </r>
  <r>
    <n v="1061"/>
    <d v="2017-01-17T00:00:00"/>
    <d v="2017-12-17T00:00:00"/>
    <x v="0"/>
    <s v="Córdoba"/>
    <s v="Departamento"/>
    <n v="39"/>
    <s v="Alquiler"/>
    <n v="9246.6"/>
    <n v="296000"/>
    <n v="236800"/>
    <n v="49953.4"/>
    <s v="Carlos"/>
    <n v="3.9"/>
  </r>
  <r>
    <n v="1062"/>
    <d v="2017-01-18T00:00:00"/>
    <d v="2017-09-20T00:00:00"/>
    <x v="0"/>
    <s v="Málaga"/>
    <s v="Local Comercial"/>
    <n v="64"/>
    <s v="Alquiler"/>
    <n v="24947.08"/>
    <n v="688537"/>
    <n v="550829.6"/>
    <n v="112760.32000000002"/>
    <s v="Carlos"/>
    <n v="4"/>
  </r>
  <r>
    <n v="1063"/>
    <d v="2017-01-19T00:00:00"/>
    <d v="2017-09-05T00:00:00"/>
    <x v="0"/>
    <s v="Cádiz"/>
    <s v="Terreno"/>
    <n v="206"/>
    <s v="Venta"/>
    <n v="74275.64"/>
    <n v="1923026"/>
    <n v="1538420.8"/>
    <n v="310329.55999999994"/>
    <s v="Iván"/>
    <n v="4.3"/>
  </r>
  <r>
    <n v="1064"/>
    <d v="2017-01-19T00:00:00"/>
    <d v="2017-11-20T00:00:00"/>
    <x v="0"/>
    <s v="Sevilla"/>
    <s v="Oficinas"/>
    <n v="76"/>
    <s v="Alquiler"/>
    <n v="23188"/>
    <n v="643685"/>
    <n v="514948"/>
    <n v="105549"/>
    <s v="Romina"/>
    <n v="3.6"/>
  </r>
  <r>
    <n v="1065"/>
    <d v="2017-01-19T00:00:00"/>
    <d v="2017-10-14T00:00:00"/>
    <x v="0"/>
    <s v="Cádiz"/>
    <s v="Terreno"/>
    <n v="196"/>
    <s v="Venta"/>
    <n v="59073"/>
    <n v="1539285"/>
    <n v="1231428"/>
    <n v="248784"/>
    <s v="Carlos"/>
    <n v="4.3"/>
  </r>
  <r>
    <n v="1066"/>
    <d v="2017-01-20T00:00:00"/>
    <d v="2017-06-24T00:00:00"/>
    <x v="0"/>
    <s v="Cádiz"/>
    <s v="Estacionamiento"/>
    <n v="280"/>
    <s v="Venta"/>
    <n v="111689.32"/>
    <n v="2844493"/>
    <n v="2275594.4"/>
    <n v="457209.28000000009"/>
    <s v="Arturo"/>
    <n v="4.9000000000000004"/>
  </r>
  <r>
    <n v="1067"/>
    <d v="2017-01-20T00:00:00"/>
    <d v="2017-11-08T00:00:00"/>
    <x v="0"/>
    <s v="Córdoba"/>
    <s v="Casa"/>
    <n v="104"/>
    <s v="Venta"/>
    <n v="34879.800000000003"/>
    <n v="929105"/>
    <n v="743284"/>
    <n v="150941.20000000001"/>
    <s v="Arturo"/>
    <n v="4.2"/>
  </r>
  <r>
    <n v="1068"/>
    <d v="2017-01-21T00:00:00"/>
    <d v="2017-10-17T00:00:00"/>
    <x v="0"/>
    <s v="Córdoba"/>
    <s v="Oficinas"/>
    <n v="218"/>
    <s v="Venta"/>
    <n v="57697.88"/>
    <n v="1507682"/>
    <n v="1206145.6000000001"/>
    <n v="243838.5199999999"/>
    <s v="Carlos"/>
    <n v="4.4000000000000004"/>
  </r>
  <r>
    <n v="1069"/>
    <d v="2017-01-21T00:00:00"/>
    <d v="2017-05-03T00:00:00"/>
    <x v="1"/>
    <s v="Sevilla"/>
    <s v="Estacionamiento"/>
    <n v="105"/>
    <s v="Venta"/>
    <n v="41722.76"/>
    <n v="1102229"/>
    <n v="881783.2"/>
    <n v="178723.04000000004"/>
    <s v="Arturo"/>
    <n v="4"/>
  </r>
  <r>
    <n v="1070"/>
    <d v="2017-01-21T00:00:00"/>
    <d v="2017-08-23T00:00:00"/>
    <x v="0"/>
    <s v="Sevilla"/>
    <s v="Departamento"/>
    <n v="227"/>
    <s v="Venta"/>
    <n v="45873.36"/>
    <n v="1199269"/>
    <n v="959415.2"/>
    <n v="193980.44000000006"/>
    <s v="Arturo"/>
    <n v="3.6"/>
  </r>
  <r>
    <n v="1071"/>
    <d v="2017-01-21T00:00:00"/>
    <d v="2017-04-27T00:00:00"/>
    <x v="1"/>
    <s v="Córdoba"/>
    <s v="Estacionamiento"/>
    <n v="114"/>
    <s v="Venta"/>
    <n v="44571.08"/>
    <n v="1170937"/>
    <n v="936749.6"/>
    <n v="189616.32"/>
    <s v="Romina"/>
    <n v="4.5999999999999996"/>
  </r>
  <r>
    <n v="1072"/>
    <d v="2017-01-22T00:00:00"/>
    <d v="2017-04-23T00:00:00"/>
    <x v="1"/>
    <s v="Sevilla"/>
    <s v="Oficinas"/>
    <n v="128"/>
    <s v="Alquiler"/>
    <n v="22918.080000000002"/>
    <n v="628637"/>
    <n v="502909.6"/>
    <n v="102809.32000000002"/>
    <s v="Romina"/>
    <n v="3.7"/>
  </r>
  <r>
    <n v="1073"/>
    <d v="2017-01-22T00:00:00"/>
    <d v="2017-07-25T00:00:00"/>
    <x v="0"/>
    <s v="Córdoba"/>
    <s v="Depósito"/>
    <n v="241"/>
    <s v="Venta"/>
    <n v="82237.64"/>
    <n v="2120351"/>
    <n v="1696280.8"/>
    <n v="341832.55999999994"/>
    <s v="Sabrina"/>
    <n v="4.5999999999999996"/>
  </r>
  <r>
    <n v="1074"/>
    <d v="2017-01-22T00:00:00"/>
    <d v="2017-09-19T00:00:00"/>
    <x v="0"/>
    <s v="Cádiz"/>
    <s v="Departamento"/>
    <n v="287"/>
    <s v="Venta"/>
    <n v="84556.2"/>
    <n v="2178315"/>
    <n v="1742652"/>
    <n v="351106.8"/>
    <s v="Carlos"/>
    <n v="4.5999999999999996"/>
  </r>
  <r>
    <n v="1075"/>
    <d v="2017-01-23T00:00:00"/>
    <d v="2017-09-20T00:00:00"/>
    <x v="0"/>
    <s v="Málaga"/>
    <s v="Oficinas"/>
    <n v="286"/>
    <s v="Venta"/>
    <n v="89884"/>
    <n v="2311535"/>
    <n v="1849228"/>
    <n v="372423"/>
    <s v="Iván"/>
    <n v="4.7"/>
  </r>
  <r>
    <n v="1076"/>
    <d v="2017-01-23T00:00:00"/>
    <d v="2017-04-26T00:00:00"/>
    <x v="1"/>
    <s v="Cádiz"/>
    <s v="Departamento"/>
    <n v="65"/>
    <s v="Alquiler"/>
    <n v="11201.72"/>
    <n v="334853"/>
    <n v="267882.40000000002"/>
    <n v="55768.879999999976"/>
    <s v="Sabrina"/>
    <n v="4.2"/>
  </r>
  <r>
    <n v="1077"/>
    <d v="2017-01-23T00:00:00"/>
    <d v="2018-01-14T00:00:00"/>
    <x v="0"/>
    <s v="Málaga"/>
    <s v="Terreno"/>
    <n v="207"/>
    <s v="Venta"/>
    <n v="75245.16"/>
    <n v="1948089"/>
    <n v="1558471.2"/>
    <n v="314372.64"/>
    <s v="Ángeles"/>
    <n v="3.7"/>
  </r>
  <r>
    <n v="1078"/>
    <d v="2017-01-24T00:00:00"/>
    <d v="2017-11-28T00:00:00"/>
    <x v="0"/>
    <s v="Córdoba"/>
    <s v="Departamento"/>
    <n v="248"/>
    <s v="Venta"/>
    <n v="73282.759999999995"/>
    <n v="1887129"/>
    <n v="1509703.2"/>
    <n v="304143.04000000004"/>
    <s v="Romina"/>
    <n v="4.5"/>
  </r>
  <r>
    <n v="1079"/>
    <d v="2017-01-24T00:00:00"/>
    <d v="2017-10-19T00:00:00"/>
    <x v="0"/>
    <s v="Málaga"/>
    <s v="Oficinas"/>
    <n v="88"/>
    <s v="Venta"/>
    <n v="29933.439999999999"/>
    <n v="814171"/>
    <n v="651336.80000000005"/>
    <n v="132900.75999999995"/>
    <s v="Sabrina"/>
    <n v="3.9"/>
  </r>
  <r>
    <n v="1080"/>
    <d v="2017-01-24T00:00:00"/>
    <d v="2017-12-15T00:00:00"/>
    <x v="0"/>
    <s v="Sevilla"/>
    <s v="Local Comercial"/>
    <n v="284"/>
    <s v="Venta"/>
    <n v="90092.160000000003"/>
    <n v="2315839"/>
    <n v="1852671.2"/>
    <n v="373075.64"/>
    <s v="Carlos"/>
    <n v="4"/>
  </r>
  <r>
    <n v="1081"/>
    <d v="2017-01-24T00:00:00"/>
    <d v="2017-10-13T00:00:00"/>
    <x v="0"/>
    <s v="Cádiz"/>
    <s v="Terreno"/>
    <n v="176"/>
    <s v="Venta"/>
    <n v="44330.8"/>
    <n v="1164905"/>
    <n v="931924"/>
    <n v="188650.2"/>
    <s v="Romina"/>
    <n v="4.5"/>
  </r>
  <r>
    <n v="1082"/>
    <d v="2017-01-25T00:00:00"/>
    <d v="2017-05-06T00:00:00"/>
    <x v="1"/>
    <s v="Sevilla"/>
    <s v="Oficinas"/>
    <n v="169"/>
    <s v="Venta"/>
    <n v="63401.120000000003"/>
    <n v="1651613"/>
    <n v="1321290.3999999999"/>
    <n v="266921.4800000001"/>
    <s v="Romina"/>
    <n v="4.4000000000000004"/>
  </r>
  <r>
    <n v="1083"/>
    <d v="2017-01-25T00:00:00"/>
    <d v="2018-01-02T00:00:00"/>
    <x v="0"/>
    <s v="Córdoba"/>
    <s v="Departamento"/>
    <n v="207"/>
    <s v="Venta"/>
    <n v="52506.2"/>
    <n v="1368515"/>
    <n v="1094812"/>
    <n v="221196.79999999999"/>
    <s v="Romina"/>
    <n v="4.2"/>
  </r>
  <r>
    <n v="1084"/>
    <d v="2017-01-25T00:00:00"/>
    <d v="2017-05-03T00:00:00"/>
    <x v="1"/>
    <s v="Cádiz"/>
    <s v="Depósito"/>
    <n v="283"/>
    <s v="Venta"/>
    <n v="54176.52"/>
    <n v="1406623"/>
    <n v="1125298.3999999999"/>
    <n v="227148.0800000001"/>
    <s v="Carlos"/>
    <n v="4.8"/>
  </r>
  <r>
    <n v="1085"/>
    <d v="2017-01-25T00:00:00"/>
    <d v="2017-06-19T00:00:00"/>
    <x v="1"/>
    <s v="Sevilla"/>
    <s v="Terreno"/>
    <n v="42"/>
    <s v="Alquiler"/>
    <n v="16314"/>
    <n v="460660"/>
    <n v="368528"/>
    <n v="75818"/>
    <s v="Carlos"/>
    <n v="4.5"/>
  </r>
  <r>
    <n v="1086"/>
    <d v="2017-01-25T00:00:00"/>
    <d v="2017-05-23T00:00:00"/>
    <x v="1"/>
    <s v="Málaga"/>
    <s v="Depósito"/>
    <n v="253"/>
    <s v="Venta"/>
    <n v="100690.2"/>
    <n v="2582665"/>
    <n v="2066132"/>
    <n v="415842.8"/>
    <s v="Romina"/>
    <n v="5"/>
  </r>
  <r>
    <n v="1087"/>
    <d v="2017-01-26T00:00:00"/>
    <d v="2018-01-13T00:00:00"/>
    <x v="0"/>
    <s v="Cádiz"/>
    <s v="Departamento"/>
    <n v="194"/>
    <s v="Venta"/>
    <n v="46937.2"/>
    <n v="1236215"/>
    <n v="988972"/>
    <n v="200305.8"/>
    <s v="Sabrina"/>
    <n v="4.5"/>
  </r>
  <r>
    <n v="1088"/>
    <d v="2017-01-26T00:00:00"/>
    <d v="2017-10-20T00:00:00"/>
    <x v="0"/>
    <s v="Córdoba"/>
    <s v="Departamento"/>
    <n v="139"/>
    <s v="Alquiler"/>
    <n v="29172.04"/>
    <n v="796661"/>
    <n v="637328.80000000005"/>
    <n v="130160.15999999995"/>
    <s v="Arturo"/>
    <n v="4.5"/>
  </r>
  <r>
    <n v="1089"/>
    <d v="2017-01-27T00:00:00"/>
    <d v="2017-06-01T00:00:00"/>
    <x v="1"/>
    <s v="Cádiz"/>
    <s v="Terreno"/>
    <n v="165"/>
    <s v="Venta"/>
    <n v="42208.92"/>
    <n v="1117733"/>
    <n v="894186.4"/>
    <n v="181337.68"/>
    <s v="Romina"/>
    <n v="4.2"/>
  </r>
  <r>
    <n v="1090"/>
    <d v="2017-01-28T00:00:00"/>
    <d v="2017-10-22T00:00:00"/>
    <x v="0"/>
    <s v="Málaga"/>
    <s v="Departamento"/>
    <n v="249"/>
    <s v="Venta"/>
    <n v="71950.720000000001"/>
    <n v="1853278"/>
    <n v="1482622.4"/>
    <n v="298704.88000000012"/>
    <s v="Arturo"/>
    <n v="4.0999999999999996"/>
  </r>
  <r>
    <n v="1091"/>
    <d v="2017-01-28T00:00:00"/>
    <d v="2018-01-26T00:00:00"/>
    <x v="0"/>
    <s v="Cádiz"/>
    <s v="Depósito"/>
    <n v="103"/>
    <s v="Venta"/>
    <n v="36931"/>
    <n v="980285"/>
    <n v="784228"/>
    <n v="159126"/>
    <s v="Iván"/>
    <n v="4.2"/>
  </r>
  <r>
    <n v="1092"/>
    <d v="2017-01-29T00:00:00"/>
    <d v="2017-10-28T00:00:00"/>
    <x v="0"/>
    <s v="Sevilla"/>
    <s v="Estacionamiento"/>
    <n v="294"/>
    <s v="Venta"/>
    <n v="84411"/>
    <n v="2166860"/>
    <n v="1733488"/>
    <n v="348961"/>
    <s v="Romina"/>
    <n v="4"/>
  </r>
  <r>
    <n v="1093"/>
    <d v="2017-01-31T00:00:00"/>
    <d v="2017-09-09T00:00:00"/>
    <x v="0"/>
    <s v="Cádiz"/>
    <s v="Terreno"/>
    <n v="215"/>
    <s v="Venta"/>
    <n v="87573.759999999995"/>
    <n v="2245829"/>
    <n v="1796663.2"/>
    <n v="361592.04000000004"/>
    <s v="Romina"/>
    <n v="3.8"/>
  </r>
  <r>
    <n v="1094"/>
    <d v="2017-02-01T00:00:00"/>
    <d v="2017-05-31T00:00:00"/>
    <x v="1"/>
    <s v="Cádiz"/>
    <s v="Departamento"/>
    <n v="136"/>
    <s v="Venta"/>
    <n v="46445.08"/>
    <n v="1223962"/>
    <n v="979169.6"/>
    <n v="198347.32"/>
    <s v="Romina"/>
    <n v="4.7"/>
  </r>
  <r>
    <n v="1095"/>
    <d v="2017-02-01T00:00:00"/>
    <d v="2018-01-03T00:00:00"/>
    <x v="0"/>
    <s v="Córdoba"/>
    <s v="Departamento"/>
    <n v="296"/>
    <s v="Venta"/>
    <n v="70209"/>
    <n v="1809185"/>
    <n v="1447348"/>
    <n v="291628"/>
    <s v="Ángeles"/>
    <n v="4.4000000000000004"/>
  </r>
  <r>
    <n v="1096"/>
    <d v="2017-02-01T00:00:00"/>
    <d v="2017-08-03T00:00:00"/>
    <x v="0"/>
    <s v="Sevilla"/>
    <s v="Estacionamiento"/>
    <n v="57"/>
    <s v="Alquiler"/>
    <n v="20834.68"/>
    <n v="575877"/>
    <n v="460701.6"/>
    <n v="94340.72000000003"/>
    <s v="Arturo"/>
    <n v="4.3"/>
  </r>
  <r>
    <n v="1097"/>
    <d v="2017-02-01T00:00:00"/>
    <d v="2017-07-25T00:00:00"/>
    <x v="0"/>
    <s v="Sevilla"/>
    <s v="Oficinas"/>
    <n v="153"/>
    <s v="Venta"/>
    <n v="30037.32"/>
    <n v="807593"/>
    <n v="646074.4"/>
    <n v="131481.27999999997"/>
    <s v="Sabrina"/>
    <n v="4.3"/>
  </r>
  <r>
    <n v="1098"/>
    <d v="2017-02-01T00:00:00"/>
    <d v="2017-09-11T00:00:00"/>
    <x v="0"/>
    <s v="Córdoba"/>
    <s v="Estacionamiento"/>
    <n v="259"/>
    <s v="Venta"/>
    <n v="77229.320000000007"/>
    <n v="1997293"/>
    <n v="1597834.4"/>
    <n v="322229.28000000009"/>
    <s v="Arturo"/>
    <n v="5"/>
  </r>
  <r>
    <n v="1099"/>
    <d v="2017-02-02T00:00:00"/>
    <d v="2017-09-07T00:00:00"/>
    <x v="0"/>
    <s v="Málaga"/>
    <s v="Estacionamiento"/>
    <n v="79"/>
    <s v="Alquiler"/>
    <n v="24262.560000000001"/>
    <n v="657799"/>
    <n v="526239.19999999995"/>
    <n v="107297.24000000005"/>
    <s v="Sabrina"/>
    <n v="4.2"/>
  </r>
  <r>
    <n v="1100"/>
    <d v="2017-02-02T00:00:00"/>
    <d v="2018-01-29T00:00:00"/>
    <x v="0"/>
    <s v="Cádiz"/>
    <s v="Departamento"/>
    <n v="239"/>
    <s v="Venta"/>
    <n v="71576.52"/>
    <n v="1850723"/>
    <n v="1480578.4"/>
    <n v="298568.08000000007"/>
    <s v="Iván"/>
    <n v="4.9000000000000004"/>
  </r>
  <r>
    <n v="1101"/>
    <d v="2017-02-02T00:00:00"/>
    <d v="2017-06-11T00:00:00"/>
    <x v="1"/>
    <s v="Sevilla"/>
    <s v="Estacionamiento"/>
    <n v="67"/>
    <s v="Alquiler"/>
    <n v="17575.080000000002"/>
    <n v="505437"/>
    <n v="404349.6"/>
    <n v="83512.320000000022"/>
    <s v="Carlos"/>
    <n v="4.5"/>
  </r>
  <r>
    <n v="1102"/>
    <d v="2017-02-02T00:00:00"/>
    <d v="2017-06-02T00:00:00"/>
    <x v="1"/>
    <s v="Cádiz"/>
    <s v="Casa"/>
    <n v="264"/>
    <s v="Venta"/>
    <n v="76871.88"/>
    <n v="1987257"/>
    <n v="1589805.6"/>
    <n v="320579.5199999999"/>
    <s v="Carlos"/>
    <n v="5"/>
  </r>
  <r>
    <n v="1103"/>
    <d v="2017-02-03T00:00:00"/>
    <d v="2017-08-03T00:00:00"/>
    <x v="0"/>
    <s v="Málaga"/>
    <s v="Terreno"/>
    <n v="120"/>
    <s v="Venta"/>
    <n v="36344"/>
    <n v="968735"/>
    <n v="774988"/>
    <n v="157403"/>
    <s v="Ángeles"/>
    <n v="3.7"/>
  </r>
  <r>
    <n v="1104"/>
    <d v="2017-02-03T00:00:00"/>
    <d v="2017-09-04T00:00:00"/>
    <x v="0"/>
    <s v="Málaga"/>
    <s v="Depósito"/>
    <n v="110"/>
    <s v="Venta"/>
    <n v="30820.560000000001"/>
    <n v="823199"/>
    <n v="658559.19999999995"/>
    <n v="133819.24000000005"/>
    <s v="Sabrina"/>
    <n v="4.7"/>
  </r>
  <r>
    <n v="1105"/>
    <d v="2017-02-03T00:00:00"/>
    <d v="2017-06-11T00:00:00"/>
    <x v="1"/>
    <s v="Sevilla"/>
    <s v="Local Comercial"/>
    <n v="91"/>
    <s v="Alquiler"/>
    <n v="20642.919999999998"/>
    <n v="578133"/>
    <n v="462506.4"/>
    <n v="94983.679999999978"/>
    <s v="Romina"/>
    <n v="4.0999999999999996"/>
  </r>
  <r>
    <n v="1106"/>
    <d v="2017-02-04T00:00:00"/>
    <d v="2017-09-26T00:00:00"/>
    <x v="0"/>
    <s v="Cádiz"/>
    <s v="Departamento"/>
    <n v="137"/>
    <s v="Venta"/>
    <n v="50147.360000000001"/>
    <n v="1315919"/>
    <n v="1052735.2"/>
    <n v="213036.44000000006"/>
    <s v="Romina"/>
    <n v="4.2"/>
  </r>
  <r>
    <n v="1107"/>
    <d v="2017-02-05T00:00:00"/>
    <d v="2017-05-26T00:00:00"/>
    <x v="1"/>
    <s v="Málaga"/>
    <s v="Oficinas"/>
    <n v="101"/>
    <s v="Alquiler"/>
    <n v="24969.200000000001"/>
    <n v="687065"/>
    <n v="549652"/>
    <n v="112443.8"/>
    <s v="Romina"/>
    <n v="4.0999999999999996"/>
  </r>
  <r>
    <n v="1108"/>
    <d v="2017-02-05T00:00:00"/>
    <d v="2017-12-04T00:00:00"/>
    <x v="0"/>
    <s v="Sevilla"/>
    <s v="Depósito"/>
    <n v="193"/>
    <s v="Venta"/>
    <n v="39758.120000000003"/>
    <n v="1045813"/>
    <n v="836650.4"/>
    <n v="169404.47999999998"/>
    <s v="Arturo"/>
    <n v="4.7"/>
  </r>
  <r>
    <n v="1109"/>
    <d v="2017-02-05T00:00:00"/>
    <d v="2017-05-26T00:00:00"/>
    <x v="1"/>
    <s v="Sevilla"/>
    <s v="Departamento"/>
    <n v="279"/>
    <s v="Venta"/>
    <n v="81927.360000000001"/>
    <n v="2101119"/>
    <n v="1680895.2"/>
    <n v="338296.44000000006"/>
    <s v="Romina"/>
    <n v="3.8"/>
  </r>
  <r>
    <n v="1110"/>
    <d v="2017-02-05T00:00:00"/>
    <d v="2017-09-25T00:00:00"/>
    <x v="0"/>
    <s v="Málaga"/>
    <s v="Local Comercial"/>
    <n v="107"/>
    <s v="Venta"/>
    <n v="36373.599999999999"/>
    <n v="961475"/>
    <n v="769180"/>
    <n v="155921.4"/>
    <s v="Arturo"/>
    <n v="4.4000000000000004"/>
  </r>
  <r>
    <n v="1111"/>
    <d v="2017-02-06T00:00:00"/>
    <d v="2017-07-17T00:00:00"/>
    <x v="0"/>
    <s v="Sevilla"/>
    <s v="Local Comercial"/>
    <n v="81"/>
    <s v="Alquiler"/>
    <n v="13731.88"/>
    <n v="408932"/>
    <n v="327145.59999999998"/>
    <n v="68054.520000000019"/>
    <s v="Iván"/>
    <n v="3.9"/>
  </r>
  <r>
    <n v="1112"/>
    <d v="2017-02-06T00:00:00"/>
    <d v="2017-06-26T00:00:00"/>
    <x v="1"/>
    <s v="Córdoba"/>
    <s v="Departamento"/>
    <n v="205"/>
    <s v="Venta"/>
    <n v="63456"/>
    <n v="1638785"/>
    <n v="1311028"/>
    <n v="264301"/>
    <s v="Arturo"/>
    <n v="4.5"/>
  </r>
  <r>
    <n v="1113"/>
    <d v="2017-02-06T00:00:00"/>
    <d v="2017-07-25T00:00:00"/>
    <x v="0"/>
    <s v="Cádiz"/>
    <s v="Terreno"/>
    <n v="153"/>
    <s v="Venta"/>
    <n v="51801.120000000003"/>
    <n v="1359838"/>
    <n v="1087870.3999999999"/>
    <n v="220166.4800000001"/>
    <s v="Sabrina"/>
    <n v="4.5"/>
  </r>
  <r>
    <n v="1114"/>
    <d v="2017-02-07T00:00:00"/>
    <d v="2017-07-04T00:00:00"/>
    <x v="1"/>
    <s v="Córdoba"/>
    <s v="Estacionamiento"/>
    <n v="69"/>
    <s v="Alquiler"/>
    <n v="19346.759999999998"/>
    <n v="535729"/>
    <n v="428583.2"/>
    <n v="87799.039999999994"/>
    <s v="Sabrina"/>
    <n v="4.7"/>
  </r>
  <r>
    <n v="1115"/>
    <d v="2017-02-08T00:00:00"/>
    <d v="2017-11-06T00:00:00"/>
    <x v="0"/>
    <s v="Málaga"/>
    <s v="Estacionamiento"/>
    <n v="173"/>
    <s v="Venta"/>
    <n v="37418.800000000003"/>
    <n v="999505"/>
    <n v="799604"/>
    <n v="162482.20000000001"/>
    <s v="Arturo"/>
    <n v="4.5"/>
  </r>
  <r>
    <n v="1116"/>
    <d v="2017-02-08T00:00:00"/>
    <d v="2018-01-13T00:00:00"/>
    <x v="0"/>
    <s v="Cádiz"/>
    <s v="Depósito"/>
    <n v="90"/>
    <s v="Alquiler"/>
    <n v="18722.28"/>
    <n v="530117"/>
    <n v="424093.6"/>
    <n v="87301.120000000024"/>
    <s v="Iván"/>
    <n v="4.9000000000000004"/>
  </r>
  <r>
    <n v="1117"/>
    <d v="2017-02-08T00:00:00"/>
    <d v="2017-09-20T00:00:00"/>
    <x v="0"/>
    <s v="Málaga"/>
    <s v="Departamento"/>
    <n v="147"/>
    <s v="Venta"/>
    <n v="40750.92"/>
    <n v="1073983"/>
    <n v="859186.4"/>
    <n v="174045.68"/>
    <s v="Sabrina"/>
    <n v="3.6"/>
  </r>
  <r>
    <n v="1118"/>
    <d v="2017-02-09T00:00:00"/>
    <d v="2017-10-20T00:00:00"/>
    <x v="0"/>
    <s v="Málaga"/>
    <s v="Oficinas"/>
    <n v="290"/>
    <s v="Venta"/>
    <n v="108533.32"/>
    <n v="2777793"/>
    <n v="2222234.4"/>
    <n v="447025.28000000009"/>
    <s v="Ángeles"/>
    <n v="4.7"/>
  </r>
  <r>
    <n v="1119"/>
    <d v="2017-02-10T00:00:00"/>
    <d v="2017-11-26T00:00:00"/>
    <x v="0"/>
    <s v="Sevilla"/>
    <s v="Local Comercial"/>
    <n v="283"/>
    <s v="Venta"/>
    <n v="75383.28"/>
    <n v="1948967"/>
    <n v="1559173.6"/>
    <n v="314410.11999999988"/>
    <s v="Arturo"/>
    <n v="4"/>
  </r>
  <r>
    <n v="1120"/>
    <d v="2017-02-10T00:00:00"/>
    <d v="2017-07-28T00:00:00"/>
    <x v="0"/>
    <s v="Cádiz"/>
    <s v="Estacionamiento"/>
    <n v="173"/>
    <s v="Venta"/>
    <n v="67684.399999999994"/>
    <n v="1744145"/>
    <n v="1395316"/>
    <n v="281144.59999999998"/>
    <s v="Carlos"/>
    <n v="4.5"/>
  </r>
  <r>
    <n v="1121"/>
    <d v="2017-02-10T00:00:00"/>
    <d v="2017-05-20T00:00:00"/>
    <x v="1"/>
    <s v="Córdoba"/>
    <s v="Terreno"/>
    <n v="173"/>
    <s v="Venta"/>
    <n v="62657.96"/>
    <n v="1629109"/>
    <n v="1303287.2"/>
    <n v="263163.84000000003"/>
    <s v="Romina"/>
    <n v="3.9"/>
  </r>
  <r>
    <n v="1122"/>
    <d v="2017-02-11T00:00:00"/>
    <d v="2017-12-14T00:00:00"/>
    <x v="0"/>
    <s v="Málaga"/>
    <s v="Departamento"/>
    <n v="221"/>
    <s v="Venta"/>
    <n v="52428.76"/>
    <n v="1375529"/>
    <n v="1100423.2"/>
    <n v="222677.04000000004"/>
    <s v="Arturo"/>
    <n v="3.7"/>
  </r>
  <r>
    <n v="1123"/>
    <d v="2017-02-11T00:00:00"/>
    <d v="2017-05-17T00:00:00"/>
    <x v="1"/>
    <s v="Málaga"/>
    <s v="Departamento"/>
    <n v="150"/>
    <s v="Venta"/>
    <n v="34157.279999999999"/>
    <n v="915842"/>
    <n v="732673.6"/>
    <n v="149011.12000000002"/>
    <s v="Carlos"/>
    <n v="4.8"/>
  </r>
  <r>
    <n v="1124"/>
    <d v="2017-02-11T00:00:00"/>
    <d v="2017-05-27T00:00:00"/>
    <x v="1"/>
    <s v="Córdoba"/>
    <s v="Depósito"/>
    <n v="204"/>
    <s v="Venta"/>
    <n v="47738.76"/>
    <n v="1251829"/>
    <n v="1001463.2"/>
    <n v="202627.04000000004"/>
    <s v="Iván"/>
    <n v="3.9"/>
  </r>
  <r>
    <n v="1125"/>
    <d v="2017-02-13T00:00:00"/>
    <d v="2018-01-31T00:00:00"/>
    <x v="0"/>
    <s v="Sevilla"/>
    <s v="Terreno"/>
    <n v="241"/>
    <s v="Venta"/>
    <n v="90862"/>
    <n v="2323560"/>
    <n v="1858848"/>
    <n v="373850"/>
    <s v="Sabrina"/>
    <n v="4.5"/>
  </r>
  <r>
    <n v="1126"/>
    <d v="2017-02-13T00:00:00"/>
    <d v="2018-01-13T00:00:00"/>
    <x v="0"/>
    <s v="Córdoba"/>
    <s v="Casa"/>
    <n v="104"/>
    <s v="Alquiler"/>
    <n v="17828.599999999999"/>
    <n v="498800"/>
    <n v="399040"/>
    <n v="81931.399999999994"/>
    <s v="Sabrina"/>
    <n v="4.0999999999999996"/>
  </r>
  <r>
    <n v="1127"/>
    <d v="2017-02-14T00:00:00"/>
    <d v="2017-05-29T00:00:00"/>
    <x v="1"/>
    <s v="Córdoba"/>
    <s v="Oficinas"/>
    <n v="68"/>
    <s v="Alquiler"/>
    <n v="13542"/>
    <n v="396260"/>
    <n v="317008"/>
    <n v="65710"/>
    <s v="Ángeles"/>
    <n v="3.8"/>
  </r>
  <r>
    <n v="1128"/>
    <d v="2017-02-14T00:00:00"/>
    <d v="2018-01-06T00:00:00"/>
    <x v="0"/>
    <s v="Córdoba"/>
    <s v="Casa"/>
    <n v="224"/>
    <s v="Venta"/>
    <n v="73507.199999999997"/>
    <n v="1895965"/>
    <n v="1516772"/>
    <n v="305685.8"/>
    <s v="Carlos"/>
    <n v="3.9"/>
  </r>
  <r>
    <n v="1129"/>
    <d v="2017-02-14T00:00:00"/>
    <d v="2017-12-12T00:00:00"/>
    <x v="0"/>
    <s v="Córdoba"/>
    <s v="Estacionamiento"/>
    <n v="116"/>
    <s v="Venta"/>
    <n v="34791.599999999999"/>
    <n v="936125"/>
    <n v="748900"/>
    <n v="152433.4"/>
    <s v="Arturo"/>
    <n v="4"/>
  </r>
  <r>
    <n v="1130"/>
    <d v="2017-02-15T00:00:00"/>
    <d v="2017-06-04T00:00:00"/>
    <x v="1"/>
    <s v="Málaga"/>
    <s v="Local Comercial"/>
    <n v="52"/>
    <s v="Alquiler"/>
    <n v="16730.52"/>
    <n v="480823"/>
    <n v="384658.4"/>
    <n v="79434.079999999973"/>
    <s v="Romina"/>
    <n v="5"/>
  </r>
  <r>
    <n v="1131"/>
    <d v="2017-02-15T00:00:00"/>
    <d v="2018-01-06T00:00:00"/>
    <x v="0"/>
    <s v="Sevilla"/>
    <s v="Casa"/>
    <n v="151"/>
    <s v="Venta"/>
    <n v="30727.48"/>
    <n v="832397"/>
    <n v="665917.6"/>
    <n v="135751.92000000001"/>
    <s v="Romina"/>
    <n v="5"/>
  </r>
  <r>
    <n v="1132"/>
    <d v="2017-02-15T00:00:00"/>
    <d v="2017-06-14T00:00:00"/>
    <x v="1"/>
    <s v="Cádiz"/>
    <s v="Terreno"/>
    <n v="88"/>
    <s v="Venta"/>
    <n v="35245.24"/>
    <n v="937441"/>
    <n v="749952.8"/>
    <n v="152242.95999999996"/>
    <s v="Arturo"/>
    <n v="4.5999999999999996"/>
  </r>
  <r>
    <n v="1133"/>
    <d v="2017-02-15T00:00:00"/>
    <d v="2017-08-03T00:00:00"/>
    <x v="0"/>
    <s v="Sevilla"/>
    <s v="Terreno"/>
    <n v="128"/>
    <s v="Alquiler"/>
    <n v="27690.16"/>
    <n v="748889"/>
    <n v="599111.19999999995"/>
    <n v="122087.64000000004"/>
    <s v="Romina"/>
    <n v="4.0999999999999996"/>
  </r>
  <r>
    <n v="1134"/>
    <d v="2017-02-15T00:00:00"/>
    <d v="2017-06-25T00:00:00"/>
    <x v="1"/>
    <s v="Málaga"/>
    <s v="Casa"/>
    <n v="117"/>
    <s v="Venta"/>
    <n v="34504.160000000003"/>
    <n v="915739"/>
    <n v="732591.2"/>
    <n v="148643.64000000004"/>
    <s v="Sabrina"/>
    <n v="3.6"/>
  </r>
  <r>
    <n v="1135"/>
    <d v="2017-02-16T00:00:00"/>
    <d v="2017-10-22T00:00:00"/>
    <x v="0"/>
    <s v="Cádiz"/>
    <s v="Oficinas"/>
    <n v="53"/>
    <s v="Alquiler"/>
    <n v="12872.08"/>
    <n v="385587"/>
    <n v="308469.59999999998"/>
    <n v="64245.320000000022"/>
    <s v="Romina"/>
    <n v="3.9"/>
  </r>
  <r>
    <n v="1136"/>
    <d v="2017-02-16T00:00:00"/>
    <d v="2018-02-08T00:00:00"/>
    <x v="0"/>
    <s v="Córdoba"/>
    <s v="Departamento"/>
    <n v="63"/>
    <s v="Alquiler"/>
    <n v="10821.28"/>
    <n v="334367"/>
    <n v="267493.59999999998"/>
    <n v="56052.120000000024"/>
    <s v="Carlos"/>
    <n v="4.4000000000000004"/>
  </r>
  <r>
    <n v="1137"/>
    <d v="2017-02-16T00:00:00"/>
    <d v="2017-12-25T00:00:00"/>
    <x v="0"/>
    <s v="Córdoba"/>
    <s v="Estacionamiento"/>
    <n v="70"/>
    <s v="Alquiler"/>
    <n v="21497"/>
    <n v="599960"/>
    <n v="479968"/>
    <n v="98495"/>
    <s v="Arturo"/>
    <n v="4.3"/>
  </r>
  <r>
    <n v="1138"/>
    <d v="2017-02-16T00:00:00"/>
    <d v="2017-09-23T00:00:00"/>
    <x v="0"/>
    <s v="Cádiz"/>
    <s v="Estacionamiento"/>
    <n v="253"/>
    <s v="Venta"/>
    <n v="41638"/>
    <n v="1103035"/>
    <n v="882428"/>
    <n v="178969"/>
    <s v="Romina"/>
    <n v="3.9"/>
  </r>
  <r>
    <n v="1139"/>
    <d v="2017-02-16T00:00:00"/>
    <d v="2017-12-15T00:00:00"/>
    <x v="0"/>
    <s v="Córdoba"/>
    <s v="Depósito"/>
    <n v="90"/>
    <s v="Alquiler"/>
    <n v="28755.040000000001"/>
    <n v="778661"/>
    <n v="622928.80000000005"/>
    <n v="126977.15999999995"/>
    <s v="Arturo"/>
    <n v="4.5999999999999996"/>
  </r>
  <r>
    <n v="1140"/>
    <d v="2017-02-16T00:00:00"/>
    <d v="2017-10-16T00:00:00"/>
    <x v="0"/>
    <s v="Cádiz"/>
    <s v="Depósito"/>
    <n v="137"/>
    <s v="Venta"/>
    <n v="52143.4"/>
    <n v="1355145"/>
    <n v="1084116"/>
    <n v="218885.6"/>
    <s v="Arturo"/>
    <n v="4.5999999999999996"/>
  </r>
  <r>
    <n v="1141"/>
    <d v="2017-02-16T00:00:00"/>
    <d v="2017-11-07T00:00:00"/>
    <x v="0"/>
    <s v="Málaga"/>
    <s v="Departamento"/>
    <n v="172"/>
    <s v="Venta"/>
    <n v="62883.360000000001"/>
    <n v="1637819"/>
    <n v="1310255.2"/>
    <n v="264680.44000000006"/>
    <s v="Iván"/>
    <n v="3.8"/>
  </r>
  <r>
    <n v="1142"/>
    <d v="2017-02-16T00:00:00"/>
    <d v="2017-10-30T00:00:00"/>
    <x v="0"/>
    <s v="Málaga"/>
    <s v="Oficinas"/>
    <n v="225"/>
    <s v="Venta"/>
    <n v="40691"/>
    <n v="1070335"/>
    <n v="856268"/>
    <n v="173376"/>
    <s v="Ángeles"/>
    <n v="4"/>
  </r>
  <r>
    <n v="1143"/>
    <d v="2017-02-17T00:00:00"/>
    <d v="2017-05-28T00:00:00"/>
    <x v="1"/>
    <s v="Cádiz"/>
    <s v="Terreno"/>
    <n v="248"/>
    <s v="Venta"/>
    <n v="54908.24"/>
    <n v="1430691"/>
    <n v="1144552.8"/>
    <n v="231229.95999999996"/>
    <s v="Romina"/>
    <n v="4.0999999999999996"/>
  </r>
  <r>
    <n v="1144"/>
    <d v="2017-02-17T00:00:00"/>
    <d v="2018-02-13T00:00:00"/>
    <x v="0"/>
    <s v="Córdoba"/>
    <s v="Estacionamiento"/>
    <n v="249"/>
    <s v="Venta"/>
    <n v="86101.72"/>
    <n v="2213253"/>
    <n v="1770602.4"/>
    <n v="356548.88000000012"/>
    <s v="Romina"/>
    <n v="3.7"/>
  </r>
  <r>
    <n v="1145"/>
    <d v="2017-02-17T00:00:00"/>
    <d v="2017-09-02T00:00:00"/>
    <x v="0"/>
    <s v="Cádiz"/>
    <s v="Oficinas"/>
    <n v="101"/>
    <s v="Venta"/>
    <n v="33193.040000000001"/>
    <n v="886711"/>
    <n v="709368.8"/>
    <n v="144149.15999999995"/>
    <s v="Carlos"/>
    <n v="4.2"/>
  </r>
  <r>
    <n v="1146"/>
    <d v="2017-02-17T00:00:00"/>
    <d v="2018-02-01T00:00:00"/>
    <x v="0"/>
    <s v="Málaga"/>
    <s v="Depósito"/>
    <n v="195"/>
    <s v="Venta"/>
    <n v="42749.279999999999"/>
    <n v="1127267"/>
    <n v="901813.6"/>
    <n v="182704.12000000002"/>
    <s v="Carlos"/>
    <n v="4.2"/>
  </r>
  <r>
    <n v="1147"/>
    <d v="2017-02-18T00:00:00"/>
    <d v="2017-06-20T00:00:00"/>
    <x v="1"/>
    <s v="Sevilla"/>
    <s v="Estacionamiento"/>
    <n v="146"/>
    <s v="Venta"/>
    <n v="59621.48"/>
    <n v="1555622"/>
    <n v="1244497.6000000001"/>
    <n v="251502.9199999999"/>
    <s v="Romina"/>
    <n v="4.3"/>
  </r>
  <r>
    <n v="1148"/>
    <d v="2017-02-18T00:00:00"/>
    <d v="2018-01-28T00:00:00"/>
    <x v="0"/>
    <s v="Málaga"/>
    <s v="Casa"/>
    <n v="230"/>
    <s v="Venta"/>
    <n v="38145.68"/>
    <n v="1020677"/>
    <n v="816541.6"/>
    <n v="165989.72000000003"/>
    <s v="Iván"/>
    <n v="5"/>
  </r>
  <r>
    <n v="1149"/>
    <d v="2017-02-18T00:00:00"/>
    <d v="2017-09-18T00:00:00"/>
    <x v="0"/>
    <s v="Córdoba"/>
    <s v="Casa"/>
    <n v="57"/>
    <s v="Alquiler"/>
    <n v="18027.240000000002"/>
    <n v="518141"/>
    <n v="414512.8"/>
    <n v="85600.960000000006"/>
    <s v="Romina"/>
    <n v="4"/>
  </r>
  <r>
    <n v="1150"/>
    <d v="2017-02-18T00:00:00"/>
    <d v="2017-10-25T00:00:00"/>
    <x v="0"/>
    <s v="Sevilla"/>
    <s v="Terreno"/>
    <n v="100"/>
    <s v="Venta"/>
    <n v="35221.599999999999"/>
    <n v="945575"/>
    <n v="756460"/>
    <n v="153893.4"/>
    <s v="Iván"/>
    <n v="4.7"/>
  </r>
  <r>
    <n v="1151"/>
    <d v="2017-02-18T00:00:00"/>
    <d v="2018-02-05T00:00:00"/>
    <x v="0"/>
    <s v="Sevilla"/>
    <s v="Oficinas"/>
    <n v="154"/>
    <s v="Venta"/>
    <n v="51427.92"/>
    <n v="1344883"/>
    <n v="1075906.3999999999"/>
    <n v="217548.68000000011"/>
    <s v="Romina"/>
    <n v="4.2"/>
  </r>
  <r>
    <n v="1152"/>
    <d v="2017-02-19T00:00:00"/>
    <d v="2017-12-02T00:00:00"/>
    <x v="0"/>
    <s v="Málaga"/>
    <s v="Oficinas"/>
    <n v="219"/>
    <s v="Venta"/>
    <n v="77414.880000000005"/>
    <n v="2002757"/>
    <n v="1602205.6"/>
    <n v="323136.5199999999"/>
    <s v="Arturo"/>
    <n v="4.9000000000000004"/>
  </r>
  <r>
    <n v="1153"/>
    <d v="2017-02-19T00:00:00"/>
    <d v="2017-10-16T00:00:00"/>
    <x v="0"/>
    <s v="Sevilla"/>
    <s v="Depósito"/>
    <n v="268"/>
    <s v="Venta"/>
    <n v="79935.28"/>
    <n v="2057717"/>
    <n v="1646173.6"/>
    <n v="331608.11999999988"/>
    <s v="Iván"/>
    <n v="4"/>
  </r>
  <r>
    <n v="1154"/>
    <d v="2017-02-20T00:00:00"/>
    <d v="2017-08-21T00:00:00"/>
    <x v="0"/>
    <s v="Málaga"/>
    <s v="Casa"/>
    <n v="287"/>
    <s v="Venta"/>
    <n v="113686.52"/>
    <n v="2902173"/>
    <n v="2321738.4"/>
    <n v="466748.08000000007"/>
    <s v="Romina"/>
    <n v="4.0999999999999996"/>
  </r>
  <r>
    <n v="1155"/>
    <d v="2017-02-20T00:00:00"/>
    <d v="2017-12-11T00:00:00"/>
    <x v="0"/>
    <s v="Cádiz"/>
    <s v="Casa"/>
    <n v="89"/>
    <s v="Venta"/>
    <n v="33249.96"/>
    <n v="893859"/>
    <n v="715087.2"/>
    <n v="145521.84000000005"/>
    <s v="Romina"/>
    <n v="4"/>
  </r>
  <r>
    <n v="1156"/>
    <d v="2017-02-20T00:00:00"/>
    <d v="2017-12-18T00:00:00"/>
    <x v="0"/>
    <s v="Cádiz"/>
    <s v="Oficinas"/>
    <n v="244"/>
    <s v="Venta"/>
    <n v="51508"/>
    <n v="1341685"/>
    <n v="1073348"/>
    <n v="216829"/>
    <s v="Sabrina"/>
    <n v="4.7"/>
  </r>
  <r>
    <n v="1157"/>
    <d v="2017-02-20T00:00:00"/>
    <d v="2018-01-18T00:00:00"/>
    <x v="0"/>
    <s v="Córdoba"/>
    <s v="Depósito"/>
    <n v="248"/>
    <s v="Venta"/>
    <n v="63757.8"/>
    <n v="1650655"/>
    <n v="1320524"/>
    <n v="266373.2"/>
    <s v="Ángeles"/>
    <n v="4.3"/>
  </r>
  <r>
    <n v="1158"/>
    <d v="2017-02-20T00:00:00"/>
    <d v="2017-08-13T00:00:00"/>
    <x v="0"/>
    <s v="Córdoba"/>
    <s v="Departamento"/>
    <n v="291"/>
    <s v="Venta"/>
    <n v="96863.92"/>
    <n v="2472933"/>
    <n v="1978346.4"/>
    <n v="397722.68000000011"/>
    <s v="Romina"/>
    <n v="4.9000000000000004"/>
  </r>
  <r>
    <n v="1159"/>
    <d v="2017-02-20T00:00:00"/>
    <d v="2017-09-16T00:00:00"/>
    <x v="0"/>
    <s v="Málaga"/>
    <s v="Depósito"/>
    <n v="207"/>
    <s v="Venta"/>
    <n v="72002.320000000007"/>
    <n v="1860193"/>
    <n v="1488154.4"/>
    <n v="300036.28000000009"/>
    <s v="Carlos"/>
    <n v="3.8"/>
  </r>
  <r>
    <n v="1160"/>
    <d v="2017-02-21T00:00:00"/>
    <d v="2017-10-12T00:00:00"/>
    <x v="0"/>
    <s v="Sevilla"/>
    <s v="Terreno"/>
    <n v="272"/>
    <s v="Venta"/>
    <n v="85172.36"/>
    <n v="2184869"/>
    <n v="1747895.2"/>
    <n v="351801.44000000006"/>
    <s v="Iván"/>
    <n v="4.2"/>
  </r>
  <r>
    <n v="1161"/>
    <d v="2017-02-22T00:00:00"/>
    <d v="2018-01-15T00:00:00"/>
    <x v="0"/>
    <s v="Cádiz"/>
    <s v="Oficinas"/>
    <n v="191"/>
    <s v="Venta"/>
    <n v="62847.6"/>
    <n v="1631200"/>
    <n v="1304960"/>
    <n v="263392.40000000002"/>
    <s v="Sabrina"/>
    <n v="4"/>
  </r>
  <r>
    <n v="1162"/>
    <d v="2017-02-22T00:00:00"/>
    <d v="2017-10-23T00:00:00"/>
    <x v="0"/>
    <s v="Córdoba"/>
    <s v="Terreno"/>
    <n v="104"/>
    <s v="Alquiler"/>
    <n v="26742.04"/>
    <n v="734786"/>
    <n v="587828.80000000005"/>
    <n v="120215.15999999995"/>
    <s v="Carlos"/>
    <n v="3.8"/>
  </r>
  <r>
    <n v="1163"/>
    <d v="2017-02-22T00:00:00"/>
    <d v="2017-10-13T00:00:00"/>
    <x v="0"/>
    <s v="Sevilla"/>
    <s v="Estacionamiento"/>
    <n v="78"/>
    <s v="Alquiler"/>
    <n v="20111.560000000001"/>
    <n v="560474"/>
    <n v="448379.2"/>
    <n v="91983.239999999991"/>
    <s v="Carlos"/>
    <n v="3.6"/>
  </r>
  <r>
    <n v="1164"/>
    <d v="2017-02-22T00:00:00"/>
    <d v="2017-07-07T00:00:00"/>
    <x v="1"/>
    <s v="Córdoba"/>
    <s v="Estacionamiento"/>
    <n v="167"/>
    <s v="Alquiler"/>
    <n v="29065.360000000001"/>
    <n v="787469"/>
    <n v="629975.19999999995"/>
    <n v="128428.44000000005"/>
    <s v="Carlos"/>
    <n v="4.0999999999999996"/>
  </r>
  <r>
    <n v="1165"/>
    <d v="2017-02-23T00:00:00"/>
    <d v="2017-10-21T00:00:00"/>
    <x v="0"/>
    <s v="Córdoba"/>
    <s v="Local Comercial"/>
    <n v="209"/>
    <s v="Venta"/>
    <n v="65742.36"/>
    <n v="1701619"/>
    <n v="1361295.2"/>
    <n v="274581.44000000006"/>
    <s v="Arturo"/>
    <n v="4.7"/>
  </r>
  <r>
    <n v="1166"/>
    <d v="2017-02-23T00:00:00"/>
    <d v="2017-10-12T00:00:00"/>
    <x v="0"/>
    <s v="Málaga"/>
    <s v="Estacionamiento"/>
    <n v="224"/>
    <s v="Venta"/>
    <n v="71696.600000000006"/>
    <n v="1857025"/>
    <n v="1485620"/>
    <n v="299708.40000000002"/>
    <s v="Sabrina"/>
    <n v="4.2"/>
  </r>
  <r>
    <n v="1167"/>
    <d v="2017-02-23T00:00:00"/>
    <d v="2017-05-27T00:00:00"/>
    <x v="1"/>
    <s v="Málaga"/>
    <s v="Depósito"/>
    <n v="149"/>
    <s v="Venta"/>
    <n v="42165.56"/>
    <n v="1112949"/>
    <n v="890359.2"/>
    <n v="180424.24000000005"/>
    <s v="Arturo"/>
    <n v="4.9000000000000004"/>
  </r>
  <r>
    <n v="1168"/>
    <d v="2017-02-24T00:00:00"/>
    <d v="2018-01-22T00:00:00"/>
    <x v="0"/>
    <s v="Cádiz"/>
    <s v="Casa"/>
    <n v="202"/>
    <s v="Venta"/>
    <n v="44697.08"/>
    <n v="1172987"/>
    <n v="938389.6"/>
    <n v="189900.32"/>
    <s v="Arturo"/>
    <n v="4.5"/>
  </r>
  <r>
    <n v="1169"/>
    <d v="2017-02-24T00:00:00"/>
    <d v="2018-02-17T00:00:00"/>
    <x v="0"/>
    <s v="Sevilla"/>
    <s v="Terreno"/>
    <n v="143"/>
    <s v="Venta"/>
    <n v="41036"/>
    <n v="1087985"/>
    <n v="870388"/>
    <n v="176561"/>
    <s v="Carlos"/>
    <n v="3.8"/>
  </r>
  <r>
    <n v="1170"/>
    <d v="2017-02-24T00:00:00"/>
    <d v="2017-08-06T00:00:00"/>
    <x v="0"/>
    <s v="Cádiz"/>
    <s v="Local Comercial"/>
    <n v="159"/>
    <s v="Alquiler"/>
    <n v="28871.200000000001"/>
    <n v="780965"/>
    <n v="624772"/>
    <n v="127321.8"/>
    <s v="Iván"/>
    <n v="4.0999999999999996"/>
  </r>
  <r>
    <n v="1171"/>
    <d v="2017-02-24T00:00:00"/>
    <d v="2017-09-02T00:00:00"/>
    <x v="0"/>
    <s v="Cádiz"/>
    <s v="Departamento"/>
    <n v="115"/>
    <s v="Alquiler"/>
    <n v="25040.2"/>
    <n v="683765"/>
    <n v="547012"/>
    <n v="111712.8"/>
    <s v="Iván"/>
    <n v="4.7"/>
  </r>
  <r>
    <n v="1172"/>
    <d v="2017-02-24T00:00:00"/>
    <d v="2017-08-04T00:00:00"/>
    <x v="0"/>
    <s v="Málaga"/>
    <s v="Oficinas"/>
    <n v="185"/>
    <s v="Venta"/>
    <n v="67276.600000000006"/>
    <n v="1734125"/>
    <n v="1387300"/>
    <n v="279548.40000000002"/>
    <s v="Sabrina"/>
    <n v="4.5"/>
  </r>
  <r>
    <n v="1173"/>
    <d v="2017-02-25T00:00:00"/>
    <d v="2017-09-04T00:00:00"/>
    <x v="0"/>
    <s v="Cádiz"/>
    <s v="Estacionamiento"/>
    <n v="77"/>
    <s v="Alquiler"/>
    <n v="17816.240000000002"/>
    <n v="499791"/>
    <n v="399832.8"/>
    <n v="82141.960000000006"/>
    <s v="Ángeles"/>
    <n v="4"/>
  </r>
  <r>
    <n v="1174"/>
    <d v="2017-02-26T00:00:00"/>
    <d v="2017-08-03T00:00:00"/>
    <x v="0"/>
    <s v="Málaga"/>
    <s v="Local Comercial"/>
    <n v="65"/>
    <s v="Alquiler"/>
    <n v="11681.76"/>
    <n v="358829"/>
    <n v="287063.2"/>
    <n v="60084.039999999986"/>
    <s v="Ángeles"/>
    <n v="4.5"/>
  </r>
  <r>
    <n v="1175"/>
    <d v="2017-02-26T00:00:00"/>
    <d v="2017-10-09T00:00:00"/>
    <x v="0"/>
    <s v="Cádiz"/>
    <s v="Departamento"/>
    <n v="57"/>
    <s v="Alquiler"/>
    <n v="18339.68"/>
    <n v="521077"/>
    <n v="416861.6"/>
    <n v="85875.72000000003"/>
    <s v="Ángeles"/>
    <n v="4.7"/>
  </r>
  <r>
    <n v="1176"/>
    <d v="2017-02-26T00:00:00"/>
    <d v="2017-12-22T00:00:00"/>
    <x v="0"/>
    <s v="Cádiz"/>
    <s v="Terreno"/>
    <n v="128"/>
    <s v="Venta"/>
    <n v="51244.160000000003"/>
    <n v="1341614"/>
    <n v="1073291.2"/>
    <n v="217078.64000000004"/>
    <s v="Carlos"/>
    <n v="4.7"/>
  </r>
  <r>
    <n v="1177"/>
    <d v="2017-02-27T00:00:00"/>
    <d v="2017-11-10T00:00:00"/>
    <x v="0"/>
    <s v="Córdoba"/>
    <s v="Oficinas"/>
    <n v="73"/>
    <s v="Alquiler"/>
    <n v="27298.36"/>
    <n v="748119"/>
    <n v="598495.19999999995"/>
    <n v="122325.44000000005"/>
    <s v="Iván"/>
    <n v="3.6"/>
  </r>
  <r>
    <n v="1178"/>
    <d v="2017-02-27T00:00:00"/>
    <d v="2017-10-10T00:00:00"/>
    <x v="0"/>
    <s v="Córdoba"/>
    <s v="Oficinas"/>
    <n v="215"/>
    <s v="Venta"/>
    <n v="57515.56"/>
    <n v="1505099"/>
    <n v="1204079.2"/>
    <n v="243504.24000000005"/>
    <s v="Arturo"/>
    <n v="3.6"/>
  </r>
  <r>
    <n v="1179"/>
    <d v="2017-02-27T00:00:00"/>
    <d v="2017-11-07T00:00:00"/>
    <x v="0"/>
    <s v="Córdoba"/>
    <s v="Oficinas"/>
    <n v="85"/>
    <s v="Venta"/>
    <n v="30463.919999999998"/>
    <n v="817083"/>
    <n v="653666.4"/>
    <n v="132952.68"/>
    <s v="Iván"/>
    <n v="3.6"/>
  </r>
  <r>
    <n v="1180"/>
    <d v="2017-02-28T00:00:00"/>
    <d v="2017-11-18T00:00:00"/>
    <x v="0"/>
    <s v="Córdoba"/>
    <s v="Local Comercial"/>
    <n v="67"/>
    <s v="Alquiler"/>
    <n v="13196.8"/>
    <n v="390755"/>
    <n v="312604"/>
    <n v="64954.2"/>
    <s v="Iván"/>
    <n v="3.6"/>
  </r>
  <r>
    <n v="1181"/>
    <d v="2017-02-28T00:00:00"/>
    <d v="2018-01-16T00:00:00"/>
    <x v="0"/>
    <s v="Sevilla"/>
    <s v="Terreno"/>
    <n v="42"/>
    <s v="Alquiler"/>
    <n v="16196.6"/>
    <n v="462275"/>
    <n v="369820"/>
    <n v="76258.399999999994"/>
    <s v="Ángeles"/>
    <n v="3.7"/>
  </r>
  <r>
    <n v="1182"/>
    <d v="2017-03-01T00:00:00"/>
    <d v="2018-02-20T00:00:00"/>
    <x v="0"/>
    <s v="Córdoba"/>
    <s v="Estacionamiento"/>
    <n v="174"/>
    <s v="Venta"/>
    <n v="47328.84"/>
    <n v="1239731"/>
    <n v="991784.8"/>
    <n v="200617.35999999996"/>
    <s v="Romina"/>
    <n v="3.7"/>
  </r>
  <r>
    <n v="1183"/>
    <d v="2017-03-01T00:00:00"/>
    <d v="2017-09-02T00:00:00"/>
    <x v="0"/>
    <s v="Córdoba"/>
    <s v="Departamento"/>
    <n v="38"/>
    <s v="Alquiler"/>
    <n v="13743.6"/>
    <n v="397025"/>
    <n v="317620"/>
    <n v="65661.399999999994"/>
    <s v="Ángeles"/>
    <n v="4.3"/>
  </r>
  <r>
    <n v="1184"/>
    <d v="2017-03-01T00:00:00"/>
    <d v="2017-09-26T00:00:00"/>
    <x v="0"/>
    <s v="Cádiz"/>
    <s v="Casa"/>
    <n v="89"/>
    <s v="Alquiler"/>
    <n v="24641.08"/>
    <n v="676437"/>
    <n v="541149.6"/>
    <n v="110646.32000000002"/>
    <s v="Sabrina"/>
    <n v="4.8"/>
  </r>
  <r>
    <n v="1185"/>
    <d v="2017-03-02T00:00:00"/>
    <d v="2018-02-04T00:00:00"/>
    <x v="0"/>
    <s v="Córdoba"/>
    <s v="Departamento"/>
    <n v="229"/>
    <s v="Venta"/>
    <n v="54761.52"/>
    <n v="1424873"/>
    <n v="1139898.3999999999"/>
    <n v="230213.0800000001"/>
    <s v="Carlos"/>
    <n v="4.5"/>
  </r>
  <r>
    <n v="1186"/>
    <d v="2017-03-03T00:00:00"/>
    <d v="2018-02-13T00:00:00"/>
    <x v="0"/>
    <s v="Sevilla"/>
    <s v="Casa"/>
    <n v="146"/>
    <s v="Alquiler"/>
    <n v="29334.32"/>
    <n v="792693"/>
    <n v="634154.4"/>
    <n v="129204.27999999997"/>
    <s v="Sabrina"/>
    <n v="4"/>
  </r>
  <r>
    <n v="1187"/>
    <d v="2017-03-03T00:00:00"/>
    <d v="2017-06-30T00:00:00"/>
    <x v="1"/>
    <s v="Córdoba"/>
    <s v="Oficinas"/>
    <n v="44"/>
    <s v="Alquiler"/>
    <n v="17013"/>
    <n v="478785"/>
    <n v="383028"/>
    <n v="78744"/>
    <s v="Ángeles"/>
    <n v="3.8"/>
  </r>
  <r>
    <n v="1188"/>
    <d v="2017-03-03T00:00:00"/>
    <d v="2017-07-12T00:00:00"/>
    <x v="1"/>
    <s v="Cádiz"/>
    <s v="Departamento"/>
    <n v="86"/>
    <s v="Alquiler"/>
    <n v="13900.52"/>
    <n v="412298"/>
    <n v="329838.40000000002"/>
    <n v="68559.079999999973"/>
    <s v="Arturo"/>
    <n v="4.9000000000000004"/>
  </r>
  <r>
    <n v="1189"/>
    <d v="2017-03-03T00:00:00"/>
    <d v="2017-10-11T00:00:00"/>
    <x v="0"/>
    <s v="Sevilla"/>
    <s v="Departamento"/>
    <n v="249"/>
    <s v="Venta"/>
    <n v="57650.2"/>
    <n v="1508090"/>
    <n v="1206472"/>
    <n v="243967.8"/>
    <s v="Romina"/>
    <n v="4.5"/>
  </r>
  <r>
    <n v="1190"/>
    <d v="2017-03-03T00:00:00"/>
    <d v="2017-09-14T00:00:00"/>
    <x v="0"/>
    <s v="Córdoba"/>
    <s v="Terreno"/>
    <n v="149"/>
    <s v="Venta"/>
    <n v="54898.32"/>
    <n v="1438118"/>
    <n v="1150494.3999999999"/>
    <n v="232725.28000000009"/>
    <s v="Romina"/>
    <n v="3.6"/>
  </r>
  <r>
    <n v="1191"/>
    <d v="2017-03-03T00:00:00"/>
    <d v="2017-07-21T00:00:00"/>
    <x v="1"/>
    <s v="Córdoba"/>
    <s v="Terreno"/>
    <n v="135"/>
    <s v="Venta"/>
    <n v="49302.96"/>
    <n v="1292759"/>
    <n v="1034207.2"/>
    <n v="209248.84000000005"/>
    <s v="Arturo"/>
    <n v="4.7"/>
  </r>
  <r>
    <n v="1192"/>
    <d v="2017-03-04T00:00:00"/>
    <d v="2018-01-03T00:00:00"/>
    <x v="0"/>
    <s v="Cádiz"/>
    <s v="Estacionamiento"/>
    <n v="230"/>
    <s v="Venta"/>
    <n v="81278.399999999994"/>
    <n v="2091795"/>
    <n v="1673436"/>
    <n v="337080.6"/>
    <s v="Iván"/>
    <n v="4.3"/>
  </r>
  <r>
    <n v="1193"/>
    <d v="2017-03-04T00:00:00"/>
    <d v="2017-08-03T00:00:00"/>
    <x v="0"/>
    <s v="Sevilla"/>
    <s v="Departamento"/>
    <n v="234"/>
    <s v="Venta"/>
    <n v="51598.44"/>
    <n v="1356721"/>
    <n v="1085376.8"/>
    <n v="219745.75999999995"/>
    <s v="Romina"/>
    <n v="3.6"/>
  </r>
  <r>
    <n v="1194"/>
    <d v="2017-03-04T00:00:00"/>
    <d v="2017-12-05T00:00:00"/>
    <x v="0"/>
    <s v="Málaga"/>
    <s v="Oficinas"/>
    <n v="185"/>
    <s v="Venta"/>
    <n v="37817.279999999999"/>
    <n v="1006192"/>
    <n v="804953.59999999998"/>
    <n v="163421.12000000002"/>
    <s v="Arturo"/>
    <n v="4.5999999999999996"/>
  </r>
  <r>
    <n v="1195"/>
    <d v="2017-03-04T00:00:00"/>
    <d v="2017-08-11T00:00:00"/>
    <x v="0"/>
    <s v="Sevilla"/>
    <s v="Local Comercial"/>
    <n v="86"/>
    <s v="Alquiler"/>
    <n v="28526.400000000001"/>
    <n v="779845"/>
    <n v="623876"/>
    <n v="127442.6"/>
    <s v="Arturo"/>
    <n v="4.9000000000000004"/>
  </r>
  <r>
    <n v="1196"/>
    <d v="2017-03-05T00:00:00"/>
    <d v="2017-07-13T00:00:00"/>
    <x v="1"/>
    <s v="Cádiz"/>
    <s v="Departamento"/>
    <n v="120"/>
    <s v="Alquiler"/>
    <n v="23561.919999999998"/>
    <n v="650533"/>
    <n v="520426.4"/>
    <n v="106544.67999999998"/>
    <s v="Carlos"/>
    <n v="3.9"/>
  </r>
  <r>
    <n v="1197"/>
    <d v="2017-03-06T00:00:00"/>
    <d v="2017-12-18T00:00:00"/>
    <x v="0"/>
    <s v="Cádiz"/>
    <s v="Depósito"/>
    <n v="52"/>
    <s v="Alquiler"/>
    <n v="8225.32"/>
    <n v="269843"/>
    <n v="215874.4"/>
    <n v="45743.280000000006"/>
    <s v="Sabrina"/>
    <n v="3.6"/>
  </r>
  <r>
    <n v="1198"/>
    <d v="2017-03-06T00:00:00"/>
    <d v="2017-12-06T00:00:00"/>
    <x v="0"/>
    <s v="Cádiz"/>
    <s v="Terreno"/>
    <n v="91"/>
    <s v="Venta"/>
    <n v="35703.120000000003"/>
    <n v="953863"/>
    <n v="763090.4"/>
    <n v="155069.47999999998"/>
    <s v="Arturo"/>
    <n v="4.2"/>
  </r>
  <r>
    <n v="1199"/>
    <d v="2017-03-06T00:00:00"/>
    <d v="2017-07-25T00:00:00"/>
    <x v="1"/>
    <s v="Málaga"/>
    <s v="Estacionamiento"/>
    <n v="39"/>
    <s v="Alquiler"/>
    <n v="8768.84"/>
    <n v="272231"/>
    <n v="217784.8"/>
    <n v="45677.360000000015"/>
    <s v="Carlos"/>
    <n v="4.8"/>
  </r>
  <r>
    <n v="1200"/>
    <d v="2017-03-06T00:00:00"/>
    <d v="2017-10-01T00:00:00"/>
    <x v="0"/>
    <s v="Málaga"/>
    <s v="Estacionamiento"/>
    <n v="57"/>
    <s v="Alquiler"/>
    <n v="18327"/>
    <n v="511085"/>
    <n v="408868"/>
    <n v="83890"/>
    <s v="Sabrina"/>
    <n v="4.5"/>
  </r>
  <r>
    <n v="1201"/>
    <d v="2017-03-07T00:00:00"/>
    <d v="2017-06-14T00:00:00"/>
    <x v="1"/>
    <s v="Cádiz"/>
    <s v="Local Comercial"/>
    <n v="50"/>
    <s v="Alquiler"/>
    <n v="11108"/>
    <n v="334835"/>
    <n v="267868"/>
    <n v="55859"/>
    <s v="Romina"/>
    <n v="4.3"/>
  </r>
  <r>
    <n v="1202"/>
    <d v="2017-03-07T00:00:00"/>
    <d v="2017-08-28T00:00:00"/>
    <x v="0"/>
    <s v="Cádiz"/>
    <s v="Local Comercial"/>
    <n v="132"/>
    <s v="Venta"/>
    <n v="43108.84"/>
    <n v="1136531"/>
    <n v="909224.8"/>
    <n v="184197.35999999996"/>
    <s v="Ángeles"/>
    <n v="4.4000000000000004"/>
  </r>
  <r>
    <n v="1203"/>
    <d v="2017-03-07T00:00:00"/>
    <d v="2018-01-10T00:00:00"/>
    <x v="0"/>
    <s v="Cádiz"/>
    <s v="Oficinas"/>
    <n v="234"/>
    <s v="Venta"/>
    <n v="39431"/>
    <n v="1049660"/>
    <n v="839728"/>
    <n v="170501"/>
    <s v="Arturo"/>
    <n v="3.9"/>
  </r>
  <r>
    <n v="1204"/>
    <d v="2017-03-07T00:00:00"/>
    <d v="2017-08-26T00:00:00"/>
    <x v="0"/>
    <s v="Málaga"/>
    <s v="Oficinas"/>
    <n v="250"/>
    <s v="Venta"/>
    <n v="85078.399999999994"/>
    <n v="2187920"/>
    <n v="1750336"/>
    <n v="352505.59999999998"/>
    <s v="Arturo"/>
    <n v="4.2"/>
  </r>
  <r>
    <n v="1205"/>
    <d v="2017-03-07T00:00:00"/>
    <d v="2017-07-25T00:00:00"/>
    <x v="1"/>
    <s v="Málaga"/>
    <s v="Local Comercial"/>
    <n v="210"/>
    <s v="Venta"/>
    <n v="83425.16"/>
    <n v="2141564"/>
    <n v="1713251.2"/>
    <n v="344887.64"/>
    <s v="Carlos"/>
    <n v="3.6"/>
  </r>
  <r>
    <n v="1206"/>
    <d v="2017-03-07T00:00:00"/>
    <d v="2017-12-27T00:00:00"/>
    <x v="0"/>
    <s v="Cádiz"/>
    <s v="Estacionamiento"/>
    <n v="113"/>
    <s v="Venta"/>
    <n v="37537.64"/>
    <n v="989801"/>
    <n v="791840.8"/>
    <n v="160422.55999999994"/>
    <s v="Ángeles"/>
    <n v="3.6"/>
  </r>
  <r>
    <n v="1207"/>
    <d v="2017-03-07T00:00:00"/>
    <d v="2018-02-09T00:00:00"/>
    <x v="0"/>
    <s v="Sevilla"/>
    <s v="Departamento"/>
    <n v="245"/>
    <s v="Venta"/>
    <n v="60490"/>
    <n v="1567485"/>
    <n v="1253988"/>
    <n v="253007"/>
    <s v="Carlos"/>
    <n v="4.3"/>
  </r>
  <r>
    <n v="1208"/>
    <d v="2017-03-08T00:00:00"/>
    <d v="2018-02-05T00:00:00"/>
    <x v="0"/>
    <s v="Málaga"/>
    <s v="Terreno"/>
    <n v="232"/>
    <s v="Venta"/>
    <n v="57252.480000000003"/>
    <n v="1485997"/>
    <n v="1188797.6000000001"/>
    <n v="239946.9199999999"/>
    <s v="Carlos"/>
    <n v="4.4000000000000004"/>
  </r>
  <r>
    <n v="1209"/>
    <d v="2017-03-08T00:00:00"/>
    <d v="2017-12-10T00:00:00"/>
    <x v="0"/>
    <s v="Cádiz"/>
    <s v="Casa"/>
    <n v="84"/>
    <s v="Alquiler"/>
    <n v="15079"/>
    <n v="432335"/>
    <n v="345868"/>
    <n v="71388"/>
    <s v="Romina"/>
    <n v="4.9000000000000004"/>
  </r>
  <r>
    <n v="1210"/>
    <d v="2017-03-09T00:00:00"/>
    <d v="2018-01-03T00:00:00"/>
    <x v="0"/>
    <s v="Sevilla"/>
    <s v="Casa"/>
    <n v="240"/>
    <s v="Venta"/>
    <n v="59487.08"/>
    <n v="1540962"/>
    <n v="1232769.6000000001"/>
    <n v="248705.31999999989"/>
    <s v="Iván"/>
    <n v="4.0999999999999996"/>
  </r>
  <r>
    <n v="1211"/>
    <d v="2017-03-09T00:00:00"/>
    <d v="2017-10-18T00:00:00"/>
    <x v="0"/>
    <s v="Sevilla"/>
    <s v="Casa"/>
    <n v="225"/>
    <s v="Venta"/>
    <n v="36548.76"/>
    <n v="972179"/>
    <n v="777743.2"/>
    <n v="157887.04000000004"/>
    <s v="Iván"/>
    <n v="4.5999999999999996"/>
  </r>
  <r>
    <n v="1212"/>
    <d v="2017-03-10T00:00:00"/>
    <d v="2017-09-28T00:00:00"/>
    <x v="0"/>
    <s v="Cádiz"/>
    <s v="Estacionamiento"/>
    <n v="136"/>
    <s v="Venta"/>
    <n v="48653.4"/>
    <n v="1283445"/>
    <n v="1026756"/>
    <n v="208035.6"/>
    <s v="Romina"/>
    <n v="4"/>
  </r>
  <r>
    <n v="1213"/>
    <d v="2017-03-10T00:00:00"/>
    <d v="2017-09-04T00:00:00"/>
    <x v="0"/>
    <s v="Málaga"/>
    <s v="Casa"/>
    <n v="148"/>
    <s v="Venta"/>
    <n v="48481.24"/>
    <n v="1274491"/>
    <n v="1019592.8"/>
    <n v="206416.95999999996"/>
    <s v="Ángeles"/>
    <n v="4.7"/>
  </r>
  <r>
    <n v="1214"/>
    <d v="2017-03-10T00:00:00"/>
    <d v="2017-06-08T00:00:00"/>
    <x v="1"/>
    <s v="Málaga"/>
    <s v="Terreno"/>
    <n v="138"/>
    <s v="Alquiler"/>
    <n v="25533.599999999999"/>
    <n v="692175"/>
    <n v="553740"/>
    <n v="112901.4"/>
    <s v="Ángeles"/>
    <n v="4.4000000000000004"/>
  </r>
  <r>
    <n v="1215"/>
    <d v="2017-03-10T00:00:00"/>
    <d v="2017-08-20T00:00:00"/>
    <x v="0"/>
    <s v="Córdoba"/>
    <s v="Departamento"/>
    <n v="38"/>
    <s v="Alquiler"/>
    <n v="10949.8"/>
    <n v="329855"/>
    <n v="263884"/>
    <n v="55021.2"/>
    <s v="Arturo"/>
    <n v="3.8"/>
  </r>
  <r>
    <n v="1216"/>
    <d v="2017-03-10T00:00:00"/>
    <d v="2017-10-24T00:00:00"/>
    <x v="0"/>
    <s v="Cádiz"/>
    <s v="Departamento"/>
    <n v="274"/>
    <s v="Venta"/>
    <n v="106775.84"/>
    <n v="2724531"/>
    <n v="2179624.7999999998"/>
    <n v="438130.36000000022"/>
    <s v="Sabrina"/>
    <n v="4.7"/>
  </r>
  <r>
    <n v="1217"/>
    <d v="2017-03-11T00:00:00"/>
    <d v="2018-01-25T00:00:00"/>
    <x v="0"/>
    <s v="Sevilla"/>
    <s v="Local Comercial"/>
    <n v="177"/>
    <s v="Venta"/>
    <n v="72640"/>
    <n v="1867285"/>
    <n v="1493828"/>
    <n v="300817"/>
    <s v="Arturo"/>
    <n v="4.8"/>
  </r>
  <r>
    <n v="1218"/>
    <d v="2017-03-11T00:00:00"/>
    <d v="2017-09-18T00:00:00"/>
    <x v="0"/>
    <s v="Córdoba"/>
    <s v="Oficinas"/>
    <n v="234"/>
    <s v="Venta"/>
    <n v="68289.64"/>
    <n v="1765901"/>
    <n v="1412720.8"/>
    <n v="284890.55999999994"/>
    <s v="Romina"/>
    <n v="3.9"/>
  </r>
  <r>
    <n v="1219"/>
    <d v="2017-03-11T00:00:00"/>
    <d v="2017-08-01T00:00:00"/>
    <x v="1"/>
    <s v="Córdoba"/>
    <s v="Depósito"/>
    <n v="247"/>
    <s v="Venta"/>
    <n v="88390.12"/>
    <n v="2271138"/>
    <n v="1816910.4"/>
    <n v="365837.4800000001"/>
    <s v="Sabrina"/>
    <n v="4.9000000000000004"/>
  </r>
  <r>
    <n v="1220"/>
    <d v="2017-03-12T00:00:00"/>
    <d v="2017-10-23T00:00:00"/>
    <x v="0"/>
    <s v="Cádiz"/>
    <s v="Departamento"/>
    <n v="87"/>
    <s v="Alquiler"/>
    <n v="16383.2"/>
    <n v="474965"/>
    <n v="379972"/>
    <n v="78609.8"/>
    <s v="Carlos"/>
    <n v="4.3"/>
  </r>
  <r>
    <n v="1221"/>
    <d v="2017-03-12T00:00:00"/>
    <d v="2017-11-27T00:00:00"/>
    <x v="0"/>
    <s v="Málaga"/>
    <s v="Depósito"/>
    <n v="262"/>
    <s v="Venta"/>
    <n v="80358.8"/>
    <n v="2068780"/>
    <n v="1655024"/>
    <n v="333397.2"/>
    <s v="Carlos"/>
    <n v="3.9"/>
  </r>
  <r>
    <n v="1222"/>
    <d v="2017-03-12T00:00:00"/>
    <d v="2017-07-10T00:00:00"/>
    <x v="1"/>
    <s v="Córdoba"/>
    <s v="Departamento"/>
    <n v="238"/>
    <s v="Venta"/>
    <n v="54498.2"/>
    <n v="1414365"/>
    <n v="1131492"/>
    <n v="228374.8"/>
    <s v="Carlos"/>
    <n v="4.0999999999999996"/>
  </r>
  <r>
    <n v="1223"/>
    <d v="2017-03-12T00:00:00"/>
    <d v="2017-06-10T00:00:00"/>
    <x v="1"/>
    <s v="Cádiz"/>
    <s v="Depósito"/>
    <n v="176"/>
    <s v="Venta"/>
    <n v="71283"/>
    <n v="1841960"/>
    <n v="1473568"/>
    <n v="297109"/>
    <s v="Ángeles"/>
    <n v="4.7"/>
  </r>
  <r>
    <n v="1224"/>
    <d v="2017-03-13T00:00:00"/>
    <d v="2017-12-22T00:00:00"/>
    <x v="0"/>
    <s v="Cádiz"/>
    <s v="Oficinas"/>
    <n v="121"/>
    <s v="Venta"/>
    <n v="41976.6"/>
    <n v="1107225"/>
    <n v="885780"/>
    <n v="179468.4"/>
    <s v="Romina"/>
    <n v="4.0999999999999996"/>
  </r>
  <r>
    <n v="1225"/>
    <d v="2017-03-14T00:00:00"/>
    <d v="2018-01-22T00:00:00"/>
    <x v="0"/>
    <s v="Sevilla"/>
    <s v="Terreno"/>
    <n v="158"/>
    <s v="Venta"/>
    <n v="30572.720000000001"/>
    <n v="821553"/>
    <n v="657242.4"/>
    <n v="133737.87999999998"/>
    <s v="Iván"/>
    <n v="4.0999999999999996"/>
  </r>
  <r>
    <n v="1226"/>
    <d v="2017-03-14T00:00:00"/>
    <d v="2017-08-17T00:00:00"/>
    <x v="0"/>
    <s v="Málaga"/>
    <s v="Depósito"/>
    <n v="284"/>
    <s v="Venta"/>
    <n v="59103.8"/>
    <n v="1533680"/>
    <n v="1226944"/>
    <n v="247632.2"/>
    <s v="Ángeles"/>
    <n v="4.8"/>
  </r>
  <r>
    <n v="1227"/>
    <d v="2017-03-14T00:00:00"/>
    <d v="2017-10-20T00:00:00"/>
    <x v="0"/>
    <s v="Sevilla"/>
    <s v="Depósito"/>
    <n v="160"/>
    <s v="Venta"/>
    <n v="60418.6"/>
    <n v="1563325"/>
    <n v="1250660"/>
    <n v="252246.39999999999"/>
    <s v="Ángeles"/>
    <n v="5"/>
  </r>
  <r>
    <n v="1228"/>
    <d v="2017-03-14T00:00:00"/>
    <d v="2017-06-20T00:00:00"/>
    <x v="1"/>
    <s v="Sevilla"/>
    <s v="Departamento"/>
    <n v="182"/>
    <s v="Venta"/>
    <n v="38714.519999999997"/>
    <n v="1033073"/>
    <n v="826458.4"/>
    <n v="167900.08"/>
    <s v="Romina"/>
    <n v="4"/>
  </r>
  <r>
    <n v="1229"/>
    <d v="2017-03-14T00:00:00"/>
    <d v="2018-01-15T00:00:00"/>
    <x v="0"/>
    <s v="Sevilla"/>
    <s v="Casa"/>
    <n v="72"/>
    <s v="Alquiler"/>
    <n v="17148.72"/>
    <n v="488128"/>
    <n v="390502.40000000002"/>
    <n v="80476.879999999976"/>
    <s v="Ángeles"/>
    <n v="3.6"/>
  </r>
  <r>
    <n v="1230"/>
    <d v="2017-03-15T00:00:00"/>
    <d v="2017-11-27T00:00:00"/>
    <x v="0"/>
    <s v="Cádiz"/>
    <s v="Casa"/>
    <n v="262"/>
    <s v="Venta"/>
    <n v="95763.8"/>
    <n v="2459205"/>
    <n v="1967364"/>
    <n v="396077.2"/>
    <s v="Romina"/>
    <n v="5"/>
  </r>
  <r>
    <n v="1231"/>
    <d v="2017-03-16T00:00:00"/>
    <d v="2017-11-11T00:00:00"/>
    <x v="0"/>
    <s v="Córdoba"/>
    <s v="Oficinas"/>
    <n v="125"/>
    <s v="Venta"/>
    <n v="50575.199999999997"/>
    <n v="1329465"/>
    <n v="1063572"/>
    <n v="215317.8"/>
    <s v="Sabrina"/>
    <n v="4.8"/>
  </r>
  <r>
    <n v="1232"/>
    <d v="2017-03-16T00:00:00"/>
    <d v="2018-02-17T00:00:00"/>
    <x v="0"/>
    <s v="Sevilla"/>
    <s v="Estacionamiento"/>
    <n v="134"/>
    <s v="Venta"/>
    <n v="37258.120000000003"/>
    <n v="986063"/>
    <n v="788850.4"/>
    <n v="159954.47999999998"/>
    <s v="Ángeles"/>
    <n v="4.8"/>
  </r>
  <r>
    <n v="1233"/>
    <d v="2017-03-17T00:00:00"/>
    <d v="2017-08-20T00:00:00"/>
    <x v="0"/>
    <s v="Córdoba"/>
    <s v="Terreno"/>
    <n v="84"/>
    <s v="Venta"/>
    <n v="31762.04"/>
    <n v="857261"/>
    <n v="685808.8"/>
    <n v="139690.15999999995"/>
    <s v="Romina"/>
    <n v="4.9000000000000004"/>
  </r>
  <r>
    <n v="1234"/>
    <d v="2017-03-17T00:00:00"/>
    <d v="2017-07-26T00:00:00"/>
    <x v="1"/>
    <s v="Málaga"/>
    <s v="Departamento"/>
    <n v="109"/>
    <s v="Venta"/>
    <n v="32977.519999999997"/>
    <n v="885373"/>
    <n v="708298.4"/>
    <n v="144097.07999999999"/>
    <s v="Iván"/>
    <n v="3.7"/>
  </r>
  <r>
    <n v="1235"/>
    <d v="2017-03-18T00:00:00"/>
    <d v="2017-06-28T00:00:00"/>
    <x v="1"/>
    <s v="Sevilla"/>
    <s v="Estacionamiento"/>
    <n v="226"/>
    <s v="Venta"/>
    <n v="65744.92"/>
    <n v="1709658"/>
    <n v="1367726.4"/>
    <n v="276186.68000000011"/>
    <s v="Carlos"/>
    <n v="4"/>
  </r>
  <r>
    <n v="1236"/>
    <d v="2017-03-18T00:00:00"/>
    <d v="2018-01-18T00:00:00"/>
    <x v="0"/>
    <s v="Córdoba"/>
    <s v="Terreno"/>
    <n v="111"/>
    <s v="Venta"/>
    <n v="33008.28"/>
    <n v="877717"/>
    <n v="702173.6"/>
    <n v="142535.12000000002"/>
    <s v="Ángeles"/>
    <n v="4.4000000000000004"/>
  </r>
  <r>
    <n v="1237"/>
    <d v="2017-03-19T00:00:00"/>
    <d v="2018-02-27T00:00:00"/>
    <x v="0"/>
    <s v="Sevilla"/>
    <s v="Depósito"/>
    <n v="51"/>
    <s v="Alquiler"/>
    <n v="13943.6"/>
    <n v="412575"/>
    <n v="330060"/>
    <n v="68571.399999999994"/>
    <s v="Carlos"/>
    <n v="4.5999999999999996"/>
  </r>
  <r>
    <n v="1238"/>
    <d v="2017-03-19T00:00:00"/>
    <d v="2017-07-28T00:00:00"/>
    <x v="1"/>
    <s v="Córdoba"/>
    <s v="Oficinas"/>
    <n v="188"/>
    <s v="Venta"/>
    <n v="31819.32"/>
    <n v="857093"/>
    <n v="685674.4"/>
    <n v="139599.27999999997"/>
    <s v="Sabrina"/>
    <n v="3.7"/>
  </r>
  <r>
    <n v="1239"/>
    <d v="2017-03-19T00:00:00"/>
    <d v="2017-10-05T00:00:00"/>
    <x v="0"/>
    <s v="Sevilla"/>
    <s v="Terreno"/>
    <n v="142"/>
    <s v="Venta"/>
    <n v="32611.599999999999"/>
    <n v="876100"/>
    <n v="700880"/>
    <n v="142608.4"/>
    <s v="Ángeles"/>
    <n v="3.6"/>
  </r>
  <r>
    <n v="1240"/>
    <d v="2017-03-19T00:00:00"/>
    <d v="2017-06-20T00:00:00"/>
    <x v="1"/>
    <s v="Córdoba"/>
    <s v="Oficinas"/>
    <n v="280"/>
    <s v="Venta"/>
    <n v="101761.4"/>
    <n v="2598920"/>
    <n v="2079136"/>
    <n v="418022.6"/>
    <s v="Romina"/>
    <n v="4.3"/>
  </r>
  <r>
    <n v="1241"/>
    <d v="2017-03-19T00:00:00"/>
    <d v="2017-12-17T00:00:00"/>
    <x v="0"/>
    <s v="Córdoba"/>
    <s v="Local Comercial"/>
    <n v="83"/>
    <s v="Alquiler"/>
    <n v="24372.32"/>
    <n v="667093"/>
    <n v="533674.4"/>
    <n v="109046.27999999997"/>
    <s v="Carlos"/>
    <n v="4.2"/>
  </r>
  <r>
    <n v="1242"/>
    <d v="2017-03-20T00:00:00"/>
    <d v="2017-09-30T00:00:00"/>
    <x v="0"/>
    <s v="Málaga"/>
    <s v="Oficinas"/>
    <n v="93"/>
    <s v="Alquiler"/>
    <n v="18230"/>
    <n v="520685"/>
    <n v="416548"/>
    <n v="85907"/>
    <s v="Arturo"/>
    <n v="3.7"/>
  </r>
  <r>
    <n v="1243"/>
    <d v="2017-03-20T00:00:00"/>
    <d v="2017-08-21T00:00:00"/>
    <x v="0"/>
    <s v="Cádiz"/>
    <s v="Local Comercial"/>
    <n v="46"/>
    <s v="Alquiler"/>
    <n v="9819.64"/>
    <n v="306001"/>
    <n v="244800.8"/>
    <n v="51380.560000000012"/>
    <s v="Romina"/>
    <n v="4.8"/>
  </r>
  <r>
    <n v="1244"/>
    <d v="2017-03-20T00:00:00"/>
    <d v="2017-07-31T00:00:00"/>
    <x v="1"/>
    <s v="Córdoba"/>
    <s v="Departamento"/>
    <n v="270"/>
    <s v="Venta"/>
    <n v="44909.72"/>
    <n v="1189203"/>
    <n v="951362.4"/>
    <n v="192930.87999999998"/>
    <s v="Arturo"/>
    <n v="4"/>
  </r>
  <r>
    <n v="1245"/>
    <d v="2017-03-20T00:00:00"/>
    <d v="2017-11-23T00:00:00"/>
    <x v="0"/>
    <s v="Sevilla"/>
    <s v="Local Comercial"/>
    <n v="273"/>
    <s v="Venta"/>
    <n v="57944.12"/>
    <n v="1513913"/>
    <n v="1211130.3999999999"/>
    <n v="244838.4800000001"/>
    <s v="Ángeles"/>
    <n v="3.7"/>
  </r>
  <r>
    <n v="1246"/>
    <d v="2017-03-21T00:00:00"/>
    <d v="2017-08-31T00:00:00"/>
    <x v="0"/>
    <s v="Málaga"/>
    <s v="Local Comercial"/>
    <n v="64"/>
    <s v="Alquiler"/>
    <n v="13550.28"/>
    <n v="403617"/>
    <n v="322893.59999999998"/>
    <n v="67173.120000000024"/>
    <s v="Carlos"/>
    <n v="4.0999999999999996"/>
  </r>
  <r>
    <n v="1247"/>
    <d v="2017-03-22T00:00:00"/>
    <d v="2017-12-09T00:00:00"/>
    <x v="0"/>
    <s v="Cádiz"/>
    <s v="Local Comercial"/>
    <n v="263"/>
    <s v="Venta"/>
    <n v="61457.36"/>
    <n v="1594369"/>
    <n v="1275495.2"/>
    <n v="257416.44000000006"/>
    <s v="Sabrina"/>
    <n v="4.8"/>
  </r>
  <r>
    <n v="1248"/>
    <d v="2017-03-22T00:00:00"/>
    <d v="2018-01-02T00:00:00"/>
    <x v="0"/>
    <s v="Córdoba"/>
    <s v="Oficinas"/>
    <n v="179"/>
    <s v="Venta"/>
    <n v="33059.279999999999"/>
    <n v="887517"/>
    <n v="710013.6"/>
    <n v="144444.12000000002"/>
    <s v="Romina"/>
    <n v="4.5"/>
  </r>
  <r>
    <n v="1249"/>
    <d v="2017-03-22T00:00:00"/>
    <d v="2017-08-09T00:00:00"/>
    <x v="1"/>
    <s v="Sevilla"/>
    <s v="Local Comercial"/>
    <n v="92"/>
    <s v="Alquiler"/>
    <n v="19089.919999999998"/>
    <n v="536633"/>
    <n v="429306.4"/>
    <n v="88236.679999999978"/>
    <s v="Carlos"/>
    <n v="4.3"/>
  </r>
  <r>
    <n v="1250"/>
    <d v="2017-03-23T00:00:00"/>
    <d v="2018-01-31T00:00:00"/>
    <x v="0"/>
    <s v="Córdoba"/>
    <s v="Depósito"/>
    <n v="156"/>
    <s v="Venta"/>
    <n v="53816.72"/>
    <n v="1399328"/>
    <n v="1119462.3999999999"/>
    <n v="226048.88000000009"/>
    <s v="Sabrina"/>
    <n v="4"/>
  </r>
  <r>
    <n v="1251"/>
    <d v="2017-03-23T00:00:00"/>
    <d v="2017-06-28T00:00:00"/>
    <x v="1"/>
    <s v="Málaga"/>
    <s v="Departamento"/>
    <n v="145"/>
    <s v="Alquiler"/>
    <n v="28201"/>
    <n v="766835"/>
    <n v="613468"/>
    <n v="125166"/>
    <s v="Romina"/>
    <n v="3.6"/>
  </r>
  <r>
    <n v="1252"/>
    <d v="2017-03-23T00:00:00"/>
    <d v="2017-11-02T00:00:00"/>
    <x v="0"/>
    <s v="Málaga"/>
    <s v="Oficinas"/>
    <n v="122"/>
    <s v="Venta"/>
    <n v="33551.440000000002"/>
    <n v="904121"/>
    <n v="723296.8"/>
    <n v="147272.75999999995"/>
    <s v="Sabrina"/>
    <n v="4.4000000000000004"/>
  </r>
  <r>
    <n v="1253"/>
    <d v="2017-03-23T00:00:00"/>
    <d v="2018-01-26T00:00:00"/>
    <x v="0"/>
    <s v="Sevilla"/>
    <s v="Local Comercial"/>
    <n v="65"/>
    <s v="Alquiler"/>
    <n v="17194"/>
    <n v="496210"/>
    <n v="396968"/>
    <n v="82048"/>
    <s v="Carlos"/>
    <n v="3.8"/>
  </r>
  <r>
    <n v="1254"/>
    <d v="2017-03-24T00:00:00"/>
    <d v="2018-02-20T00:00:00"/>
    <x v="0"/>
    <s v="Málaga"/>
    <s v="Oficinas"/>
    <n v="122"/>
    <s v="Alquiler"/>
    <n v="29115.360000000001"/>
    <n v="794294"/>
    <n v="635435.19999999995"/>
    <n v="129743.44000000005"/>
    <s v="Sabrina"/>
    <n v="3.9"/>
  </r>
  <r>
    <n v="1255"/>
    <d v="2017-03-24T00:00:00"/>
    <d v="2017-10-16T00:00:00"/>
    <x v="0"/>
    <s v="Sevilla"/>
    <s v="Terreno"/>
    <n v="33"/>
    <s v="Alquiler"/>
    <n v="13269.4"/>
    <n v="390845"/>
    <n v="312676"/>
    <n v="64899.6"/>
    <s v="Romina"/>
    <n v="5"/>
  </r>
  <r>
    <n v="1256"/>
    <d v="2017-03-24T00:00:00"/>
    <d v="2017-10-09T00:00:00"/>
    <x v="0"/>
    <s v="Málaga"/>
    <s v="Depósito"/>
    <n v="162"/>
    <s v="Venta"/>
    <n v="64087.68"/>
    <n v="1656677"/>
    <n v="1325341.6000000001"/>
    <n v="267247.71999999991"/>
    <s v="Ángeles"/>
    <n v="4.9000000000000004"/>
  </r>
  <r>
    <n v="1257"/>
    <d v="2017-03-25T00:00:00"/>
    <d v="2018-02-27T00:00:00"/>
    <x v="0"/>
    <s v="Cádiz"/>
    <s v="Casa"/>
    <n v="112"/>
    <s v="Venta"/>
    <n v="45180"/>
    <n v="1186010"/>
    <n v="948808"/>
    <n v="192022"/>
    <s v="Arturo"/>
    <n v="3.6"/>
  </r>
  <r>
    <n v="1258"/>
    <d v="2017-03-25T00:00:00"/>
    <d v="2017-08-22T00:00:00"/>
    <x v="0"/>
    <s v="Málaga"/>
    <s v="Depósito"/>
    <n v="235"/>
    <s v="Venta"/>
    <n v="48815.48"/>
    <n v="1285347"/>
    <n v="1028277.6"/>
    <n v="208253.92"/>
    <s v="Iván"/>
    <n v="4.9000000000000004"/>
  </r>
  <r>
    <n v="1259"/>
    <d v="2017-03-25T00:00:00"/>
    <d v="2017-11-03T00:00:00"/>
    <x v="0"/>
    <s v="Cádiz"/>
    <s v="Terreno"/>
    <n v="173"/>
    <s v="Venta"/>
    <n v="58682.400000000001"/>
    <n v="1531745"/>
    <n v="1225396"/>
    <n v="247666.6"/>
    <s v="Sabrina"/>
    <n v="4.5999999999999996"/>
  </r>
  <r>
    <n v="1260"/>
    <d v="2017-03-26T00:00:00"/>
    <d v="2017-07-24T00:00:00"/>
    <x v="1"/>
    <s v="Córdoba"/>
    <s v="Depósito"/>
    <n v="87"/>
    <s v="Alquiler"/>
    <n v="18623.96"/>
    <n v="522334"/>
    <n v="417867.2"/>
    <n v="85842.84"/>
    <s v="Arturo"/>
    <n v="4.7"/>
  </r>
  <r>
    <n v="1261"/>
    <d v="2017-03-26T00:00:00"/>
    <d v="2018-02-08T00:00:00"/>
    <x v="0"/>
    <s v="Cádiz"/>
    <s v="Estacionamiento"/>
    <n v="180"/>
    <s v="Venta"/>
    <n v="46749.2"/>
    <n v="1231415"/>
    <n v="985132"/>
    <n v="199533.8"/>
    <s v="Iván"/>
    <n v="3.8"/>
  </r>
  <r>
    <n v="1262"/>
    <d v="2017-03-26T00:00:00"/>
    <d v="2017-08-27T00:00:00"/>
    <x v="0"/>
    <s v="Cádiz"/>
    <s v="Local Comercial"/>
    <n v="63"/>
    <s v="Alquiler"/>
    <n v="19995.84"/>
    <n v="561581"/>
    <n v="449264.8"/>
    <n v="92320.360000000015"/>
    <s v="Carlos"/>
    <n v="4.4000000000000004"/>
  </r>
  <r>
    <n v="1263"/>
    <d v="2017-03-27T00:00:00"/>
    <d v="2018-03-26T00:00:00"/>
    <x v="0"/>
    <s v="Córdoba"/>
    <s v="Oficinas"/>
    <n v="192"/>
    <s v="Venta"/>
    <n v="33036.559999999998"/>
    <n v="885949"/>
    <n v="708759.2"/>
    <n v="144153.24000000005"/>
    <s v="Iván"/>
    <n v="3.9"/>
  </r>
  <r>
    <n v="1264"/>
    <d v="2017-03-28T00:00:00"/>
    <d v="2017-10-04T00:00:00"/>
    <x v="0"/>
    <s v="Sevilla"/>
    <s v="Estacionamiento"/>
    <n v="180"/>
    <s v="Venta"/>
    <n v="73015.960000000006"/>
    <n v="1879559"/>
    <n v="1503647.2"/>
    <n v="302895.84000000003"/>
    <s v="Arturo"/>
    <n v="4.5"/>
  </r>
  <r>
    <n v="1265"/>
    <d v="2017-03-28T00:00:00"/>
    <d v="2017-07-12T00:00:00"/>
    <x v="1"/>
    <s v="Sevilla"/>
    <s v="Terreno"/>
    <n v="63"/>
    <s v="Alquiler"/>
    <n v="24273.84"/>
    <n v="663806"/>
    <n v="531044.80000000005"/>
    <n v="108487.35999999996"/>
    <s v="Carlos"/>
    <n v="4"/>
  </r>
  <r>
    <n v="1266"/>
    <d v="2017-03-28T00:00:00"/>
    <d v="2017-07-24T00:00:00"/>
    <x v="1"/>
    <s v="Málaga"/>
    <s v="Depósito"/>
    <n v="52"/>
    <s v="Alquiler"/>
    <n v="13528.44"/>
    <n v="399746"/>
    <n v="319796.8"/>
    <n v="66420.760000000009"/>
    <s v="Carlos"/>
    <n v="4.3"/>
  </r>
  <r>
    <n v="1267"/>
    <d v="2017-03-29T00:00:00"/>
    <d v="2018-02-14T00:00:00"/>
    <x v="0"/>
    <s v="Málaga"/>
    <s v="Estacionamiento"/>
    <n v="33"/>
    <s v="Alquiler"/>
    <n v="12909.8"/>
    <n v="386205"/>
    <n v="308964"/>
    <n v="64331.199999999997"/>
    <s v="Sabrina"/>
    <n v="4.5"/>
  </r>
  <r>
    <n v="1268"/>
    <d v="2017-03-30T00:00:00"/>
    <d v="2018-03-30T00:00:00"/>
    <x v="0"/>
    <s v="Málaga"/>
    <s v="Depósito"/>
    <n v="163"/>
    <s v="Venta"/>
    <n v="46891.76"/>
    <n v="1227529"/>
    <n v="982023.2"/>
    <n v="198614.04000000004"/>
    <s v="Carlos"/>
    <n v="4.5999999999999996"/>
  </r>
  <r>
    <n v="1269"/>
    <d v="2017-03-30T00:00:00"/>
    <d v="2018-02-11T00:00:00"/>
    <x v="0"/>
    <s v="Córdoba"/>
    <s v="Casa"/>
    <n v="134"/>
    <s v="Venta"/>
    <n v="51211.519999999997"/>
    <n v="1344173"/>
    <n v="1075338.3999999999"/>
    <n v="217623.0800000001"/>
    <s v="Ángeles"/>
    <n v="3.6"/>
  </r>
  <r>
    <n v="1270"/>
    <d v="2017-03-30T00:00:00"/>
    <d v="2018-01-11T00:00:00"/>
    <x v="0"/>
    <s v="Málaga"/>
    <s v="Oficinas"/>
    <n v="84"/>
    <s v="Alquiler"/>
    <n v="20348.36"/>
    <n v="568269"/>
    <n v="454615.2"/>
    <n v="93305.439999999988"/>
    <s v="Carlos"/>
    <n v="5"/>
  </r>
  <r>
    <n v="1271"/>
    <d v="2017-03-30T00:00:00"/>
    <d v="2017-07-12T00:00:00"/>
    <x v="1"/>
    <s v="Cádiz"/>
    <s v="Terreno"/>
    <n v="192"/>
    <s v="Venta"/>
    <n v="68467.039999999994"/>
    <n v="1767361"/>
    <n v="1413888.8"/>
    <n v="285005.15999999997"/>
    <s v="Sabrina"/>
    <n v="4.4000000000000004"/>
  </r>
  <r>
    <n v="1272"/>
    <d v="2017-03-30T00:00:00"/>
    <d v="2017-10-23T00:00:00"/>
    <x v="0"/>
    <s v="Cádiz"/>
    <s v="Estacionamiento"/>
    <n v="211"/>
    <s v="Venta"/>
    <n v="58840.36"/>
    <n v="1537469"/>
    <n v="1229975.2"/>
    <n v="248653.44000000006"/>
    <s v="Carlos"/>
    <n v="3.7"/>
  </r>
  <r>
    <n v="1273"/>
    <d v="2017-03-31T00:00:00"/>
    <d v="2017-11-04T00:00:00"/>
    <x v="0"/>
    <s v="Cádiz"/>
    <s v="Depósito"/>
    <n v="278"/>
    <s v="Venta"/>
    <n v="62885.32"/>
    <n v="1635718"/>
    <n v="1308574.3999999999"/>
    <n v="264258.28000000009"/>
    <s v="Arturo"/>
    <n v="3.7"/>
  </r>
  <r>
    <n v="1274"/>
    <d v="2017-03-31T00:00:00"/>
    <d v="2017-07-09T00:00:00"/>
    <x v="1"/>
    <s v="Sevilla"/>
    <s v="Depósito"/>
    <n v="185"/>
    <s v="Venta"/>
    <n v="72227.839999999997"/>
    <n v="1858256"/>
    <n v="1486604.8"/>
    <n v="299423.35999999999"/>
    <s v="Arturo"/>
    <n v="4.9000000000000004"/>
  </r>
  <r>
    <n v="1275"/>
    <d v="2017-04-01T00:00:00"/>
    <d v="2017-12-03T00:00:00"/>
    <x v="0"/>
    <s v="Sevilla"/>
    <s v="Oficinas"/>
    <n v="273"/>
    <s v="Venta"/>
    <n v="69541.2"/>
    <n v="1790665"/>
    <n v="1432532"/>
    <n v="288591.8"/>
    <s v="Sabrina"/>
    <n v="4.5999999999999996"/>
  </r>
  <r>
    <n v="1276"/>
    <d v="2017-04-02T00:00:00"/>
    <d v="2017-12-04T00:00:00"/>
    <x v="0"/>
    <s v="Sevilla"/>
    <s v="Local Comercial"/>
    <n v="217"/>
    <s v="Venta"/>
    <n v="63925.8"/>
    <n v="1653755"/>
    <n v="1323004"/>
    <n v="266825.2"/>
    <s v="Sabrina"/>
    <n v="4.2"/>
  </r>
  <r>
    <n v="1277"/>
    <d v="2017-04-02T00:00:00"/>
    <d v="2018-01-29T00:00:00"/>
    <x v="0"/>
    <s v="Sevilla"/>
    <s v="Departamento"/>
    <n v="280"/>
    <s v="Venta"/>
    <n v="88533.6"/>
    <n v="2269175"/>
    <n v="1815340"/>
    <n v="365301.4"/>
    <s v="Ángeles"/>
    <n v="4.8"/>
  </r>
  <r>
    <n v="1278"/>
    <d v="2017-04-02T00:00:00"/>
    <d v="2017-11-17T00:00:00"/>
    <x v="0"/>
    <s v="Sevilla"/>
    <s v="Departamento"/>
    <n v="126"/>
    <s v="Venta"/>
    <n v="40977.120000000003"/>
    <n v="1076513"/>
    <n v="861210.4"/>
    <n v="174325.47999999998"/>
    <s v="Ángeles"/>
    <n v="3.7"/>
  </r>
  <r>
    <n v="1279"/>
    <d v="2017-04-02T00:00:00"/>
    <d v="2017-07-24T00:00:00"/>
    <x v="1"/>
    <s v="Sevilla"/>
    <s v="Terreno"/>
    <n v="117"/>
    <s v="Venta"/>
    <n v="31089.360000000001"/>
    <n v="841369"/>
    <n v="673095.2"/>
    <n v="137184.44000000006"/>
    <s v="Romina"/>
    <n v="4.0999999999999996"/>
  </r>
  <r>
    <n v="1280"/>
    <d v="2017-04-03T00:00:00"/>
    <d v="2017-09-26T00:00:00"/>
    <x v="0"/>
    <s v="Córdoba"/>
    <s v="Casa"/>
    <n v="281"/>
    <s v="Venta"/>
    <n v="76491"/>
    <n v="1974485"/>
    <n v="1579588"/>
    <n v="318406"/>
    <s v="Carlos"/>
    <n v="3.8"/>
  </r>
  <r>
    <n v="1281"/>
    <d v="2017-04-04T00:00:00"/>
    <d v="2018-01-06T00:00:00"/>
    <x v="0"/>
    <s v="Sevilla"/>
    <s v="Terreno"/>
    <n v="171"/>
    <s v="Venta"/>
    <n v="39143.32"/>
    <n v="1041093"/>
    <n v="832874.4"/>
    <n v="169075.27999999997"/>
    <s v="Iván"/>
    <n v="4.4000000000000004"/>
  </r>
  <r>
    <n v="1282"/>
    <d v="2017-04-04T00:00:00"/>
    <d v="2017-07-17T00:00:00"/>
    <x v="1"/>
    <s v="Málaga"/>
    <s v="Oficinas"/>
    <n v="97"/>
    <s v="Alquiler"/>
    <n v="19810.560000000001"/>
    <n v="557399"/>
    <n v="445919.2"/>
    <n v="91669.239999999991"/>
    <s v="Iván"/>
    <n v="5"/>
  </r>
  <r>
    <n v="1283"/>
    <d v="2017-04-04T00:00:00"/>
    <d v="2017-10-31T00:00:00"/>
    <x v="0"/>
    <s v="Sevilla"/>
    <s v="Departamento"/>
    <n v="176"/>
    <s v="Venta"/>
    <n v="31331.4"/>
    <n v="849145"/>
    <n v="679316"/>
    <n v="138497.60000000001"/>
    <s v="Iván"/>
    <n v="4.9000000000000004"/>
  </r>
  <r>
    <n v="1284"/>
    <d v="2017-04-05T00:00:00"/>
    <d v="2017-08-26T00:00:00"/>
    <x v="1"/>
    <s v="Málaga"/>
    <s v="Casa"/>
    <n v="72"/>
    <s v="Alquiler"/>
    <n v="15000"/>
    <n v="437360"/>
    <n v="349888"/>
    <n v="72472"/>
    <s v="Carlos"/>
    <n v="4"/>
  </r>
  <r>
    <n v="1285"/>
    <d v="2017-04-05T00:00:00"/>
    <d v="2017-08-26T00:00:00"/>
    <x v="1"/>
    <s v="Málaga"/>
    <s v="Estacionamiento"/>
    <n v="65"/>
    <s v="Alquiler"/>
    <n v="26411.759999999998"/>
    <n v="718829"/>
    <n v="575063.19999999995"/>
    <n v="117354.04000000005"/>
    <s v="Arturo"/>
    <n v="3.7"/>
  </r>
  <r>
    <n v="1286"/>
    <d v="2017-04-05T00:00:00"/>
    <d v="2017-09-16T00:00:00"/>
    <x v="0"/>
    <s v="Sevilla"/>
    <s v="Depósito"/>
    <n v="291"/>
    <s v="Venta"/>
    <n v="114033.48"/>
    <n v="2908772"/>
    <n v="2327017.6"/>
    <n v="467720.91999999993"/>
    <s v="Sabrina"/>
    <n v="4.5"/>
  </r>
  <r>
    <n v="1287"/>
    <d v="2017-04-05T00:00:00"/>
    <d v="2017-09-21T00:00:00"/>
    <x v="0"/>
    <s v="Málaga"/>
    <s v="Estacionamiento"/>
    <n v="190"/>
    <s v="Venta"/>
    <n v="63412.36"/>
    <n v="1648819"/>
    <n v="1319055.2"/>
    <n v="266351.44000000006"/>
    <s v="Iván"/>
    <n v="3.8"/>
  </r>
  <r>
    <n v="1288"/>
    <d v="2017-04-05T00:00:00"/>
    <d v="2018-01-06T00:00:00"/>
    <x v="0"/>
    <s v="Sevilla"/>
    <s v="Casa"/>
    <n v="240"/>
    <s v="Venta"/>
    <n v="95576.92"/>
    <n v="2450133"/>
    <n v="1960106.4"/>
    <n v="394449.68000000011"/>
    <s v="Ángeles"/>
    <n v="4.9000000000000004"/>
  </r>
  <r>
    <n v="1289"/>
    <d v="2017-04-05T00:00:00"/>
    <d v="2017-11-07T00:00:00"/>
    <x v="0"/>
    <s v="Cádiz"/>
    <s v="Terreno"/>
    <n v="253"/>
    <s v="Venta"/>
    <n v="73563.28"/>
    <n v="1894292"/>
    <n v="1515433.6"/>
    <n v="305295.11999999988"/>
    <s v="Sabrina"/>
    <n v="3.7"/>
  </r>
  <r>
    <n v="1290"/>
    <d v="2017-04-05T00:00:00"/>
    <d v="2017-07-21T00:00:00"/>
    <x v="1"/>
    <s v="Sevilla"/>
    <s v="Casa"/>
    <n v="172"/>
    <s v="Venta"/>
    <n v="61521"/>
    <n v="1596610"/>
    <n v="1277288"/>
    <n v="257801"/>
    <s v="Sabrina"/>
    <n v="4.5999999999999996"/>
  </r>
  <r>
    <n v="1291"/>
    <d v="2017-04-06T00:00:00"/>
    <d v="2017-11-30T00:00:00"/>
    <x v="0"/>
    <s v="Cádiz"/>
    <s v="Local Comercial"/>
    <n v="124"/>
    <s v="Venta"/>
    <n v="50144.800000000003"/>
    <n v="1309805"/>
    <n v="1047844"/>
    <n v="211816.2"/>
    <s v="Carlos"/>
    <n v="3.9"/>
  </r>
  <r>
    <n v="1292"/>
    <d v="2017-04-06T00:00:00"/>
    <d v="2017-09-02T00:00:00"/>
    <x v="1"/>
    <s v="Málaga"/>
    <s v="Casa"/>
    <n v="164"/>
    <s v="Venta"/>
    <n v="61457.8"/>
    <n v="1603205"/>
    <n v="1282564"/>
    <n v="259183.2"/>
    <s v="Arturo"/>
    <n v="4.8"/>
  </r>
  <r>
    <n v="1293"/>
    <d v="2017-04-06T00:00:00"/>
    <d v="2017-11-30T00:00:00"/>
    <x v="0"/>
    <s v="Córdoba"/>
    <s v="Departamento"/>
    <n v="224"/>
    <s v="Venta"/>
    <n v="71237"/>
    <n v="1843135"/>
    <n v="1474508"/>
    <n v="297390"/>
    <s v="Arturo"/>
    <n v="4.9000000000000004"/>
  </r>
  <r>
    <n v="1294"/>
    <d v="2017-04-07T00:00:00"/>
    <d v="2018-01-12T00:00:00"/>
    <x v="0"/>
    <s v="Córdoba"/>
    <s v="Oficinas"/>
    <n v="96"/>
    <s v="Alquiler"/>
    <n v="18601.72"/>
    <n v="516803"/>
    <n v="413442.4"/>
    <n v="84758.879999999976"/>
    <s v="Carlos"/>
    <n v="4.5"/>
  </r>
  <r>
    <n v="1295"/>
    <d v="2017-04-07T00:00:00"/>
    <d v="2017-12-24T00:00:00"/>
    <x v="0"/>
    <s v="Córdoba"/>
    <s v="Oficinas"/>
    <n v="209"/>
    <s v="Venta"/>
    <n v="35376.120000000003"/>
    <n v="935713"/>
    <n v="748570.4"/>
    <n v="151766.47999999998"/>
    <s v="Sabrina"/>
    <n v="3.9"/>
  </r>
  <r>
    <n v="1296"/>
    <d v="2017-04-07T00:00:00"/>
    <d v="2017-08-31T00:00:00"/>
    <x v="1"/>
    <s v="Cádiz"/>
    <s v="Oficinas"/>
    <n v="85"/>
    <s v="Alquiler"/>
    <n v="27827.88"/>
    <n v="752757"/>
    <n v="602205.6"/>
    <n v="122723.52000000002"/>
    <s v="Romina"/>
    <n v="4.2"/>
  </r>
  <r>
    <n v="1297"/>
    <d v="2017-04-07T00:00:00"/>
    <d v="2017-07-07T00:00:00"/>
    <x v="1"/>
    <s v="Cádiz"/>
    <s v="Departamento"/>
    <n v="226"/>
    <s v="Venta"/>
    <n v="68958"/>
    <n v="1787935"/>
    <n v="1430348"/>
    <n v="288629"/>
    <s v="Iván"/>
    <n v="5"/>
  </r>
  <r>
    <n v="1298"/>
    <d v="2017-04-08T00:00:00"/>
    <d v="2017-12-26T00:00:00"/>
    <x v="0"/>
    <s v="Málaga"/>
    <s v="Depósito"/>
    <n v="245"/>
    <s v="Venta"/>
    <n v="46269.52"/>
    <n v="1215973"/>
    <n v="972778.4"/>
    <n v="196925.08"/>
    <s v="Iván"/>
    <n v="4.5"/>
  </r>
  <r>
    <n v="1299"/>
    <d v="2017-04-09T00:00:00"/>
    <d v="2018-04-09T00:00:00"/>
    <x v="0"/>
    <s v="Málaga"/>
    <s v="Departamento"/>
    <n v="283"/>
    <s v="Venta"/>
    <n v="67159.600000000006"/>
    <n v="1739075"/>
    <n v="1391260"/>
    <n v="280655.40000000002"/>
    <s v="Arturo"/>
    <n v="4.7"/>
  </r>
  <r>
    <n v="1300"/>
    <d v="2017-04-09T00:00:00"/>
    <d v="2017-08-09T00:00:00"/>
    <x v="1"/>
    <s v="Córdoba"/>
    <s v="Terreno"/>
    <n v="68"/>
    <s v="Alquiler"/>
    <n v="11683.08"/>
    <n v="346187"/>
    <n v="276949.59999999998"/>
    <n v="57554.320000000022"/>
    <s v="Romina"/>
    <n v="4.5"/>
  </r>
  <r>
    <n v="1301"/>
    <d v="2017-04-10T00:00:00"/>
    <d v="2017-12-18T00:00:00"/>
    <x v="0"/>
    <s v="Córdoba"/>
    <s v="Departamento"/>
    <n v="296"/>
    <s v="Venta"/>
    <n v="100603.36"/>
    <n v="2567819"/>
    <n v="2054255.2"/>
    <n v="412960.44000000006"/>
    <s v="Romina"/>
    <n v="4.2"/>
  </r>
  <r>
    <n v="1302"/>
    <d v="2017-04-11T00:00:00"/>
    <d v="2017-11-17T00:00:00"/>
    <x v="0"/>
    <s v="Sevilla"/>
    <s v="Depósito"/>
    <n v="281"/>
    <s v="Venta"/>
    <n v="93917.68"/>
    <n v="2407877"/>
    <n v="1926301.6"/>
    <n v="387657.71999999991"/>
    <s v="Sabrina"/>
    <n v="4.4000000000000004"/>
  </r>
  <r>
    <n v="1303"/>
    <d v="2017-04-11T00:00:00"/>
    <d v="2018-01-20T00:00:00"/>
    <x v="0"/>
    <s v="Málaga"/>
    <s v="Depósito"/>
    <n v="126"/>
    <s v="Alquiler"/>
    <n v="25244.799999999999"/>
    <n v="693505"/>
    <n v="554804"/>
    <n v="113456.2"/>
    <s v="Arturo"/>
    <n v="4.8"/>
  </r>
  <r>
    <n v="1304"/>
    <d v="2017-04-13T00:00:00"/>
    <d v="2018-03-28T00:00:00"/>
    <x v="0"/>
    <s v="Cádiz"/>
    <s v="Oficinas"/>
    <n v="99"/>
    <s v="Alquiler"/>
    <n v="24285"/>
    <n v="663785"/>
    <n v="531028"/>
    <n v="108472"/>
    <s v="Arturo"/>
    <n v="4"/>
  </r>
  <r>
    <n v="1305"/>
    <d v="2017-04-14T00:00:00"/>
    <d v="2017-09-15T00:00:00"/>
    <x v="0"/>
    <s v="Córdoba"/>
    <s v="Local Comercial"/>
    <n v="84"/>
    <s v="Venta"/>
    <n v="30120.639999999999"/>
    <n v="814626"/>
    <n v="651700.80000000005"/>
    <n v="132804.55999999994"/>
    <s v="Iván"/>
    <n v="4.3"/>
  </r>
  <r>
    <n v="1306"/>
    <d v="2017-04-14T00:00:00"/>
    <d v="2017-08-26T00:00:00"/>
    <x v="1"/>
    <s v="Cádiz"/>
    <s v="Depósito"/>
    <n v="269"/>
    <s v="Venta"/>
    <n v="88444.479999999996"/>
    <n v="2266297"/>
    <n v="1813037.6"/>
    <n v="364814.91999999993"/>
    <s v="Ángeles"/>
    <n v="4"/>
  </r>
  <r>
    <n v="1307"/>
    <d v="2017-04-15T00:00:00"/>
    <d v="2017-07-20T00:00:00"/>
    <x v="1"/>
    <s v="Málaga"/>
    <s v="Oficinas"/>
    <n v="258"/>
    <s v="Venta"/>
    <n v="102515.48"/>
    <n v="2625797"/>
    <n v="2100637.6"/>
    <n v="422643.91999999993"/>
    <s v="Arturo"/>
    <n v="3.8"/>
  </r>
  <r>
    <n v="1308"/>
    <d v="2017-04-15T00:00:00"/>
    <d v="2018-01-18T00:00:00"/>
    <x v="0"/>
    <s v="Cádiz"/>
    <s v="Casa"/>
    <n v="144"/>
    <s v="Venta"/>
    <n v="39598.28"/>
    <n v="1041192"/>
    <n v="832953.6"/>
    <n v="168640.12000000002"/>
    <s v="Carlos"/>
    <n v="4.8"/>
  </r>
  <r>
    <n v="1309"/>
    <d v="2017-04-15T00:00:00"/>
    <d v="2017-09-16T00:00:00"/>
    <x v="0"/>
    <s v="Sevilla"/>
    <s v="Casa"/>
    <n v="93"/>
    <s v="Alquiler"/>
    <n v="22071"/>
    <n v="610685"/>
    <n v="488548"/>
    <n v="100066"/>
    <s v="Arturo"/>
    <n v="5"/>
  </r>
  <r>
    <n v="1310"/>
    <d v="2017-04-15T00:00:00"/>
    <d v="2018-02-14T00:00:00"/>
    <x v="0"/>
    <s v="Cádiz"/>
    <s v="Estacionamiento"/>
    <n v="264"/>
    <s v="Venta"/>
    <n v="60062.12"/>
    <n v="1554113"/>
    <n v="1243290.3999999999"/>
    <n v="250760.4800000001"/>
    <s v="Romina"/>
    <n v="5"/>
  </r>
  <r>
    <n v="1311"/>
    <d v="2017-04-15T00:00:00"/>
    <d v="2017-07-14T00:00:00"/>
    <x v="1"/>
    <s v="Córdoba"/>
    <s v="Local Comercial"/>
    <n v="179"/>
    <s v="Venta"/>
    <n v="41624.199999999997"/>
    <n v="1096165"/>
    <n v="876932"/>
    <n v="177608.8"/>
    <s v="Arturo"/>
    <n v="4.8"/>
  </r>
  <r>
    <n v="1312"/>
    <d v="2017-04-16T00:00:00"/>
    <d v="2017-11-11T00:00:00"/>
    <x v="0"/>
    <s v="Málaga"/>
    <s v="Estacionamiento"/>
    <n v="174"/>
    <s v="Venta"/>
    <n v="59828.2"/>
    <n v="1560365"/>
    <n v="1248292"/>
    <n v="252244.8"/>
    <s v="Iván"/>
    <n v="4.0999999999999996"/>
  </r>
  <r>
    <n v="1313"/>
    <d v="2017-04-16T00:00:00"/>
    <d v="2017-10-05T00:00:00"/>
    <x v="0"/>
    <s v="Córdoba"/>
    <s v="Terreno"/>
    <n v="158"/>
    <s v="Venta"/>
    <n v="35861.800000000003"/>
    <n v="957680"/>
    <n v="766144"/>
    <n v="155674.20000000001"/>
    <s v="Sabrina"/>
    <n v="4.5999999999999996"/>
  </r>
  <r>
    <n v="1314"/>
    <d v="2017-04-17T00:00:00"/>
    <d v="2018-02-05T00:00:00"/>
    <x v="0"/>
    <s v="Málaga"/>
    <s v="Estacionamiento"/>
    <n v="139"/>
    <s v="Venta"/>
    <n v="47200.56"/>
    <n v="1242349"/>
    <n v="993879.2"/>
    <n v="201269.24000000005"/>
    <s v="Sabrina"/>
    <n v="4.8"/>
  </r>
  <r>
    <n v="1315"/>
    <d v="2017-04-17T00:00:00"/>
    <d v="2018-02-01T00:00:00"/>
    <x v="0"/>
    <s v="Córdoba"/>
    <s v="Local Comercial"/>
    <n v="112"/>
    <s v="Venta"/>
    <n v="40372.639999999999"/>
    <n v="1071901"/>
    <n v="857520.8"/>
    <n v="174007.55999999994"/>
    <s v="Ángeles"/>
    <n v="4.3"/>
  </r>
  <r>
    <n v="1316"/>
    <d v="2017-04-17T00:00:00"/>
    <d v="2017-08-30T00:00:00"/>
    <x v="1"/>
    <s v="Sevilla"/>
    <s v="Local Comercial"/>
    <n v="219"/>
    <s v="Venta"/>
    <n v="70918.759999999995"/>
    <n v="1832304"/>
    <n v="1465843.2"/>
    <n v="295542.04000000004"/>
    <s v="Sabrina"/>
    <n v="3.8"/>
  </r>
  <r>
    <n v="1317"/>
    <d v="2017-04-17T00:00:00"/>
    <d v="2018-01-12T00:00:00"/>
    <x v="0"/>
    <s v="Córdoba"/>
    <s v="Estacionamiento"/>
    <n v="90"/>
    <s v="Alquiler"/>
    <n v="14122.96"/>
    <n v="412484"/>
    <n v="329987.20000000001"/>
    <n v="68373.84"/>
    <s v="Arturo"/>
    <n v="3.6"/>
  </r>
  <r>
    <n v="1318"/>
    <d v="2017-04-17T00:00:00"/>
    <d v="2017-12-21T00:00:00"/>
    <x v="0"/>
    <s v="Córdoba"/>
    <s v="Estacionamiento"/>
    <n v="270"/>
    <s v="Venta"/>
    <n v="60915"/>
    <n v="1580335"/>
    <n v="1264268"/>
    <n v="255152"/>
    <s v="Ángeles"/>
    <n v="3.7"/>
  </r>
  <r>
    <n v="1319"/>
    <d v="2017-04-18T00:00:00"/>
    <d v="2018-04-07T00:00:00"/>
    <x v="0"/>
    <s v="Córdoba"/>
    <s v="Oficinas"/>
    <n v="276"/>
    <s v="Venta"/>
    <n v="68508.52"/>
    <n v="1764073"/>
    <n v="1411258.4"/>
    <n v="284306.08000000007"/>
    <s v="Sabrina"/>
    <n v="4.0999999999999996"/>
  </r>
  <r>
    <n v="1320"/>
    <d v="2017-04-18T00:00:00"/>
    <d v="2018-04-07T00:00:00"/>
    <x v="0"/>
    <s v="Málaga"/>
    <s v="Oficinas"/>
    <n v="159"/>
    <s v="Venta"/>
    <n v="32899.360000000001"/>
    <n v="877969"/>
    <n v="702375.2"/>
    <n v="142694.44000000006"/>
    <s v="Ángeles"/>
    <n v="4.9000000000000004"/>
  </r>
  <r>
    <n v="1321"/>
    <d v="2017-04-18T00:00:00"/>
    <d v="2017-07-21T00:00:00"/>
    <x v="1"/>
    <s v="Sevilla"/>
    <s v="Local Comercial"/>
    <n v="268"/>
    <s v="Venta"/>
    <n v="98443.64"/>
    <n v="2515051"/>
    <n v="2012040.8"/>
    <n v="404566.55999999994"/>
    <s v="Arturo"/>
    <n v="4.5999999999999996"/>
  </r>
  <r>
    <n v="1322"/>
    <d v="2017-04-18T00:00:00"/>
    <d v="2017-08-18T00:00:00"/>
    <x v="1"/>
    <s v="Málaga"/>
    <s v="Estacionamiento"/>
    <n v="239"/>
    <s v="Venta"/>
    <n v="94982.399999999994"/>
    <n v="2433320"/>
    <n v="1946656"/>
    <n v="391681.6"/>
    <s v="Carlos"/>
    <n v="3.8"/>
  </r>
  <r>
    <n v="1323"/>
    <d v="2017-04-19T00:00:00"/>
    <d v="2018-04-09T00:00:00"/>
    <x v="0"/>
    <s v="Sevilla"/>
    <s v="Terreno"/>
    <n v="77"/>
    <s v="Alquiler"/>
    <n v="16365.4"/>
    <n v="468245"/>
    <n v="374596"/>
    <n v="77283.600000000006"/>
    <s v="Romina"/>
    <n v="4.2"/>
  </r>
  <r>
    <n v="1324"/>
    <d v="2017-04-19T00:00:00"/>
    <d v="2017-09-25T00:00:00"/>
    <x v="0"/>
    <s v="Sevilla"/>
    <s v="Depósito"/>
    <n v="45"/>
    <s v="Alquiler"/>
    <n v="17342.64"/>
    <n v="490901"/>
    <n v="392720.8"/>
    <n v="80837.560000000012"/>
    <s v="Arturo"/>
    <n v="4.5"/>
  </r>
  <r>
    <n v="1325"/>
    <d v="2017-04-19T00:00:00"/>
    <d v="2017-10-25T00:00:00"/>
    <x v="0"/>
    <s v="Sevilla"/>
    <s v="Depósito"/>
    <n v="66"/>
    <s v="Alquiler"/>
    <n v="21284.880000000001"/>
    <n v="599607"/>
    <n v="479685.6"/>
    <n v="98636.520000000019"/>
    <s v="Romina"/>
    <n v="4"/>
  </r>
  <r>
    <n v="1326"/>
    <d v="2017-04-19T00:00:00"/>
    <d v="2017-09-13T00:00:00"/>
    <x v="1"/>
    <s v="Málaga"/>
    <s v="Local Comercial"/>
    <n v="145"/>
    <s v="Alquiler"/>
    <n v="25414.880000000001"/>
    <n v="687957"/>
    <n v="550365.6"/>
    <n v="112176.52000000002"/>
    <s v="Romina"/>
    <n v="4.8"/>
  </r>
  <r>
    <n v="1327"/>
    <d v="2017-04-19T00:00:00"/>
    <d v="2017-10-27T00:00:00"/>
    <x v="0"/>
    <s v="Córdoba"/>
    <s v="Oficinas"/>
    <n v="37"/>
    <s v="Alquiler"/>
    <n v="10432.84"/>
    <n v="318006"/>
    <n v="254404.8"/>
    <n v="53168.360000000015"/>
    <s v="Iván"/>
    <n v="3.6"/>
  </r>
  <r>
    <n v="1328"/>
    <d v="2017-04-20T00:00:00"/>
    <d v="2017-09-25T00:00:00"/>
    <x v="0"/>
    <s v="Sevilla"/>
    <s v="Departamento"/>
    <n v="270"/>
    <s v="Venta"/>
    <n v="91415.24"/>
    <n v="2342516"/>
    <n v="1874012.8"/>
    <n v="377087.95999999996"/>
    <s v="Romina"/>
    <n v="5"/>
  </r>
  <r>
    <n v="1329"/>
    <d v="2017-04-20T00:00:00"/>
    <d v="2017-07-21T00:00:00"/>
    <x v="1"/>
    <s v="Sevilla"/>
    <s v="Departamento"/>
    <n v="175"/>
    <s v="Venta"/>
    <n v="54009.64"/>
    <n v="1403851"/>
    <n v="1123080.8"/>
    <n v="226760.55999999994"/>
    <s v="Romina"/>
    <n v="4.8"/>
  </r>
  <r>
    <n v="1330"/>
    <d v="2017-04-20T00:00:00"/>
    <d v="2018-02-12T00:00:00"/>
    <x v="0"/>
    <s v="Córdoba"/>
    <s v="Local Comercial"/>
    <n v="259"/>
    <s v="Venta"/>
    <n v="82664.800000000003"/>
    <n v="2131280"/>
    <n v="1705024"/>
    <n v="343591.2"/>
    <s v="Romina"/>
    <n v="4.3"/>
  </r>
  <r>
    <n v="1331"/>
    <d v="2017-04-21T00:00:00"/>
    <d v="2018-03-10T00:00:00"/>
    <x v="0"/>
    <s v="Málaga"/>
    <s v="Departamento"/>
    <n v="173"/>
    <s v="Venta"/>
    <n v="56351.28"/>
    <n v="1472117"/>
    <n v="1177693.6000000001"/>
    <n v="238072.11999999991"/>
    <s v="Sabrina"/>
    <n v="4.9000000000000004"/>
  </r>
  <r>
    <n v="1332"/>
    <d v="2017-04-21T00:00:00"/>
    <d v="2017-09-26T00:00:00"/>
    <x v="0"/>
    <s v="Málaga"/>
    <s v="Terreno"/>
    <n v="274"/>
    <s v="Venta"/>
    <n v="63878.879999999997"/>
    <n v="1655607"/>
    <n v="1324485.6000000001"/>
    <n v="267242.5199999999"/>
    <s v="Sabrina"/>
    <n v="4.9000000000000004"/>
  </r>
  <r>
    <n v="1333"/>
    <d v="2017-04-21T00:00:00"/>
    <d v="2018-01-01T00:00:00"/>
    <x v="0"/>
    <s v="Cádiz"/>
    <s v="Departamento"/>
    <n v="35"/>
    <s v="Alquiler"/>
    <n v="10570.08"/>
    <n v="324437"/>
    <n v="259549.6"/>
    <n v="54317.319999999992"/>
    <s v="Romina"/>
    <n v="4"/>
  </r>
  <r>
    <n v="1334"/>
    <d v="2017-04-21T00:00:00"/>
    <d v="2018-02-25T00:00:00"/>
    <x v="0"/>
    <s v="Málaga"/>
    <s v="Oficinas"/>
    <n v="75"/>
    <s v="Alquiler"/>
    <n v="27441.119999999999"/>
    <n v="742113"/>
    <n v="593690.4"/>
    <n v="120981.47999999998"/>
    <s v="Sabrina"/>
    <n v="4.0999999999999996"/>
  </r>
  <r>
    <n v="1335"/>
    <d v="2017-04-22T00:00:00"/>
    <d v="2017-08-15T00:00:00"/>
    <x v="1"/>
    <s v="Málaga"/>
    <s v="Terreno"/>
    <n v="224"/>
    <s v="Venta"/>
    <n v="37054.199999999997"/>
    <n v="991415"/>
    <n v="793132"/>
    <n v="161228.79999999999"/>
    <s v="Ángeles"/>
    <n v="3.6"/>
  </r>
  <r>
    <n v="1336"/>
    <d v="2017-04-22T00:00:00"/>
    <d v="2017-12-02T00:00:00"/>
    <x v="0"/>
    <s v="Córdoba"/>
    <s v="Departamento"/>
    <n v="263"/>
    <s v="Venta"/>
    <n v="102234.04"/>
    <n v="2619611"/>
    <n v="2095688.8"/>
    <n v="421688.16"/>
    <s v="Arturo"/>
    <n v="4.2"/>
  </r>
  <r>
    <n v="1337"/>
    <d v="2017-04-23T00:00:00"/>
    <d v="2017-09-05T00:00:00"/>
    <x v="1"/>
    <s v="Málaga"/>
    <s v="Terreno"/>
    <n v="65"/>
    <s v="Alquiler"/>
    <n v="18725.84"/>
    <n v="530456"/>
    <n v="424364.79999999999"/>
    <n v="87365.360000000015"/>
    <s v="Ángeles"/>
    <n v="4.5"/>
  </r>
  <r>
    <n v="1338"/>
    <d v="2017-04-24T00:00:00"/>
    <d v="2018-04-09T00:00:00"/>
    <x v="0"/>
    <s v="Sevilla"/>
    <s v="Local Comercial"/>
    <n v="33"/>
    <s v="Alquiler"/>
    <n v="5549.8"/>
    <n v="200405"/>
    <n v="160324"/>
    <n v="34531.199999999997"/>
    <s v="Romina"/>
    <n v="4.8"/>
  </r>
  <r>
    <n v="1339"/>
    <d v="2017-04-24T00:00:00"/>
    <d v="2018-02-25T00:00:00"/>
    <x v="0"/>
    <s v="Córdoba"/>
    <s v="Local Comercial"/>
    <n v="74"/>
    <s v="Alquiler"/>
    <n v="27773.72"/>
    <n v="753278"/>
    <n v="602622.4"/>
    <n v="122881.87999999998"/>
    <s v="Arturo"/>
    <n v="4.2"/>
  </r>
  <r>
    <n v="1340"/>
    <d v="2017-04-24T00:00:00"/>
    <d v="2018-01-01T00:00:00"/>
    <x v="0"/>
    <s v="Sevilla"/>
    <s v="Departamento"/>
    <n v="167"/>
    <s v="Venta"/>
    <n v="40197.919999999998"/>
    <n v="1070033"/>
    <n v="856026.4"/>
    <n v="173808.68"/>
    <s v="Romina"/>
    <n v="3.7"/>
  </r>
  <r>
    <n v="1341"/>
    <d v="2017-04-25T00:00:00"/>
    <d v="2017-12-26T00:00:00"/>
    <x v="0"/>
    <s v="Málaga"/>
    <s v="Estacionamiento"/>
    <n v="129"/>
    <s v="Venta"/>
    <n v="39469.519999999997"/>
    <n v="1044173"/>
    <n v="835338.4"/>
    <n v="169365.08"/>
    <s v="Sabrina"/>
    <n v="4"/>
  </r>
  <r>
    <n v="1342"/>
    <d v="2017-04-25T00:00:00"/>
    <d v="2018-03-20T00:00:00"/>
    <x v="0"/>
    <s v="Cádiz"/>
    <s v="Departamento"/>
    <n v="190"/>
    <s v="Venta"/>
    <n v="67086.559999999998"/>
    <n v="1735149"/>
    <n v="1388119.2"/>
    <n v="279943.24000000005"/>
    <s v="Romina"/>
    <n v="4.8"/>
  </r>
  <r>
    <n v="1343"/>
    <d v="2017-04-25T00:00:00"/>
    <d v="2018-01-22T00:00:00"/>
    <x v="0"/>
    <s v="Cádiz"/>
    <s v="Terreno"/>
    <n v="266"/>
    <s v="Venta"/>
    <n v="90481.96"/>
    <n v="2328634"/>
    <n v="1862907.2"/>
    <n v="375244.84"/>
    <s v="Romina"/>
    <n v="3.9"/>
  </r>
  <r>
    <n v="1344"/>
    <d v="2017-04-25T00:00:00"/>
    <d v="2017-08-20T00:00:00"/>
    <x v="1"/>
    <s v="Málaga"/>
    <s v="Local Comercial"/>
    <n v="280"/>
    <s v="Venta"/>
    <n v="59304.6"/>
    <n v="1536725"/>
    <n v="1229380"/>
    <n v="248040.4"/>
    <s v="Romina"/>
    <n v="3.9"/>
  </r>
  <r>
    <n v="1345"/>
    <d v="2017-04-25T00:00:00"/>
    <d v="2018-04-21T00:00:00"/>
    <x v="0"/>
    <s v="Cádiz"/>
    <s v="Terreno"/>
    <n v="45"/>
    <s v="Alquiler"/>
    <n v="14166.32"/>
    <n v="406643"/>
    <n v="325314.40000000002"/>
    <n v="67162.27999999997"/>
    <s v="Iván"/>
    <n v="4"/>
  </r>
  <r>
    <n v="1346"/>
    <d v="2017-04-25T00:00:00"/>
    <d v="2017-12-16T00:00:00"/>
    <x v="0"/>
    <s v="Cádiz"/>
    <s v="Terreno"/>
    <n v="45"/>
    <s v="Alquiler"/>
    <n v="12383"/>
    <n v="370135"/>
    <n v="296108"/>
    <n v="61644"/>
    <s v="Romina"/>
    <n v="3.8"/>
  </r>
  <r>
    <n v="1347"/>
    <d v="2017-04-26T00:00:00"/>
    <d v="2017-09-26T00:00:00"/>
    <x v="0"/>
    <s v="Córdoba"/>
    <s v="Oficinas"/>
    <n v="110"/>
    <s v="Venta"/>
    <n v="37063.599999999999"/>
    <n v="986500"/>
    <n v="789200"/>
    <n v="160236.4"/>
    <s v="Arturo"/>
    <n v="4.7"/>
  </r>
  <r>
    <n v="1348"/>
    <d v="2017-04-26T00:00:00"/>
    <d v="2018-01-15T00:00:00"/>
    <x v="0"/>
    <s v="Málaga"/>
    <s v="Casa"/>
    <n v="194"/>
    <s v="Venta"/>
    <n v="73108.160000000003"/>
    <n v="1886489"/>
    <n v="1509191.2"/>
    <n v="304189.64"/>
    <s v="Carlos"/>
    <n v="4.5999999999999996"/>
  </r>
  <r>
    <n v="1349"/>
    <d v="2017-04-26T00:00:00"/>
    <d v="2018-01-22T00:00:00"/>
    <x v="0"/>
    <s v="Cádiz"/>
    <s v="Estacionamiento"/>
    <n v="95"/>
    <s v="Venta"/>
    <n v="35068.160000000003"/>
    <n v="929189"/>
    <n v="743351.2"/>
    <n v="150769.64000000004"/>
    <s v="Carlos"/>
    <n v="4.0999999999999996"/>
  </r>
  <r>
    <n v="1350"/>
    <d v="2017-04-26T00:00:00"/>
    <d v="2018-03-23T00:00:00"/>
    <x v="0"/>
    <s v="Málaga"/>
    <s v="Casa"/>
    <n v="95"/>
    <s v="Alquiler"/>
    <n v="15992.48"/>
    <n v="462197"/>
    <n v="369757.6"/>
    <n v="76446.920000000027"/>
    <s v="Arturo"/>
    <n v="3.8"/>
  </r>
  <r>
    <n v="1351"/>
    <d v="2017-04-26T00:00:00"/>
    <d v="2017-09-08T00:00:00"/>
    <x v="1"/>
    <s v="Málaga"/>
    <s v="Casa"/>
    <n v="56"/>
    <s v="Alquiler"/>
    <n v="19174.599999999999"/>
    <n v="541525"/>
    <n v="433220"/>
    <n v="89130.4"/>
    <s v="Romina"/>
    <n v="4.5999999999999996"/>
  </r>
  <r>
    <n v="1352"/>
    <d v="2017-04-27T00:00:00"/>
    <d v="2017-11-29T00:00:00"/>
    <x v="0"/>
    <s v="Cádiz"/>
    <s v="Departamento"/>
    <n v="183"/>
    <s v="Venta"/>
    <n v="41589.480000000003"/>
    <n v="1101122"/>
    <n v="880897.6"/>
    <n v="178634.92"/>
    <s v="Iván"/>
    <n v="4.0999999999999996"/>
  </r>
  <r>
    <n v="1353"/>
    <d v="2017-04-27T00:00:00"/>
    <d v="2017-12-10T00:00:00"/>
    <x v="0"/>
    <s v="Córdoba"/>
    <s v="Estacionamiento"/>
    <n v="262"/>
    <s v="Venta"/>
    <n v="67493.039999999994"/>
    <n v="1738986"/>
    <n v="1391188.8"/>
    <n v="280304.15999999997"/>
    <s v="Sabrina"/>
    <n v="4.8"/>
  </r>
  <r>
    <n v="1354"/>
    <d v="2017-04-28T00:00:00"/>
    <d v="2017-10-24T00:00:00"/>
    <x v="0"/>
    <s v="Málaga"/>
    <s v="Local Comercial"/>
    <n v="235"/>
    <s v="Venta"/>
    <n v="96003.56"/>
    <n v="2454549"/>
    <n v="1963639.2"/>
    <n v="394906.24000000005"/>
    <s v="Iván"/>
    <n v="4.3"/>
  </r>
  <r>
    <n v="1355"/>
    <d v="2017-04-28T00:00:00"/>
    <d v="2018-04-24T00:00:00"/>
    <x v="0"/>
    <s v="Sevilla"/>
    <s v="Oficinas"/>
    <n v="151"/>
    <s v="Venta"/>
    <n v="34328.879999999997"/>
    <n v="922707"/>
    <n v="738165.6"/>
    <n v="150212.52000000002"/>
    <s v="Sabrina"/>
    <n v="4.0999999999999996"/>
  </r>
  <r>
    <n v="1356"/>
    <d v="2017-04-28T00:00:00"/>
    <d v="2017-11-12T00:00:00"/>
    <x v="0"/>
    <s v="Sevilla"/>
    <s v="Casa"/>
    <n v="154"/>
    <s v="Venta"/>
    <n v="55996.32"/>
    <n v="1457793"/>
    <n v="1166234.3999999999"/>
    <n v="235562.28000000009"/>
    <s v="Arturo"/>
    <n v="4.5999999999999996"/>
  </r>
  <r>
    <n v="1357"/>
    <d v="2017-04-28T00:00:00"/>
    <d v="2018-02-06T00:00:00"/>
    <x v="0"/>
    <s v="Málaga"/>
    <s v="Departamento"/>
    <n v="281"/>
    <s v="Venta"/>
    <n v="72155.8"/>
    <n v="1863905"/>
    <n v="1491124"/>
    <n v="300625.2"/>
    <s v="Sabrina"/>
    <n v="5"/>
  </r>
  <r>
    <n v="1358"/>
    <d v="2017-04-29T00:00:00"/>
    <d v="2018-03-25T00:00:00"/>
    <x v="0"/>
    <s v="Málaga"/>
    <s v="Oficinas"/>
    <n v="269"/>
    <s v="Venta"/>
    <n v="98293.759999999995"/>
    <n v="2510979"/>
    <n v="2008783.2"/>
    <n v="403902.04000000004"/>
    <s v="Romina"/>
    <n v="3.8"/>
  </r>
  <r>
    <n v="1359"/>
    <d v="2017-04-29T00:00:00"/>
    <d v="2018-04-17T00:00:00"/>
    <x v="0"/>
    <s v="Córdoba"/>
    <s v="Oficinas"/>
    <n v="249"/>
    <s v="Venta"/>
    <n v="41669.120000000003"/>
    <n v="1095813"/>
    <n v="876650.4"/>
    <n v="177493.47999999998"/>
    <s v="Iván"/>
    <n v="3.7"/>
  </r>
  <r>
    <n v="1360"/>
    <d v="2017-04-29T00:00:00"/>
    <d v="2017-09-18T00:00:00"/>
    <x v="1"/>
    <s v="Málaga"/>
    <s v="Departamento"/>
    <n v="190"/>
    <s v="Venta"/>
    <n v="46981.2"/>
    <n v="1237965"/>
    <n v="990372"/>
    <n v="200611.8"/>
    <s v="Ángeles"/>
    <n v="4.5999999999999996"/>
  </r>
  <r>
    <n v="1361"/>
    <d v="2017-04-30T00:00:00"/>
    <d v="2017-10-06T00:00:00"/>
    <x v="0"/>
    <s v="Cádiz"/>
    <s v="Oficinas"/>
    <n v="181"/>
    <s v="Venta"/>
    <n v="46125.48"/>
    <n v="1216097"/>
    <n v="972877.6"/>
    <n v="197093.92"/>
    <s v="Romina"/>
    <n v="4.4000000000000004"/>
  </r>
  <r>
    <n v="1362"/>
    <d v="2017-04-30T00:00:00"/>
    <d v="2018-04-12T00:00:00"/>
    <x v="0"/>
    <s v="Cádiz"/>
    <s v="Terreno"/>
    <n v="165"/>
    <s v="Venta"/>
    <n v="57014.52"/>
    <n v="1477673"/>
    <n v="1182138.3999999999"/>
    <n v="238520.0800000001"/>
    <s v="Sabrina"/>
    <n v="3.8"/>
  </r>
  <r>
    <n v="1363"/>
    <d v="2017-04-30T00:00:00"/>
    <d v="2018-01-01T00:00:00"/>
    <x v="0"/>
    <s v="Sevilla"/>
    <s v="Oficinas"/>
    <n v="150"/>
    <s v="Alquiler"/>
    <n v="28252.16"/>
    <n v="766064"/>
    <n v="612851.19999999995"/>
    <n v="124960.64000000004"/>
    <s v="Carlos"/>
    <n v="4.2"/>
  </r>
  <r>
    <n v="1364"/>
    <d v="2017-05-01T00:00:00"/>
    <d v="2018-02-13T00:00:00"/>
    <x v="0"/>
    <s v="Sevilla"/>
    <s v="Estacionamiento"/>
    <n v="78"/>
    <s v="Venta"/>
    <n v="30523.4"/>
    <n v="819995"/>
    <n v="655996"/>
    <n v="133475.6"/>
    <s v="Carlos"/>
    <n v="4.9000000000000004"/>
  </r>
  <r>
    <n v="1365"/>
    <d v="2017-05-01T00:00:00"/>
    <d v="2017-11-14T00:00:00"/>
    <x v="0"/>
    <s v="Córdoba"/>
    <s v="Departamento"/>
    <n v="61"/>
    <s v="Alquiler"/>
    <n v="13264.2"/>
    <n v="386640"/>
    <n v="309312"/>
    <n v="64063.8"/>
    <s v="Ángeles"/>
    <n v="4.8"/>
  </r>
  <r>
    <n v="1366"/>
    <d v="2017-05-01T00:00:00"/>
    <d v="2018-03-28T00:00:00"/>
    <x v="0"/>
    <s v="Cádiz"/>
    <s v="Local Comercial"/>
    <n v="98"/>
    <s v="Venta"/>
    <n v="32813.800000000003"/>
    <n v="887205"/>
    <n v="709764"/>
    <n v="144627.20000000001"/>
    <s v="Arturo"/>
    <n v="5"/>
  </r>
  <r>
    <n v="1367"/>
    <d v="2017-05-02T00:00:00"/>
    <d v="2018-01-26T00:00:00"/>
    <x v="0"/>
    <s v="Cádiz"/>
    <s v="Estacionamiento"/>
    <n v="75"/>
    <s v="Alquiler"/>
    <n v="21838.44"/>
    <n v="603971"/>
    <n v="483176.8"/>
    <n v="98955.760000000009"/>
    <s v="Ángeles"/>
    <n v="4.5"/>
  </r>
  <r>
    <n v="1368"/>
    <d v="2017-05-02T00:00:00"/>
    <d v="2017-12-06T00:00:00"/>
    <x v="0"/>
    <s v="Cádiz"/>
    <s v="Departamento"/>
    <n v="41"/>
    <s v="Alquiler"/>
    <n v="6501.2"/>
    <n v="219590"/>
    <n v="175672"/>
    <n v="37416.800000000003"/>
    <s v="Carlos"/>
    <n v="3.6"/>
  </r>
  <r>
    <n v="1369"/>
    <d v="2017-05-02T00:00:00"/>
    <d v="2018-04-19T00:00:00"/>
    <x v="0"/>
    <s v="Cádiz"/>
    <s v="Casa"/>
    <n v="123"/>
    <s v="Venta"/>
    <n v="37951.360000000001"/>
    <n v="1012869"/>
    <n v="810295.2"/>
    <n v="164622.44000000006"/>
    <s v="Carlos"/>
    <n v="4.0999999999999996"/>
  </r>
  <r>
    <n v="1370"/>
    <d v="2017-05-02T00:00:00"/>
    <d v="2018-04-25T00:00:00"/>
    <x v="0"/>
    <s v="Cádiz"/>
    <s v="Departamento"/>
    <n v="233"/>
    <s v="Venta"/>
    <n v="49936"/>
    <n v="1307285"/>
    <n v="1045828"/>
    <n v="211521"/>
    <s v="Sabrina"/>
    <n v="4.5999999999999996"/>
  </r>
  <r>
    <n v="1371"/>
    <d v="2017-05-03T00:00:00"/>
    <d v="2018-02-25T00:00:00"/>
    <x v="0"/>
    <s v="Sevilla"/>
    <s v="Depósito"/>
    <n v="74"/>
    <s v="Alquiler"/>
    <n v="15578.08"/>
    <n v="442737"/>
    <n v="354189.6"/>
    <n v="72969.320000000022"/>
    <s v="Ángeles"/>
    <n v="4.2"/>
  </r>
  <r>
    <n v="1372"/>
    <d v="2017-05-04T00:00:00"/>
    <d v="2017-09-01T00:00:00"/>
    <x v="1"/>
    <s v="Córdoba"/>
    <s v="Depósito"/>
    <n v="281"/>
    <s v="Venta"/>
    <n v="104731.96"/>
    <n v="2670259"/>
    <n v="2136207.2000000002"/>
    <n v="429319.83999999979"/>
    <s v="Romina"/>
    <n v="3.8"/>
  </r>
  <r>
    <n v="1373"/>
    <d v="2017-05-04T00:00:00"/>
    <d v="2018-02-23T00:00:00"/>
    <x v="0"/>
    <s v="Málaga"/>
    <s v="Terreno"/>
    <n v="219"/>
    <s v="Venta"/>
    <n v="87410.12"/>
    <n v="2247813"/>
    <n v="1798250.4"/>
    <n v="362152.4800000001"/>
    <s v="Arturo"/>
    <n v="4.3"/>
  </r>
  <r>
    <n v="1374"/>
    <d v="2017-05-04T00:00:00"/>
    <d v="2017-12-21T00:00:00"/>
    <x v="0"/>
    <s v="Cádiz"/>
    <s v="Estacionamiento"/>
    <n v="207"/>
    <s v="Venta"/>
    <n v="50893.4"/>
    <n v="1323695"/>
    <n v="1058956"/>
    <n v="213845.6"/>
    <s v="Carlos"/>
    <n v="4.9000000000000004"/>
  </r>
  <r>
    <n v="1375"/>
    <d v="2017-05-04T00:00:00"/>
    <d v="2017-09-11T00:00:00"/>
    <x v="1"/>
    <s v="Málaga"/>
    <s v="Departamento"/>
    <n v="170"/>
    <s v="Venta"/>
    <n v="53396"/>
    <n v="1400435"/>
    <n v="1120348"/>
    <n v="226691"/>
    <s v="Iván"/>
    <n v="3.6"/>
  </r>
  <r>
    <n v="1376"/>
    <d v="2017-05-04T00:00:00"/>
    <d v="2017-12-27T00:00:00"/>
    <x v="0"/>
    <s v="Córdoba"/>
    <s v="Departamento"/>
    <n v="98"/>
    <s v="Alquiler"/>
    <n v="23713.119999999999"/>
    <n v="645613"/>
    <n v="516490.4"/>
    <n v="105409.47999999998"/>
    <s v="Ángeles"/>
    <n v="4.5999999999999996"/>
  </r>
  <r>
    <n v="1377"/>
    <d v="2017-05-05T00:00:00"/>
    <d v="2017-10-06T00:00:00"/>
    <x v="0"/>
    <s v="Cádiz"/>
    <s v="Departamento"/>
    <n v="125"/>
    <s v="Venta"/>
    <n v="32277"/>
    <n v="868485"/>
    <n v="694788"/>
    <n v="141420"/>
    <s v="Sabrina"/>
    <n v="4.4000000000000004"/>
  </r>
  <r>
    <n v="1378"/>
    <d v="2017-05-05T00:00:00"/>
    <d v="2017-08-25T00:00:00"/>
    <x v="1"/>
    <s v="Córdoba"/>
    <s v="Casa"/>
    <n v="179"/>
    <s v="Venta"/>
    <n v="60833.120000000003"/>
    <n v="1579913"/>
    <n v="1263930.3999999999"/>
    <n v="255149.4800000001"/>
    <s v="Arturo"/>
    <n v="4.7"/>
  </r>
  <r>
    <n v="1379"/>
    <d v="2017-05-06T00:00:00"/>
    <d v="2017-08-17T00:00:00"/>
    <x v="1"/>
    <s v="Málaga"/>
    <s v="Estacionamiento"/>
    <n v="116"/>
    <s v="Venta"/>
    <n v="39602.92"/>
    <n v="1050008"/>
    <n v="840006.4"/>
    <n v="170398.68"/>
    <s v="Carlos"/>
    <n v="4.3"/>
  </r>
  <r>
    <n v="1380"/>
    <d v="2017-05-06T00:00:00"/>
    <d v="2017-08-13T00:00:00"/>
    <x v="1"/>
    <s v="Cádiz"/>
    <s v="Departamento"/>
    <n v="186"/>
    <s v="Venta"/>
    <n v="37683.56"/>
    <n v="994949"/>
    <n v="795959.2"/>
    <n v="161306.24000000005"/>
    <s v="Iván"/>
    <n v="4.8"/>
  </r>
  <r>
    <n v="1381"/>
    <d v="2017-05-06T00:00:00"/>
    <d v="2018-04-30T00:00:00"/>
    <x v="0"/>
    <s v="Sevilla"/>
    <s v="Depósito"/>
    <n v="90"/>
    <s v="Venta"/>
    <n v="35235.480000000003"/>
    <n v="938697"/>
    <n v="750957.6"/>
    <n v="152503.92000000001"/>
    <s v="Iván"/>
    <n v="4.5"/>
  </r>
  <r>
    <n v="1382"/>
    <d v="2017-05-06T00:00:00"/>
    <d v="2018-03-14T00:00:00"/>
    <x v="0"/>
    <s v="Sevilla"/>
    <s v="Casa"/>
    <n v="242"/>
    <s v="Venta"/>
    <n v="53236.84"/>
    <n v="1388581"/>
    <n v="1110864.8"/>
    <n v="224479.35999999996"/>
    <s v="Iván"/>
    <n v="4.5"/>
  </r>
  <r>
    <n v="1383"/>
    <d v="2017-05-06T00:00:00"/>
    <d v="2018-02-27T00:00:00"/>
    <x v="0"/>
    <s v="Málaga"/>
    <s v="Departamento"/>
    <n v="161"/>
    <s v="Venta"/>
    <n v="31470.720000000001"/>
    <n v="851278"/>
    <n v="681022.4"/>
    <n v="138784.87999999998"/>
    <s v="Sabrina"/>
    <n v="4.3"/>
  </r>
  <r>
    <n v="1384"/>
    <d v="2017-05-07T00:00:00"/>
    <d v="2018-04-21T00:00:00"/>
    <x v="0"/>
    <s v="Cádiz"/>
    <s v="Oficinas"/>
    <n v="98"/>
    <s v="Alquiler"/>
    <n v="24306.32"/>
    <n v="671068"/>
    <n v="536854.4"/>
    <n v="109907.27999999997"/>
    <s v="Ángeles"/>
    <n v="3.9"/>
  </r>
  <r>
    <n v="1385"/>
    <d v="2017-05-08T00:00:00"/>
    <d v="2017-11-25T00:00:00"/>
    <x v="0"/>
    <s v="Cádiz"/>
    <s v="Oficinas"/>
    <n v="254"/>
    <s v="Venta"/>
    <n v="81802.559999999998"/>
    <n v="2102549"/>
    <n v="1682039.2"/>
    <n v="338707.24000000005"/>
    <s v="Ángeles"/>
    <n v="3.8"/>
  </r>
  <r>
    <n v="1386"/>
    <d v="2017-05-08T00:00:00"/>
    <d v="2018-01-03T00:00:00"/>
    <x v="0"/>
    <s v="Córdoba"/>
    <s v="Estacionamiento"/>
    <n v="238"/>
    <s v="Venta"/>
    <n v="48961"/>
    <n v="1281085"/>
    <n v="1024868"/>
    <n v="207256"/>
    <s v="Sabrina"/>
    <n v="4.4000000000000004"/>
  </r>
  <r>
    <n v="1387"/>
    <d v="2017-05-08T00:00:00"/>
    <d v="2017-12-25T00:00:00"/>
    <x v="0"/>
    <s v="Córdoba"/>
    <s v="Terreno"/>
    <n v="136"/>
    <s v="Venta"/>
    <n v="32795.199999999997"/>
    <n v="879665"/>
    <n v="703732"/>
    <n v="143137.79999999999"/>
    <s v="Romina"/>
    <n v="4.7"/>
  </r>
  <r>
    <n v="1388"/>
    <d v="2017-05-08T00:00:00"/>
    <d v="2017-11-02T00:00:00"/>
    <x v="0"/>
    <s v="Málaga"/>
    <s v="Terreno"/>
    <n v="264"/>
    <s v="Venta"/>
    <n v="90463.8"/>
    <n v="2325005"/>
    <n v="1860004"/>
    <n v="374537.2"/>
    <s v="Carlos"/>
    <n v="4.9000000000000004"/>
  </r>
  <r>
    <n v="1389"/>
    <d v="2017-05-08T00:00:00"/>
    <d v="2018-03-26T00:00:00"/>
    <x v="0"/>
    <s v="Cádiz"/>
    <s v="Estacionamiento"/>
    <n v="198"/>
    <s v="Venta"/>
    <n v="75022.880000000005"/>
    <n v="1929257"/>
    <n v="1543405.6"/>
    <n v="310828.5199999999"/>
    <s v="Ángeles"/>
    <n v="4.8"/>
  </r>
  <r>
    <n v="1390"/>
    <d v="2017-05-09T00:00:00"/>
    <d v="2018-03-15T00:00:00"/>
    <x v="0"/>
    <s v="Córdoba"/>
    <s v="Oficinas"/>
    <n v="108"/>
    <s v="Venta"/>
    <n v="36270.639999999999"/>
    <n v="961226"/>
    <n v="768980.8"/>
    <n v="155974.55999999994"/>
    <s v="Romina"/>
    <n v="4.3"/>
  </r>
  <r>
    <n v="1391"/>
    <d v="2017-05-09T00:00:00"/>
    <d v="2018-04-03T00:00:00"/>
    <x v="0"/>
    <s v="Málaga"/>
    <s v="Depósito"/>
    <n v="157"/>
    <s v="Venta"/>
    <n v="31431.599999999999"/>
    <n v="841125"/>
    <n v="672900"/>
    <n v="136793.4"/>
    <s v="Romina"/>
    <n v="3.8"/>
  </r>
  <r>
    <n v="1392"/>
    <d v="2017-05-09T00:00:00"/>
    <d v="2017-12-05T00:00:00"/>
    <x v="0"/>
    <s v="Málaga"/>
    <s v="Local Comercial"/>
    <n v="229"/>
    <s v="Venta"/>
    <n v="41106"/>
    <n v="1083410"/>
    <n v="866728"/>
    <n v="175576"/>
    <s v="Romina"/>
    <n v="5"/>
  </r>
  <r>
    <n v="1393"/>
    <d v="2017-05-09T00:00:00"/>
    <d v="2017-11-02T00:00:00"/>
    <x v="0"/>
    <s v="Sevilla"/>
    <s v="Casa"/>
    <n v="41"/>
    <s v="Alquiler"/>
    <n v="11392.24"/>
    <n v="342241"/>
    <n v="273792.8"/>
    <n v="57055.960000000014"/>
    <s v="Romina"/>
    <n v="4"/>
  </r>
  <r>
    <n v="1394"/>
    <d v="2017-05-09T00:00:00"/>
    <d v="2018-03-04T00:00:00"/>
    <x v="0"/>
    <s v="Sevilla"/>
    <s v="Oficinas"/>
    <n v="249"/>
    <s v="Venta"/>
    <n v="79568.36"/>
    <n v="2048419"/>
    <n v="1638735.2"/>
    <n v="330115.44000000006"/>
    <s v="Iván"/>
    <n v="4.8"/>
  </r>
  <r>
    <n v="1395"/>
    <d v="2017-05-10T00:00:00"/>
    <d v="2017-09-21T00:00:00"/>
    <x v="1"/>
    <s v="Sevilla"/>
    <s v="Oficinas"/>
    <n v="247"/>
    <s v="Venta"/>
    <n v="75995.56"/>
    <n v="1959749"/>
    <n v="1567799.2"/>
    <n v="315954.24000000005"/>
    <s v="Romina"/>
    <n v="4.0999999999999996"/>
  </r>
  <r>
    <n v="1396"/>
    <d v="2017-05-10T00:00:00"/>
    <d v="2018-04-30T00:00:00"/>
    <x v="0"/>
    <s v="Sevilla"/>
    <s v="Departamento"/>
    <n v="286"/>
    <s v="Venta"/>
    <n v="46365.08"/>
    <n v="1213537"/>
    <n v="970829.6"/>
    <n v="196342.32"/>
    <s v="Iván"/>
    <n v="4.7"/>
  </r>
  <r>
    <n v="1397"/>
    <d v="2017-05-10T00:00:00"/>
    <d v="2017-08-12T00:00:00"/>
    <x v="1"/>
    <s v="Sevilla"/>
    <s v="Departamento"/>
    <n v="217"/>
    <s v="Venta"/>
    <n v="64340.68"/>
    <n v="1659702"/>
    <n v="1327761.6000000001"/>
    <n v="267599.71999999991"/>
    <s v="Sabrina"/>
    <n v="3.9"/>
  </r>
  <r>
    <n v="1398"/>
    <d v="2017-05-10T00:00:00"/>
    <d v="2018-04-09T00:00:00"/>
    <x v="0"/>
    <s v="Córdoba"/>
    <s v="Casa"/>
    <n v="103"/>
    <s v="Venta"/>
    <n v="35038.559999999998"/>
    <n v="935499"/>
    <n v="748399.2"/>
    <n v="152061.24000000005"/>
    <s v="Ángeles"/>
    <n v="4.3"/>
  </r>
  <r>
    <n v="1399"/>
    <d v="2017-05-11T00:00:00"/>
    <d v="2017-12-04T00:00:00"/>
    <x v="0"/>
    <s v="Córdoba"/>
    <s v="Departamento"/>
    <n v="162"/>
    <s v="Venta"/>
    <n v="31277.72"/>
    <n v="841253"/>
    <n v="673002.4"/>
    <n v="136972.87999999998"/>
    <s v="Ángeles"/>
    <n v="4.0999999999999996"/>
  </r>
  <r>
    <n v="1400"/>
    <d v="2017-05-13T00:00:00"/>
    <d v="2017-11-10T00:00:00"/>
    <x v="0"/>
    <s v="Cádiz"/>
    <s v="Departamento"/>
    <n v="187"/>
    <s v="Venta"/>
    <n v="65633"/>
    <n v="1706585"/>
    <n v="1365268"/>
    <n v="275684"/>
    <s v="Ángeles"/>
    <n v="4.4000000000000004"/>
  </r>
  <r>
    <n v="1401"/>
    <d v="2017-05-13T00:00:00"/>
    <d v="2018-04-13T00:00:00"/>
    <x v="0"/>
    <s v="Cádiz"/>
    <s v="Local Comercial"/>
    <n v="275"/>
    <s v="Venta"/>
    <n v="92964"/>
    <n v="2385685"/>
    <n v="1908548"/>
    <n v="384173"/>
    <s v="Arturo"/>
    <n v="4.0999999999999996"/>
  </r>
  <r>
    <n v="1402"/>
    <d v="2017-05-13T00:00:00"/>
    <d v="2018-02-28T00:00:00"/>
    <x v="0"/>
    <s v="Sevilla"/>
    <s v="Casa"/>
    <n v="151"/>
    <s v="Venta"/>
    <n v="44471"/>
    <n v="1169535"/>
    <n v="935628"/>
    <n v="189436"/>
    <s v="Arturo"/>
    <n v="4.0999999999999996"/>
  </r>
  <r>
    <n v="1403"/>
    <d v="2017-05-14T00:00:00"/>
    <d v="2017-09-20T00:00:00"/>
    <x v="1"/>
    <s v="Sevilla"/>
    <s v="Depósito"/>
    <n v="250"/>
    <s v="Venta"/>
    <n v="95713.88"/>
    <n v="2454057"/>
    <n v="1963245.6"/>
    <n v="395097.5199999999"/>
    <s v="Ángeles"/>
    <n v="3.6"/>
  </r>
  <r>
    <n v="1404"/>
    <d v="2017-05-15T00:00:00"/>
    <d v="2017-09-14T00:00:00"/>
    <x v="1"/>
    <s v="Sevilla"/>
    <s v="Terreno"/>
    <n v="184"/>
    <s v="Venta"/>
    <n v="57425.120000000003"/>
    <n v="1489913"/>
    <n v="1191930.3999999999"/>
    <n v="240557.4800000001"/>
    <s v="Carlos"/>
    <n v="4.2"/>
  </r>
  <r>
    <n v="1405"/>
    <d v="2017-05-15T00:00:00"/>
    <d v="2017-12-08T00:00:00"/>
    <x v="0"/>
    <s v="Cádiz"/>
    <s v="Terreno"/>
    <n v="67"/>
    <s v="Alquiler"/>
    <n v="18793.64"/>
    <n v="529651"/>
    <n v="423720.8"/>
    <n v="87136.560000000012"/>
    <s v="Carlos"/>
    <n v="4.5999999999999996"/>
  </r>
  <r>
    <n v="1406"/>
    <d v="2017-05-15T00:00:00"/>
    <d v="2017-10-28T00:00:00"/>
    <x v="0"/>
    <s v="Sevilla"/>
    <s v="Terreno"/>
    <n v="157"/>
    <s v="Venta"/>
    <n v="60590.879999999997"/>
    <n v="1567707"/>
    <n v="1254165.6000000001"/>
    <n v="252950.5199999999"/>
    <s v="Carlos"/>
    <n v="3.7"/>
  </r>
  <r>
    <n v="1407"/>
    <d v="2017-05-16T00:00:00"/>
    <d v="2017-12-06T00:00:00"/>
    <x v="0"/>
    <s v="Cádiz"/>
    <s v="Estacionamiento"/>
    <n v="230"/>
    <s v="Venta"/>
    <n v="73339"/>
    <n v="1900485"/>
    <n v="1520388"/>
    <n v="306758"/>
    <s v="Sabrina"/>
    <n v="4.8"/>
  </r>
  <r>
    <n v="1408"/>
    <d v="2017-05-16T00:00:00"/>
    <d v="2017-11-15T00:00:00"/>
    <x v="0"/>
    <s v="Cádiz"/>
    <s v="Terreno"/>
    <n v="182"/>
    <s v="Venta"/>
    <n v="54134.2"/>
    <n v="1420840"/>
    <n v="1136672"/>
    <n v="230033.8"/>
    <s v="Sabrina"/>
    <n v="5"/>
  </r>
  <r>
    <n v="1409"/>
    <d v="2017-05-16T00:00:00"/>
    <d v="2017-09-16T00:00:00"/>
    <x v="1"/>
    <s v="Málaga"/>
    <s v="Terreno"/>
    <n v="202"/>
    <s v="Venta"/>
    <n v="68356.84"/>
    <n v="1770181"/>
    <n v="1416144.8"/>
    <n v="285679.35999999999"/>
    <s v="Arturo"/>
    <n v="3.8"/>
  </r>
  <r>
    <n v="1410"/>
    <d v="2017-05-18T00:00:00"/>
    <d v="2018-04-08T00:00:00"/>
    <x v="0"/>
    <s v="Cádiz"/>
    <s v="Oficinas"/>
    <n v="73"/>
    <s v="Alquiler"/>
    <n v="25303"/>
    <n v="698485"/>
    <n v="558788"/>
    <n v="114394"/>
    <s v="Romina"/>
    <n v="4.5999999999999996"/>
  </r>
  <r>
    <n v="1411"/>
    <d v="2017-05-18T00:00:00"/>
    <d v="2017-09-08T00:00:00"/>
    <x v="1"/>
    <s v="Córdoba"/>
    <s v="Estacionamiento"/>
    <n v="116"/>
    <s v="Venta"/>
    <n v="38913.24"/>
    <n v="1035966"/>
    <n v="828772.8"/>
    <n v="168279.95999999996"/>
    <s v="Ángeles"/>
    <n v="4.7"/>
  </r>
  <r>
    <n v="1412"/>
    <d v="2017-05-18T00:00:00"/>
    <d v="2018-02-24T00:00:00"/>
    <x v="0"/>
    <s v="Cádiz"/>
    <s v="Depósito"/>
    <n v="229"/>
    <s v="Venta"/>
    <n v="84102.68"/>
    <n v="2156552"/>
    <n v="1725241.6"/>
    <n v="347207.71999999991"/>
    <s v="Iván"/>
    <n v="4.3"/>
  </r>
  <r>
    <n v="1413"/>
    <d v="2017-05-18T00:00:00"/>
    <d v="2017-10-12T00:00:00"/>
    <x v="1"/>
    <s v="Córdoba"/>
    <s v="Terreno"/>
    <n v="153"/>
    <s v="Alquiler"/>
    <n v="29030.92"/>
    <n v="779333"/>
    <n v="623466.4"/>
    <n v="126835.67999999998"/>
    <s v="Carlos"/>
    <n v="5"/>
  </r>
  <r>
    <n v="1414"/>
    <d v="2017-05-21T00:00:00"/>
    <d v="2017-11-09T00:00:00"/>
    <x v="0"/>
    <s v="Sevilla"/>
    <s v="Casa"/>
    <n v="206"/>
    <s v="Venta"/>
    <n v="47231.64"/>
    <n v="1243251"/>
    <n v="994600.8"/>
    <n v="201418.55999999994"/>
    <s v="Carlos"/>
    <n v="5"/>
  </r>
  <r>
    <n v="1415"/>
    <d v="2017-05-21T00:00:00"/>
    <d v="2017-09-14T00:00:00"/>
    <x v="1"/>
    <s v="Málaga"/>
    <s v="Depósito"/>
    <n v="173"/>
    <s v="Venta"/>
    <n v="35057.760000000002"/>
    <n v="933454"/>
    <n v="746763.2"/>
    <n v="151633.04000000004"/>
    <s v="Romina"/>
    <n v="4.9000000000000004"/>
  </r>
  <r>
    <n v="1416"/>
    <d v="2017-05-21T00:00:00"/>
    <d v="2018-05-20T00:00:00"/>
    <x v="0"/>
    <s v="Sevilla"/>
    <s v="Departamento"/>
    <n v="92"/>
    <s v="Venta"/>
    <n v="32384.76"/>
    <n v="870879"/>
    <n v="696703.2"/>
    <n v="141791.04000000004"/>
    <s v="Iván"/>
    <n v="3.7"/>
  </r>
  <r>
    <n v="1417"/>
    <d v="2017-05-21T00:00:00"/>
    <d v="2017-10-23T00:00:00"/>
    <x v="0"/>
    <s v="Córdoba"/>
    <s v="Departamento"/>
    <n v="259"/>
    <s v="Venta"/>
    <n v="44502.64"/>
    <n v="1174351"/>
    <n v="939480.8"/>
    <n v="190367.55999999994"/>
    <s v="Carlos"/>
    <n v="4.2"/>
  </r>
  <r>
    <n v="1418"/>
    <d v="2017-05-21T00:00:00"/>
    <d v="2017-09-15T00:00:00"/>
    <x v="1"/>
    <s v="Cádiz"/>
    <s v="Local Comercial"/>
    <n v="82"/>
    <s v="Alquiler"/>
    <n v="19671.84"/>
    <n v="557006"/>
    <n v="445604.8"/>
    <n v="91729.360000000015"/>
    <s v="Romina"/>
    <n v="4.2"/>
  </r>
  <r>
    <n v="1419"/>
    <d v="2017-05-21T00:00:00"/>
    <d v="2018-03-21T00:00:00"/>
    <x v="0"/>
    <s v="Sevilla"/>
    <s v="Terreno"/>
    <n v="241"/>
    <s v="Venta"/>
    <n v="51036.04"/>
    <n v="1336761"/>
    <n v="1069408.8"/>
    <n v="216316.15999999995"/>
    <s v="Carlos"/>
    <n v="3.9"/>
  </r>
  <r>
    <n v="1420"/>
    <d v="2017-05-21T00:00:00"/>
    <d v="2017-09-02T00:00:00"/>
    <x v="1"/>
    <s v="Málaga"/>
    <s v="Local Comercial"/>
    <n v="165"/>
    <s v="Venta"/>
    <n v="40480.839999999997"/>
    <n v="1077356"/>
    <n v="861884.8"/>
    <n v="174990.35999999996"/>
    <s v="Arturo"/>
    <n v="4.3"/>
  </r>
  <r>
    <n v="1421"/>
    <d v="2017-05-22T00:00:00"/>
    <d v="2017-09-02T00:00:00"/>
    <x v="1"/>
    <s v="Málaga"/>
    <s v="Depósito"/>
    <n v="189"/>
    <s v="Venta"/>
    <n v="62283.24"/>
    <n v="1621341"/>
    <n v="1297072.8"/>
    <n v="261984.95999999996"/>
    <s v="Carlos"/>
    <n v="4.8"/>
  </r>
  <r>
    <n v="1422"/>
    <d v="2017-05-22T00:00:00"/>
    <d v="2018-03-20T00:00:00"/>
    <x v="0"/>
    <s v="Córdoba"/>
    <s v="Local Comercial"/>
    <n v="276"/>
    <s v="Venta"/>
    <n v="44130.2"/>
    <n v="1168715"/>
    <n v="934972"/>
    <n v="189612.79999999999"/>
    <s v="Arturo"/>
    <n v="4"/>
  </r>
  <r>
    <n v="1423"/>
    <d v="2017-05-23T00:00:00"/>
    <d v="2017-11-04T00:00:00"/>
    <x v="0"/>
    <s v="Sevilla"/>
    <s v="Terreno"/>
    <n v="277"/>
    <s v="Venta"/>
    <n v="48835"/>
    <n v="1276885"/>
    <n v="1021508"/>
    <n v="206542"/>
    <s v="Iván"/>
    <n v="4.8"/>
  </r>
  <r>
    <n v="1424"/>
    <d v="2017-05-23T00:00:00"/>
    <d v="2017-09-17T00:00:00"/>
    <x v="1"/>
    <s v="Málaga"/>
    <s v="Terreno"/>
    <n v="179"/>
    <s v="Venta"/>
    <n v="62254.400000000001"/>
    <n v="1620270"/>
    <n v="1296216"/>
    <n v="261799.6"/>
    <s v="Sabrina"/>
    <n v="4.3"/>
  </r>
  <r>
    <n v="1425"/>
    <d v="2017-05-23T00:00:00"/>
    <d v="2018-03-13T00:00:00"/>
    <x v="0"/>
    <s v="Málaga"/>
    <s v="Terreno"/>
    <n v="56"/>
    <s v="Alquiler"/>
    <n v="20016.36"/>
    <n v="552644"/>
    <n v="442115.2"/>
    <n v="90512.439999999988"/>
    <s v="Sabrina"/>
    <n v="4.3"/>
  </r>
  <r>
    <n v="1426"/>
    <d v="2017-05-24T00:00:00"/>
    <d v="2017-09-15T00:00:00"/>
    <x v="1"/>
    <s v="Sevilla"/>
    <s v="Depósito"/>
    <n v="82"/>
    <s v="Alquiler"/>
    <n v="17459.400000000001"/>
    <n v="503895"/>
    <n v="403116"/>
    <n v="83319.600000000006"/>
    <s v="Iván"/>
    <n v="4.8"/>
  </r>
  <r>
    <n v="1427"/>
    <d v="2017-05-24T00:00:00"/>
    <d v="2017-09-17T00:00:00"/>
    <x v="1"/>
    <s v="Málaga"/>
    <s v="Terreno"/>
    <n v="217"/>
    <s v="Venta"/>
    <n v="88216.56"/>
    <n v="2264924"/>
    <n v="1811939.2"/>
    <n v="364768.24000000005"/>
    <s v="Romina"/>
    <n v="4.7"/>
  </r>
  <r>
    <n v="1428"/>
    <d v="2017-05-24T00:00:00"/>
    <d v="2017-10-02T00:00:00"/>
    <x v="1"/>
    <s v="Málaga"/>
    <s v="Casa"/>
    <n v="192"/>
    <s v="Venta"/>
    <n v="60759.4"/>
    <n v="1575620"/>
    <n v="1260496"/>
    <n v="254364.6"/>
    <s v="Sabrina"/>
    <n v="4.0999999999999996"/>
  </r>
  <r>
    <n v="1429"/>
    <d v="2017-05-25T00:00:00"/>
    <d v="2018-03-03T00:00:00"/>
    <x v="0"/>
    <s v="Málaga"/>
    <s v="Depósito"/>
    <n v="196"/>
    <s v="Venta"/>
    <n v="41222"/>
    <n v="1083285"/>
    <n v="866628"/>
    <n v="175435"/>
    <s v="Ángeles"/>
    <n v="4.0999999999999996"/>
  </r>
  <r>
    <n v="1430"/>
    <d v="2017-05-25T00:00:00"/>
    <d v="2018-01-09T00:00:00"/>
    <x v="0"/>
    <s v="Cádiz"/>
    <s v="Local Comercial"/>
    <n v="60"/>
    <s v="Alquiler"/>
    <n v="15493.2"/>
    <n v="452915"/>
    <n v="362332"/>
    <n v="75089.8"/>
    <s v="Arturo"/>
    <n v="3.9"/>
  </r>
  <r>
    <n v="1431"/>
    <d v="2017-05-25T00:00:00"/>
    <d v="2018-04-15T00:00:00"/>
    <x v="0"/>
    <s v="Sevilla"/>
    <s v="Depósito"/>
    <n v="205"/>
    <s v="Venta"/>
    <n v="70498.12"/>
    <n v="1828613"/>
    <n v="1462890.4"/>
    <n v="295224.4800000001"/>
    <s v="Iván"/>
    <n v="4.3"/>
  </r>
  <r>
    <n v="1432"/>
    <d v="2017-05-25T00:00:00"/>
    <d v="2017-08-23T00:00:00"/>
    <x v="1"/>
    <s v="Córdoba"/>
    <s v="Depósito"/>
    <n v="51"/>
    <s v="Alquiler"/>
    <n v="9964.52"/>
    <n v="300923"/>
    <n v="240738.4"/>
    <n v="50220.08"/>
    <s v="Carlos"/>
    <n v="4.4000000000000004"/>
  </r>
  <r>
    <n v="1433"/>
    <d v="2017-05-26T00:00:00"/>
    <d v="2018-03-21T00:00:00"/>
    <x v="0"/>
    <s v="Sevilla"/>
    <s v="Departamento"/>
    <n v="270"/>
    <s v="Venta"/>
    <n v="63776.92"/>
    <n v="1647458"/>
    <n v="1317966.3999999999"/>
    <n v="265714.68000000011"/>
    <s v="Arturo"/>
    <n v="4.4000000000000004"/>
  </r>
  <r>
    <n v="1434"/>
    <d v="2017-05-27T00:00:00"/>
    <d v="2017-12-30T00:00:00"/>
    <x v="0"/>
    <s v="Málaga"/>
    <s v="Local Comercial"/>
    <n v="130"/>
    <s v="Alquiler"/>
    <n v="21726.36"/>
    <n v="609469"/>
    <n v="487575.2"/>
    <n v="100167.43999999999"/>
    <s v="Iván"/>
    <n v="3.7"/>
  </r>
  <r>
    <n v="1435"/>
    <d v="2017-05-27T00:00:00"/>
    <d v="2017-11-30T00:00:00"/>
    <x v="0"/>
    <s v="Sevilla"/>
    <s v="Casa"/>
    <n v="73"/>
    <s v="Alquiler"/>
    <n v="21054"/>
    <n v="584485"/>
    <n v="467588"/>
    <n v="95843"/>
    <s v="Carlos"/>
    <n v="4.3"/>
  </r>
  <r>
    <n v="1436"/>
    <d v="2017-05-27T00:00:00"/>
    <d v="2017-11-08T00:00:00"/>
    <x v="0"/>
    <s v="Córdoba"/>
    <s v="Departamento"/>
    <n v="169"/>
    <s v="Venta"/>
    <n v="56510"/>
    <n v="1464835"/>
    <n v="1171868"/>
    <n v="236457"/>
    <s v="Iván"/>
    <n v="4.9000000000000004"/>
  </r>
  <r>
    <n v="1437"/>
    <d v="2017-05-27T00:00:00"/>
    <d v="2018-03-22T00:00:00"/>
    <x v="0"/>
    <s v="Cádiz"/>
    <s v="Departamento"/>
    <n v="254"/>
    <s v="Venta"/>
    <n v="56630.559999999998"/>
    <n v="1471724"/>
    <n v="1177379.2"/>
    <n v="237714.24000000005"/>
    <s v="Carlos"/>
    <n v="4.9000000000000004"/>
  </r>
  <r>
    <n v="1438"/>
    <d v="2017-05-28T00:00:00"/>
    <d v="2018-02-10T00:00:00"/>
    <x v="0"/>
    <s v="Córdoba"/>
    <s v="Departamento"/>
    <n v="105"/>
    <s v="Venta"/>
    <n v="39135.040000000001"/>
    <n v="1037861"/>
    <n v="830288.8"/>
    <n v="168437.15999999995"/>
    <s v="Romina"/>
    <n v="4.8"/>
  </r>
  <r>
    <n v="1439"/>
    <d v="2017-05-28T00:00:00"/>
    <d v="2017-10-30T00:00:00"/>
    <x v="0"/>
    <s v="Sevilla"/>
    <s v="Terreno"/>
    <n v="229"/>
    <s v="Venta"/>
    <n v="51295.56"/>
    <n v="1343149"/>
    <n v="1074519.2"/>
    <n v="217334.24000000005"/>
    <s v="Sabrina"/>
    <n v="3.9"/>
  </r>
  <r>
    <n v="1440"/>
    <d v="2017-05-28T00:00:00"/>
    <d v="2017-10-31T00:00:00"/>
    <x v="0"/>
    <s v="Málaga"/>
    <s v="Local Comercial"/>
    <n v="252"/>
    <s v="Venta"/>
    <n v="59039.199999999997"/>
    <n v="1541240"/>
    <n v="1232992"/>
    <n v="249208.8"/>
    <s v="Sabrina"/>
    <n v="3.7"/>
  </r>
  <r>
    <n v="1441"/>
    <d v="2017-05-29T00:00:00"/>
    <d v="2018-01-14T00:00:00"/>
    <x v="0"/>
    <s v="Córdoba"/>
    <s v="Departamento"/>
    <n v="242"/>
    <s v="Venta"/>
    <n v="83533.039999999994"/>
    <n v="2152736"/>
    <n v="1722188.8"/>
    <n v="347014.16"/>
    <s v="Romina"/>
    <n v="5"/>
  </r>
  <r>
    <n v="1442"/>
    <d v="2017-05-29T00:00:00"/>
    <d v="2018-05-08T00:00:00"/>
    <x v="0"/>
    <s v="Cádiz"/>
    <s v="Casa"/>
    <n v="154"/>
    <s v="Venta"/>
    <n v="59093.8"/>
    <n v="1532805"/>
    <n v="1226244"/>
    <n v="247467.2"/>
    <s v="Ángeles"/>
    <n v="4.8"/>
  </r>
  <r>
    <n v="1443"/>
    <d v="2017-05-29T00:00:00"/>
    <d v="2018-02-15T00:00:00"/>
    <x v="0"/>
    <s v="Málaga"/>
    <s v="Terreno"/>
    <n v="70"/>
    <s v="Alquiler"/>
    <n v="25787.279999999999"/>
    <n v="708742"/>
    <n v="566993.6"/>
    <n v="115961.12000000002"/>
    <s v="Sabrina"/>
    <n v="3.6"/>
  </r>
  <r>
    <n v="1444"/>
    <d v="2017-05-29T00:00:00"/>
    <d v="2018-01-21T00:00:00"/>
    <x v="0"/>
    <s v="Málaga"/>
    <s v="Local Comercial"/>
    <n v="200"/>
    <s v="Venta"/>
    <n v="37125.68"/>
    <n v="994877"/>
    <n v="795901.6"/>
    <n v="161849.72000000003"/>
    <s v="Carlos"/>
    <n v="4.2"/>
  </r>
  <r>
    <n v="1445"/>
    <d v="2017-05-29T00:00:00"/>
    <d v="2018-01-26T00:00:00"/>
    <x v="0"/>
    <s v="Málaga"/>
    <s v="Oficinas"/>
    <n v="130"/>
    <s v="Alquiler"/>
    <n v="22402.48"/>
    <n v="622297"/>
    <n v="497837.6"/>
    <n v="102056.92000000003"/>
    <s v="Sabrina"/>
    <n v="4.8"/>
  </r>
  <r>
    <n v="1446"/>
    <d v="2017-05-30T00:00:00"/>
    <d v="2018-01-02T00:00:00"/>
    <x v="0"/>
    <s v="Cádiz"/>
    <s v="Departamento"/>
    <n v="50"/>
    <s v="Alquiler"/>
    <n v="18221.52"/>
    <n v="507473"/>
    <n v="405978.4"/>
    <n v="83273.079999999973"/>
    <s v="Ángeles"/>
    <n v="5"/>
  </r>
  <r>
    <n v="1447"/>
    <d v="2017-05-31T00:00:00"/>
    <d v="2017-10-30T00:00:00"/>
    <x v="0"/>
    <s v="Sevilla"/>
    <s v="Depósito"/>
    <n v="91"/>
    <s v="Alquiler"/>
    <n v="21871.88"/>
    <n v="603557"/>
    <n v="482845.6"/>
    <n v="98839.520000000019"/>
    <s v="Iván"/>
    <n v="4.4000000000000004"/>
  </r>
  <r>
    <n v="1448"/>
    <d v="2017-05-31T00:00:00"/>
    <d v="2018-04-14T00:00:00"/>
    <x v="0"/>
    <s v="Córdoba"/>
    <s v="Departamento"/>
    <n v="185"/>
    <s v="Venta"/>
    <n v="62165.48"/>
    <n v="1615497"/>
    <n v="1292397.6000000001"/>
    <n v="260933.9199999999"/>
    <s v="Ángeles"/>
    <n v="5"/>
  </r>
  <r>
    <n v="1449"/>
    <d v="2017-06-01T00:00:00"/>
    <d v="2018-01-03T00:00:00"/>
    <x v="0"/>
    <s v="Málaga"/>
    <s v="Casa"/>
    <n v="80"/>
    <s v="Alquiler"/>
    <n v="27316.6"/>
    <n v="743175"/>
    <n v="594540"/>
    <n v="121318.39999999999"/>
    <s v="Carlos"/>
    <n v="5"/>
  </r>
  <r>
    <n v="1450"/>
    <d v="2017-06-01T00:00:00"/>
    <d v="2017-08-31T00:00:00"/>
    <x v="1"/>
    <s v="Córdoba"/>
    <s v="Oficinas"/>
    <n v="66"/>
    <s v="Alquiler"/>
    <n v="19132.919999999998"/>
    <n v="536183"/>
    <n v="428946.4"/>
    <n v="88103.679999999978"/>
    <s v="Arturo"/>
    <n v="3.7"/>
  </r>
  <r>
    <n v="1451"/>
    <d v="2017-06-02T00:00:00"/>
    <d v="2018-05-18T00:00:00"/>
    <x v="0"/>
    <s v="Málaga"/>
    <s v="Local Comercial"/>
    <n v="264"/>
    <s v="Venta"/>
    <n v="70384.399999999994"/>
    <n v="1815920"/>
    <n v="1452736"/>
    <n v="292799.59999999998"/>
    <s v="Iván"/>
    <n v="4.7"/>
  </r>
  <r>
    <n v="1452"/>
    <d v="2017-06-03T00:00:00"/>
    <d v="2017-10-22T00:00:00"/>
    <x v="1"/>
    <s v="Sevilla"/>
    <s v="Local Comercial"/>
    <n v="67"/>
    <s v="Alquiler"/>
    <n v="17430"/>
    <n v="491485"/>
    <n v="393188"/>
    <n v="80867"/>
    <s v="Arturo"/>
    <n v="4.0999999999999996"/>
  </r>
  <r>
    <n v="1453"/>
    <d v="2017-06-04T00:00:00"/>
    <d v="2018-03-25T00:00:00"/>
    <x v="0"/>
    <s v="Córdoba"/>
    <s v="Terreno"/>
    <n v="254"/>
    <s v="Venta"/>
    <n v="66288.44"/>
    <n v="1724321"/>
    <n v="1379456.8"/>
    <n v="278575.75999999995"/>
    <s v="Ángeles"/>
    <n v="4.7"/>
  </r>
  <r>
    <n v="1454"/>
    <d v="2017-06-04T00:00:00"/>
    <d v="2018-01-13T00:00:00"/>
    <x v="0"/>
    <s v="Sevilla"/>
    <s v="Casa"/>
    <n v="187"/>
    <s v="Venta"/>
    <n v="63576.959999999999"/>
    <n v="1641859"/>
    <n v="1313487.2"/>
    <n v="264794.84000000003"/>
    <s v="Carlos"/>
    <n v="4"/>
  </r>
  <r>
    <n v="1455"/>
    <d v="2017-06-04T00:00:00"/>
    <d v="2018-01-31T00:00:00"/>
    <x v="0"/>
    <s v="Sevilla"/>
    <s v="Oficinas"/>
    <n v="178"/>
    <s v="Venta"/>
    <n v="41282.959999999999"/>
    <n v="1084259"/>
    <n v="867407.2"/>
    <n v="175568.84000000005"/>
    <s v="Iván"/>
    <n v="4.4000000000000004"/>
  </r>
  <r>
    <n v="1456"/>
    <d v="2017-06-05T00:00:00"/>
    <d v="2018-04-24T00:00:00"/>
    <x v="0"/>
    <s v="Córdoba"/>
    <s v="Casa"/>
    <n v="217"/>
    <s v="Venta"/>
    <n v="86777.08"/>
    <n v="2227237"/>
    <n v="1781789.6"/>
    <n v="358670.31999999989"/>
    <s v="Carlos"/>
    <n v="4.3"/>
  </r>
  <r>
    <n v="1457"/>
    <d v="2017-06-05T00:00:00"/>
    <d v="2018-03-17T00:00:00"/>
    <x v="0"/>
    <s v="Córdoba"/>
    <s v="Estacionamiento"/>
    <n v="89"/>
    <s v="Alquiler"/>
    <n v="18674.240000000002"/>
    <n v="533291"/>
    <n v="426632.8"/>
    <n v="87983.96"/>
    <s v="Carlos"/>
    <n v="4.3"/>
  </r>
  <r>
    <n v="1458"/>
    <d v="2017-06-05T00:00:00"/>
    <d v="2017-11-19T00:00:00"/>
    <x v="0"/>
    <s v="Córdoba"/>
    <s v="Departamento"/>
    <n v="273"/>
    <s v="Venta"/>
    <n v="66594.399999999994"/>
    <n v="1727570"/>
    <n v="1382056"/>
    <n v="278919.59999999998"/>
    <s v="Arturo"/>
    <n v="5"/>
  </r>
  <r>
    <n v="1459"/>
    <d v="2017-06-05T00:00:00"/>
    <d v="2017-09-19T00:00:00"/>
    <x v="1"/>
    <s v="Cádiz"/>
    <s v="Depósito"/>
    <n v="72"/>
    <s v="Alquiler"/>
    <n v="17071.28"/>
    <n v="493017"/>
    <n v="394413.6"/>
    <n v="81532.120000000024"/>
    <s v="Carlos"/>
    <n v="4.0999999999999996"/>
  </r>
  <r>
    <n v="1460"/>
    <d v="2017-06-06T00:00:00"/>
    <d v="2018-01-11T00:00:00"/>
    <x v="0"/>
    <s v="Córdoba"/>
    <s v="Local Comercial"/>
    <n v="223"/>
    <s v="Venta"/>
    <n v="40825.08"/>
    <n v="1075937"/>
    <n v="860749.6"/>
    <n v="174362.32"/>
    <s v="Romina"/>
    <n v="4.5"/>
  </r>
  <r>
    <n v="1461"/>
    <d v="2017-06-06T00:00:00"/>
    <d v="2017-12-18T00:00:00"/>
    <x v="0"/>
    <s v="Sevilla"/>
    <s v="Depósito"/>
    <n v="122"/>
    <s v="Alquiler"/>
    <n v="21549.4"/>
    <n v="599570"/>
    <n v="479656"/>
    <n v="98364.6"/>
    <s v="Iván"/>
    <n v="4.3"/>
  </r>
  <r>
    <n v="1462"/>
    <d v="2017-06-06T00:00:00"/>
    <d v="2017-09-28T00:00:00"/>
    <x v="1"/>
    <s v="Cádiz"/>
    <s v="Estacionamiento"/>
    <n v="76"/>
    <s v="Alquiler"/>
    <n v="17709.599999999999"/>
    <n v="507925"/>
    <n v="406340"/>
    <n v="83875.399999999994"/>
    <s v="Sabrina"/>
    <n v="4.4000000000000004"/>
  </r>
  <r>
    <n v="1463"/>
    <d v="2017-06-07T00:00:00"/>
    <d v="2017-10-30T00:00:00"/>
    <x v="1"/>
    <s v="Sevilla"/>
    <s v="Departamento"/>
    <n v="170"/>
    <s v="Venta"/>
    <n v="62573.36"/>
    <n v="1628069"/>
    <n v="1302455.2"/>
    <n v="263040.44000000006"/>
    <s v="Carlos"/>
    <n v="4.2"/>
  </r>
  <r>
    <n v="1464"/>
    <d v="2017-06-07T00:00:00"/>
    <d v="2017-11-26T00:00:00"/>
    <x v="0"/>
    <s v="Sevilla"/>
    <s v="Departamento"/>
    <n v="176"/>
    <s v="Venta"/>
    <n v="54810.28"/>
    <n v="1429642"/>
    <n v="1143713.6000000001"/>
    <n v="231118.11999999991"/>
    <s v="Sabrina"/>
    <n v="4.4000000000000004"/>
  </r>
  <r>
    <n v="1465"/>
    <d v="2017-06-08T00:00:00"/>
    <d v="2018-04-10T00:00:00"/>
    <x v="0"/>
    <s v="Cádiz"/>
    <s v="Oficinas"/>
    <n v="58"/>
    <s v="Alquiler"/>
    <n v="20391.16"/>
    <n v="561939"/>
    <n v="449551.2"/>
    <n v="91996.639999999985"/>
    <s v="Sabrina"/>
    <n v="4.5999999999999996"/>
  </r>
  <r>
    <n v="1466"/>
    <d v="2017-06-08T00:00:00"/>
    <d v="2018-02-15T00:00:00"/>
    <x v="0"/>
    <s v="Córdoba"/>
    <s v="Departamento"/>
    <n v="125"/>
    <s v="Venta"/>
    <n v="30933.119999999999"/>
    <n v="838913"/>
    <n v="671130.4"/>
    <n v="136849.47999999998"/>
    <s v="Carlos"/>
    <n v="4"/>
  </r>
  <r>
    <n v="1467"/>
    <d v="2017-06-09T00:00:00"/>
    <d v="2017-09-15T00:00:00"/>
    <x v="1"/>
    <s v="Córdoba"/>
    <s v="Terreno"/>
    <n v="294"/>
    <s v="Venta"/>
    <n v="92508.88"/>
    <n v="2369582"/>
    <n v="1895665.6"/>
    <n v="381407.5199999999"/>
    <s v="Ángeles"/>
    <n v="3.6"/>
  </r>
  <r>
    <n v="1468"/>
    <d v="2017-06-09T00:00:00"/>
    <d v="2018-05-01T00:00:00"/>
    <x v="0"/>
    <s v="Sevilla"/>
    <s v="Estacionamiento"/>
    <n v="124"/>
    <s v="Venta"/>
    <n v="51297.440000000002"/>
    <n v="1334171"/>
    <n v="1067336.8"/>
    <n v="215536.75999999995"/>
    <s v="Romina"/>
    <n v="4.5999999999999996"/>
  </r>
  <r>
    <n v="1469"/>
    <d v="2017-06-09T00:00:00"/>
    <d v="2018-03-08T00:00:00"/>
    <x v="0"/>
    <s v="Córdoba"/>
    <s v="Terreno"/>
    <n v="48"/>
    <s v="Alquiler"/>
    <n v="15761.24"/>
    <n v="455741"/>
    <n v="364592.8"/>
    <n v="75386.960000000006"/>
    <s v="Arturo"/>
    <n v="4.7"/>
  </r>
  <r>
    <n v="1470"/>
    <d v="2017-06-09T00:00:00"/>
    <d v="2018-05-17T00:00:00"/>
    <x v="0"/>
    <s v="Sevilla"/>
    <s v="Oficinas"/>
    <n v="268"/>
    <s v="Venta"/>
    <n v="106402.16"/>
    <n v="2727439"/>
    <n v="2181951.2000000002"/>
    <n v="439085.63999999978"/>
    <s v="Carlos"/>
    <n v="3.7"/>
  </r>
  <r>
    <n v="1471"/>
    <d v="2017-06-09T00:00:00"/>
    <d v="2017-11-27T00:00:00"/>
    <x v="0"/>
    <s v="Córdoba"/>
    <s v="Terreno"/>
    <n v="62"/>
    <s v="Alquiler"/>
    <n v="18400.52"/>
    <n v="521498"/>
    <n v="417198.4"/>
    <n v="85899.079999999973"/>
    <s v="Carlos"/>
    <n v="4.7"/>
  </r>
  <r>
    <n v="1472"/>
    <d v="2017-06-10T00:00:00"/>
    <d v="2018-02-26T00:00:00"/>
    <x v="0"/>
    <s v="Córdoba"/>
    <s v="Estacionamiento"/>
    <n v="136"/>
    <s v="Venta"/>
    <n v="49101.08"/>
    <n v="1287437"/>
    <n v="1029949.6"/>
    <n v="208386.32"/>
    <s v="Sabrina"/>
    <n v="4.9000000000000004"/>
  </r>
  <r>
    <n v="1473"/>
    <d v="2017-06-10T00:00:00"/>
    <d v="2018-04-23T00:00:00"/>
    <x v="0"/>
    <s v="Córdoba"/>
    <s v="Depósito"/>
    <n v="210"/>
    <s v="Venta"/>
    <n v="77192.600000000006"/>
    <n v="1991825"/>
    <n v="1593460"/>
    <n v="321172.40000000002"/>
    <s v="Iván"/>
    <n v="4.2"/>
  </r>
  <r>
    <n v="1474"/>
    <d v="2017-06-11T00:00:00"/>
    <d v="2018-02-20T00:00:00"/>
    <x v="0"/>
    <s v="Málaga"/>
    <s v="Estacionamiento"/>
    <n v="263"/>
    <s v="Venta"/>
    <n v="100893.52"/>
    <n v="2585798"/>
    <n v="2068638.4"/>
    <n v="416266.08000000007"/>
    <s v="Romina"/>
    <n v="3.7"/>
  </r>
  <r>
    <n v="1475"/>
    <d v="2017-06-11T00:00:00"/>
    <d v="2018-04-18T00:00:00"/>
    <x v="0"/>
    <s v="Cádiz"/>
    <s v="Estacionamiento"/>
    <n v="46"/>
    <s v="Alquiler"/>
    <n v="7597.48"/>
    <n v="252672"/>
    <n v="202137.60000000001"/>
    <n v="42936.92"/>
    <s v="Iván"/>
    <n v="3.6"/>
  </r>
  <r>
    <n v="1476"/>
    <d v="2017-06-11T00:00:00"/>
    <d v="2017-09-20T00:00:00"/>
    <x v="1"/>
    <s v="Málaga"/>
    <s v="Local Comercial"/>
    <n v="243"/>
    <s v="Venta"/>
    <n v="85955.28"/>
    <n v="2208717"/>
    <n v="1766973.6"/>
    <n v="355788.11999999988"/>
    <s v="Arturo"/>
    <n v="4.9000000000000004"/>
  </r>
  <r>
    <n v="1477"/>
    <d v="2017-06-12T00:00:00"/>
    <d v="2018-02-02T00:00:00"/>
    <x v="0"/>
    <s v="Málaga"/>
    <s v="Oficinas"/>
    <n v="67"/>
    <s v="Alquiler"/>
    <n v="13826.8"/>
    <n v="400755"/>
    <n v="320604"/>
    <n v="66324.2"/>
    <s v="Ángeles"/>
    <n v="3.9"/>
  </r>
  <r>
    <n v="1478"/>
    <d v="2017-06-12T00:00:00"/>
    <d v="2018-04-08T00:00:00"/>
    <x v="0"/>
    <s v="Málaga"/>
    <s v="Departamento"/>
    <n v="224"/>
    <s v="Venta"/>
    <n v="59102.04"/>
    <n v="1540786"/>
    <n v="1232628.8"/>
    <n v="249055.15999999995"/>
    <s v="Carlos"/>
    <n v="4.9000000000000004"/>
  </r>
  <r>
    <n v="1479"/>
    <d v="2017-06-13T00:00:00"/>
    <d v="2018-03-19T00:00:00"/>
    <x v="0"/>
    <s v="Córdoba"/>
    <s v="Depósito"/>
    <n v="47"/>
    <s v="Alquiler"/>
    <n v="15867.24"/>
    <n v="453716"/>
    <n v="362972.8"/>
    <n v="74875.960000000006"/>
    <s v="Arturo"/>
    <n v="4.9000000000000004"/>
  </r>
  <r>
    <n v="1480"/>
    <d v="2017-06-13T00:00:00"/>
    <d v="2018-04-13T00:00:00"/>
    <x v="0"/>
    <s v="Sevilla"/>
    <s v="Local Comercial"/>
    <n v="117"/>
    <s v="Venta"/>
    <n v="41376.120000000003"/>
    <n v="1090113"/>
    <n v="872090.4"/>
    <n v="176646.47999999998"/>
    <s v="Ángeles"/>
    <n v="4"/>
  </r>
  <r>
    <n v="1481"/>
    <d v="2017-06-13T00:00:00"/>
    <d v="2017-09-24T00:00:00"/>
    <x v="1"/>
    <s v="Sevilla"/>
    <s v="Casa"/>
    <n v="254"/>
    <s v="Venta"/>
    <n v="52679.32"/>
    <n v="1381418"/>
    <n v="1105134.3999999999"/>
    <n v="223604.28000000009"/>
    <s v="Arturo"/>
    <n v="4.3"/>
  </r>
  <r>
    <n v="1482"/>
    <d v="2017-06-13T00:00:00"/>
    <d v="2018-06-03T00:00:00"/>
    <x v="0"/>
    <s v="Málaga"/>
    <s v="Local Comercial"/>
    <n v="153"/>
    <s v="Venta"/>
    <n v="33945.68"/>
    <n v="904852"/>
    <n v="723881.6"/>
    <n v="147024.72000000003"/>
    <s v="Iván"/>
    <n v="4.0999999999999996"/>
  </r>
  <r>
    <n v="1483"/>
    <d v="2017-06-13T00:00:00"/>
    <d v="2017-09-15T00:00:00"/>
    <x v="1"/>
    <s v="Sevilla"/>
    <s v="Departamento"/>
    <n v="61"/>
    <s v="Alquiler"/>
    <n v="13656.36"/>
    <n v="404869"/>
    <n v="323895.2"/>
    <n v="67317.439999999988"/>
    <s v="Iván"/>
    <n v="4.0999999999999996"/>
  </r>
  <r>
    <n v="1484"/>
    <d v="2017-06-13T00:00:00"/>
    <d v="2018-04-08T00:00:00"/>
    <x v="0"/>
    <s v="Córdoba"/>
    <s v="Departamento"/>
    <n v="278"/>
    <s v="Venta"/>
    <n v="106054.6"/>
    <n v="2714075"/>
    <n v="2171260"/>
    <n v="436760.4"/>
    <s v="Sabrina"/>
    <n v="4.7"/>
  </r>
  <r>
    <n v="1485"/>
    <d v="2017-06-14T00:00:00"/>
    <d v="2018-03-24T00:00:00"/>
    <x v="0"/>
    <s v="Córdoba"/>
    <s v="Departamento"/>
    <n v="144"/>
    <s v="Venta"/>
    <n v="58728.12"/>
    <n v="1520513"/>
    <n v="1216410.3999999999"/>
    <n v="245374.4800000001"/>
    <s v="Iván"/>
    <n v="5"/>
  </r>
  <r>
    <n v="1486"/>
    <d v="2017-06-15T00:00:00"/>
    <d v="2017-11-12T00:00:00"/>
    <x v="0"/>
    <s v="Cádiz"/>
    <s v="Local Comercial"/>
    <n v="162"/>
    <s v="Venta"/>
    <n v="44100.24"/>
    <n v="1158391"/>
    <n v="926712.8"/>
    <n v="187577.95999999996"/>
    <s v="Romina"/>
    <n v="4.0999999999999996"/>
  </r>
  <r>
    <n v="1487"/>
    <d v="2017-06-15T00:00:00"/>
    <d v="2018-05-16T00:00:00"/>
    <x v="0"/>
    <s v="Málaga"/>
    <s v="Estacionamiento"/>
    <n v="106"/>
    <s v="Alquiler"/>
    <n v="20778.599999999999"/>
    <n v="574400"/>
    <n v="459520"/>
    <n v="94101.4"/>
    <s v="Romina"/>
    <n v="4.7"/>
  </r>
  <r>
    <n v="1488"/>
    <d v="2017-06-15T00:00:00"/>
    <d v="2018-02-07T00:00:00"/>
    <x v="0"/>
    <s v="Córdoba"/>
    <s v="Terreno"/>
    <n v="100"/>
    <s v="Alquiler"/>
    <n v="27400.04"/>
    <n v="740961"/>
    <n v="592768.80000000005"/>
    <n v="120792.15999999995"/>
    <s v="Carlos"/>
    <n v="4.3"/>
  </r>
  <r>
    <n v="1489"/>
    <d v="2017-06-15T00:00:00"/>
    <d v="2017-09-17T00:00:00"/>
    <x v="1"/>
    <s v="Cádiz"/>
    <s v="Estacionamiento"/>
    <n v="141"/>
    <s v="Venta"/>
    <n v="51920.68"/>
    <n v="1360277"/>
    <n v="1088221.6000000001"/>
    <n v="220134.71999999991"/>
    <s v="Iván"/>
    <n v="4.4000000000000004"/>
  </r>
  <r>
    <n v="1490"/>
    <d v="2017-06-16T00:00:00"/>
    <d v="2018-04-10T00:00:00"/>
    <x v="0"/>
    <s v="Sevilla"/>
    <s v="Depósito"/>
    <n v="108"/>
    <s v="Alquiler"/>
    <n v="26502.48"/>
    <n v="728197"/>
    <n v="582557.6"/>
    <n v="119136.92000000003"/>
    <s v="Arturo"/>
    <n v="3.9"/>
  </r>
  <r>
    <n v="1491"/>
    <d v="2017-06-16T00:00:00"/>
    <d v="2018-06-05T00:00:00"/>
    <x v="0"/>
    <s v="Málaga"/>
    <s v="Oficinas"/>
    <n v="135"/>
    <s v="Venta"/>
    <n v="48660.36"/>
    <n v="1277519"/>
    <n v="1022015.2"/>
    <n v="206843.44000000006"/>
    <s v="Romina"/>
    <n v="4.0999999999999996"/>
  </r>
  <r>
    <n v="1492"/>
    <d v="2017-06-16T00:00:00"/>
    <d v="2018-02-01T00:00:00"/>
    <x v="0"/>
    <s v="Córdoba"/>
    <s v="Depósito"/>
    <n v="161"/>
    <s v="Venta"/>
    <n v="55578.2"/>
    <n v="1441790"/>
    <n v="1153432"/>
    <n v="232779.8"/>
    <s v="Romina"/>
    <n v="4.3"/>
  </r>
  <r>
    <n v="1493"/>
    <d v="2017-06-16T00:00:00"/>
    <d v="2017-11-23T00:00:00"/>
    <x v="0"/>
    <s v="Cádiz"/>
    <s v="Casa"/>
    <n v="243"/>
    <s v="Venta"/>
    <n v="39381"/>
    <n v="1038235"/>
    <n v="830588"/>
    <n v="168266"/>
    <s v="Carlos"/>
    <n v="4.9000000000000004"/>
  </r>
  <r>
    <n v="1494"/>
    <d v="2017-06-17T00:00:00"/>
    <d v="2018-03-11T00:00:00"/>
    <x v="0"/>
    <s v="Córdoba"/>
    <s v="Casa"/>
    <n v="196"/>
    <s v="Venta"/>
    <n v="57943.8"/>
    <n v="1507805"/>
    <n v="1206244"/>
    <n v="243617.2"/>
    <s v="Romina"/>
    <n v="4.9000000000000004"/>
  </r>
  <r>
    <n v="1495"/>
    <d v="2017-06-17T00:00:00"/>
    <d v="2018-04-13T00:00:00"/>
    <x v="0"/>
    <s v="Sevilla"/>
    <s v="Terreno"/>
    <n v="194"/>
    <s v="Venta"/>
    <n v="62766.400000000001"/>
    <n v="1626495"/>
    <n v="1301196"/>
    <n v="262532.59999999998"/>
    <s v="Romina"/>
    <n v="4.8"/>
  </r>
  <r>
    <n v="1496"/>
    <d v="2017-06-18T00:00:00"/>
    <d v="2018-05-12T00:00:00"/>
    <x v="0"/>
    <s v="Sevilla"/>
    <s v="Oficinas"/>
    <n v="274"/>
    <s v="Venta"/>
    <n v="99935.16"/>
    <n v="2557389"/>
    <n v="2045911.2"/>
    <n v="411542.64"/>
    <s v="Sabrina"/>
    <n v="4.5"/>
  </r>
  <r>
    <n v="1497"/>
    <d v="2017-06-18T00:00:00"/>
    <d v="2017-12-15T00:00:00"/>
    <x v="0"/>
    <s v="Málaga"/>
    <s v="Oficinas"/>
    <n v="172"/>
    <s v="Venta"/>
    <n v="34276"/>
    <n v="916560"/>
    <n v="733248"/>
    <n v="149036"/>
    <s v="Iván"/>
    <n v="3.9"/>
  </r>
  <r>
    <n v="1498"/>
    <d v="2017-06-18T00:00:00"/>
    <d v="2017-10-23T00:00:00"/>
    <x v="1"/>
    <s v="Málaga"/>
    <s v="Local Comercial"/>
    <n v="52"/>
    <s v="Alquiler"/>
    <n v="9196.2000000000007"/>
    <n v="293115"/>
    <n v="234492"/>
    <n v="49426.8"/>
    <s v="Ángeles"/>
    <n v="4.0999999999999996"/>
  </r>
  <r>
    <n v="1499"/>
    <d v="2017-06-19T00:00:00"/>
    <d v="2017-10-10T00:00:00"/>
    <x v="1"/>
    <s v="Sevilla"/>
    <s v="Casa"/>
    <n v="172"/>
    <s v="Venta"/>
    <n v="42373"/>
    <n v="1120785"/>
    <n v="896628"/>
    <n v="181784"/>
    <s v="Sabrina"/>
    <n v="3.7"/>
  </r>
  <r>
    <n v="1500"/>
    <d v="2017-06-20T00:00:00"/>
    <d v="2018-03-30T00:00:00"/>
    <x v="0"/>
    <s v="Sevilla"/>
    <s v="Oficinas"/>
    <n v="121"/>
    <s v="Alquiler"/>
    <n v="23204"/>
    <n v="632235"/>
    <n v="505788"/>
    <n v="103243"/>
    <s v="Carlos"/>
    <n v="4.5999999999999996"/>
  </r>
  <r>
    <n v="1501"/>
    <d v="2017-06-21T00:00:00"/>
    <d v="2018-04-16T00:00:00"/>
    <x v="0"/>
    <s v="Córdoba"/>
    <s v="Casa"/>
    <n v="47"/>
    <s v="Alquiler"/>
    <n v="11915.76"/>
    <n v="353529"/>
    <n v="282823.2"/>
    <n v="58790.039999999986"/>
    <s v="Iván"/>
    <n v="4.4000000000000004"/>
  </r>
  <r>
    <n v="1502"/>
    <d v="2017-06-21T00:00:00"/>
    <d v="2017-11-28T00:00:00"/>
    <x v="0"/>
    <s v="Sevilla"/>
    <s v="Departamento"/>
    <n v="114"/>
    <s v="Venta"/>
    <n v="46322.400000000001"/>
    <n v="1211645"/>
    <n v="969316"/>
    <n v="196006.6"/>
    <s v="Romina"/>
    <n v="4.8"/>
  </r>
  <r>
    <n v="1503"/>
    <d v="2017-06-21T00:00:00"/>
    <d v="2018-03-03T00:00:00"/>
    <x v="0"/>
    <s v="Córdoba"/>
    <s v="Casa"/>
    <n v="154"/>
    <s v="Venta"/>
    <n v="37989.440000000002"/>
    <n v="1013496"/>
    <n v="810796.8"/>
    <n v="164709.75999999995"/>
    <s v="Romina"/>
    <n v="4.7"/>
  </r>
  <r>
    <n v="1504"/>
    <d v="2017-06-21T00:00:00"/>
    <d v="2017-11-14T00:00:00"/>
    <x v="1"/>
    <s v="Sevilla"/>
    <s v="Casa"/>
    <n v="185"/>
    <s v="Venta"/>
    <n v="30507.200000000001"/>
    <n v="814915"/>
    <n v="651932"/>
    <n v="132475.79999999999"/>
    <s v="Carlos"/>
    <n v="4.7"/>
  </r>
  <r>
    <n v="1505"/>
    <d v="2017-06-22T00:00:00"/>
    <d v="2018-06-14T00:00:00"/>
    <x v="0"/>
    <s v="Córdoba"/>
    <s v="Departamento"/>
    <n v="41"/>
    <s v="Alquiler"/>
    <n v="7580.92"/>
    <n v="256633"/>
    <n v="205306.4"/>
    <n v="43745.680000000008"/>
    <s v="Iván"/>
    <n v="3.8"/>
  </r>
  <r>
    <n v="1506"/>
    <d v="2017-06-22T00:00:00"/>
    <d v="2018-03-16T00:00:00"/>
    <x v="0"/>
    <s v="Cádiz"/>
    <s v="Local Comercial"/>
    <n v="253"/>
    <s v="Venta"/>
    <n v="99891.6"/>
    <n v="2549125"/>
    <n v="2039300"/>
    <n v="409933.4"/>
    <s v="Iván"/>
    <n v="4.9000000000000004"/>
  </r>
  <r>
    <n v="1507"/>
    <d v="2017-06-22T00:00:00"/>
    <d v="2018-04-04T00:00:00"/>
    <x v="0"/>
    <s v="Córdoba"/>
    <s v="Departamento"/>
    <n v="115"/>
    <s v="Alquiler"/>
    <n v="27477.4"/>
    <n v="752745"/>
    <n v="602196"/>
    <n v="123071.6"/>
    <s v="Sabrina"/>
    <n v="5"/>
  </r>
  <r>
    <n v="1508"/>
    <d v="2017-06-22T00:00:00"/>
    <d v="2018-02-23T00:00:00"/>
    <x v="0"/>
    <s v="Córdoba"/>
    <s v="Oficinas"/>
    <n v="269"/>
    <s v="Venta"/>
    <n v="102962.2"/>
    <n v="2631265"/>
    <n v="2105012"/>
    <n v="423290.8"/>
    <s v="Ángeles"/>
    <n v="4.9000000000000004"/>
  </r>
  <r>
    <n v="1509"/>
    <d v="2017-06-22T00:00:00"/>
    <d v="2018-02-05T00:00:00"/>
    <x v="0"/>
    <s v="Málaga"/>
    <s v="Depósito"/>
    <n v="237"/>
    <s v="Venta"/>
    <n v="86048.12"/>
    <n v="2217113"/>
    <n v="1773690.4"/>
    <n v="357374.4800000001"/>
    <s v="Arturo"/>
    <n v="3.8"/>
  </r>
  <r>
    <n v="1510"/>
    <d v="2017-06-22T00:00:00"/>
    <d v="2018-02-05T00:00:00"/>
    <x v="0"/>
    <s v="Málaga"/>
    <s v="Estacionamiento"/>
    <n v="158"/>
    <s v="Alquiler"/>
    <n v="29367.16"/>
    <n v="799814"/>
    <n v="639851.19999999995"/>
    <n v="130595.64000000004"/>
    <s v="Carlos"/>
    <n v="4.4000000000000004"/>
  </r>
  <r>
    <n v="1511"/>
    <d v="2017-06-23T00:00:00"/>
    <d v="2018-02-02T00:00:00"/>
    <x v="0"/>
    <s v="Sevilla"/>
    <s v="Departamento"/>
    <n v="207"/>
    <s v="Venta"/>
    <n v="62519.519999999997"/>
    <n v="1623548"/>
    <n v="1298838.3999999999"/>
    <n v="262190.08000000007"/>
    <s v="Romina"/>
    <n v="4.9000000000000004"/>
  </r>
  <r>
    <n v="1512"/>
    <d v="2017-06-23T00:00:00"/>
    <d v="2018-05-25T00:00:00"/>
    <x v="0"/>
    <s v="Córdoba"/>
    <s v="Depósito"/>
    <n v="256"/>
    <s v="Venta"/>
    <n v="96140.36"/>
    <n v="2455694"/>
    <n v="1964555.2"/>
    <n v="394998.44000000006"/>
    <s v="Ángeles"/>
    <n v="4.2"/>
  </r>
  <r>
    <n v="1513"/>
    <d v="2017-06-24T00:00:00"/>
    <d v="2018-01-11T00:00:00"/>
    <x v="0"/>
    <s v="Cádiz"/>
    <s v="Local Comercial"/>
    <n v="195"/>
    <s v="Venta"/>
    <n v="38845.599999999999"/>
    <n v="1023525"/>
    <n v="818820"/>
    <n v="165859.4"/>
    <s v="Sabrina"/>
    <n v="4.9000000000000004"/>
  </r>
  <r>
    <n v="1514"/>
    <d v="2017-06-24T00:00:00"/>
    <d v="2018-02-25T00:00:00"/>
    <x v="0"/>
    <s v="Cádiz"/>
    <s v="Terreno"/>
    <n v="105"/>
    <s v="Venta"/>
    <n v="30473"/>
    <n v="817485"/>
    <n v="653988"/>
    <n v="133024"/>
    <s v="Ángeles"/>
    <n v="5"/>
  </r>
  <r>
    <n v="1515"/>
    <d v="2017-06-26T00:00:00"/>
    <d v="2017-09-30T00:00:00"/>
    <x v="1"/>
    <s v="Sevilla"/>
    <s v="Local Comercial"/>
    <n v="194"/>
    <s v="Venta"/>
    <n v="66382"/>
    <n v="1725485"/>
    <n v="1380388"/>
    <n v="278715"/>
    <s v="Sabrina"/>
    <n v="4"/>
  </r>
  <r>
    <n v="1516"/>
    <d v="2017-06-27T00:00:00"/>
    <d v="2018-03-20T00:00:00"/>
    <x v="0"/>
    <s v="Córdoba"/>
    <s v="Oficinas"/>
    <n v="175"/>
    <s v="Venta"/>
    <n v="31592.560000000001"/>
    <n v="842199"/>
    <n v="673759.2"/>
    <n v="136847.24000000005"/>
    <s v="Romina"/>
    <n v="4.0999999999999996"/>
  </r>
  <r>
    <n v="1517"/>
    <d v="2017-06-28T00:00:00"/>
    <d v="2017-11-20T00:00:00"/>
    <x v="1"/>
    <s v="Córdoba"/>
    <s v="Casa"/>
    <n v="133"/>
    <s v="Venta"/>
    <n v="47831.040000000001"/>
    <n v="1253986"/>
    <n v="1003188.8"/>
    <n v="202966.15999999995"/>
    <s v="Carlos"/>
    <n v="4.5"/>
  </r>
  <r>
    <n v="1518"/>
    <d v="2017-06-28T00:00:00"/>
    <d v="2017-10-01T00:00:00"/>
    <x v="1"/>
    <s v="Cádiz"/>
    <s v="Casa"/>
    <n v="147"/>
    <s v="Venta"/>
    <n v="57112.959999999999"/>
    <n v="1493484"/>
    <n v="1194787.2"/>
    <n v="241583.84000000005"/>
    <s v="Romina"/>
    <n v="4.2"/>
  </r>
  <r>
    <n v="1519"/>
    <d v="2017-06-28T00:00:00"/>
    <d v="2018-05-27T00:00:00"/>
    <x v="0"/>
    <s v="Córdoba"/>
    <s v="Oficinas"/>
    <n v="70"/>
    <s v="Alquiler"/>
    <n v="25633.32"/>
    <n v="696343"/>
    <n v="557074.4"/>
    <n v="113635.27999999997"/>
    <s v="Romina"/>
    <n v="3.9"/>
  </r>
  <r>
    <n v="1520"/>
    <d v="2017-06-28T00:00:00"/>
    <d v="2017-10-30T00:00:00"/>
    <x v="1"/>
    <s v="Málaga"/>
    <s v="Terreno"/>
    <n v="172"/>
    <s v="Venta"/>
    <n v="39129"/>
    <n v="1036435"/>
    <n v="829148"/>
    <n v="168158"/>
    <s v="Romina"/>
    <n v="4.2"/>
  </r>
  <r>
    <n v="1521"/>
    <d v="2017-06-29T00:00:00"/>
    <d v="2017-11-08T00:00:00"/>
    <x v="1"/>
    <s v="Córdoba"/>
    <s v="Casa"/>
    <n v="46"/>
    <s v="Alquiler"/>
    <n v="15285.72"/>
    <n v="435628"/>
    <n v="348502.4"/>
    <n v="71839.879999999976"/>
    <s v="Iván"/>
    <n v="4.4000000000000004"/>
  </r>
  <r>
    <n v="1522"/>
    <d v="2017-06-29T00:00:00"/>
    <d v="2017-11-24T00:00:00"/>
    <x v="1"/>
    <s v="Córdoba"/>
    <s v="Oficinas"/>
    <n v="36"/>
    <s v="Alquiler"/>
    <n v="11449.8"/>
    <n v="342605"/>
    <n v="274084"/>
    <n v="57071.199999999997"/>
    <s v="Romina"/>
    <n v="4.5999999999999996"/>
  </r>
  <r>
    <n v="1523"/>
    <d v="2017-06-29T00:00:00"/>
    <d v="2018-01-24T00:00:00"/>
    <x v="0"/>
    <s v="Córdoba"/>
    <s v="Local Comercial"/>
    <n v="151"/>
    <s v="Venta"/>
    <n v="56952.28"/>
    <n v="1490717"/>
    <n v="1192573.6000000001"/>
    <n v="241191.11999999991"/>
    <s v="Arturo"/>
    <n v="3.9"/>
  </r>
  <r>
    <n v="1524"/>
    <d v="2017-06-29T00:00:00"/>
    <d v="2017-12-11T00:00:00"/>
    <x v="0"/>
    <s v="Córdoba"/>
    <s v="Casa"/>
    <n v="131"/>
    <s v="Venta"/>
    <n v="34501.199999999997"/>
    <n v="916865"/>
    <n v="733492"/>
    <n v="148871.79999999999"/>
    <s v="Ángeles"/>
    <n v="4.8"/>
  </r>
  <r>
    <n v="1525"/>
    <d v="2017-06-30T00:00:00"/>
    <d v="2018-02-12T00:00:00"/>
    <x v="0"/>
    <s v="Málaga"/>
    <s v="Depósito"/>
    <n v="247"/>
    <s v="Venta"/>
    <n v="90158.88"/>
    <n v="2319857"/>
    <n v="1855885.6"/>
    <n v="373812.5199999999"/>
    <s v="Romina"/>
    <n v="4.4000000000000004"/>
  </r>
  <r>
    <n v="1526"/>
    <d v="2017-06-30T00:00:00"/>
    <d v="2018-05-28T00:00:00"/>
    <x v="0"/>
    <s v="Málaga"/>
    <s v="Casa"/>
    <n v="63"/>
    <s v="Alquiler"/>
    <n v="22430.32"/>
    <n v="623393"/>
    <n v="498714.4"/>
    <n v="102248.27999999997"/>
    <s v="Sabrina"/>
    <n v="5"/>
  </r>
  <r>
    <n v="1527"/>
    <d v="2017-06-30T00:00:00"/>
    <d v="2017-10-02T00:00:00"/>
    <x v="1"/>
    <s v="Sevilla"/>
    <s v="Depósito"/>
    <n v="46"/>
    <s v="Alquiler"/>
    <n v="15201"/>
    <n v="437085"/>
    <n v="349668"/>
    <n v="72216"/>
    <s v="Ángeles"/>
    <n v="4.8"/>
  </r>
  <r>
    <n v="1528"/>
    <d v="2017-06-30T00:00:00"/>
    <d v="2017-11-12T00:00:00"/>
    <x v="1"/>
    <s v="Córdoba"/>
    <s v="Casa"/>
    <n v="201"/>
    <s v="Venta"/>
    <n v="44325.32"/>
    <n v="1169093"/>
    <n v="935274.4"/>
    <n v="189493.27999999997"/>
    <s v="Ángeles"/>
    <n v="4.2"/>
  </r>
  <r>
    <n v="1529"/>
    <d v="2017-06-30T00:00:00"/>
    <d v="2018-06-06T00:00:00"/>
    <x v="0"/>
    <s v="Sevilla"/>
    <s v="Estacionamiento"/>
    <n v="180"/>
    <s v="Venta"/>
    <n v="49638"/>
    <n v="1293560"/>
    <n v="1034848"/>
    <n v="209074"/>
    <s v="Ángeles"/>
    <n v="4.4000000000000004"/>
  </r>
  <r>
    <n v="1530"/>
    <d v="2017-06-30T00:00:00"/>
    <d v="2018-06-07T00:00:00"/>
    <x v="0"/>
    <s v="Córdoba"/>
    <s v="Oficinas"/>
    <n v="63"/>
    <s v="Alquiler"/>
    <n v="18383.599999999999"/>
    <n v="516725"/>
    <n v="413380"/>
    <n v="84961.4"/>
    <s v="Iván"/>
    <n v="4.3"/>
  </r>
  <r>
    <n v="1531"/>
    <d v="2017-07-01T00:00:00"/>
    <d v="2017-10-20T00:00:00"/>
    <x v="1"/>
    <s v="Córdoba"/>
    <s v="Local Comercial"/>
    <n v="247"/>
    <s v="Venta"/>
    <n v="91835.64"/>
    <n v="2362251"/>
    <n v="1889800.8"/>
    <n v="380614.55999999994"/>
    <s v="Carlos"/>
    <n v="3.7"/>
  </r>
  <r>
    <n v="1532"/>
    <d v="2017-07-01T00:00:00"/>
    <d v="2018-05-03T00:00:00"/>
    <x v="0"/>
    <s v="Málaga"/>
    <s v="Depósito"/>
    <n v="255"/>
    <s v="Venta"/>
    <n v="60735.199999999997"/>
    <n v="1579065"/>
    <n v="1263252"/>
    <n v="255077.8"/>
    <s v="Sabrina"/>
    <n v="4.3"/>
  </r>
  <r>
    <n v="1533"/>
    <d v="2017-07-01T00:00:00"/>
    <d v="2018-01-24T00:00:00"/>
    <x v="0"/>
    <s v="Sevilla"/>
    <s v="Casa"/>
    <n v="64"/>
    <s v="Alquiler"/>
    <n v="20806.080000000002"/>
    <n v="576937"/>
    <n v="461549.6"/>
    <n v="94581.320000000022"/>
    <s v="Iván"/>
    <n v="5"/>
  </r>
  <r>
    <n v="1534"/>
    <d v="2017-07-02T00:00:00"/>
    <d v="2018-04-13T00:00:00"/>
    <x v="0"/>
    <s v="Córdoba"/>
    <s v="Estacionamiento"/>
    <n v="211"/>
    <s v="Venta"/>
    <n v="68872.72"/>
    <n v="1778778"/>
    <n v="1423022.4"/>
    <n v="286882.88000000012"/>
    <s v="Arturo"/>
    <n v="3.6"/>
  </r>
  <r>
    <n v="1535"/>
    <d v="2017-07-04T00:00:00"/>
    <d v="2017-11-20T00:00:00"/>
    <x v="1"/>
    <s v="Sevilla"/>
    <s v="Casa"/>
    <n v="65"/>
    <s v="Alquiler"/>
    <n v="17419.240000000002"/>
    <n v="493241"/>
    <n v="394592.8"/>
    <n v="81228.960000000006"/>
    <s v="Arturo"/>
    <n v="4.0999999999999996"/>
  </r>
  <r>
    <n v="1536"/>
    <d v="2017-07-04T00:00:00"/>
    <d v="2017-12-01T00:00:00"/>
    <x v="0"/>
    <s v="Cádiz"/>
    <s v="Casa"/>
    <n v="39"/>
    <s v="Alquiler"/>
    <n v="13340.36"/>
    <n v="398244"/>
    <n v="318595.20000000001"/>
    <n v="66308.439999999988"/>
    <s v="Iván"/>
    <n v="4.7"/>
  </r>
  <r>
    <n v="1537"/>
    <d v="2017-07-04T00:00:00"/>
    <d v="2018-05-27T00:00:00"/>
    <x v="0"/>
    <s v="Cádiz"/>
    <s v="Depósito"/>
    <n v="192"/>
    <s v="Venta"/>
    <n v="40584.04"/>
    <n v="1072311"/>
    <n v="857848.8"/>
    <n v="173878.15999999995"/>
    <s v="Iván"/>
    <n v="4.8"/>
  </r>
  <r>
    <n v="1538"/>
    <d v="2017-07-04T00:00:00"/>
    <d v="2018-05-14T00:00:00"/>
    <x v="0"/>
    <s v="Málaga"/>
    <s v="Departamento"/>
    <n v="157"/>
    <s v="Venta"/>
    <n v="55109.08"/>
    <n v="1442337"/>
    <n v="1153869.6000000001"/>
    <n v="233358.31999999989"/>
    <s v="Arturo"/>
    <n v="3.7"/>
  </r>
  <r>
    <n v="1539"/>
    <d v="2017-07-04T00:00:00"/>
    <d v="2017-10-30T00:00:00"/>
    <x v="1"/>
    <s v="Cádiz"/>
    <s v="Estacionamiento"/>
    <n v="97"/>
    <s v="Venta"/>
    <n v="33027.72"/>
    <n v="886853"/>
    <n v="709482.4"/>
    <n v="144342.87999999998"/>
    <s v="Romina"/>
    <n v="4.0999999999999996"/>
  </r>
  <r>
    <n v="1540"/>
    <d v="2017-07-05T00:00:00"/>
    <d v="2017-11-19T00:00:00"/>
    <x v="1"/>
    <s v="Cádiz"/>
    <s v="Departamento"/>
    <n v="223"/>
    <s v="Venta"/>
    <n v="88343.76"/>
    <n v="2260404"/>
    <n v="1808323.2"/>
    <n v="363737.04000000004"/>
    <s v="Carlos"/>
    <n v="5"/>
  </r>
  <r>
    <n v="1541"/>
    <d v="2017-07-06T00:00:00"/>
    <d v="2018-03-12T00:00:00"/>
    <x v="0"/>
    <s v="Cádiz"/>
    <s v="Local Comercial"/>
    <n v="117"/>
    <s v="Venta"/>
    <n v="40841.64"/>
    <n v="1082301"/>
    <n v="865840.8"/>
    <n v="175618.55999999994"/>
    <s v="Romina"/>
    <n v="4.0999999999999996"/>
  </r>
  <r>
    <n v="1542"/>
    <d v="2017-07-06T00:00:00"/>
    <d v="2018-04-08T00:00:00"/>
    <x v="0"/>
    <s v="Córdoba"/>
    <s v="Oficinas"/>
    <n v="236"/>
    <s v="Venta"/>
    <n v="95336.320000000007"/>
    <n v="2437568"/>
    <n v="1950054.3999999999"/>
    <n v="392177.28000000009"/>
    <s v="Carlos"/>
    <n v="4"/>
  </r>
  <r>
    <n v="1543"/>
    <d v="2017-07-06T00:00:00"/>
    <d v="2017-12-27T00:00:00"/>
    <x v="0"/>
    <s v="Cádiz"/>
    <s v="Local Comercial"/>
    <n v="46"/>
    <s v="Alquiler"/>
    <n v="14045.76"/>
    <n v="417979"/>
    <n v="334383.2"/>
    <n v="69550.039999999994"/>
    <s v="Sabrina"/>
    <n v="4.2"/>
  </r>
  <r>
    <n v="1544"/>
    <d v="2017-07-06T00:00:00"/>
    <d v="2018-07-02T00:00:00"/>
    <x v="0"/>
    <s v="Sevilla"/>
    <s v="Oficinas"/>
    <n v="195"/>
    <s v="Venta"/>
    <n v="61869.72"/>
    <n v="1609978"/>
    <n v="1287982.3999999999"/>
    <n v="260125.88000000009"/>
    <s v="Sabrina"/>
    <n v="4"/>
  </r>
  <r>
    <n v="1545"/>
    <d v="2017-07-06T00:00:00"/>
    <d v="2018-06-23T00:00:00"/>
    <x v="0"/>
    <s v="Sevilla"/>
    <s v="Departamento"/>
    <n v="84"/>
    <s v="Venta"/>
    <n v="33530.32"/>
    <n v="902493"/>
    <n v="721994.4"/>
    <n v="146968.27999999997"/>
    <s v="Arturo"/>
    <n v="4.3"/>
  </r>
  <r>
    <n v="1546"/>
    <d v="2017-07-07T00:00:00"/>
    <d v="2018-03-08T00:00:00"/>
    <x v="0"/>
    <s v="Cádiz"/>
    <s v="Departamento"/>
    <n v="132"/>
    <s v="Venta"/>
    <n v="51073.4"/>
    <n v="1330595"/>
    <n v="1064476"/>
    <n v="215045.6"/>
    <s v="Iván"/>
    <n v="3.9"/>
  </r>
  <r>
    <n v="1547"/>
    <d v="2017-07-07T00:00:00"/>
    <d v="2018-01-27T00:00:00"/>
    <x v="0"/>
    <s v="Málaga"/>
    <s v="Departamento"/>
    <n v="209"/>
    <s v="Venta"/>
    <n v="49182.36"/>
    <n v="1295019"/>
    <n v="1036015.2"/>
    <n v="209821.44000000006"/>
    <s v="Ángeles"/>
    <n v="4.9000000000000004"/>
  </r>
  <r>
    <n v="1548"/>
    <d v="2017-07-08T00:00:00"/>
    <d v="2018-04-16T00:00:00"/>
    <x v="0"/>
    <s v="Cádiz"/>
    <s v="Estacionamiento"/>
    <n v="38"/>
    <s v="Alquiler"/>
    <n v="12148.4"/>
    <n v="367370"/>
    <n v="293896"/>
    <n v="61325.599999999999"/>
    <s v="Iván"/>
    <n v="3.9"/>
  </r>
  <r>
    <n v="1549"/>
    <d v="2017-07-08T00:00:00"/>
    <d v="2017-10-30T00:00:00"/>
    <x v="1"/>
    <s v="Sevilla"/>
    <s v="Oficinas"/>
    <n v="56"/>
    <s v="Alquiler"/>
    <n v="19749.36"/>
    <n v="555744"/>
    <n v="444595.20000000001"/>
    <n v="91399.439999999988"/>
    <s v="Ángeles"/>
    <n v="4"/>
  </r>
  <r>
    <n v="1550"/>
    <d v="2017-07-09T00:00:00"/>
    <d v="2017-11-24T00:00:00"/>
    <x v="1"/>
    <s v="Sevilla"/>
    <s v="Local Comercial"/>
    <n v="170"/>
    <s v="Venta"/>
    <n v="31375.759999999998"/>
    <n v="840629"/>
    <n v="672503.2"/>
    <n v="136750.04000000004"/>
    <s v="Ángeles"/>
    <n v="4.2"/>
  </r>
  <r>
    <n v="1551"/>
    <d v="2017-07-09T00:00:00"/>
    <d v="2018-02-15T00:00:00"/>
    <x v="0"/>
    <s v="Cádiz"/>
    <s v="Oficinas"/>
    <n v="163"/>
    <s v="Venta"/>
    <n v="36987.4"/>
    <n v="980870"/>
    <n v="784696"/>
    <n v="159186.6"/>
    <s v="Romina"/>
    <n v="4.5"/>
  </r>
  <r>
    <n v="1552"/>
    <d v="2017-07-10T00:00:00"/>
    <d v="2018-04-28T00:00:00"/>
    <x v="0"/>
    <s v="Málaga"/>
    <s v="Depósito"/>
    <n v="104"/>
    <s v="Alquiler"/>
    <n v="16776.12"/>
    <n v="472913"/>
    <n v="378330.4"/>
    <n v="77806.479999999981"/>
    <s v="Iván"/>
    <n v="4.5"/>
  </r>
  <r>
    <n v="1553"/>
    <d v="2017-07-11T00:00:00"/>
    <d v="2017-11-06T00:00:00"/>
    <x v="1"/>
    <s v="Málaga"/>
    <s v="Estacionamiento"/>
    <n v="123"/>
    <s v="Venta"/>
    <n v="33529.599999999999"/>
    <n v="895525"/>
    <n v="716420"/>
    <n v="145575.4"/>
    <s v="Carlos"/>
    <n v="4.9000000000000004"/>
  </r>
  <r>
    <n v="1554"/>
    <d v="2017-07-11T00:00:00"/>
    <d v="2018-07-07T00:00:00"/>
    <x v="0"/>
    <s v="Sevilla"/>
    <s v="Casa"/>
    <n v="59"/>
    <s v="Alquiler"/>
    <n v="23610.44"/>
    <n v="655271"/>
    <n v="524216.8"/>
    <n v="107443.76000000001"/>
    <s v="Sabrina"/>
    <n v="4"/>
  </r>
  <r>
    <n v="1555"/>
    <d v="2017-07-12T00:00:00"/>
    <d v="2017-11-03T00:00:00"/>
    <x v="1"/>
    <s v="Málaga"/>
    <s v="Departamento"/>
    <n v="127"/>
    <s v="Alquiler"/>
    <n v="27704.6"/>
    <n v="745325"/>
    <n v="596260"/>
    <n v="121360.4"/>
    <s v="Sabrina"/>
    <n v="4.0999999999999996"/>
  </r>
  <r>
    <n v="1556"/>
    <d v="2017-07-12T00:00:00"/>
    <d v="2018-06-13T00:00:00"/>
    <x v="0"/>
    <s v="Cádiz"/>
    <s v="Depósito"/>
    <n v="176"/>
    <s v="Venta"/>
    <n v="54663.519999999997"/>
    <n v="1424723"/>
    <n v="1139778.3999999999"/>
    <n v="230281.0800000001"/>
    <s v="Carlos"/>
    <n v="4.9000000000000004"/>
  </r>
  <r>
    <n v="1557"/>
    <d v="2017-07-12T00:00:00"/>
    <d v="2018-04-15T00:00:00"/>
    <x v="0"/>
    <s v="Cádiz"/>
    <s v="Oficinas"/>
    <n v="152"/>
    <s v="Venta"/>
    <n v="62321.8"/>
    <n v="1619330"/>
    <n v="1295464"/>
    <n v="261544.2"/>
    <s v="Arturo"/>
    <n v="3.8"/>
  </r>
  <r>
    <n v="1558"/>
    <d v="2017-07-13T00:00:00"/>
    <d v="2017-10-30T00:00:00"/>
    <x v="1"/>
    <s v="Córdoba"/>
    <s v="Oficinas"/>
    <n v="160"/>
    <s v="Venta"/>
    <n v="32287.919999999998"/>
    <n v="867133"/>
    <n v="693706.4"/>
    <n v="141138.68"/>
    <s v="Carlos"/>
    <n v="4.3"/>
  </r>
  <r>
    <n v="1559"/>
    <d v="2017-07-13T00:00:00"/>
    <d v="2018-05-16T00:00:00"/>
    <x v="0"/>
    <s v="Cádiz"/>
    <s v="Oficinas"/>
    <n v="131"/>
    <s v="Venta"/>
    <n v="31793.52"/>
    <n v="861173"/>
    <n v="688938.4"/>
    <n v="140441.07999999999"/>
    <s v="Carlos"/>
    <n v="3.9"/>
  </r>
  <r>
    <n v="1560"/>
    <d v="2017-07-14T00:00:00"/>
    <d v="2017-10-25T00:00:00"/>
    <x v="1"/>
    <s v="Málaga"/>
    <s v="Terreno"/>
    <n v="170"/>
    <s v="Venta"/>
    <n v="42230.84"/>
    <n v="1111406"/>
    <n v="889124.8"/>
    <n v="180050.35999999996"/>
    <s v="Sabrina"/>
    <n v="4.8"/>
  </r>
  <r>
    <n v="1561"/>
    <d v="2017-07-15T00:00:00"/>
    <d v="2018-05-02T00:00:00"/>
    <x v="0"/>
    <s v="Córdoba"/>
    <s v="Oficinas"/>
    <n v="284"/>
    <s v="Venta"/>
    <n v="71940.240000000005"/>
    <n v="1859891"/>
    <n v="1487912.8"/>
    <n v="300037.95999999996"/>
    <s v="Arturo"/>
    <n v="3.9"/>
  </r>
  <r>
    <n v="1562"/>
    <d v="2017-07-15T00:00:00"/>
    <d v="2017-10-17T00:00:00"/>
    <x v="1"/>
    <s v="Málaga"/>
    <s v="Casa"/>
    <n v="68"/>
    <s v="Alquiler"/>
    <n v="22707.52"/>
    <n v="620123"/>
    <n v="496098.4"/>
    <n v="101317.07999999997"/>
    <s v="Sabrina"/>
    <n v="5"/>
  </r>
  <r>
    <n v="1563"/>
    <d v="2017-07-15T00:00:00"/>
    <d v="2018-07-10T00:00:00"/>
    <x v="0"/>
    <s v="Málaga"/>
    <s v="Depósito"/>
    <n v="203"/>
    <s v="Venta"/>
    <n v="74301.399999999994"/>
    <n v="1918295"/>
    <n v="1534636"/>
    <n v="309357.59999999998"/>
    <s v="Carlos"/>
    <n v="4.8"/>
  </r>
  <r>
    <n v="1564"/>
    <d v="2017-07-15T00:00:00"/>
    <d v="2017-10-18T00:00:00"/>
    <x v="1"/>
    <s v="Cádiz"/>
    <s v="Terreno"/>
    <n v="233"/>
    <s v="Venta"/>
    <n v="78546.600000000006"/>
    <n v="2020325"/>
    <n v="1616260"/>
    <n v="325518.40000000002"/>
    <s v="Arturo"/>
    <n v="3.6"/>
  </r>
  <r>
    <n v="1565"/>
    <d v="2017-07-16T00:00:00"/>
    <d v="2018-05-29T00:00:00"/>
    <x v="0"/>
    <s v="Córdoba"/>
    <s v="Estacionamiento"/>
    <n v="76"/>
    <s v="Alquiler"/>
    <n v="20145.599999999999"/>
    <n v="570325"/>
    <n v="456260"/>
    <n v="93919.4"/>
    <s v="Sabrina"/>
    <n v="4.4000000000000004"/>
  </r>
  <r>
    <n v="1566"/>
    <d v="2017-07-16T00:00:00"/>
    <d v="2018-06-02T00:00:00"/>
    <x v="0"/>
    <s v="Cádiz"/>
    <s v="Oficinas"/>
    <n v="133"/>
    <s v="Alquiler"/>
    <n v="27327.599999999999"/>
    <n v="742925"/>
    <n v="594340"/>
    <n v="121257.4"/>
    <s v="Arturo"/>
    <n v="4.0999999999999996"/>
  </r>
  <r>
    <n v="1567"/>
    <d v="2017-07-16T00:00:00"/>
    <d v="2017-11-13T00:00:00"/>
    <x v="1"/>
    <s v="Málaga"/>
    <s v="Oficinas"/>
    <n v="289"/>
    <s v="Venta"/>
    <n v="81296.84"/>
    <n v="2093981"/>
    <n v="1675184.8"/>
    <n v="337499.36"/>
    <s v="Iván"/>
    <n v="4.5999999999999996"/>
  </r>
  <r>
    <n v="1568"/>
    <d v="2017-07-17T00:00:00"/>
    <d v="2018-04-25T00:00:00"/>
    <x v="0"/>
    <s v="Sevilla"/>
    <s v="Local Comercial"/>
    <n v="204"/>
    <s v="Venta"/>
    <n v="79617.2"/>
    <n v="2041565"/>
    <n v="1633252"/>
    <n v="328695.8"/>
    <s v="Arturo"/>
    <n v="4.4000000000000004"/>
  </r>
  <r>
    <n v="1569"/>
    <d v="2017-07-17T00:00:00"/>
    <d v="2018-06-27T00:00:00"/>
    <x v="0"/>
    <s v="Cádiz"/>
    <s v="Departamento"/>
    <n v="270"/>
    <s v="Venta"/>
    <n v="87358.48"/>
    <n v="2239322"/>
    <n v="1791457.6"/>
    <n v="360505.91999999993"/>
    <s v="Ángeles"/>
    <n v="3.7"/>
  </r>
  <r>
    <n v="1570"/>
    <d v="2017-07-17T00:00:00"/>
    <d v="2018-04-28T00:00:00"/>
    <x v="0"/>
    <s v="Cádiz"/>
    <s v="Local Comercial"/>
    <n v="62"/>
    <s v="Alquiler"/>
    <n v="13164.24"/>
    <n v="384416"/>
    <n v="307532.79999999999"/>
    <n v="63718.960000000014"/>
    <s v="Arturo"/>
    <n v="4"/>
  </r>
  <r>
    <n v="1571"/>
    <d v="2017-07-18T00:00:00"/>
    <d v="2018-01-11T00:00:00"/>
    <x v="0"/>
    <s v="Cádiz"/>
    <s v="Depósito"/>
    <n v="121"/>
    <s v="Alquiler"/>
    <n v="22262.68"/>
    <n v="620177"/>
    <n v="496141.6"/>
    <n v="101772.72000000003"/>
    <s v="Romina"/>
    <n v="4.7"/>
  </r>
  <r>
    <n v="1572"/>
    <d v="2017-07-18T00:00:00"/>
    <d v="2018-04-21T00:00:00"/>
    <x v="0"/>
    <s v="Cádiz"/>
    <s v="Departamento"/>
    <n v="293"/>
    <s v="Venta"/>
    <n v="67652"/>
    <n v="1752785"/>
    <n v="1402228"/>
    <n v="282905"/>
    <s v="Ángeles"/>
    <n v="4.3"/>
  </r>
  <r>
    <n v="1573"/>
    <d v="2017-07-18T00:00:00"/>
    <d v="2018-01-10T00:00:00"/>
    <x v="0"/>
    <s v="Sevilla"/>
    <s v="Terreno"/>
    <n v="195"/>
    <s v="Venta"/>
    <n v="49915.519999999997"/>
    <n v="1307873"/>
    <n v="1046298.4"/>
    <n v="211659.08"/>
    <s v="Carlos"/>
    <n v="4.8"/>
  </r>
  <r>
    <n v="1574"/>
    <d v="2017-07-18T00:00:00"/>
    <d v="2018-01-10T00:00:00"/>
    <x v="0"/>
    <s v="Sevilla"/>
    <s v="Casa"/>
    <n v="197"/>
    <s v="Venta"/>
    <n v="66953.759999999995"/>
    <n v="1736204"/>
    <n v="1388963.2"/>
    <n v="280287.04000000004"/>
    <s v="Iván"/>
    <n v="4"/>
  </r>
  <r>
    <n v="1575"/>
    <d v="2017-07-19T00:00:00"/>
    <d v="2018-02-18T00:00:00"/>
    <x v="0"/>
    <s v="Cádiz"/>
    <s v="Depósito"/>
    <n v="271"/>
    <s v="Venta"/>
    <n v="64057"/>
    <n v="1657060"/>
    <n v="1325648"/>
    <n v="267355"/>
    <s v="Carlos"/>
    <n v="4.3"/>
  </r>
  <r>
    <n v="1576"/>
    <d v="2017-07-20T00:00:00"/>
    <d v="2018-07-09T00:00:00"/>
    <x v="0"/>
    <s v="Cádiz"/>
    <s v="Local Comercial"/>
    <n v="293"/>
    <s v="Venta"/>
    <n v="87415.44"/>
    <n v="2243771"/>
    <n v="1795016.8"/>
    <n v="361338.75999999995"/>
    <s v="Arturo"/>
    <n v="4.8"/>
  </r>
  <r>
    <n v="1577"/>
    <d v="2017-07-20T00:00:00"/>
    <d v="2017-11-05T00:00:00"/>
    <x v="1"/>
    <s v="Córdoba"/>
    <s v="Oficinas"/>
    <n v="282"/>
    <s v="Venta"/>
    <n v="46598.400000000001"/>
    <n v="1223045"/>
    <n v="978436"/>
    <n v="198010.6"/>
    <s v="Sabrina"/>
    <n v="3.6"/>
  </r>
  <r>
    <n v="1578"/>
    <d v="2017-07-20T00:00:00"/>
    <d v="2018-04-05T00:00:00"/>
    <x v="0"/>
    <s v="Sevilla"/>
    <s v="Casa"/>
    <n v="175"/>
    <s v="Venta"/>
    <n v="68272.600000000006"/>
    <n v="1759525"/>
    <n v="1407620"/>
    <n v="283632.40000000002"/>
    <s v="Iván"/>
    <n v="4.7"/>
  </r>
  <r>
    <n v="1579"/>
    <d v="2017-07-20T00:00:00"/>
    <d v="2018-02-20T00:00:00"/>
    <x v="0"/>
    <s v="Córdoba"/>
    <s v="Terreno"/>
    <n v="136"/>
    <s v="Venta"/>
    <n v="47574.04"/>
    <n v="1243586"/>
    <n v="994868.8"/>
    <n v="201143.15999999995"/>
    <s v="Ángeles"/>
    <n v="4.5999999999999996"/>
  </r>
  <r>
    <n v="1580"/>
    <d v="2017-07-21T00:00:00"/>
    <d v="2017-11-18T00:00:00"/>
    <x v="1"/>
    <s v="Málaga"/>
    <s v="Local Comercial"/>
    <n v="107"/>
    <s v="Venta"/>
    <n v="30880.2"/>
    <n v="823315"/>
    <n v="658652"/>
    <n v="133782.79999999999"/>
    <s v="Romina"/>
    <n v="3.6"/>
  </r>
  <r>
    <n v="1581"/>
    <d v="2017-07-21T00:00:00"/>
    <d v="2017-10-27T00:00:00"/>
    <x v="1"/>
    <s v="Cádiz"/>
    <s v="Terreno"/>
    <n v="228"/>
    <s v="Venta"/>
    <n v="88321.68"/>
    <n v="2261402"/>
    <n v="1809121.6"/>
    <n v="363958.71999999991"/>
    <s v="Iván"/>
    <n v="4.0999999999999996"/>
  </r>
  <r>
    <n v="1582"/>
    <d v="2017-07-21T00:00:00"/>
    <d v="2018-03-13T00:00:00"/>
    <x v="0"/>
    <s v="Sevilla"/>
    <s v="Casa"/>
    <n v="290"/>
    <s v="Venta"/>
    <n v="97382.84"/>
    <n v="2499506"/>
    <n v="1999604.8"/>
    <n v="402518.36"/>
    <s v="Ángeles"/>
    <n v="4.3"/>
  </r>
  <r>
    <n v="1583"/>
    <d v="2017-07-22T00:00:00"/>
    <d v="2018-05-02T00:00:00"/>
    <x v="0"/>
    <s v="Sevilla"/>
    <s v="Depósito"/>
    <n v="294"/>
    <s v="Venta"/>
    <n v="72119"/>
    <n v="1868585"/>
    <n v="1494868"/>
    <n v="301598"/>
    <s v="Romina"/>
    <n v="4.4000000000000004"/>
  </r>
  <r>
    <n v="1584"/>
    <d v="2017-07-22T00:00:00"/>
    <d v="2018-02-19T00:00:00"/>
    <x v="0"/>
    <s v="Sevilla"/>
    <s v="Oficinas"/>
    <n v="187"/>
    <s v="Venta"/>
    <n v="36038.720000000001"/>
    <n v="952903"/>
    <n v="762322.4"/>
    <n v="154541.87999999998"/>
    <s v="Sabrina"/>
    <n v="4.5"/>
  </r>
  <r>
    <n v="1585"/>
    <d v="2017-07-22T00:00:00"/>
    <d v="2018-07-04T00:00:00"/>
    <x v="0"/>
    <s v="Córdoba"/>
    <s v="Casa"/>
    <n v="197"/>
    <s v="Venta"/>
    <n v="40034.959999999999"/>
    <n v="1063259"/>
    <n v="850607.2"/>
    <n v="172616.84000000005"/>
    <s v="Arturo"/>
    <n v="4.0999999999999996"/>
  </r>
  <r>
    <n v="1586"/>
    <d v="2017-07-22T00:00:00"/>
    <d v="2018-02-02T00:00:00"/>
    <x v="0"/>
    <s v="Cádiz"/>
    <s v="Departamento"/>
    <n v="288"/>
    <s v="Venta"/>
    <n v="56737.36"/>
    <n v="1483919"/>
    <n v="1187135.2"/>
    <n v="240046.44000000006"/>
    <s v="Ángeles"/>
    <n v="4.7"/>
  </r>
  <r>
    <n v="1587"/>
    <d v="2017-07-23T00:00:00"/>
    <d v="2018-01-07T00:00:00"/>
    <x v="0"/>
    <s v="Málaga"/>
    <s v="Departamento"/>
    <n v="97"/>
    <s v="Alquiler"/>
    <n v="18100.560000000001"/>
    <n v="515124"/>
    <n v="412099.2"/>
    <n v="84924.239999999991"/>
    <s v="Carlos"/>
    <n v="4.0999999999999996"/>
  </r>
  <r>
    <n v="1588"/>
    <d v="2017-07-23T00:00:00"/>
    <d v="2018-05-14T00:00:00"/>
    <x v="0"/>
    <s v="Málaga"/>
    <s v="Estacionamiento"/>
    <n v="240"/>
    <s v="Venta"/>
    <n v="85650.8"/>
    <n v="2207430"/>
    <n v="1765944"/>
    <n v="355835.2"/>
    <s v="Iván"/>
    <n v="4"/>
  </r>
  <r>
    <n v="1589"/>
    <d v="2017-07-23T00:00:00"/>
    <d v="2017-11-01T00:00:00"/>
    <x v="1"/>
    <s v="Cádiz"/>
    <s v="Estacionamiento"/>
    <n v="280"/>
    <s v="Venta"/>
    <n v="63102.48"/>
    <n v="1643972"/>
    <n v="1315177.6000000001"/>
    <n v="265691.91999999993"/>
    <s v="Romina"/>
    <n v="5"/>
  </r>
  <r>
    <n v="1590"/>
    <d v="2017-07-23T00:00:00"/>
    <d v="2018-05-25T00:00:00"/>
    <x v="0"/>
    <s v="Málaga"/>
    <s v="Casa"/>
    <n v="139"/>
    <s v="Alquiler"/>
    <n v="26385.72"/>
    <n v="718653"/>
    <n v="574922.4"/>
    <n v="117344.87999999998"/>
    <s v="Iván"/>
    <n v="4"/>
  </r>
  <r>
    <n v="1591"/>
    <d v="2017-07-24T00:00:00"/>
    <d v="2018-03-12T00:00:00"/>
    <x v="0"/>
    <s v="Córdoba"/>
    <s v="Depósito"/>
    <n v="251"/>
    <s v="Venta"/>
    <n v="64247.8"/>
    <n v="1664405"/>
    <n v="1331524"/>
    <n v="268633.2"/>
    <s v="Iván"/>
    <n v="4.9000000000000004"/>
  </r>
  <r>
    <n v="1592"/>
    <d v="2017-07-24T00:00:00"/>
    <d v="2018-05-15T00:00:00"/>
    <x v="0"/>
    <s v="Córdoba"/>
    <s v="Oficinas"/>
    <n v="203"/>
    <s v="Venta"/>
    <n v="43675.56"/>
    <n v="1144349"/>
    <n v="915479.2"/>
    <n v="185194.24000000005"/>
    <s v="Sabrina"/>
    <n v="4.0999999999999996"/>
  </r>
  <r>
    <n v="1593"/>
    <d v="2017-07-24T00:00:00"/>
    <d v="2017-10-25T00:00:00"/>
    <x v="1"/>
    <s v="Cádiz"/>
    <s v="Local Comercial"/>
    <n v="71"/>
    <s v="Alquiler"/>
    <n v="21597.88"/>
    <n v="599432"/>
    <n v="479545.59999999998"/>
    <n v="98288.520000000019"/>
    <s v="Sabrina"/>
    <n v="4.4000000000000004"/>
  </r>
  <r>
    <n v="1594"/>
    <d v="2017-07-25T00:00:00"/>
    <d v="2017-10-29T00:00:00"/>
    <x v="1"/>
    <s v="Sevilla"/>
    <s v="Local Comercial"/>
    <n v="75"/>
    <s v="Alquiler"/>
    <n v="21677.200000000001"/>
    <n v="605365"/>
    <n v="484292"/>
    <n v="99395.8"/>
    <s v="Romina"/>
    <n v="5"/>
  </r>
  <r>
    <n v="1595"/>
    <d v="2017-07-25T00:00:00"/>
    <d v="2018-05-27T00:00:00"/>
    <x v="0"/>
    <s v="Málaga"/>
    <s v="Oficinas"/>
    <n v="92"/>
    <s v="Alquiler"/>
    <n v="24709.32"/>
    <n v="681893"/>
    <n v="545514.4"/>
    <n v="111669.27999999997"/>
    <s v="Sabrina"/>
    <n v="3.7"/>
  </r>
  <r>
    <n v="1596"/>
    <d v="2017-07-25T00:00:00"/>
    <d v="2018-01-26T00:00:00"/>
    <x v="0"/>
    <s v="Córdoba"/>
    <s v="Local Comercial"/>
    <n v="260"/>
    <s v="Venta"/>
    <n v="84147.8"/>
    <n v="2169605"/>
    <n v="1735684"/>
    <n v="349773.2"/>
    <s v="Ángeles"/>
    <n v="4.4000000000000004"/>
  </r>
  <r>
    <n v="1597"/>
    <d v="2017-07-26T00:00:00"/>
    <d v="2018-02-02T00:00:00"/>
    <x v="0"/>
    <s v="Sevilla"/>
    <s v="Depósito"/>
    <n v="253"/>
    <s v="Venta"/>
    <n v="65518.559999999998"/>
    <n v="1692549"/>
    <n v="1354039.2"/>
    <n v="272991.24000000005"/>
    <s v="Arturo"/>
    <n v="4.2"/>
  </r>
  <r>
    <n v="1598"/>
    <d v="2017-07-26T00:00:00"/>
    <d v="2017-12-11T00:00:00"/>
    <x v="1"/>
    <s v="Málaga"/>
    <s v="Estacionamiento"/>
    <n v="163"/>
    <s v="Venta"/>
    <n v="63091.24"/>
    <n v="1642691"/>
    <n v="1314152.8"/>
    <n v="265446.95999999996"/>
    <s v="Carlos"/>
    <n v="3.9"/>
  </r>
  <r>
    <n v="1599"/>
    <d v="2017-07-26T00:00:00"/>
    <d v="2018-01-06T00:00:00"/>
    <x v="0"/>
    <s v="Sevilla"/>
    <s v="Depósito"/>
    <n v="239"/>
    <s v="Venta"/>
    <n v="51882.2"/>
    <n v="1348215"/>
    <n v="1078572"/>
    <n v="217760.8"/>
    <s v="Arturo"/>
    <n v="4.8"/>
  </r>
  <r>
    <n v="1600"/>
    <d v="2017-07-27T00:00:00"/>
    <d v="2018-02-24T00:00:00"/>
    <x v="0"/>
    <s v="Málaga"/>
    <s v="Local Comercial"/>
    <n v="110"/>
    <s v="Venta"/>
    <n v="29734.799999999999"/>
    <n v="800855"/>
    <n v="640684"/>
    <n v="130436.2"/>
    <s v="Romina"/>
    <n v="4.5999999999999996"/>
  </r>
  <r>
    <n v="1601"/>
    <d v="2017-07-28T00:00:00"/>
    <d v="2017-11-19T00:00:00"/>
    <x v="1"/>
    <s v="Sevilla"/>
    <s v="Casa"/>
    <n v="130"/>
    <s v="Venta"/>
    <n v="51601.760000000002"/>
    <n v="1346029"/>
    <n v="1076823.2"/>
    <n v="217604.04000000004"/>
    <s v="Carlos"/>
    <n v="5"/>
  </r>
  <r>
    <n v="1602"/>
    <d v="2017-07-28T00:00:00"/>
    <d v="2018-02-16T00:00:00"/>
    <x v="0"/>
    <s v="Córdoba"/>
    <s v="Estacionamiento"/>
    <n v="110"/>
    <s v="Alquiler"/>
    <n v="29229.200000000001"/>
    <n v="792840"/>
    <n v="634272"/>
    <n v="129338.8"/>
    <s v="Arturo"/>
    <n v="4.4000000000000004"/>
  </r>
  <r>
    <n v="1603"/>
    <d v="2017-07-28T00:00:00"/>
    <d v="2018-02-20T00:00:00"/>
    <x v="0"/>
    <s v="Málaga"/>
    <s v="Local Comercial"/>
    <n v="160"/>
    <s v="Alquiler"/>
    <n v="26817.8"/>
    <n v="724205"/>
    <n v="579364"/>
    <n v="118023.2"/>
    <s v="Romina"/>
    <n v="3.7"/>
  </r>
  <r>
    <n v="1604"/>
    <d v="2017-07-29T00:00:00"/>
    <d v="2017-10-31T00:00:00"/>
    <x v="1"/>
    <s v="Cádiz"/>
    <s v="Oficinas"/>
    <n v="128"/>
    <s v="Venta"/>
    <n v="31208.92"/>
    <n v="843533"/>
    <n v="674826.4"/>
    <n v="137497.68"/>
    <s v="Romina"/>
    <n v="4.0999999999999996"/>
  </r>
  <r>
    <n v="1605"/>
    <d v="2017-07-30T00:00:00"/>
    <d v="2017-12-29T00:00:00"/>
    <x v="0"/>
    <s v="Córdoba"/>
    <s v="Terreno"/>
    <n v="253"/>
    <s v="Venta"/>
    <n v="50924.4"/>
    <n v="1338045"/>
    <n v="1070436"/>
    <n v="216684.6"/>
    <s v="Romina"/>
    <n v="4.0999999999999996"/>
  </r>
  <r>
    <n v="1606"/>
    <d v="2017-07-31T00:00:00"/>
    <d v="2018-01-03T00:00:00"/>
    <x v="0"/>
    <s v="Málaga"/>
    <s v="Terreno"/>
    <n v="208"/>
    <s v="Venta"/>
    <n v="76833.119999999995"/>
    <n v="1987813"/>
    <n v="1590250.4"/>
    <n v="320729.4800000001"/>
    <s v="Sabrina"/>
    <n v="4.7"/>
  </r>
  <r>
    <n v="1607"/>
    <d v="2017-07-31T00:00:00"/>
    <d v="2017-12-08T00:00:00"/>
    <x v="1"/>
    <s v="Málaga"/>
    <s v="Estacionamiento"/>
    <n v="103"/>
    <s v="Alquiler"/>
    <n v="16330.96"/>
    <n v="474159"/>
    <n v="379327.2"/>
    <n v="78500.84"/>
    <s v="Sabrina"/>
    <n v="3.6"/>
  </r>
  <r>
    <n v="1608"/>
    <d v="2017-08-01T00:00:00"/>
    <d v="2018-03-14T00:00:00"/>
    <x v="0"/>
    <s v="Sevilla"/>
    <s v="Local Comercial"/>
    <n v="135"/>
    <s v="Alquiler"/>
    <n v="28581.24"/>
    <n v="777216"/>
    <n v="621772.80000000005"/>
    <n v="126861.95999999995"/>
    <s v="Ángeles"/>
    <n v="4.3"/>
  </r>
  <r>
    <n v="1609"/>
    <d v="2017-08-01T00:00:00"/>
    <d v="2017-11-08T00:00:00"/>
    <x v="1"/>
    <s v="Sevilla"/>
    <s v="Oficinas"/>
    <n v="91"/>
    <s v="Alquiler"/>
    <n v="21521.200000000001"/>
    <n v="599740"/>
    <n v="479792"/>
    <n v="98426.8"/>
    <s v="Iván"/>
    <n v="4.0999999999999996"/>
  </r>
  <r>
    <n v="1610"/>
    <d v="2017-08-01T00:00:00"/>
    <d v="2018-06-10T00:00:00"/>
    <x v="0"/>
    <s v="Sevilla"/>
    <s v="Depósito"/>
    <n v="239"/>
    <s v="Venta"/>
    <n v="91106.6"/>
    <n v="2328950"/>
    <n v="1863160"/>
    <n v="374683.4"/>
    <s v="Romina"/>
    <n v="4.3"/>
  </r>
  <r>
    <n v="1611"/>
    <d v="2017-08-02T00:00:00"/>
    <d v="2018-06-02T00:00:00"/>
    <x v="0"/>
    <s v="Málaga"/>
    <s v="Local Comercial"/>
    <n v="65"/>
    <s v="Alquiler"/>
    <n v="26983.48"/>
    <n v="728522"/>
    <n v="582817.6"/>
    <n v="118720.92000000003"/>
    <s v="Carlos"/>
    <n v="4.5"/>
  </r>
  <r>
    <n v="1612"/>
    <d v="2017-08-03T00:00:00"/>
    <d v="2018-07-24T00:00:00"/>
    <x v="0"/>
    <s v="Málaga"/>
    <s v="Local Comercial"/>
    <n v="270"/>
    <s v="Venta"/>
    <n v="83316"/>
    <n v="2147385"/>
    <n v="1717908"/>
    <n v="346161"/>
    <s v="Arturo"/>
    <n v="4.9000000000000004"/>
  </r>
  <r>
    <n v="1613"/>
    <d v="2017-08-03T00:00:00"/>
    <d v="2018-02-08T00:00:00"/>
    <x v="0"/>
    <s v="Málaga"/>
    <s v="Local Comercial"/>
    <n v="79"/>
    <s v="Alquiler"/>
    <n v="26916.84"/>
    <n v="726881"/>
    <n v="581504.80000000005"/>
    <n v="118459.35999999996"/>
    <s v="Romina"/>
    <n v="4.0999999999999996"/>
  </r>
  <r>
    <n v="1614"/>
    <d v="2017-08-03T00:00:00"/>
    <d v="2018-04-11T00:00:00"/>
    <x v="0"/>
    <s v="Córdoba"/>
    <s v="Casa"/>
    <n v="145"/>
    <s v="Venta"/>
    <n v="37689.279999999999"/>
    <n v="996517"/>
    <n v="797213.6"/>
    <n v="161614.12000000002"/>
    <s v="Sabrina"/>
    <n v="4.7"/>
  </r>
  <r>
    <n v="1615"/>
    <d v="2017-08-03T00:00:00"/>
    <d v="2017-12-07T00:00:00"/>
    <x v="1"/>
    <s v="Málaga"/>
    <s v="Depósito"/>
    <n v="59"/>
    <s v="Alquiler"/>
    <n v="14955.52"/>
    <n v="435973"/>
    <n v="348778.4"/>
    <n v="72239.079999999973"/>
    <s v="Iván"/>
    <n v="4.4000000000000004"/>
  </r>
  <r>
    <n v="1616"/>
    <d v="2017-08-03T00:00:00"/>
    <d v="2018-07-23T00:00:00"/>
    <x v="0"/>
    <s v="Córdoba"/>
    <s v="Estacionamiento"/>
    <n v="123"/>
    <s v="Alquiler"/>
    <n v="29554.400000000001"/>
    <n v="793745"/>
    <n v="634996"/>
    <n v="129194.6"/>
    <s v="Arturo"/>
    <n v="4.5999999999999996"/>
  </r>
  <r>
    <n v="1617"/>
    <d v="2017-08-03T00:00:00"/>
    <d v="2018-04-29T00:00:00"/>
    <x v="0"/>
    <s v="Málaga"/>
    <s v="Oficinas"/>
    <n v="82"/>
    <s v="Alquiler"/>
    <n v="26393.68"/>
    <n v="722077"/>
    <n v="577661.6"/>
    <n v="118021.72000000003"/>
    <s v="Arturo"/>
    <n v="4.2"/>
  </r>
  <r>
    <n v="1618"/>
    <d v="2017-08-04T00:00:00"/>
    <d v="2017-12-03T00:00:00"/>
    <x v="1"/>
    <s v="Córdoba"/>
    <s v="Departamento"/>
    <n v="132"/>
    <s v="Venta"/>
    <n v="38789.4"/>
    <n v="1026845"/>
    <n v="821476"/>
    <n v="166579.6"/>
    <s v="Carlos"/>
    <n v="4.9000000000000004"/>
  </r>
  <r>
    <n v="1619"/>
    <d v="2017-08-04T00:00:00"/>
    <d v="2018-05-06T00:00:00"/>
    <x v="0"/>
    <s v="Córdoba"/>
    <s v="Casa"/>
    <n v="218"/>
    <s v="Venta"/>
    <n v="58236.4"/>
    <n v="1513895"/>
    <n v="1211116"/>
    <n v="244542.6"/>
    <s v="Ángeles"/>
    <n v="4.7"/>
  </r>
  <r>
    <n v="1620"/>
    <d v="2017-08-04T00:00:00"/>
    <d v="2018-02-20T00:00:00"/>
    <x v="0"/>
    <s v="Córdoba"/>
    <s v="Estacionamiento"/>
    <n v="49"/>
    <s v="Alquiler"/>
    <n v="14370.68"/>
    <n v="412077"/>
    <n v="329661.59999999998"/>
    <n v="68044.72000000003"/>
    <s v="Iván"/>
    <n v="4.3"/>
  </r>
  <r>
    <n v="1621"/>
    <d v="2017-08-04T00:00:00"/>
    <d v="2017-11-27T00:00:00"/>
    <x v="1"/>
    <s v="Córdoba"/>
    <s v="Local Comercial"/>
    <n v="279"/>
    <s v="Venta"/>
    <n v="65360"/>
    <n v="1695285"/>
    <n v="1356228"/>
    <n v="273697"/>
    <s v="Ángeles"/>
    <n v="3.9"/>
  </r>
  <r>
    <n v="1622"/>
    <d v="2017-08-04T00:00:00"/>
    <d v="2018-07-28T00:00:00"/>
    <x v="0"/>
    <s v="Córdoba"/>
    <s v="Local Comercial"/>
    <n v="228"/>
    <s v="Venta"/>
    <n v="70400.320000000007"/>
    <n v="1819168"/>
    <n v="1455334.3999999999"/>
    <n v="293433.28000000009"/>
    <s v="Arturo"/>
    <n v="4.5999999999999996"/>
  </r>
  <r>
    <n v="1623"/>
    <d v="2017-08-04T00:00:00"/>
    <d v="2018-06-10T00:00:00"/>
    <x v="0"/>
    <s v="Córdoba"/>
    <s v="Estacionamiento"/>
    <n v="42"/>
    <s v="Alquiler"/>
    <n v="10810.88"/>
    <n v="323232"/>
    <n v="258585.60000000001"/>
    <n v="53835.519999999997"/>
    <s v="Carlos"/>
    <n v="3.9"/>
  </r>
  <r>
    <n v="1624"/>
    <d v="2017-08-04T00:00:00"/>
    <d v="2018-07-22T00:00:00"/>
    <x v="0"/>
    <s v="Cádiz"/>
    <s v="Depósito"/>
    <n v="55"/>
    <s v="Alquiler"/>
    <n v="10223.92"/>
    <n v="318033"/>
    <n v="254426.4"/>
    <n v="53382.680000000008"/>
    <s v="Iván"/>
    <n v="4.8"/>
  </r>
  <r>
    <n v="1625"/>
    <d v="2017-08-05T00:00:00"/>
    <d v="2018-02-01T00:00:00"/>
    <x v="0"/>
    <s v="Cádiz"/>
    <s v="Casa"/>
    <n v="67"/>
    <s v="Alquiler"/>
    <n v="12550.84"/>
    <n v="365131"/>
    <n v="292104.8"/>
    <n v="60475.360000000015"/>
    <s v="Romina"/>
    <n v="4.5"/>
  </r>
  <r>
    <n v="1626"/>
    <d v="2017-08-05T00:00:00"/>
    <d v="2018-03-14T00:00:00"/>
    <x v="0"/>
    <s v="Cádiz"/>
    <s v="Depósito"/>
    <n v="181"/>
    <s v="Venta"/>
    <n v="47513.64"/>
    <n v="1245701"/>
    <n v="996560.8"/>
    <n v="201626.55999999994"/>
    <s v="Ángeles"/>
    <n v="3.8"/>
  </r>
  <r>
    <n v="1627"/>
    <d v="2017-08-06T00:00:00"/>
    <d v="2017-12-10T00:00:00"/>
    <x v="1"/>
    <s v="Cádiz"/>
    <s v="Local Comercial"/>
    <n v="240"/>
    <s v="Venta"/>
    <n v="46914.2"/>
    <n v="1239190"/>
    <n v="991352"/>
    <n v="200923.8"/>
    <s v="Iván"/>
    <n v="4.5"/>
  </r>
  <r>
    <n v="1628"/>
    <d v="2017-08-06T00:00:00"/>
    <d v="2018-08-03T00:00:00"/>
    <x v="0"/>
    <s v="Málaga"/>
    <s v="Estacionamiento"/>
    <n v="294"/>
    <s v="Venta"/>
    <n v="96494.96"/>
    <n v="2476934"/>
    <n v="1981547.2"/>
    <n v="398891.84"/>
    <s v="Romina"/>
    <n v="4.5"/>
  </r>
  <r>
    <n v="1629"/>
    <d v="2017-08-06T00:00:00"/>
    <d v="2018-03-03T00:00:00"/>
    <x v="0"/>
    <s v="Sevilla"/>
    <s v="Local Comercial"/>
    <n v="93"/>
    <s v="Venta"/>
    <n v="37056.160000000003"/>
    <n v="979064"/>
    <n v="783251.2"/>
    <n v="158756.64000000004"/>
    <s v="Ángeles"/>
    <n v="5"/>
  </r>
  <r>
    <n v="1630"/>
    <d v="2017-08-06T00:00:00"/>
    <d v="2018-05-06T00:00:00"/>
    <x v="0"/>
    <s v="Sevilla"/>
    <s v="Oficinas"/>
    <n v="62"/>
    <s v="Alquiler"/>
    <n v="12846.92"/>
    <n v="386108"/>
    <n v="308886.40000000002"/>
    <n v="64374.679999999978"/>
    <s v="Carlos"/>
    <n v="4.4000000000000004"/>
  </r>
  <r>
    <n v="1631"/>
    <d v="2017-08-07T00:00:00"/>
    <d v="2017-12-09T00:00:00"/>
    <x v="1"/>
    <s v="Cádiz"/>
    <s v="Estacionamiento"/>
    <n v="293"/>
    <s v="Venta"/>
    <n v="75138"/>
    <n v="1936685"/>
    <n v="1549348"/>
    <n v="312199"/>
    <s v="Arturo"/>
    <n v="4.5999999999999996"/>
  </r>
  <r>
    <n v="1632"/>
    <d v="2017-08-07T00:00:00"/>
    <d v="2018-02-25T00:00:00"/>
    <x v="0"/>
    <s v="Málaga"/>
    <s v="Estacionamiento"/>
    <n v="43"/>
    <s v="Alquiler"/>
    <n v="15475.08"/>
    <n v="440837"/>
    <n v="352669.6"/>
    <n v="72692.320000000022"/>
    <s v="Carlos"/>
    <n v="4.2"/>
  </r>
  <r>
    <n v="1633"/>
    <d v="2017-08-07T00:00:00"/>
    <d v="2017-11-24T00:00:00"/>
    <x v="1"/>
    <s v="Sevilla"/>
    <s v="Oficinas"/>
    <n v="194"/>
    <s v="Venta"/>
    <n v="59991.08"/>
    <n v="1559462"/>
    <n v="1247569.6000000001"/>
    <n v="251901.31999999989"/>
    <s v="Romina"/>
    <n v="4.4000000000000004"/>
  </r>
  <r>
    <n v="1634"/>
    <d v="2017-08-07T00:00:00"/>
    <d v="2018-01-28T00:00:00"/>
    <x v="0"/>
    <s v="Córdoba"/>
    <s v="Terreno"/>
    <n v="88"/>
    <s v="Alquiler"/>
    <n v="28721.56"/>
    <n v="776349"/>
    <n v="621079.19999999995"/>
    <n v="126548.24000000005"/>
    <s v="Sabrina"/>
    <n v="4.7"/>
  </r>
  <r>
    <n v="1635"/>
    <d v="2017-08-08T00:00:00"/>
    <d v="2018-01-04T00:00:00"/>
    <x v="1"/>
    <s v="Sevilla"/>
    <s v="Terreno"/>
    <n v="245"/>
    <s v="Venta"/>
    <n v="65582"/>
    <n v="1705735"/>
    <n v="1364588"/>
    <n v="275565"/>
    <s v="Ángeles"/>
    <n v="4.5"/>
  </r>
  <r>
    <n v="1636"/>
    <d v="2017-08-08T00:00:00"/>
    <d v="2017-12-20T00:00:00"/>
    <x v="1"/>
    <s v="Málaga"/>
    <s v="Casa"/>
    <n v="218"/>
    <s v="Venta"/>
    <n v="56817.36"/>
    <n v="1484869"/>
    <n v="1187895.2"/>
    <n v="240156.44000000006"/>
    <s v="Carlos"/>
    <n v="3.8"/>
  </r>
  <r>
    <n v="1637"/>
    <d v="2017-08-08T00:00:00"/>
    <d v="2018-03-29T00:00:00"/>
    <x v="0"/>
    <s v="Cádiz"/>
    <s v="Casa"/>
    <n v="106"/>
    <s v="Venta"/>
    <n v="31962.32"/>
    <n v="866293"/>
    <n v="693034.4"/>
    <n v="141296.27999999997"/>
    <s v="Carlos"/>
    <n v="4.7"/>
  </r>
  <r>
    <n v="1638"/>
    <d v="2017-08-08T00:00:00"/>
    <d v="2018-04-26T00:00:00"/>
    <x v="0"/>
    <s v="Córdoba"/>
    <s v="Local Comercial"/>
    <n v="180"/>
    <s v="Venta"/>
    <n v="45096.32"/>
    <n v="1193293"/>
    <n v="954634.4"/>
    <n v="193562.27999999997"/>
    <s v="Romina"/>
    <n v="3.8"/>
  </r>
  <r>
    <n v="1639"/>
    <d v="2017-08-09T00:00:00"/>
    <d v="2018-08-05T00:00:00"/>
    <x v="0"/>
    <s v="Córdoba"/>
    <s v="Depósito"/>
    <n v="295"/>
    <s v="Venta"/>
    <n v="85390"/>
    <n v="2191685"/>
    <n v="1753348"/>
    <n v="352947"/>
    <s v="Iván"/>
    <n v="3.7"/>
  </r>
  <r>
    <n v="1640"/>
    <d v="2017-08-09T00:00:00"/>
    <d v="2018-02-14T00:00:00"/>
    <x v="0"/>
    <s v="Córdoba"/>
    <s v="Local Comercial"/>
    <n v="157"/>
    <s v="Venta"/>
    <n v="50964.36"/>
    <n v="1333619"/>
    <n v="1066895.2"/>
    <n v="215759.44000000006"/>
    <s v="Ángeles"/>
    <n v="4.5999999999999996"/>
  </r>
  <r>
    <n v="1641"/>
    <d v="2017-08-09T00:00:00"/>
    <d v="2018-01-29T00:00:00"/>
    <x v="0"/>
    <s v="Cádiz"/>
    <s v="Oficinas"/>
    <n v="86"/>
    <s v="Alquiler"/>
    <n v="21117.52"/>
    <n v="588998"/>
    <n v="471198.4"/>
    <n v="96682.079999999973"/>
    <s v="Arturo"/>
    <n v="4.5"/>
  </r>
  <r>
    <n v="1642"/>
    <d v="2017-08-10T00:00:00"/>
    <d v="2017-12-16T00:00:00"/>
    <x v="1"/>
    <s v="Málaga"/>
    <s v="Terreno"/>
    <n v="271"/>
    <s v="Venta"/>
    <n v="105523.64"/>
    <n v="2704301"/>
    <n v="2163440.7999999998"/>
    <n v="435336.56000000017"/>
    <s v="Carlos"/>
    <n v="4.0999999999999996"/>
  </r>
  <r>
    <n v="1643"/>
    <d v="2017-08-10T00:00:00"/>
    <d v="2017-11-27T00:00:00"/>
    <x v="1"/>
    <s v="Cádiz"/>
    <s v="Estacionamiento"/>
    <n v="125"/>
    <s v="Venta"/>
    <n v="49042"/>
    <n v="1282535"/>
    <n v="1026028"/>
    <n v="207465"/>
    <s v="Sabrina"/>
    <n v="4.9000000000000004"/>
  </r>
  <r>
    <n v="1644"/>
    <d v="2017-08-10T00:00:00"/>
    <d v="2018-02-12T00:00:00"/>
    <x v="0"/>
    <s v="Córdoba"/>
    <s v="Oficinas"/>
    <n v="266"/>
    <s v="Venta"/>
    <n v="94656.16"/>
    <n v="2421439"/>
    <n v="1937151.2"/>
    <n v="389631.64"/>
    <s v="Ángeles"/>
    <n v="4.8"/>
  </r>
  <r>
    <n v="1645"/>
    <d v="2017-08-10T00:00:00"/>
    <d v="2018-06-04T00:00:00"/>
    <x v="0"/>
    <s v="Málaga"/>
    <s v="Estacionamiento"/>
    <n v="129"/>
    <s v="Venta"/>
    <n v="37668.28"/>
    <n v="994617"/>
    <n v="795693.6"/>
    <n v="161255.12000000002"/>
    <s v="Arturo"/>
    <n v="3.6"/>
  </r>
  <r>
    <n v="1646"/>
    <d v="2017-08-11T00:00:00"/>
    <d v="2018-06-29T00:00:00"/>
    <x v="0"/>
    <s v="Cádiz"/>
    <s v="Casa"/>
    <n v="181"/>
    <s v="Venta"/>
    <n v="44820.32"/>
    <n v="1184093"/>
    <n v="947274.4"/>
    <n v="191998.27999999997"/>
    <s v="Sabrina"/>
    <n v="4"/>
  </r>
  <r>
    <n v="1647"/>
    <d v="2017-08-12T00:00:00"/>
    <d v="2017-11-27T00:00:00"/>
    <x v="1"/>
    <s v="Málaga"/>
    <s v="Local Comercial"/>
    <n v="292"/>
    <s v="Venta"/>
    <n v="114365"/>
    <n v="2924810"/>
    <n v="2339848"/>
    <n v="470597"/>
    <s v="Arturo"/>
    <n v="4.5999999999999996"/>
  </r>
  <r>
    <n v="1648"/>
    <d v="2017-08-12T00:00:00"/>
    <d v="2018-02-27T00:00:00"/>
    <x v="0"/>
    <s v="Sevilla"/>
    <s v="Depósito"/>
    <n v="112"/>
    <s v="Alquiler"/>
    <n v="20965.439999999999"/>
    <n v="582471"/>
    <n v="465976.8"/>
    <n v="95528.760000000009"/>
    <s v="Arturo"/>
    <n v="4.8"/>
  </r>
  <r>
    <n v="1649"/>
    <d v="2017-08-14T00:00:00"/>
    <d v="2017-11-21T00:00:00"/>
    <x v="1"/>
    <s v="Málaga"/>
    <s v="Terreno"/>
    <n v="116"/>
    <s v="Venta"/>
    <n v="35506.199999999997"/>
    <n v="943265"/>
    <n v="754612"/>
    <n v="153146.79999999999"/>
    <s v="Romina"/>
    <n v="3.8"/>
  </r>
  <r>
    <n v="1650"/>
    <d v="2017-08-14T00:00:00"/>
    <d v="2017-11-27T00:00:00"/>
    <x v="1"/>
    <s v="Cádiz"/>
    <s v="Estacionamiento"/>
    <n v="52"/>
    <s v="Alquiler"/>
    <n v="10827.48"/>
    <n v="329522"/>
    <n v="263617.59999999998"/>
    <n v="55076.920000000027"/>
    <s v="Romina"/>
    <n v="4.5"/>
  </r>
  <r>
    <n v="1651"/>
    <d v="2017-08-14T00:00:00"/>
    <d v="2018-03-25T00:00:00"/>
    <x v="0"/>
    <s v="Málaga"/>
    <s v="Casa"/>
    <n v="73"/>
    <s v="Alquiler"/>
    <n v="22950.92"/>
    <n v="629308"/>
    <n v="503446.4"/>
    <n v="102910.67999999998"/>
    <s v="Arturo"/>
    <n v="3.6"/>
  </r>
  <r>
    <n v="1652"/>
    <d v="2017-08-15T00:00:00"/>
    <d v="2018-03-01T00:00:00"/>
    <x v="0"/>
    <s v="Cádiz"/>
    <s v="Terreno"/>
    <n v="56"/>
    <s v="Alquiler"/>
    <n v="23125.919999999998"/>
    <n v="637883"/>
    <n v="510306.4"/>
    <n v="104450.67999999998"/>
    <s v="Romina"/>
    <n v="4.9000000000000004"/>
  </r>
  <r>
    <n v="1653"/>
    <d v="2017-08-15T00:00:00"/>
    <d v="2018-02-05T00:00:00"/>
    <x v="0"/>
    <s v="Cádiz"/>
    <s v="Depósito"/>
    <n v="154"/>
    <s v="Alquiler"/>
    <n v="29240.12"/>
    <n v="798413"/>
    <n v="638730.4"/>
    <n v="130442.47999999998"/>
    <s v="Romina"/>
    <n v="3.8"/>
  </r>
  <r>
    <n v="1654"/>
    <d v="2017-08-15T00:00:00"/>
    <d v="2017-12-17T00:00:00"/>
    <x v="1"/>
    <s v="Málaga"/>
    <s v="Local Comercial"/>
    <n v="130"/>
    <s v="Venta"/>
    <n v="31336.080000000002"/>
    <n v="840812"/>
    <n v="672649.6"/>
    <n v="136826.32"/>
    <s v="Carlos"/>
    <n v="5"/>
  </r>
  <r>
    <n v="1655"/>
    <d v="2017-08-15T00:00:00"/>
    <d v="2018-05-22T00:00:00"/>
    <x v="0"/>
    <s v="Málaga"/>
    <s v="Casa"/>
    <n v="79"/>
    <s v="Alquiler"/>
    <n v="13960.28"/>
    <n v="411717"/>
    <n v="329373.59999999998"/>
    <n v="68383.120000000024"/>
    <s v="Iván"/>
    <n v="4.3"/>
  </r>
  <r>
    <n v="1656"/>
    <d v="2017-08-15T00:00:00"/>
    <d v="2018-08-04T00:00:00"/>
    <x v="0"/>
    <s v="Cádiz"/>
    <s v="Depósito"/>
    <n v="76"/>
    <s v="Alquiler"/>
    <n v="15822.76"/>
    <n v="448154"/>
    <n v="358523.2"/>
    <n v="73808.039999999994"/>
    <s v="Arturo"/>
    <n v="4.5999999999999996"/>
  </r>
  <r>
    <n v="1657"/>
    <d v="2017-08-16T00:00:00"/>
    <d v="2018-02-19T00:00:00"/>
    <x v="0"/>
    <s v="Sevilla"/>
    <s v="Estacionamiento"/>
    <n v="85"/>
    <s v="Alquiler"/>
    <n v="13469.8"/>
    <n v="395155"/>
    <n v="316124"/>
    <n v="65561.2"/>
    <s v="Sabrina"/>
    <n v="4.9000000000000004"/>
  </r>
  <r>
    <n v="1658"/>
    <d v="2017-08-16T00:00:00"/>
    <d v="2018-02-22T00:00:00"/>
    <x v="0"/>
    <s v="Córdoba"/>
    <s v="Terreno"/>
    <n v="228"/>
    <s v="Venta"/>
    <n v="64746.239999999998"/>
    <n v="1679741"/>
    <n v="1343792.8"/>
    <n v="271201.95999999996"/>
    <s v="Ángeles"/>
    <n v="4.9000000000000004"/>
  </r>
  <r>
    <n v="1659"/>
    <d v="2017-08-16T00:00:00"/>
    <d v="2018-06-01T00:00:00"/>
    <x v="0"/>
    <s v="Cádiz"/>
    <s v="Oficinas"/>
    <n v="216"/>
    <s v="Venta"/>
    <n v="42105.599999999999"/>
    <n v="1106125"/>
    <n v="884900"/>
    <n v="179119.4"/>
    <s v="Carlos"/>
    <n v="3.7"/>
  </r>
  <r>
    <n v="1660"/>
    <d v="2017-08-16T00:00:00"/>
    <d v="2017-11-24T00:00:00"/>
    <x v="1"/>
    <s v="Málaga"/>
    <s v="Casa"/>
    <n v="205"/>
    <s v="Venta"/>
    <n v="75946.720000000001"/>
    <n v="1963353"/>
    <n v="1570682.4"/>
    <n v="316723.88000000012"/>
    <s v="Romina"/>
    <n v="4.4000000000000004"/>
  </r>
  <r>
    <n v="1661"/>
    <d v="2017-08-17T00:00:00"/>
    <d v="2018-05-20T00:00:00"/>
    <x v="0"/>
    <s v="Málaga"/>
    <s v="Depósito"/>
    <n v="52"/>
    <s v="Alquiler"/>
    <n v="19219.240000000002"/>
    <n v="545841"/>
    <n v="436672.8"/>
    <n v="89948.96"/>
    <s v="Sabrina"/>
    <n v="4.0999999999999996"/>
  </r>
  <r>
    <n v="1662"/>
    <d v="2017-08-17T00:00:00"/>
    <d v="2018-04-08T00:00:00"/>
    <x v="0"/>
    <s v="Cádiz"/>
    <s v="Estacionamiento"/>
    <n v="163"/>
    <s v="Venta"/>
    <n v="56137.279999999999"/>
    <n v="1459492"/>
    <n v="1167593.6000000001"/>
    <n v="235761.11999999991"/>
    <s v="Romina"/>
    <n v="4.5"/>
  </r>
  <r>
    <n v="1663"/>
    <d v="2017-08-18T00:00:00"/>
    <d v="2018-02-10T00:00:00"/>
    <x v="0"/>
    <s v="Cádiz"/>
    <s v="Estacionamiento"/>
    <n v="220"/>
    <s v="Venta"/>
    <n v="38429.919999999998"/>
    <n v="1022533"/>
    <n v="818026.4"/>
    <n v="166076.68"/>
    <s v="Ángeles"/>
    <n v="3.6"/>
  </r>
  <r>
    <n v="1664"/>
    <d v="2017-08-19T00:00:00"/>
    <d v="2017-12-13T00:00:00"/>
    <x v="1"/>
    <s v="Cádiz"/>
    <s v="Local Comercial"/>
    <n v="267"/>
    <s v="Venta"/>
    <n v="88709.8"/>
    <n v="2269605"/>
    <n v="1815684"/>
    <n v="365211.2"/>
    <s v="Sabrina"/>
    <n v="3.9"/>
  </r>
  <r>
    <n v="1665"/>
    <d v="2017-08-19T00:00:00"/>
    <d v="2018-06-15T00:00:00"/>
    <x v="0"/>
    <s v="Sevilla"/>
    <s v="Casa"/>
    <n v="232"/>
    <s v="Venta"/>
    <n v="89836.76"/>
    <n v="2312479"/>
    <n v="1849983.2"/>
    <n v="372659.04000000004"/>
    <s v="Carlos"/>
    <n v="3.9"/>
  </r>
  <r>
    <n v="1666"/>
    <d v="2017-08-19T00:00:00"/>
    <d v="2018-06-15T00:00:00"/>
    <x v="0"/>
    <s v="Sevilla"/>
    <s v="Estacionamiento"/>
    <n v="62"/>
    <s v="Alquiler"/>
    <n v="16951.400000000001"/>
    <n v="479120"/>
    <n v="383296"/>
    <n v="78872.600000000006"/>
    <s v="Ángeles"/>
    <n v="3.9"/>
  </r>
  <r>
    <n v="1667"/>
    <d v="2017-08-22T00:00:00"/>
    <d v="2018-01-24T00:00:00"/>
    <x v="0"/>
    <s v="Córdoba"/>
    <s v="Oficinas"/>
    <n v="206"/>
    <s v="Venta"/>
    <n v="32692.240000000002"/>
    <n v="879591"/>
    <n v="703672.8"/>
    <n v="143225.95999999996"/>
    <s v="Ángeles"/>
    <n v="3.6"/>
  </r>
  <r>
    <n v="1668"/>
    <d v="2017-08-22T00:00:00"/>
    <d v="2017-11-26T00:00:00"/>
    <x v="1"/>
    <s v="Sevilla"/>
    <s v="Terreno"/>
    <n v="96"/>
    <s v="Venta"/>
    <n v="34099.160000000003"/>
    <n v="908689"/>
    <n v="726951.2"/>
    <n v="147638.64000000004"/>
    <s v="Ángeles"/>
    <n v="3.8"/>
  </r>
  <r>
    <n v="1669"/>
    <d v="2017-08-23T00:00:00"/>
    <d v="2018-01-31T00:00:00"/>
    <x v="0"/>
    <s v="Córdoba"/>
    <s v="Estacionamiento"/>
    <n v="196"/>
    <s v="Venta"/>
    <n v="76333.88"/>
    <n v="1969857"/>
    <n v="1575885.6"/>
    <n v="317637.5199999999"/>
    <s v="Iván"/>
    <n v="3.6"/>
  </r>
  <r>
    <n v="1670"/>
    <d v="2017-08-23T00:00:00"/>
    <d v="2018-08-08T00:00:00"/>
    <x v="0"/>
    <s v="Sevilla"/>
    <s v="Local Comercial"/>
    <n v="258"/>
    <s v="Venta"/>
    <n v="59388.56"/>
    <n v="1536374"/>
    <n v="1229099.2"/>
    <n v="247886.24000000005"/>
    <s v="Arturo"/>
    <n v="4.5"/>
  </r>
  <r>
    <n v="1671"/>
    <d v="2017-08-24T00:00:00"/>
    <d v="2018-02-05T00:00:00"/>
    <x v="0"/>
    <s v="Sevilla"/>
    <s v="Depósito"/>
    <n v="231"/>
    <s v="Venta"/>
    <n v="67598.960000000006"/>
    <n v="1743709"/>
    <n v="1394967.2"/>
    <n v="281142.84000000003"/>
    <s v="Arturo"/>
    <n v="4.8"/>
  </r>
  <r>
    <n v="1672"/>
    <d v="2017-08-25T00:00:00"/>
    <d v="2017-12-02T00:00:00"/>
    <x v="1"/>
    <s v="Sevilla"/>
    <s v="Departamento"/>
    <n v="222"/>
    <s v="Venta"/>
    <n v="70743.56"/>
    <n v="1825699"/>
    <n v="1460559.2"/>
    <n v="294396.24000000005"/>
    <s v="Carlos"/>
    <n v="4.8"/>
  </r>
  <r>
    <n v="1673"/>
    <d v="2017-08-26T00:00:00"/>
    <d v="2018-01-11T00:00:00"/>
    <x v="1"/>
    <s v="Sevilla"/>
    <s v="Depósito"/>
    <n v="216"/>
    <s v="Venta"/>
    <n v="59679.4"/>
    <n v="1546195"/>
    <n v="1236956"/>
    <n v="249559.6"/>
    <s v="Iván"/>
    <n v="4.0999999999999996"/>
  </r>
  <r>
    <n v="1674"/>
    <d v="2017-08-26T00:00:00"/>
    <d v="2018-01-24T00:00:00"/>
    <x v="0"/>
    <s v="Sevilla"/>
    <s v="Local Comercial"/>
    <n v="238"/>
    <s v="Venta"/>
    <n v="90508.84"/>
    <n v="2326531"/>
    <n v="1861224.8"/>
    <n v="374797.36"/>
    <s v="Ángeles"/>
    <n v="4.3"/>
  </r>
  <r>
    <n v="1675"/>
    <d v="2017-08-26T00:00:00"/>
    <d v="2018-04-09T00:00:00"/>
    <x v="0"/>
    <s v="Málaga"/>
    <s v="Oficinas"/>
    <n v="212"/>
    <s v="Venta"/>
    <n v="81138.16"/>
    <n v="2081789"/>
    <n v="1665431.2"/>
    <n v="335219.64"/>
    <s v="Iván"/>
    <n v="4.3"/>
  </r>
  <r>
    <n v="1676"/>
    <d v="2017-08-27T00:00:00"/>
    <d v="2018-06-15T00:00:00"/>
    <x v="0"/>
    <s v="Sevilla"/>
    <s v="Departamento"/>
    <n v="232"/>
    <s v="Venta"/>
    <n v="86572.12"/>
    <n v="2217838"/>
    <n v="1774270.4"/>
    <n v="356995.4800000001"/>
    <s v="Ángeles"/>
    <n v="3.8"/>
  </r>
  <r>
    <n v="1677"/>
    <d v="2017-08-27T00:00:00"/>
    <d v="2018-01-08T00:00:00"/>
    <x v="1"/>
    <s v="Málaga"/>
    <s v="Estacionamiento"/>
    <n v="295"/>
    <s v="Venta"/>
    <n v="104099"/>
    <n v="2662085"/>
    <n v="2129668"/>
    <n v="428318"/>
    <s v="Ángeles"/>
    <n v="4.9000000000000004"/>
  </r>
  <r>
    <n v="1678"/>
    <d v="2017-08-27T00:00:00"/>
    <d v="2018-02-11T00:00:00"/>
    <x v="0"/>
    <s v="Cádiz"/>
    <s v="Casa"/>
    <n v="42"/>
    <s v="Alquiler"/>
    <n v="18323.560000000001"/>
    <n v="511349"/>
    <n v="409079.2"/>
    <n v="83946.239999999991"/>
    <s v="Sabrina"/>
    <n v="4.5"/>
  </r>
  <r>
    <n v="1679"/>
    <d v="2017-08-27T00:00:00"/>
    <d v="2018-04-07T00:00:00"/>
    <x v="0"/>
    <s v="Málaga"/>
    <s v="Terreno"/>
    <n v="85"/>
    <s v="Alquiler"/>
    <n v="25752.799999999999"/>
    <n v="700330"/>
    <n v="560264"/>
    <n v="114313.2"/>
    <s v="Ángeles"/>
    <n v="4.0999999999999996"/>
  </r>
  <r>
    <n v="1680"/>
    <d v="2017-08-27T00:00:00"/>
    <d v="2018-04-01T00:00:00"/>
    <x v="0"/>
    <s v="Córdoba"/>
    <s v="Casa"/>
    <n v="67"/>
    <s v="Alquiler"/>
    <n v="23814.6"/>
    <n v="651925"/>
    <n v="521540"/>
    <n v="106570.4"/>
    <s v="Iván"/>
    <n v="3.8"/>
  </r>
  <r>
    <n v="1681"/>
    <d v="2017-08-28T00:00:00"/>
    <d v="2018-07-02T00:00:00"/>
    <x v="0"/>
    <s v="Sevilla"/>
    <s v="Departamento"/>
    <n v="278"/>
    <s v="Venta"/>
    <n v="57572.68"/>
    <n v="1495677"/>
    <n v="1196541.6000000001"/>
    <n v="241562.71999999991"/>
    <s v="Ángeles"/>
    <n v="4.9000000000000004"/>
  </r>
  <r>
    <n v="1682"/>
    <d v="2017-08-28T00:00:00"/>
    <d v="2018-08-04T00:00:00"/>
    <x v="0"/>
    <s v="Sevilla"/>
    <s v="Depósito"/>
    <n v="260"/>
    <s v="Venta"/>
    <n v="56452.800000000003"/>
    <n v="1477555"/>
    <n v="1182044"/>
    <n v="239058.2"/>
    <s v="Iván"/>
    <n v="4.3"/>
  </r>
  <r>
    <n v="1683"/>
    <d v="2017-08-28T00:00:00"/>
    <d v="2017-11-28T00:00:00"/>
    <x v="1"/>
    <s v="Sevilla"/>
    <s v="Depósito"/>
    <n v="98"/>
    <s v="Alquiler"/>
    <n v="21485.919999999998"/>
    <n v="589258"/>
    <n v="471406.4"/>
    <n v="96365.679999999978"/>
    <s v="Sabrina"/>
    <n v="5"/>
  </r>
  <r>
    <n v="1684"/>
    <d v="2017-08-28T00:00:00"/>
    <d v="2018-02-03T00:00:00"/>
    <x v="0"/>
    <s v="Cádiz"/>
    <s v="Departamento"/>
    <n v="221"/>
    <s v="Venta"/>
    <n v="76562.92"/>
    <n v="1968933"/>
    <n v="1575146.4"/>
    <n v="317223.68000000011"/>
    <s v="Romina"/>
    <n v="4.0999999999999996"/>
  </r>
  <r>
    <n v="1685"/>
    <d v="2017-08-28T00:00:00"/>
    <d v="2018-07-27T00:00:00"/>
    <x v="0"/>
    <s v="Málaga"/>
    <s v="Terreno"/>
    <n v="251"/>
    <s v="Venta"/>
    <n v="46993.4"/>
    <n v="1227745"/>
    <n v="982196"/>
    <n v="198555.6"/>
    <s v="Arturo"/>
    <n v="4.2"/>
  </r>
  <r>
    <n v="1686"/>
    <d v="2017-08-28T00:00:00"/>
    <d v="2018-07-15T00:00:00"/>
    <x v="0"/>
    <s v="Málaga"/>
    <s v="Casa"/>
    <n v="92"/>
    <s v="Venta"/>
    <n v="29645.599999999999"/>
    <n v="802300"/>
    <n v="641840"/>
    <n v="130814.39999999999"/>
    <s v="Ángeles"/>
    <n v="3.7"/>
  </r>
  <r>
    <n v="1687"/>
    <d v="2017-08-29T00:00:00"/>
    <d v="2018-04-22T00:00:00"/>
    <x v="0"/>
    <s v="Málaga"/>
    <s v="Local Comercial"/>
    <n v="77"/>
    <s v="Alquiler"/>
    <n v="27436.16"/>
    <n v="737339"/>
    <n v="589871.19999999995"/>
    <n v="120031.64000000004"/>
    <s v="Ángeles"/>
    <n v="4.8"/>
  </r>
  <r>
    <n v="1688"/>
    <d v="2017-08-29T00:00:00"/>
    <d v="2018-05-23T00:00:00"/>
    <x v="0"/>
    <s v="Córdoba"/>
    <s v="Casa"/>
    <n v="249"/>
    <s v="Venta"/>
    <n v="75862.64"/>
    <n v="1960001"/>
    <n v="1568000.8"/>
    <n v="316137.55999999994"/>
    <s v="Arturo"/>
    <n v="4"/>
  </r>
  <r>
    <n v="1689"/>
    <d v="2017-08-29T00:00:00"/>
    <d v="2018-08-04T00:00:00"/>
    <x v="0"/>
    <s v="Málaga"/>
    <s v="Estacionamiento"/>
    <n v="105"/>
    <s v="Alquiler"/>
    <n v="22096.2"/>
    <n v="618065"/>
    <n v="494452"/>
    <n v="101516.8"/>
    <s v="Romina"/>
    <n v="4.5"/>
  </r>
  <r>
    <n v="1690"/>
    <d v="2017-08-30T00:00:00"/>
    <d v="2018-06-12T00:00:00"/>
    <x v="0"/>
    <s v="Málaga"/>
    <s v="Terreno"/>
    <n v="139"/>
    <s v="Alquiler"/>
    <n v="26089.360000000001"/>
    <n v="718369"/>
    <n v="574695.19999999995"/>
    <n v="117584.44000000005"/>
    <s v="Romina"/>
    <n v="4.7"/>
  </r>
  <r>
    <n v="1691"/>
    <d v="2017-08-30T00:00:00"/>
    <d v="2018-01-10T00:00:00"/>
    <x v="1"/>
    <s v="Sevilla"/>
    <s v="Local Comercial"/>
    <n v="136"/>
    <s v="Venta"/>
    <n v="30208.12"/>
    <n v="822113"/>
    <n v="657690.4"/>
    <n v="134214.47999999998"/>
    <s v="Iván"/>
    <n v="4.4000000000000004"/>
  </r>
  <r>
    <n v="1692"/>
    <d v="2017-08-30T00:00:00"/>
    <d v="2018-03-14T00:00:00"/>
    <x v="0"/>
    <s v="Córdoba"/>
    <s v="Depósito"/>
    <n v="71"/>
    <s v="Alquiler"/>
    <n v="14487"/>
    <n v="428435"/>
    <n v="342748"/>
    <n v="71200"/>
    <s v="Iván"/>
    <n v="3.7"/>
  </r>
  <r>
    <n v="1693"/>
    <d v="2017-08-30T00:00:00"/>
    <d v="2018-01-09T00:00:00"/>
    <x v="1"/>
    <s v="Málaga"/>
    <s v="Estacionamiento"/>
    <n v="230"/>
    <s v="Venta"/>
    <n v="86089.08"/>
    <n v="2207812"/>
    <n v="1766249.6"/>
    <n v="355473.31999999989"/>
    <s v="Iván"/>
    <n v="4.7"/>
  </r>
  <r>
    <n v="1694"/>
    <d v="2017-08-31T00:00:00"/>
    <d v="2018-05-14T00:00:00"/>
    <x v="0"/>
    <s v="Sevilla"/>
    <s v="Oficinas"/>
    <n v="270"/>
    <s v="Venta"/>
    <n v="72075"/>
    <n v="1863310"/>
    <n v="1490648"/>
    <n v="300587"/>
    <s v="Iván"/>
    <n v="3.6"/>
  </r>
  <r>
    <n v="1695"/>
    <d v="2017-08-31T00:00:00"/>
    <d v="2018-02-28T00:00:00"/>
    <x v="0"/>
    <s v="Sevilla"/>
    <s v="Casa"/>
    <n v="242"/>
    <s v="Venta"/>
    <n v="48705.919999999998"/>
    <n v="1270533"/>
    <n v="1016426.4"/>
    <n v="205400.68"/>
    <s v="Iván"/>
    <n v="4.2"/>
  </r>
  <r>
    <n v="1696"/>
    <d v="2017-08-31T00:00:00"/>
    <d v="2018-08-29T00:00:00"/>
    <x v="0"/>
    <s v="Málaga"/>
    <s v="Depósito"/>
    <n v="154"/>
    <s v="Venta"/>
    <n v="58034.28"/>
    <n v="1510467"/>
    <n v="1208373.6000000001"/>
    <n v="244059.11999999991"/>
    <s v="Romina"/>
    <n v="4.8"/>
  </r>
  <r>
    <n v="1697"/>
    <d v="2017-09-01T00:00:00"/>
    <d v="2018-07-03T00:00:00"/>
    <x v="0"/>
    <s v="Sevilla"/>
    <s v="Local Comercial"/>
    <n v="110"/>
    <s v="Venta"/>
    <n v="45094.48"/>
    <n v="1179897"/>
    <n v="943917.6"/>
    <n v="190884.92"/>
    <s v="Ángeles"/>
    <n v="4.2"/>
  </r>
  <r>
    <n v="1698"/>
    <d v="2017-09-02T00:00:00"/>
    <d v="2018-04-06T00:00:00"/>
    <x v="0"/>
    <s v="Sevilla"/>
    <s v="Casa"/>
    <n v="209"/>
    <s v="Venta"/>
    <n v="52211.72"/>
    <n v="1370078"/>
    <n v="1096062.3999999999"/>
    <n v="221803.88000000009"/>
    <s v="Iván"/>
    <n v="3.6"/>
  </r>
  <r>
    <n v="1699"/>
    <d v="2017-09-03T00:00:00"/>
    <d v="2018-01-26T00:00:00"/>
    <x v="1"/>
    <s v="Córdoba"/>
    <s v="Oficinas"/>
    <n v="198"/>
    <s v="Venta"/>
    <n v="61696.2"/>
    <n v="1594915"/>
    <n v="1275932"/>
    <n v="257286.8"/>
    <s v="Iván"/>
    <n v="4.5"/>
  </r>
  <r>
    <n v="1700"/>
    <d v="2017-09-03T00:00:00"/>
    <d v="2018-03-18T00:00:00"/>
    <x v="0"/>
    <s v="Córdoba"/>
    <s v="Local Comercial"/>
    <n v="159"/>
    <s v="Venta"/>
    <n v="45038.12"/>
    <n v="1186613"/>
    <n v="949290.4"/>
    <n v="192284.47999999998"/>
    <s v="Carlos"/>
    <n v="4.9000000000000004"/>
  </r>
  <r>
    <n v="1701"/>
    <d v="2017-09-03T00:00:00"/>
    <d v="2018-05-07T00:00:00"/>
    <x v="0"/>
    <s v="Málaga"/>
    <s v="Depósito"/>
    <n v="242"/>
    <s v="Venta"/>
    <n v="59908.4"/>
    <n v="1553770"/>
    <n v="1243016"/>
    <n v="250845.6"/>
    <s v="Sabrina"/>
    <n v="5"/>
  </r>
  <r>
    <n v="1702"/>
    <d v="2017-09-04T00:00:00"/>
    <d v="2018-05-27T00:00:00"/>
    <x v="0"/>
    <s v="Málaga"/>
    <s v="Departamento"/>
    <n v="191"/>
    <s v="Venta"/>
    <n v="32644.48"/>
    <n v="876797"/>
    <n v="701437.6"/>
    <n v="142714.92000000001"/>
    <s v="Arturo"/>
    <n v="3.6"/>
  </r>
  <r>
    <n v="1703"/>
    <d v="2017-09-06T00:00:00"/>
    <d v="2018-08-28T00:00:00"/>
    <x v="0"/>
    <s v="Sevilla"/>
    <s v="Depósito"/>
    <n v="283"/>
    <s v="Venta"/>
    <n v="85754.8"/>
    <n v="2208005"/>
    <n v="1766404"/>
    <n v="355846.2"/>
    <s v="Romina"/>
    <n v="4.9000000000000004"/>
  </r>
  <r>
    <n v="1704"/>
    <d v="2017-09-06T00:00:00"/>
    <d v="2018-05-05T00:00:00"/>
    <x v="0"/>
    <s v="Málaga"/>
    <s v="Depósito"/>
    <n v="154"/>
    <s v="Venta"/>
    <n v="32058.28"/>
    <n v="863542"/>
    <n v="690833.6"/>
    <n v="140650.12000000002"/>
    <s v="Ángeles"/>
    <n v="4.8"/>
  </r>
  <r>
    <n v="1705"/>
    <d v="2017-09-06T00:00:00"/>
    <d v="2017-12-14T00:00:00"/>
    <x v="1"/>
    <s v="Sevilla"/>
    <s v="Estacionamiento"/>
    <n v="164"/>
    <s v="Venta"/>
    <n v="56024.800000000003"/>
    <n v="1465505"/>
    <n v="1172404"/>
    <n v="237076.2"/>
    <s v="Arturo"/>
    <n v="4.5"/>
  </r>
  <r>
    <n v="1706"/>
    <d v="2017-09-06T00:00:00"/>
    <d v="2018-02-05T00:00:00"/>
    <x v="0"/>
    <s v="Sevilla"/>
    <s v="Departamento"/>
    <n v="255"/>
    <s v="Venta"/>
    <n v="80219.16"/>
    <n v="2062889"/>
    <n v="1650311.2"/>
    <n v="332358.64"/>
    <s v="Romina"/>
    <n v="4.0999999999999996"/>
  </r>
  <r>
    <n v="1707"/>
    <d v="2017-09-07T00:00:00"/>
    <d v="2018-09-04T00:00:00"/>
    <x v="0"/>
    <s v="Sevilla"/>
    <s v="Terreno"/>
    <n v="95"/>
    <s v="Venta"/>
    <n v="36426.639999999999"/>
    <n v="975401"/>
    <n v="780320.8"/>
    <n v="158653.55999999994"/>
    <s v="Arturo"/>
    <n v="3.7"/>
  </r>
  <r>
    <n v="1708"/>
    <d v="2017-09-07T00:00:00"/>
    <d v="2018-05-14T00:00:00"/>
    <x v="0"/>
    <s v="Cádiz"/>
    <s v="Terreno"/>
    <n v="199"/>
    <s v="Venta"/>
    <n v="69398.2"/>
    <n v="1798665"/>
    <n v="1438932"/>
    <n v="290334.8"/>
    <s v="Iván"/>
    <n v="3.9"/>
  </r>
  <r>
    <n v="1709"/>
    <d v="2017-09-07T00:00:00"/>
    <d v="2018-01-30T00:00:00"/>
    <x v="1"/>
    <s v="Córdoba"/>
    <s v="Estacionamiento"/>
    <n v="168"/>
    <s v="Venta"/>
    <n v="32981.32"/>
    <n v="879168"/>
    <n v="703334.40000000002"/>
    <n v="142852.27999999997"/>
    <s v="Carlos"/>
    <n v="4.5999999999999996"/>
  </r>
  <r>
    <n v="1710"/>
    <d v="2017-09-07T00:00:00"/>
    <d v="2018-08-14T00:00:00"/>
    <x v="0"/>
    <s v="Sevilla"/>
    <s v="Local Comercial"/>
    <n v="267"/>
    <s v="Venta"/>
    <n v="82313"/>
    <n v="2110485"/>
    <n v="1688388"/>
    <n v="339784"/>
    <s v="Carlos"/>
    <n v="4.5"/>
  </r>
  <r>
    <n v="1711"/>
    <d v="2017-09-08T00:00:00"/>
    <d v="2018-01-17T00:00:00"/>
    <x v="1"/>
    <s v="Sevilla"/>
    <s v="Departamento"/>
    <n v="292"/>
    <s v="Venta"/>
    <n v="56211.44"/>
    <n v="1460921"/>
    <n v="1168736.8"/>
    <n v="235972.75999999995"/>
    <s v="Romina"/>
    <n v="5"/>
  </r>
  <r>
    <n v="1712"/>
    <d v="2017-09-08T00:00:00"/>
    <d v="2018-07-11T00:00:00"/>
    <x v="0"/>
    <s v="Córdoba"/>
    <s v="Depósito"/>
    <n v="109"/>
    <s v="Venta"/>
    <n v="35503.199999999997"/>
    <n v="944065"/>
    <n v="755252"/>
    <n v="153309.79999999999"/>
    <s v="Romina"/>
    <n v="3.7"/>
  </r>
  <r>
    <n v="1713"/>
    <d v="2017-09-09T00:00:00"/>
    <d v="2018-02-17T00:00:00"/>
    <x v="0"/>
    <s v="Córdoba"/>
    <s v="Oficinas"/>
    <n v="197"/>
    <s v="Venta"/>
    <n v="52330.36"/>
    <n v="1369919"/>
    <n v="1095935.2"/>
    <n v="221653.44000000006"/>
    <s v="Ángeles"/>
    <n v="4.3"/>
  </r>
  <r>
    <n v="1714"/>
    <d v="2017-09-09T00:00:00"/>
    <d v="2018-09-03T00:00:00"/>
    <x v="0"/>
    <s v="Sevilla"/>
    <s v="Estacionamiento"/>
    <n v="125"/>
    <s v="Alquiler"/>
    <n v="23482.080000000002"/>
    <n v="654137"/>
    <n v="523309.6"/>
    <n v="107345.32000000002"/>
    <s v="Carlos"/>
    <n v="4.3"/>
  </r>
  <r>
    <n v="1715"/>
    <d v="2017-09-09T00:00:00"/>
    <d v="2018-04-29T00:00:00"/>
    <x v="0"/>
    <s v="Málaga"/>
    <s v="Oficinas"/>
    <n v="93"/>
    <s v="Alquiler"/>
    <n v="19846"/>
    <n v="563285"/>
    <n v="450628"/>
    <n v="92811"/>
    <s v="Carlos"/>
    <n v="4.7"/>
  </r>
  <r>
    <n v="1716"/>
    <d v="2017-09-09T00:00:00"/>
    <d v="2018-02-17T00:00:00"/>
    <x v="0"/>
    <s v="Sevilla"/>
    <s v="Casa"/>
    <n v="181"/>
    <s v="Venta"/>
    <n v="40034.199999999997"/>
    <n v="1067790"/>
    <n v="854232"/>
    <n v="173523.8"/>
    <s v="Carlos"/>
    <n v="4.9000000000000004"/>
  </r>
  <r>
    <n v="1717"/>
    <d v="2017-09-09T00:00:00"/>
    <d v="2018-05-31T00:00:00"/>
    <x v="0"/>
    <s v="Sevilla"/>
    <s v="Depósito"/>
    <n v="146"/>
    <s v="Venta"/>
    <n v="31989.68"/>
    <n v="861002"/>
    <n v="688801.6"/>
    <n v="140210.72000000003"/>
    <s v="Ángeles"/>
    <n v="3.6"/>
  </r>
  <r>
    <n v="1718"/>
    <d v="2017-09-09T00:00:00"/>
    <d v="2018-07-22T00:00:00"/>
    <x v="0"/>
    <s v="Córdoba"/>
    <s v="Casa"/>
    <n v="215"/>
    <s v="Venta"/>
    <n v="75302.960000000006"/>
    <n v="1947909"/>
    <n v="1558327.2"/>
    <n v="314278.84000000003"/>
    <s v="Romina"/>
    <n v="4.2"/>
  </r>
  <r>
    <n v="1719"/>
    <d v="2017-09-10T00:00:00"/>
    <d v="2018-03-08T00:00:00"/>
    <x v="0"/>
    <s v="Cádiz"/>
    <s v="Estacionamiento"/>
    <n v="114"/>
    <s v="Alquiler"/>
    <n v="29224.36"/>
    <n v="784144"/>
    <n v="627315.19999999995"/>
    <n v="127604.44000000005"/>
    <s v="Arturo"/>
    <n v="3.8"/>
  </r>
  <r>
    <n v="1720"/>
    <d v="2017-09-10T00:00:00"/>
    <d v="2017-12-29T00:00:00"/>
    <x v="1"/>
    <s v="Málaga"/>
    <s v="Terreno"/>
    <n v="247"/>
    <s v="Venta"/>
    <n v="65668.039999999994"/>
    <n v="1705011"/>
    <n v="1364008.8"/>
    <n v="275334.15999999997"/>
    <s v="Romina"/>
    <n v="5"/>
  </r>
  <r>
    <n v="1721"/>
    <d v="2017-09-10T00:00:00"/>
    <d v="2018-09-02T00:00:00"/>
    <x v="0"/>
    <s v="Sevilla"/>
    <s v="Depósito"/>
    <n v="167"/>
    <s v="Venta"/>
    <n v="38953"/>
    <n v="1031235"/>
    <n v="824988"/>
    <n v="167294"/>
    <s v="Carlos"/>
    <n v="4"/>
  </r>
  <r>
    <n v="1722"/>
    <d v="2017-09-10T00:00:00"/>
    <d v="2018-04-27T00:00:00"/>
    <x v="0"/>
    <s v="Córdoba"/>
    <s v="Terreno"/>
    <n v="244"/>
    <s v="Venta"/>
    <n v="97985"/>
    <n v="2514485"/>
    <n v="2011588"/>
    <n v="404912"/>
    <s v="Romina"/>
    <n v="4.9000000000000004"/>
  </r>
  <r>
    <n v="1723"/>
    <d v="2017-09-10T00:00:00"/>
    <d v="2018-08-06T00:00:00"/>
    <x v="0"/>
    <s v="Cádiz"/>
    <s v="Casa"/>
    <n v="135"/>
    <s v="Venta"/>
    <n v="47393.48"/>
    <n v="1237947"/>
    <n v="990357.6"/>
    <n v="200195.92"/>
    <s v="Iván"/>
    <n v="4.5999999999999996"/>
  </r>
  <r>
    <n v="1724"/>
    <d v="2017-09-10T00:00:00"/>
    <d v="2018-03-02T00:00:00"/>
    <x v="0"/>
    <s v="Sevilla"/>
    <s v="Oficinas"/>
    <n v="267"/>
    <s v="Venta"/>
    <n v="71178.8"/>
    <n v="1834955"/>
    <n v="1467964"/>
    <n v="295812.2"/>
    <s v="Carlos"/>
    <n v="3.7"/>
  </r>
  <r>
    <n v="1725"/>
    <d v="2017-09-11T00:00:00"/>
    <d v="2018-05-17T00:00:00"/>
    <x v="0"/>
    <s v="Málaga"/>
    <s v="Terreno"/>
    <n v="140"/>
    <s v="Venta"/>
    <n v="37046.199999999997"/>
    <n v="980290"/>
    <n v="784232"/>
    <n v="159011.79999999999"/>
    <s v="Sabrina"/>
    <n v="4.0999999999999996"/>
  </r>
  <r>
    <n v="1726"/>
    <d v="2017-09-11T00:00:00"/>
    <d v="2017-12-14T00:00:00"/>
    <x v="1"/>
    <s v="Córdoba"/>
    <s v="Estacionamiento"/>
    <n v="189"/>
    <s v="Venta"/>
    <n v="76292.320000000007"/>
    <n v="1968143"/>
    <n v="1574514.4"/>
    <n v="317336.28000000009"/>
    <s v="Iván"/>
    <n v="4.5"/>
  </r>
  <r>
    <n v="1727"/>
    <d v="2017-09-11T00:00:00"/>
    <d v="2018-01-07T00:00:00"/>
    <x v="1"/>
    <s v="Sevilla"/>
    <s v="Terreno"/>
    <n v="266"/>
    <s v="Venta"/>
    <n v="80486.559999999998"/>
    <n v="2064649"/>
    <n v="1651719.2"/>
    <n v="332443.24000000005"/>
    <s v="Ángeles"/>
    <n v="3.6"/>
  </r>
  <r>
    <n v="1728"/>
    <d v="2017-09-11T00:00:00"/>
    <d v="2018-06-03T00:00:00"/>
    <x v="0"/>
    <s v="Sevilla"/>
    <s v="Departamento"/>
    <n v="233"/>
    <s v="Venta"/>
    <n v="63518.8"/>
    <n v="1639205"/>
    <n v="1311364"/>
    <n v="264322.2"/>
    <s v="Carlos"/>
    <n v="3.8"/>
  </r>
  <r>
    <n v="1729"/>
    <d v="2017-09-11T00:00:00"/>
    <d v="2018-05-19T00:00:00"/>
    <x v="0"/>
    <s v="Córdoba"/>
    <s v="Terreno"/>
    <n v="180"/>
    <s v="Venta"/>
    <n v="48513.599999999999"/>
    <n v="1267475"/>
    <n v="1013980"/>
    <n v="204981.4"/>
    <s v="Iván"/>
    <n v="4.3"/>
  </r>
  <r>
    <n v="1730"/>
    <d v="2017-09-12T00:00:00"/>
    <d v="2017-12-18T00:00:00"/>
    <x v="1"/>
    <s v="Sevilla"/>
    <s v="Oficinas"/>
    <n v="191"/>
    <s v="Venta"/>
    <n v="58736.56"/>
    <n v="1526599"/>
    <n v="1221279.2"/>
    <n v="246583.24000000005"/>
    <s v="Sabrina"/>
    <n v="3.6"/>
  </r>
  <r>
    <n v="1731"/>
    <d v="2017-09-12T00:00:00"/>
    <d v="2018-04-20T00:00:00"/>
    <x v="0"/>
    <s v="Málaga"/>
    <s v="Departamento"/>
    <n v="216"/>
    <s v="Venta"/>
    <n v="84738.880000000005"/>
    <n v="2180407"/>
    <n v="1744325.6"/>
    <n v="351342.5199999999"/>
    <s v="Iván"/>
    <n v="4.3"/>
  </r>
  <r>
    <n v="1732"/>
    <d v="2017-09-12T00:00:00"/>
    <d v="2018-07-19T00:00:00"/>
    <x v="0"/>
    <s v="Málaga"/>
    <s v="Oficinas"/>
    <n v="62"/>
    <s v="Alquiler"/>
    <n v="15997.64"/>
    <n v="452351"/>
    <n v="361880.8"/>
    <n v="74472.560000000012"/>
    <s v="Ángeles"/>
    <n v="4.5"/>
  </r>
  <r>
    <n v="1733"/>
    <d v="2017-09-13T00:00:00"/>
    <d v="2018-02-08T00:00:00"/>
    <x v="1"/>
    <s v="Córdoba"/>
    <s v="Estacionamiento"/>
    <n v="137"/>
    <s v="Venta"/>
    <n v="33471.199999999997"/>
    <n v="900565"/>
    <n v="720452"/>
    <n v="146641.79999999999"/>
    <s v="Romina"/>
    <n v="3.7"/>
  </r>
  <r>
    <n v="1734"/>
    <d v="2017-09-13T00:00:00"/>
    <d v="2018-07-23T00:00:00"/>
    <x v="0"/>
    <s v="Córdoba"/>
    <s v="Estacionamiento"/>
    <n v="220"/>
    <s v="Venta"/>
    <n v="37808.239999999998"/>
    <n v="1011441"/>
    <n v="809152.8"/>
    <n v="164479.95999999996"/>
    <s v="Sabrina"/>
    <n v="4.4000000000000004"/>
  </r>
  <r>
    <n v="1735"/>
    <d v="2017-09-14T00:00:00"/>
    <d v="2018-01-14T00:00:00"/>
    <x v="1"/>
    <s v="Málaga"/>
    <s v="Local Comercial"/>
    <n v="252"/>
    <s v="Venta"/>
    <n v="56529.08"/>
    <n v="1466837"/>
    <n v="1173469.6000000001"/>
    <n v="236838.31999999989"/>
    <s v="Ángeles"/>
    <n v="3.8"/>
  </r>
  <r>
    <n v="1736"/>
    <d v="2017-09-14T00:00:00"/>
    <d v="2018-05-25T00:00:00"/>
    <x v="0"/>
    <s v="Sevilla"/>
    <s v="Depósito"/>
    <n v="173"/>
    <s v="Venta"/>
    <n v="40863.24"/>
    <n v="1080341"/>
    <n v="864272.8"/>
    <n v="175204.95999999996"/>
    <s v="Iván"/>
    <n v="5"/>
  </r>
  <r>
    <n v="1737"/>
    <d v="2017-09-14T00:00:00"/>
    <d v="2018-05-07T00:00:00"/>
    <x v="0"/>
    <s v="Sevilla"/>
    <s v="Terreno"/>
    <n v="91"/>
    <s v="Alquiler"/>
    <n v="27543.56"/>
    <n v="744399"/>
    <n v="595519.19999999995"/>
    <n v="121336.24000000005"/>
    <s v="Iván"/>
    <n v="3.9"/>
  </r>
  <r>
    <n v="1738"/>
    <d v="2017-09-14T00:00:00"/>
    <d v="2018-03-30T00:00:00"/>
    <x v="0"/>
    <s v="Córdoba"/>
    <s v="Estacionamiento"/>
    <n v="147"/>
    <s v="Venta"/>
    <n v="36823"/>
    <n v="985085"/>
    <n v="788068"/>
    <n v="160194"/>
    <s v="Iván"/>
    <n v="3.6"/>
  </r>
  <r>
    <n v="1739"/>
    <d v="2017-09-16T00:00:00"/>
    <d v="2018-04-16T00:00:00"/>
    <x v="0"/>
    <s v="Málaga"/>
    <s v="Departamento"/>
    <n v="87"/>
    <s v="Venta"/>
    <n v="32545.68"/>
    <n v="874777"/>
    <n v="699821.6"/>
    <n v="142409.72000000003"/>
    <s v="Arturo"/>
    <n v="4.8"/>
  </r>
  <r>
    <n v="1740"/>
    <d v="2017-09-16T00:00:00"/>
    <d v="2017-12-17T00:00:00"/>
    <x v="1"/>
    <s v="Sevilla"/>
    <s v="Terreno"/>
    <n v="141"/>
    <s v="Alquiler"/>
    <n v="23253.200000000001"/>
    <n v="635190"/>
    <n v="508152"/>
    <n v="103784.8"/>
    <s v="Ángeles"/>
    <n v="4"/>
  </r>
  <r>
    <n v="1741"/>
    <d v="2017-09-16T00:00:00"/>
    <d v="2018-02-02T00:00:00"/>
    <x v="1"/>
    <s v="Málaga"/>
    <s v="Casa"/>
    <n v="73"/>
    <s v="Alquiler"/>
    <n v="16678.919999999998"/>
    <n v="477858"/>
    <n v="382286.4"/>
    <n v="78892.679999999978"/>
    <s v="Romina"/>
    <n v="4.4000000000000004"/>
  </r>
  <r>
    <n v="1742"/>
    <d v="2017-09-17T00:00:00"/>
    <d v="2018-02-20T00:00:00"/>
    <x v="0"/>
    <s v="Sevilla"/>
    <s v="Depósito"/>
    <n v="66"/>
    <s v="Alquiler"/>
    <n v="16296.6"/>
    <n v="464675"/>
    <n v="371740"/>
    <n v="76638.399999999994"/>
    <s v="Iván"/>
    <n v="4.0999999999999996"/>
  </r>
  <r>
    <n v="1743"/>
    <d v="2017-09-17T00:00:00"/>
    <d v="2018-01-08T00:00:00"/>
    <x v="1"/>
    <s v="Sevilla"/>
    <s v="Departamento"/>
    <n v="287"/>
    <s v="Venta"/>
    <n v="104311.44"/>
    <n v="2666821"/>
    <n v="2133456.7999999998"/>
    <n v="429052.76000000018"/>
    <s v="Carlos"/>
    <n v="4.7"/>
  </r>
  <r>
    <n v="1744"/>
    <d v="2017-09-17T00:00:00"/>
    <d v="2017-12-18T00:00:00"/>
    <x v="1"/>
    <s v="Cádiz"/>
    <s v="Local Comercial"/>
    <n v="45"/>
    <s v="Alquiler"/>
    <n v="15893.84"/>
    <n v="462131"/>
    <n v="369704.8"/>
    <n v="76532.360000000015"/>
    <s v="Sabrina"/>
    <n v="4.5"/>
  </r>
  <r>
    <n v="1745"/>
    <d v="2017-09-17T00:00:00"/>
    <d v="2018-04-04T00:00:00"/>
    <x v="0"/>
    <s v="Córdoba"/>
    <s v="Estacionamiento"/>
    <n v="125"/>
    <s v="Alquiler"/>
    <n v="24765.8"/>
    <n v="678005"/>
    <n v="542404"/>
    <n v="110835.2"/>
    <s v="Carlos"/>
    <n v="5"/>
  </r>
  <r>
    <n v="1746"/>
    <d v="2017-09-19T00:00:00"/>
    <d v="2018-08-08T00:00:00"/>
    <x v="0"/>
    <s v="Sevilla"/>
    <s v="Estacionamiento"/>
    <n v="189"/>
    <s v="Venta"/>
    <n v="60412.6"/>
    <n v="1576625"/>
    <n v="1261300"/>
    <n v="254912.4"/>
    <s v="Iván"/>
    <n v="4.4000000000000004"/>
  </r>
  <r>
    <n v="1747"/>
    <d v="2017-09-20T00:00:00"/>
    <d v="2018-01-27T00:00:00"/>
    <x v="1"/>
    <s v="Málaga"/>
    <s v="Terreno"/>
    <n v="237"/>
    <s v="Venta"/>
    <n v="86677.4"/>
    <n v="2220245"/>
    <n v="1776196"/>
    <n v="357371.6"/>
    <s v="Iván"/>
    <n v="3.8"/>
  </r>
  <r>
    <n v="1748"/>
    <d v="2017-09-21T00:00:00"/>
    <d v="2018-02-05T00:00:00"/>
    <x v="1"/>
    <s v="Málaga"/>
    <s v="Depósito"/>
    <n v="107"/>
    <s v="Alquiler"/>
    <n v="25186.04"/>
    <n v="693161"/>
    <n v="554528.80000000005"/>
    <n v="113446.15999999995"/>
    <s v="Carlos"/>
    <n v="5"/>
  </r>
  <r>
    <n v="1749"/>
    <d v="2017-09-21T00:00:00"/>
    <d v="2018-02-02T00:00:00"/>
    <x v="1"/>
    <s v="Córdoba"/>
    <s v="Terreno"/>
    <n v="117"/>
    <s v="Venta"/>
    <n v="34256.839999999997"/>
    <n v="910031"/>
    <n v="728024.8"/>
    <n v="147749.35999999996"/>
    <s v="Carlos"/>
    <n v="4.0999999999999996"/>
  </r>
  <r>
    <n v="1750"/>
    <d v="2017-09-21T00:00:00"/>
    <d v="2018-07-21T00:00:00"/>
    <x v="0"/>
    <s v="Córdoba"/>
    <s v="Casa"/>
    <n v="112"/>
    <s v="Alquiler"/>
    <n v="18253.36"/>
    <n v="510569"/>
    <n v="408455.2"/>
    <n v="83860.439999999988"/>
    <s v="Sabrina"/>
    <n v="4.9000000000000004"/>
  </r>
  <r>
    <n v="1751"/>
    <d v="2017-09-21T00:00:00"/>
    <d v="2018-02-24T00:00:00"/>
    <x v="0"/>
    <s v="Málaga"/>
    <s v="Departamento"/>
    <n v="255"/>
    <s v="Venta"/>
    <n v="69560.44"/>
    <n v="1795271"/>
    <n v="1436216.8"/>
    <n v="289493.75999999995"/>
    <s v="Iván"/>
    <n v="3.9"/>
  </r>
  <r>
    <n v="1752"/>
    <d v="2017-09-21T00:00:00"/>
    <d v="2018-09-13T00:00:00"/>
    <x v="0"/>
    <s v="Córdoba"/>
    <s v="Departamento"/>
    <n v="110"/>
    <s v="Venta"/>
    <n v="31164"/>
    <n v="839785"/>
    <n v="671828"/>
    <n v="136793"/>
    <s v="Ángeles"/>
    <n v="4.9000000000000004"/>
  </r>
  <r>
    <n v="1753"/>
    <d v="2017-09-21T00:00:00"/>
    <d v="2018-04-10T00:00:00"/>
    <x v="0"/>
    <s v="Córdoba"/>
    <s v="Departamento"/>
    <n v="178"/>
    <s v="Venta"/>
    <n v="44496.2"/>
    <n v="1166465"/>
    <n v="933172"/>
    <n v="188796.79999999999"/>
    <s v="Arturo"/>
    <n v="4"/>
  </r>
  <r>
    <n v="1754"/>
    <d v="2017-09-21T00:00:00"/>
    <d v="2018-03-23T00:00:00"/>
    <x v="0"/>
    <s v="Málaga"/>
    <s v="Oficinas"/>
    <n v="50"/>
    <s v="Alquiler"/>
    <n v="16557.400000000001"/>
    <n v="469720"/>
    <n v="375776"/>
    <n v="77386.600000000006"/>
    <s v="Romina"/>
    <n v="4.0999999999999996"/>
  </r>
  <r>
    <n v="1755"/>
    <d v="2017-09-22T00:00:00"/>
    <d v="2018-06-06T00:00:00"/>
    <x v="0"/>
    <s v="Málaga"/>
    <s v="Terreno"/>
    <n v="179"/>
    <s v="Venta"/>
    <n v="51096.160000000003"/>
    <n v="1341789"/>
    <n v="1073431.2"/>
    <n v="217261.64000000004"/>
    <s v="Sabrina"/>
    <n v="3.7"/>
  </r>
  <r>
    <n v="1756"/>
    <d v="2017-09-24T00:00:00"/>
    <d v="2018-02-12T00:00:00"/>
    <x v="1"/>
    <s v="Sevilla"/>
    <s v="Terreno"/>
    <n v="81"/>
    <s v="Alquiler"/>
    <n v="23758"/>
    <n v="649760"/>
    <n v="519808"/>
    <n v="106194"/>
    <s v="Arturo"/>
    <n v="4.5999999999999996"/>
  </r>
  <r>
    <n v="1757"/>
    <d v="2017-09-24T00:00:00"/>
    <d v="2018-07-23T00:00:00"/>
    <x v="0"/>
    <s v="Cádiz"/>
    <s v="Depósito"/>
    <n v="199"/>
    <s v="Venta"/>
    <n v="34433.96"/>
    <n v="914909"/>
    <n v="731927.2"/>
    <n v="148547.84000000005"/>
    <s v="Romina"/>
    <n v="4.2"/>
  </r>
  <r>
    <n v="1758"/>
    <d v="2017-09-24T00:00:00"/>
    <d v="2018-01-24T00:00:00"/>
    <x v="1"/>
    <s v="Sevilla"/>
    <s v="Local Comercial"/>
    <n v="40"/>
    <s v="Alquiler"/>
    <n v="15179.04"/>
    <n v="439886"/>
    <n v="351908.8"/>
    <n v="72798.16"/>
    <s v="Ángeles"/>
    <n v="4.5999999999999996"/>
  </r>
  <r>
    <n v="1759"/>
    <d v="2017-09-25T00:00:00"/>
    <d v="2018-05-18T00:00:00"/>
    <x v="0"/>
    <s v="Cádiz"/>
    <s v="Terreno"/>
    <n v="227"/>
    <s v="Venta"/>
    <n v="84616.88"/>
    <n v="2169957"/>
    <n v="1735965.6"/>
    <n v="349374.5199999999"/>
    <s v="Romina"/>
    <n v="4.3"/>
  </r>
  <r>
    <n v="1760"/>
    <d v="2017-09-25T00:00:00"/>
    <d v="2018-01-21T00:00:00"/>
    <x v="1"/>
    <s v="Sevilla"/>
    <s v="Oficinas"/>
    <n v="91"/>
    <s v="Alquiler"/>
    <n v="26683.759999999998"/>
    <n v="720329"/>
    <n v="576263.19999999995"/>
    <n v="117382.04000000005"/>
    <s v="Carlos"/>
    <n v="4.8"/>
  </r>
  <r>
    <n v="1761"/>
    <d v="2017-09-26T00:00:00"/>
    <d v="2018-01-17T00:00:00"/>
    <x v="1"/>
    <s v="Cádiz"/>
    <s v="Local Comercial"/>
    <n v="210"/>
    <s v="Venta"/>
    <n v="66610.64"/>
    <n v="1725801"/>
    <n v="1380640.8"/>
    <n v="278549.55999999994"/>
    <s v="Romina"/>
    <n v="4.3"/>
  </r>
  <r>
    <n v="1762"/>
    <d v="2017-09-26T00:00:00"/>
    <d v="2018-09-20T00:00:00"/>
    <x v="0"/>
    <s v="Cádiz"/>
    <s v="Departamento"/>
    <n v="186"/>
    <s v="Venta"/>
    <n v="59497.279999999999"/>
    <n v="1550542"/>
    <n v="1240433.6000000001"/>
    <n v="250611.11999999991"/>
    <s v="Sabrina"/>
    <n v="4.5"/>
  </r>
  <r>
    <n v="1763"/>
    <d v="2017-09-27T00:00:00"/>
    <d v="2018-04-23T00:00:00"/>
    <x v="0"/>
    <s v="Cádiz"/>
    <s v="Oficinas"/>
    <n v="73"/>
    <s v="Alquiler"/>
    <n v="26193.279999999999"/>
    <n v="714617"/>
    <n v="571693.6"/>
    <n v="116730.12000000002"/>
    <s v="Ángeles"/>
    <n v="4.8"/>
  </r>
  <r>
    <n v="1764"/>
    <d v="2017-09-27T00:00:00"/>
    <d v="2018-02-24T00:00:00"/>
    <x v="0"/>
    <s v="Córdoba"/>
    <s v="Terreno"/>
    <n v="184"/>
    <s v="Venta"/>
    <n v="35724.559999999998"/>
    <n v="947549"/>
    <n v="758039.2"/>
    <n v="153785.24000000005"/>
    <s v="Ángeles"/>
    <n v="3.9"/>
  </r>
  <r>
    <n v="1765"/>
    <d v="2017-09-29T00:00:00"/>
    <d v="2018-09-27T00:00:00"/>
    <x v="0"/>
    <s v="Málaga"/>
    <s v="Local Comercial"/>
    <n v="115"/>
    <s v="Alquiler"/>
    <n v="18444.88"/>
    <n v="527382"/>
    <n v="421905.6"/>
    <n v="87031.520000000019"/>
    <s v="Ángeles"/>
    <n v="4.9000000000000004"/>
  </r>
  <r>
    <n v="1766"/>
    <d v="2017-09-29T00:00:00"/>
    <d v="2018-05-15T00:00:00"/>
    <x v="0"/>
    <s v="Cádiz"/>
    <s v="Depósito"/>
    <n v="227"/>
    <s v="Venta"/>
    <n v="91273.96"/>
    <n v="2335859"/>
    <n v="1868687.2"/>
    <n v="375897.84"/>
    <s v="Iván"/>
    <n v="3.9"/>
  </r>
  <r>
    <n v="1767"/>
    <d v="2017-09-29T00:00:00"/>
    <d v="2018-01-15T00:00:00"/>
    <x v="1"/>
    <s v="Málaga"/>
    <s v="Casa"/>
    <n v="77"/>
    <s v="Venta"/>
    <n v="29493.599999999999"/>
    <n v="800725"/>
    <n v="640580"/>
    <n v="130651.4"/>
    <s v="Arturo"/>
    <n v="4.5999999999999996"/>
  </r>
  <r>
    <n v="1768"/>
    <d v="2017-09-30T00:00:00"/>
    <d v="2018-08-15T00:00:00"/>
    <x v="0"/>
    <s v="Sevilla"/>
    <s v="Departamento"/>
    <n v="72"/>
    <s v="Alquiler"/>
    <n v="15473.12"/>
    <n v="445863"/>
    <n v="356690.4"/>
    <n v="73699.479999999981"/>
    <s v="Sabrina"/>
    <n v="4.3"/>
  </r>
  <r>
    <n v="1769"/>
    <d v="2017-10-01T00:00:00"/>
    <d v="2018-08-10T00:00:00"/>
    <x v="0"/>
    <s v="Córdoba"/>
    <s v="Departamento"/>
    <n v="130"/>
    <s v="Alquiler"/>
    <n v="20878.72"/>
    <n v="586153"/>
    <n v="468922.4"/>
    <n v="96351.879999999976"/>
    <s v="Arturo"/>
    <n v="4.9000000000000004"/>
  </r>
  <r>
    <n v="1770"/>
    <d v="2017-10-01T00:00:00"/>
    <d v="2018-01-21T00:00:00"/>
    <x v="1"/>
    <s v="Cádiz"/>
    <s v="Departamento"/>
    <n v="161"/>
    <s v="Venta"/>
    <n v="34070.480000000003"/>
    <n v="915197"/>
    <n v="732157.6"/>
    <n v="148968.92000000001"/>
    <s v="Ángeles"/>
    <n v="3.8"/>
  </r>
  <r>
    <n v="1771"/>
    <d v="2017-10-01T00:00:00"/>
    <d v="2018-02-28T00:00:00"/>
    <x v="0"/>
    <s v="Málaga"/>
    <s v="Local Comercial"/>
    <n v="279"/>
    <s v="Venta"/>
    <n v="70085"/>
    <n v="1816310"/>
    <n v="1453048"/>
    <n v="293177"/>
    <s v="Ángeles"/>
    <n v="4.2"/>
  </r>
  <r>
    <n v="1772"/>
    <d v="2017-10-01T00:00:00"/>
    <d v="2018-05-22T00:00:00"/>
    <x v="0"/>
    <s v="Cádiz"/>
    <s v="Terreno"/>
    <n v="143"/>
    <s v="Alquiler"/>
    <n v="25164.52"/>
    <n v="681173"/>
    <n v="544938.4"/>
    <n v="111070.07999999997"/>
    <s v="Iván"/>
    <n v="4"/>
  </r>
  <r>
    <n v="1773"/>
    <d v="2017-10-01T00:00:00"/>
    <d v="2018-05-20T00:00:00"/>
    <x v="0"/>
    <s v="Cádiz"/>
    <s v="Departamento"/>
    <n v="126"/>
    <s v="Venta"/>
    <n v="32927.040000000001"/>
    <n v="886961"/>
    <n v="709568.8"/>
    <n v="144465.15999999995"/>
    <s v="Iván"/>
    <n v="4.5"/>
  </r>
  <r>
    <n v="1774"/>
    <d v="2017-10-01T00:00:00"/>
    <d v="2017-12-30T00:00:00"/>
    <x v="1"/>
    <s v="Cádiz"/>
    <s v="Departamento"/>
    <n v="189"/>
    <s v="Venta"/>
    <n v="40710.6"/>
    <n v="1070000"/>
    <n v="856000"/>
    <n v="173289.4"/>
    <s v="Arturo"/>
    <n v="4.0999999999999996"/>
  </r>
  <r>
    <n v="1775"/>
    <d v="2017-10-01T00:00:00"/>
    <d v="2018-08-16T00:00:00"/>
    <x v="0"/>
    <s v="Sevilla"/>
    <s v="Estacionamiento"/>
    <n v="47"/>
    <s v="Alquiler"/>
    <n v="17206.52"/>
    <n v="482798"/>
    <n v="386238.4"/>
    <n v="79353.079999999973"/>
    <s v="Arturo"/>
    <n v="4.8"/>
  </r>
  <r>
    <n v="1776"/>
    <d v="2017-10-01T00:00:00"/>
    <d v="2018-08-01T00:00:00"/>
    <x v="0"/>
    <s v="Málaga"/>
    <s v="Departamento"/>
    <n v="224"/>
    <s v="Venta"/>
    <n v="87515.68"/>
    <n v="2251602"/>
    <n v="1801281.6"/>
    <n v="362804.71999999991"/>
    <s v="Iván"/>
    <n v="4.4000000000000004"/>
  </r>
  <r>
    <n v="1777"/>
    <d v="2017-10-02T00:00:00"/>
    <d v="2018-07-08T00:00:00"/>
    <x v="0"/>
    <s v="Cádiz"/>
    <s v="Estacionamiento"/>
    <n v="275"/>
    <s v="Venta"/>
    <n v="59672.52"/>
    <n v="1549223"/>
    <n v="1239378.3999999999"/>
    <n v="250172.0800000001"/>
    <s v="Sabrina"/>
    <n v="4.7"/>
  </r>
  <r>
    <n v="1778"/>
    <d v="2017-10-02T00:00:00"/>
    <d v="2018-05-14T00:00:00"/>
    <x v="0"/>
    <s v="Sevilla"/>
    <s v="Casa"/>
    <n v="197"/>
    <s v="Venta"/>
    <n v="76576.12"/>
    <n v="1965713"/>
    <n v="1572570.4"/>
    <n v="316566.4800000001"/>
    <s v="Arturo"/>
    <n v="3.9"/>
  </r>
  <r>
    <n v="1779"/>
    <d v="2017-10-02T00:00:00"/>
    <d v="2018-01-18T00:00:00"/>
    <x v="1"/>
    <s v="Córdoba"/>
    <s v="Local Comercial"/>
    <n v="62"/>
    <s v="Alquiler"/>
    <n v="23577.84"/>
    <n v="649981"/>
    <n v="519984.8"/>
    <n v="106418.36000000002"/>
    <s v="Iván"/>
    <n v="4.8"/>
  </r>
  <r>
    <n v="1780"/>
    <d v="2017-10-02T00:00:00"/>
    <d v="2018-06-09T00:00:00"/>
    <x v="0"/>
    <s v="Málaga"/>
    <s v="Oficinas"/>
    <n v="174"/>
    <s v="Venta"/>
    <n v="37964.400000000001"/>
    <n v="1016045"/>
    <n v="812836"/>
    <n v="165244.6"/>
    <s v="Ángeles"/>
    <n v="4.2"/>
  </r>
  <r>
    <n v="1781"/>
    <d v="2017-10-02T00:00:00"/>
    <d v="2018-07-27T00:00:00"/>
    <x v="0"/>
    <s v="Sevilla"/>
    <s v="Oficinas"/>
    <n v="49"/>
    <s v="Alquiler"/>
    <n v="9540.4"/>
    <n v="300870"/>
    <n v="240696"/>
    <n v="50633.599999999999"/>
    <s v="Carlos"/>
    <n v="3.8"/>
  </r>
  <r>
    <n v="1782"/>
    <d v="2017-10-02T00:00:00"/>
    <d v="2018-07-26T00:00:00"/>
    <x v="0"/>
    <s v="Córdoba"/>
    <s v="Casa"/>
    <n v="253"/>
    <s v="Venta"/>
    <n v="44649.08"/>
    <n v="1183037"/>
    <n v="946429.6"/>
    <n v="191958.32"/>
    <s v="Sabrina"/>
    <n v="4.3"/>
  </r>
  <r>
    <n v="1783"/>
    <d v="2017-10-03T00:00:00"/>
    <d v="2018-04-24T00:00:00"/>
    <x v="0"/>
    <s v="Sevilla"/>
    <s v="Terreno"/>
    <n v="297"/>
    <s v="Venta"/>
    <n v="59491"/>
    <n v="1542785"/>
    <n v="1234228"/>
    <n v="249066"/>
    <s v="Arturo"/>
    <n v="4.0999999999999996"/>
  </r>
  <r>
    <n v="1784"/>
    <d v="2017-10-03T00:00:00"/>
    <d v="2018-05-25T00:00:00"/>
    <x v="0"/>
    <s v="Sevilla"/>
    <s v="Estacionamiento"/>
    <n v="81"/>
    <s v="Venta"/>
    <n v="31418.6"/>
    <n v="845600"/>
    <n v="676480"/>
    <n v="137701.4"/>
    <s v="Ángeles"/>
    <n v="4.5"/>
  </r>
  <r>
    <n v="1785"/>
    <d v="2017-10-03T00:00:00"/>
    <d v="2018-02-27T00:00:00"/>
    <x v="1"/>
    <s v="Sevilla"/>
    <s v="Departamento"/>
    <n v="54"/>
    <s v="Alquiler"/>
    <n v="9506"/>
    <n v="294210"/>
    <n v="235368"/>
    <n v="49336"/>
    <s v="Iván"/>
    <n v="3.6"/>
  </r>
  <r>
    <n v="1786"/>
    <d v="2017-10-03T00:00:00"/>
    <d v="2018-09-28T00:00:00"/>
    <x v="0"/>
    <s v="Sevilla"/>
    <s v="Oficinas"/>
    <n v="77"/>
    <s v="Alquiler"/>
    <n v="13698.24"/>
    <n v="395891"/>
    <n v="316712.8"/>
    <n v="65479.960000000014"/>
    <s v="Arturo"/>
    <n v="4.5"/>
  </r>
  <r>
    <n v="1787"/>
    <d v="2017-10-03T00:00:00"/>
    <d v="2018-06-10T00:00:00"/>
    <x v="0"/>
    <s v="Cádiz"/>
    <s v="Local Comercial"/>
    <n v="293"/>
    <s v="Venta"/>
    <n v="105729.88"/>
    <n v="2705957"/>
    <n v="2164765.6"/>
    <n v="435461.5199999999"/>
    <s v="Carlos"/>
    <n v="4.3"/>
  </r>
  <r>
    <n v="1788"/>
    <d v="2017-10-03T00:00:00"/>
    <d v="2018-07-14T00:00:00"/>
    <x v="0"/>
    <s v="Córdoba"/>
    <s v="Depósito"/>
    <n v="80"/>
    <s v="Alquiler"/>
    <n v="25620.400000000001"/>
    <n v="695320"/>
    <n v="556256"/>
    <n v="113443.6"/>
    <s v="Sabrina"/>
    <n v="4"/>
  </r>
  <r>
    <n v="1789"/>
    <d v="2017-10-04T00:00:00"/>
    <d v="2018-01-05T00:00:00"/>
    <x v="1"/>
    <s v="Cádiz"/>
    <s v="Casa"/>
    <n v="78"/>
    <s v="Alquiler"/>
    <n v="29134"/>
    <n v="785760"/>
    <n v="628608"/>
    <n v="128018"/>
    <s v="Ángeles"/>
    <n v="3.9"/>
  </r>
  <r>
    <n v="1790"/>
    <d v="2017-10-04T00:00:00"/>
    <d v="2018-08-11T00:00:00"/>
    <x v="0"/>
    <s v="Cádiz"/>
    <s v="Estacionamiento"/>
    <n v="235"/>
    <s v="Venta"/>
    <n v="86751.56"/>
    <n v="2220849"/>
    <n v="1776679.2"/>
    <n v="357418.24000000005"/>
    <s v="Sabrina"/>
    <n v="4.7"/>
  </r>
  <r>
    <n v="1791"/>
    <d v="2017-10-04T00:00:00"/>
    <d v="2018-05-24T00:00:00"/>
    <x v="0"/>
    <s v="Cádiz"/>
    <s v="Estacionamiento"/>
    <n v="222"/>
    <s v="Venta"/>
    <n v="68869.679999999993"/>
    <n v="1783877"/>
    <n v="1427101.6"/>
    <n v="287905.71999999991"/>
    <s v="Romina"/>
    <n v="4.3"/>
  </r>
  <r>
    <n v="1792"/>
    <d v="2017-10-05T00:00:00"/>
    <d v="2018-10-02T00:00:00"/>
    <x v="0"/>
    <s v="Málaga"/>
    <s v="Departamento"/>
    <n v="100"/>
    <s v="Venta"/>
    <n v="30983.599999999999"/>
    <n v="841025"/>
    <n v="672820"/>
    <n v="137221.4"/>
    <s v="Arturo"/>
    <n v="4.4000000000000004"/>
  </r>
  <r>
    <n v="1793"/>
    <d v="2017-10-05T00:00:00"/>
    <d v="2018-02-28T00:00:00"/>
    <x v="1"/>
    <s v="Córdoba"/>
    <s v="Local Comercial"/>
    <n v="271"/>
    <s v="Venta"/>
    <n v="69509.08"/>
    <n v="1789537"/>
    <n v="1431629.6"/>
    <n v="288398.31999999989"/>
    <s v="Carlos"/>
    <n v="4"/>
  </r>
  <r>
    <n v="1794"/>
    <d v="2017-10-05T00:00:00"/>
    <d v="2018-02-15T00:00:00"/>
    <x v="1"/>
    <s v="Cádiz"/>
    <s v="Oficinas"/>
    <n v="114"/>
    <s v="Venta"/>
    <n v="38210.559999999998"/>
    <n v="1006799"/>
    <n v="805439.2"/>
    <n v="163149.24000000005"/>
    <s v="Sabrina"/>
    <n v="4.8"/>
  </r>
  <r>
    <n v="1795"/>
    <d v="2017-10-05T00:00:00"/>
    <d v="2018-05-03T00:00:00"/>
    <x v="0"/>
    <s v="Sevilla"/>
    <s v="Estacionamiento"/>
    <n v="217"/>
    <s v="Venta"/>
    <n v="56162.400000000001"/>
    <n v="1456645"/>
    <n v="1165316"/>
    <n v="235166.6"/>
    <s v="Iván"/>
    <n v="4.5"/>
  </r>
  <r>
    <n v="1796"/>
    <d v="2017-10-06T00:00:00"/>
    <d v="2018-05-31T00:00:00"/>
    <x v="0"/>
    <s v="Córdoba"/>
    <s v="Estacionamiento"/>
    <n v="201"/>
    <s v="Venta"/>
    <n v="71822.2"/>
    <n v="1848165"/>
    <n v="1478532"/>
    <n v="297810.8"/>
    <s v="Iván"/>
    <n v="4.5"/>
  </r>
  <r>
    <n v="1797"/>
    <d v="2017-10-06T00:00:00"/>
    <d v="2018-10-06T00:00:00"/>
    <x v="0"/>
    <s v="Córdoba"/>
    <s v="Departamento"/>
    <n v="128"/>
    <s v="Venta"/>
    <n v="34444.800000000003"/>
    <n v="918905"/>
    <n v="735124"/>
    <n v="149336.20000000001"/>
    <s v="Romina"/>
    <n v="4.3"/>
  </r>
  <r>
    <n v="1798"/>
    <d v="2017-10-06T00:00:00"/>
    <d v="2018-06-02T00:00:00"/>
    <x v="0"/>
    <s v="Cádiz"/>
    <s v="Departamento"/>
    <n v="204"/>
    <s v="Venta"/>
    <n v="60323.92"/>
    <n v="1559483"/>
    <n v="1247586.3999999999"/>
    <n v="251572.68000000011"/>
    <s v="Sabrina"/>
    <n v="4.4000000000000004"/>
  </r>
  <r>
    <n v="1799"/>
    <d v="2017-10-06T00:00:00"/>
    <d v="2018-06-18T00:00:00"/>
    <x v="0"/>
    <s v="Córdoba"/>
    <s v="Depósito"/>
    <n v="285"/>
    <s v="Venta"/>
    <n v="89173.04"/>
    <n v="2286061"/>
    <n v="1828848.8"/>
    <n v="368039.16"/>
    <s v="Romina"/>
    <n v="3.9"/>
  </r>
  <r>
    <n v="1800"/>
    <d v="2017-10-06T00:00:00"/>
    <d v="2018-08-02T00:00:00"/>
    <x v="0"/>
    <s v="Córdoba"/>
    <s v="Depósito"/>
    <n v="155"/>
    <s v="Venta"/>
    <n v="52105.8"/>
    <n v="1356005"/>
    <n v="1084804"/>
    <n v="219095.2"/>
    <s v="Iván"/>
    <n v="3.7"/>
  </r>
  <r>
    <n v="1801"/>
    <d v="2017-10-06T00:00:00"/>
    <d v="2018-07-29T00:00:00"/>
    <x v="0"/>
    <s v="Málaga"/>
    <s v="Estacionamiento"/>
    <n v="121"/>
    <s v="Venta"/>
    <n v="46947.88"/>
    <n v="1241207"/>
    <n v="992965.6"/>
    <n v="201293.52000000002"/>
    <s v="Carlos"/>
    <n v="3.7"/>
  </r>
  <r>
    <n v="1802"/>
    <d v="2017-10-07T00:00:00"/>
    <d v="2018-06-19T00:00:00"/>
    <x v="0"/>
    <s v="Córdoba"/>
    <s v="Casa"/>
    <n v="151"/>
    <s v="Venta"/>
    <n v="35240.239999999998"/>
    <n v="946091"/>
    <n v="756872.8"/>
    <n v="153977.95999999996"/>
    <s v="Romina"/>
    <n v="3.8"/>
  </r>
  <r>
    <n v="1803"/>
    <d v="2017-10-07T00:00:00"/>
    <d v="2018-09-10T00:00:00"/>
    <x v="0"/>
    <s v="Málaga"/>
    <s v="Estacionamiento"/>
    <n v="249"/>
    <s v="Venta"/>
    <n v="94382.12"/>
    <n v="2414938"/>
    <n v="1931950.4"/>
    <n v="388605.4800000001"/>
    <s v="Sabrina"/>
    <n v="3.9"/>
  </r>
  <r>
    <n v="1804"/>
    <d v="2017-10-07T00:00:00"/>
    <d v="2018-01-23T00:00:00"/>
    <x v="1"/>
    <s v="Málaga"/>
    <s v="Casa"/>
    <n v="110"/>
    <s v="Venta"/>
    <n v="33125.440000000002"/>
    <n v="894421"/>
    <n v="715536.8"/>
    <n v="145758.75999999995"/>
    <s v="Sabrina"/>
    <n v="4"/>
  </r>
  <r>
    <n v="1805"/>
    <d v="2017-10-07T00:00:00"/>
    <d v="2018-07-19T00:00:00"/>
    <x v="0"/>
    <s v="Málaga"/>
    <s v="Depósito"/>
    <n v="239"/>
    <s v="Venta"/>
    <n v="77764.160000000003"/>
    <n v="1999589"/>
    <n v="1599671.2"/>
    <n v="322153.64"/>
    <s v="Arturo"/>
    <n v="4"/>
  </r>
  <r>
    <n v="1806"/>
    <d v="2017-10-08T00:00:00"/>
    <d v="2018-02-02T00:00:00"/>
    <x v="1"/>
    <s v="Sevilla"/>
    <s v="Depósito"/>
    <n v="260"/>
    <s v="Venta"/>
    <n v="44694.080000000002"/>
    <n v="1169837"/>
    <n v="935869.6"/>
    <n v="189273.32"/>
    <s v="Arturo"/>
    <n v="5"/>
  </r>
  <r>
    <n v="1807"/>
    <d v="2017-10-09T00:00:00"/>
    <d v="2018-09-01T00:00:00"/>
    <x v="0"/>
    <s v="Málaga"/>
    <s v="Oficinas"/>
    <n v="207"/>
    <s v="Venta"/>
    <n v="49084.24"/>
    <n v="1280541"/>
    <n v="1024432.8"/>
    <n v="207023.95999999996"/>
    <s v="Ángeles"/>
    <n v="3.8"/>
  </r>
  <r>
    <n v="1808"/>
    <d v="2017-10-09T00:00:00"/>
    <d v="2018-06-08T00:00:00"/>
    <x v="0"/>
    <s v="Córdoba"/>
    <s v="Casa"/>
    <n v="123"/>
    <s v="Alquiler"/>
    <n v="28751.8"/>
    <n v="772430"/>
    <n v="617944"/>
    <n v="125734.2"/>
    <s v="Carlos"/>
    <n v="4.7"/>
  </r>
  <r>
    <n v="1809"/>
    <d v="2017-10-11T00:00:00"/>
    <d v="2018-05-07T00:00:00"/>
    <x v="0"/>
    <s v="Córdoba"/>
    <s v="Estacionamiento"/>
    <n v="146"/>
    <s v="Venta"/>
    <n v="54352.28"/>
    <n v="1419192"/>
    <n v="1135353.6000000001"/>
    <n v="229486.11999999991"/>
    <s v="Ángeles"/>
    <n v="3.8"/>
  </r>
  <r>
    <n v="1810"/>
    <d v="2017-10-11T00:00:00"/>
    <d v="2018-05-15T00:00:00"/>
    <x v="0"/>
    <s v="Cádiz"/>
    <s v="Estacionamiento"/>
    <n v="59"/>
    <s v="Alquiler"/>
    <n v="17996.36"/>
    <n v="516869"/>
    <n v="413495.2"/>
    <n v="85377.439999999988"/>
    <s v="Romina"/>
    <n v="4.3"/>
  </r>
  <r>
    <n v="1811"/>
    <d v="2017-10-12T00:00:00"/>
    <d v="2018-05-12T00:00:00"/>
    <x v="0"/>
    <s v="Sevilla"/>
    <s v="Terreno"/>
    <n v="208"/>
    <s v="Venta"/>
    <n v="57967.199999999997"/>
    <n v="1509665"/>
    <n v="1207732"/>
    <n v="243965.8"/>
    <s v="Arturo"/>
    <n v="4.2"/>
  </r>
  <r>
    <n v="1812"/>
    <d v="2017-10-12T00:00:00"/>
    <d v="2018-05-22T00:00:00"/>
    <x v="0"/>
    <s v="Sevilla"/>
    <s v="Departamento"/>
    <n v="119"/>
    <s v="Venta"/>
    <n v="37211.96"/>
    <n v="982109"/>
    <n v="785687.2"/>
    <n v="159209.84000000005"/>
    <s v="Carlos"/>
    <n v="4.5"/>
  </r>
  <r>
    <n v="1813"/>
    <d v="2017-10-12T00:00:00"/>
    <d v="2018-02-21T00:00:00"/>
    <x v="1"/>
    <s v="Sevilla"/>
    <s v="Oficinas"/>
    <n v="243"/>
    <s v="Venta"/>
    <n v="79561.48"/>
    <n v="2046797"/>
    <n v="1637437.6"/>
    <n v="329797.91999999993"/>
    <s v="Ángeles"/>
    <n v="4.9000000000000004"/>
  </r>
  <r>
    <n v="1814"/>
    <d v="2017-10-12T00:00:00"/>
    <d v="2018-04-18T00:00:00"/>
    <x v="0"/>
    <s v="Córdoba"/>
    <s v="Terreno"/>
    <n v="49"/>
    <s v="Alquiler"/>
    <n v="12832.68"/>
    <n v="382677"/>
    <n v="306141.59999999998"/>
    <n v="63702.720000000023"/>
    <s v="Ángeles"/>
    <n v="3.7"/>
  </r>
  <r>
    <n v="1815"/>
    <d v="2017-10-12T00:00:00"/>
    <d v="2018-09-12T00:00:00"/>
    <x v="0"/>
    <s v="Sevilla"/>
    <s v="Terreno"/>
    <n v="69"/>
    <s v="Alquiler"/>
    <n v="26267.279999999999"/>
    <n v="722717"/>
    <n v="578173.6"/>
    <n v="118276.12000000002"/>
    <s v="Sabrina"/>
    <n v="4.4000000000000004"/>
  </r>
  <r>
    <n v="1816"/>
    <d v="2017-10-12T00:00:00"/>
    <d v="2018-02-05T00:00:00"/>
    <x v="1"/>
    <s v="Cádiz"/>
    <s v="Terreno"/>
    <n v="113"/>
    <s v="Venta"/>
    <n v="41069"/>
    <n v="1086485"/>
    <n v="869188"/>
    <n v="176228"/>
    <s v="Arturo"/>
    <n v="4.5"/>
  </r>
  <r>
    <n v="1817"/>
    <d v="2017-10-13T00:00:00"/>
    <d v="2018-09-29T00:00:00"/>
    <x v="0"/>
    <s v="Cádiz"/>
    <s v="Estacionamiento"/>
    <n v="69"/>
    <s v="Alquiler"/>
    <n v="13705.04"/>
    <n v="405161"/>
    <n v="324128.8"/>
    <n v="67327.16"/>
    <s v="Sabrina"/>
    <n v="4.7"/>
  </r>
  <r>
    <n v="1818"/>
    <d v="2017-10-13T00:00:00"/>
    <d v="2018-05-25T00:00:00"/>
    <x v="0"/>
    <s v="Córdoba"/>
    <s v="Estacionamiento"/>
    <n v="250"/>
    <s v="Venta"/>
    <n v="81884.399999999994"/>
    <n v="2099945"/>
    <n v="1679956"/>
    <n v="338104.6"/>
    <s v="Sabrina"/>
    <n v="3.8"/>
  </r>
  <r>
    <n v="1819"/>
    <d v="2017-10-13T00:00:00"/>
    <d v="2018-06-20T00:00:00"/>
    <x v="0"/>
    <s v="Córdoba"/>
    <s v="Terreno"/>
    <n v="239"/>
    <s v="Venta"/>
    <n v="63259.199999999997"/>
    <n v="1642215"/>
    <n v="1313772"/>
    <n v="265183.8"/>
    <s v="Arturo"/>
    <n v="3.9"/>
  </r>
  <r>
    <n v="1820"/>
    <d v="2017-10-14T00:00:00"/>
    <d v="2018-08-16T00:00:00"/>
    <x v="0"/>
    <s v="Córdoba"/>
    <s v="Terreno"/>
    <n v="119"/>
    <s v="Alquiler"/>
    <n v="19161.88"/>
    <n v="533757"/>
    <n v="427005.6"/>
    <n v="87589.520000000019"/>
    <s v="Sabrina"/>
    <n v="4.5999999999999996"/>
  </r>
  <r>
    <n v="1821"/>
    <d v="2017-10-14T00:00:00"/>
    <d v="2018-06-21T00:00:00"/>
    <x v="0"/>
    <s v="Córdoba"/>
    <s v="Estacionamiento"/>
    <n v="203"/>
    <s v="Venta"/>
    <n v="61274.04"/>
    <n v="1592711"/>
    <n v="1274168.8"/>
    <n v="257268.15999999995"/>
    <s v="Romina"/>
    <n v="3.6"/>
  </r>
  <r>
    <n v="1822"/>
    <d v="2017-10-15T00:00:00"/>
    <d v="2018-02-09T00:00:00"/>
    <x v="1"/>
    <s v="Málaga"/>
    <s v="Terreno"/>
    <n v="78"/>
    <s v="Alquiler"/>
    <n v="16747.599999999999"/>
    <n v="474125"/>
    <n v="379300"/>
    <n v="78077.399999999994"/>
    <s v="Ángeles"/>
    <n v="4.4000000000000004"/>
  </r>
  <r>
    <n v="1823"/>
    <d v="2017-10-15T00:00:00"/>
    <d v="2018-08-02T00:00:00"/>
    <x v="0"/>
    <s v="Málaga"/>
    <s v="Departamento"/>
    <n v="268"/>
    <s v="Venta"/>
    <n v="92414.92"/>
    <n v="2370608"/>
    <n v="1896486.4"/>
    <n v="381706.68000000011"/>
    <s v="Carlos"/>
    <n v="3.9"/>
  </r>
  <r>
    <n v="1824"/>
    <d v="2017-10-15T00:00:00"/>
    <d v="2018-04-18T00:00:00"/>
    <x v="0"/>
    <s v="Cádiz"/>
    <s v="Departamento"/>
    <n v="254"/>
    <s v="Venta"/>
    <n v="84379.36"/>
    <n v="2172669"/>
    <n v="1738135.2"/>
    <n v="350154.44000000006"/>
    <s v="Iván"/>
    <n v="4.4000000000000004"/>
  </r>
  <r>
    <n v="1825"/>
    <d v="2017-10-15T00:00:00"/>
    <d v="2018-03-11T00:00:00"/>
    <x v="1"/>
    <s v="Cádiz"/>
    <s v="Estacionamiento"/>
    <n v="256"/>
    <s v="Venta"/>
    <n v="94869"/>
    <n v="2427235"/>
    <n v="1941788"/>
    <n v="390578"/>
    <s v="Arturo"/>
    <n v="4.4000000000000004"/>
  </r>
  <r>
    <n v="1826"/>
    <d v="2017-10-16T00:00:00"/>
    <d v="2018-03-27T00:00:00"/>
    <x v="0"/>
    <s v="Sevilla"/>
    <s v="Departamento"/>
    <n v="225"/>
    <s v="Venta"/>
    <n v="38806.44"/>
    <n v="1031021"/>
    <n v="824816.8"/>
    <n v="167397.75999999995"/>
    <s v="Carlos"/>
    <n v="5"/>
  </r>
  <r>
    <n v="1827"/>
    <d v="2017-10-16T00:00:00"/>
    <d v="2018-05-06T00:00:00"/>
    <x v="0"/>
    <s v="Sevilla"/>
    <s v="Depósito"/>
    <n v="141"/>
    <s v="Venta"/>
    <n v="45743.4"/>
    <n v="1206345"/>
    <n v="965076"/>
    <n v="195525.6"/>
    <s v="Carlos"/>
    <n v="4.5"/>
  </r>
  <r>
    <n v="1828"/>
    <d v="2017-10-16T00:00:00"/>
    <d v="2018-01-22T00:00:00"/>
    <x v="1"/>
    <s v="Málaga"/>
    <s v="Depósito"/>
    <n v="208"/>
    <s v="Venta"/>
    <n v="66423.16"/>
    <n v="1724089"/>
    <n v="1379271.2"/>
    <n v="278394.64"/>
    <s v="Sabrina"/>
    <n v="3.9"/>
  </r>
  <r>
    <n v="1829"/>
    <d v="2017-10-17T00:00:00"/>
    <d v="2018-08-27T00:00:00"/>
    <x v="0"/>
    <s v="Cádiz"/>
    <s v="Terreno"/>
    <n v="154"/>
    <s v="Alquiler"/>
    <n v="27775.52"/>
    <n v="761048"/>
    <n v="608838.40000000002"/>
    <n v="124434.07999999997"/>
    <s v="Iván"/>
    <n v="5"/>
  </r>
  <r>
    <n v="1830"/>
    <d v="2017-10-17T00:00:00"/>
    <d v="2018-03-06T00:00:00"/>
    <x v="1"/>
    <s v="Sevilla"/>
    <s v="Depósito"/>
    <n v="195"/>
    <s v="Venta"/>
    <n v="73491.679999999993"/>
    <n v="1904177"/>
    <n v="1523341.6"/>
    <n v="307343.71999999991"/>
    <s v="Iván"/>
    <n v="4.3"/>
  </r>
  <r>
    <n v="1831"/>
    <d v="2017-10-17T00:00:00"/>
    <d v="2018-05-30T00:00:00"/>
    <x v="0"/>
    <s v="Cádiz"/>
    <s v="Oficinas"/>
    <n v="149"/>
    <s v="Venta"/>
    <n v="38794.959999999999"/>
    <n v="1027709"/>
    <n v="822167.2"/>
    <n v="166746.84000000005"/>
    <s v="Romina"/>
    <n v="3.6"/>
  </r>
  <r>
    <n v="1832"/>
    <d v="2017-10-18T00:00:00"/>
    <d v="2018-08-26T00:00:00"/>
    <x v="0"/>
    <s v="Cádiz"/>
    <s v="Local Comercial"/>
    <n v="205"/>
    <s v="Venta"/>
    <n v="50653.72"/>
    <n v="1321053"/>
    <n v="1056842.3999999999"/>
    <n v="213556.88000000009"/>
    <s v="Romina"/>
    <n v="3.9"/>
  </r>
  <r>
    <n v="1833"/>
    <d v="2017-10-18T00:00:00"/>
    <d v="2018-01-18T00:00:00"/>
    <x v="1"/>
    <s v="Cádiz"/>
    <s v="Estacionamiento"/>
    <n v="64"/>
    <s v="Alquiler"/>
    <n v="14802.32"/>
    <n v="425068"/>
    <n v="340054.4"/>
    <n v="70211.27999999997"/>
    <s v="Iván"/>
    <n v="3.8"/>
  </r>
  <r>
    <n v="1834"/>
    <d v="2017-10-18T00:00:00"/>
    <d v="2018-04-09T00:00:00"/>
    <x v="0"/>
    <s v="Sevilla"/>
    <s v="Departamento"/>
    <n v="152"/>
    <s v="Venta"/>
    <n v="46596.12"/>
    <n v="1218538"/>
    <n v="974830.4"/>
    <n v="197111.47999999998"/>
    <s v="Carlos"/>
    <n v="4"/>
  </r>
  <r>
    <n v="1835"/>
    <d v="2017-10-19T00:00:00"/>
    <d v="2018-03-20T00:00:00"/>
    <x v="0"/>
    <s v="Málaga"/>
    <s v="Departamento"/>
    <n v="63"/>
    <s v="Alquiler"/>
    <n v="19240.599999999999"/>
    <n v="548325"/>
    <n v="438660"/>
    <n v="90424.4"/>
    <s v="Ángeles"/>
    <n v="4.3"/>
  </r>
  <r>
    <n v="1836"/>
    <d v="2017-10-20T00:00:00"/>
    <d v="2018-06-01T00:00:00"/>
    <x v="0"/>
    <s v="Sevilla"/>
    <s v="Depósito"/>
    <n v="128"/>
    <s v="Alquiler"/>
    <n v="28889.56"/>
    <n v="782349"/>
    <n v="625879.19999999995"/>
    <n v="127580.24000000005"/>
    <s v="Ángeles"/>
    <n v="3.9"/>
  </r>
  <r>
    <n v="1837"/>
    <d v="2017-10-20T00:00:00"/>
    <d v="2018-08-08T00:00:00"/>
    <x v="0"/>
    <s v="Córdoba"/>
    <s v="Local Comercial"/>
    <n v="40"/>
    <s v="Alquiler"/>
    <n v="8443.0400000000009"/>
    <n v="273661"/>
    <n v="218928.8"/>
    <n v="46289.160000000011"/>
    <s v="Ángeles"/>
    <n v="4.0999999999999996"/>
  </r>
  <r>
    <n v="1838"/>
    <d v="2017-10-20T00:00:00"/>
    <d v="2018-08-29T00:00:00"/>
    <x v="0"/>
    <s v="Sevilla"/>
    <s v="Depósito"/>
    <n v="210"/>
    <s v="Venta"/>
    <n v="64681.56"/>
    <n v="1679149"/>
    <n v="1343319.2"/>
    <n v="271148.24000000005"/>
    <s v="Sabrina"/>
    <n v="4.9000000000000004"/>
  </r>
  <r>
    <n v="1839"/>
    <d v="2017-10-21T00:00:00"/>
    <d v="2018-06-28T00:00:00"/>
    <x v="0"/>
    <s v="Córdoba"/>
    <s v="Departamento"/>
    <n v="252"/>
    <s v="Venta"/>
    <n v="97884.4"/>
    <n v="2511995"/>
    <n v="2009596"/>
    <n v="404514.6"/>
    <s v="Iván"/>
    <n v="4.3"/>
  </r>
  <r>
    <n v="1840"/>
    <d v="2017-10-22T00:00:00"/>
    <d v="2018-05-12T00:00:00"/>
    <x v="0"/>
    <s v="Málaga"/>
    <s v="Depósito"/>
    <n v="271"/>
    <s v="Venta"/>
    <n v="60747.839999999997"/>
    <n v="1580981"/>
    <n v="1264784.8"/>
    <n v="255448.35999999996"/>
    <s v="Romina"/>
    <n v="4.2"/>
  </r>
  <r>
    <n v="1841"/>
    <d v="2017-10-22T00:00:00"/>
    <d v="2018-06-19T00:00:00"/>
    <x v="0"/>
    <s v="Cádiz"/>
    <s v="Oficinas"/>
    <n v="42"/>
    <s v="Alquiler"/>
    <n v="17048.68"/>
    <n v="488902"/>
    <n v="391121.6"/>
    <n v="80731.72000000003"/>
    <s v="Sabrina"/>
    <n v="3.7"/>
  </r>
  <r>
    <n v="1842"/>
    <d v="2017-10-22T00:00:00"/>
    <d v="2018-09-05T00:00:00"/>
    <x v="0"/>
    <s v="Cádiz"/>
    <s v="Casa"/>
    <n v="250"/>
    <s v="Venta"/>
    <n v="90875.32"/>
    <n v="2335693"/>
    <n v="1868554.4"/>
    <n v="376263.28000000009"/>
    <s v="Arturo"/>
    <n v="3.9"/>
  </r>
  <r>
    <n v="1843"/>
    <d v="2017-10-22T00:00:00"/>
    <d v="2018-07-10T00:00:00"/>
    <x v="0"/>
    <s v="Córdoba"/>
    <s v="Terreno"/>
    <n v="91"/>
    <s v="Venta"/>
    <n v="37294"/>
    <n v="991985"/>
    <n v="793588"/>
    <n v="161103"/>
    <s v="Sabrina"/>
    <n v="4.0999999999999996"/>
  </r>
  <r>
    <n v="1844"/>
    <d v="2017-10-23T00:00:00"/>
    <d v="2018-03-16T00:00:00"/>
    <x v="1"/>
    <s v="Cádiz"/>
    <s v="Oficinas"/>
    <n v="104"/>
    <s v="Alquiler"/>
    <n v="25129.279999999999"/>
    <n v="694642"/>
    <n v="555713.6"/>
    <n v="113799.12000000002"/>
    <s v="Arturo"/>
    <n v="4"/>
  </r>
  <r>
    <n v="1845"/>
    <d v="2017-10-25T00:00:00"/>
    <d v="2018-09-05T00:00:00"/>
    <x v="0"/>
    <s v="Málaga"/>
    <s v="Casa"/>
    <n v="152"/>
    <s v="Venta"/>
    <n v="36836.44"/>
    <n v="975321"/>
    <n v="780256.8"/>
    <n v="158227.75999999995"/>
    <s v="Iván"/>
    <n v="4.9000000000000004"/>
  </r>
  <r>
    <n v="1846"/>
    <d v="2017-10-26T00:00:00"/>
    <d v="2018-10-15T00:00:00"/>
    <x v="0"/>
    <s v="Sevilla"/>
    <s v="Local Comercial"/>
    <n v="201"/>
    <s v="Venta"/>
    <n v="62675.4"/>
    <n v="1633845"/>
    <n v="1307076"/>
    <n v="264093.59999999998"/>
    <s v="Romina"/>
    <n v="4.8"/>
  </r>
  <r>
    <n v="1847"/>
    <d v="2017-10-27T00:00:00"/>
    <d v="2018-09-07T00:00:00"/>
    <x v="0"/>
    <s v="Cádiz"/>
    <s v="Oficinas"/>
    <n v="175"/>
    <s v="Venta"/>
    <n v="58882.36"/>
    <n v="1535619"/>
    <n v="1228495.2"/>
    <n v="248241.44000000006"/>
    <s v="Carlos"/>
    <n v="3.6"/>
  </r>
  <r>
    <n v="1848"/>
    <d v="2017-10-27T00:00:00"/>
    <d v="2018-05-02T00:00:00"/>
    <x v="0"/>
    <s v="Cádiz"/>
    <s v="Depósito"/>
    <n v="259"/>
    <s v="Venta"/>
    <n v="52414.239999999998"/>
    <n v="1364091"/>
    <n v="1091272.8"/>
    <n v="220403.95999999996"/>
    <s v="Ángeles"/>
    <n v="4.4000000000000004"/>
  </r>
  <r>
    <n v="1849"/>
    <d v="2017-10-28T00:00:00"/>
    <d v="2018-04-10T00:00:00"/>
    <x v="0"/>
    <s v="Sevilla"/>
    <s v="Estacionamiento"/>
    <n v="155"/>
    <s v="Venta"/>
    <n v="30627.8"/>
    <n v="817605"/>
    <n v="654084"/>
    <n v="132893.20000000001"/>
    <s v="Arturo"/>
    <n v="4.5999999999999996"/>
  </r>
  <r>
    <n v="1850"/>
    <d v="2017-10-28T00:00:00"/>
    <d v="2018-05-28T00:00:00"/>
    <x v="0"/>
    <s v="Sevilla"/>
    <s v="Terreno"/>
    <n v="211"/>
    <s v="Venta"/>
    <n v="38953"/>
    <n v="1028385"/>
    <n v="822708"/>
    <n v="166724"/>
    <s v="Iván"/>
    <n v="4.8"/>
  </r>
  <r>
    <n v="1851"/>
    <d v="2017-10-28T00:00:00"/>
    <d v="2018-03-24T00:00:00"/>
    <x v="1"/>
    <s v="Málaga"/>
    <s v="Departamento"/>
    <n v="155"/>
    <s v="Venta"/>
    <n v="37181.279999999999"/>
    <n v="994067"/>
    <n v="795253.6"/>
    <n v="161632.12000000002"/>
    <s v="Carlos"/>
    <n v="3.7"/>
  </r>
  <r>
    <n v="1852"/>
    <d v="2017-10-28T00:00:00"/>
    <d v="2018-10-28T00:00:00"/>
    <x v="0"/>
    <s v="Cádiz"/>
    <s v="Oficinas"/>
    <n v="160"/>
    <s v="Venta"/>
    <n v="55863.4"/>
    <n v="1457545"/>
    <n v="1166036"/>
    <n v="235645.6"/>
    <s v="Sabrina"/>
    <n v="3.7"/>
  </r>
  <r>
    <n v="1853"/>
    <d v="2017-10-28T00:00:00"/>
    <d v="2018-03-12T00:00:00"/>
    <x v="1"/>
    <s v="Sevilla"/>
    <s v="Departamento"/>
    <n v="218"/>
    <s v="Venta"/>
    <n v="55790.96"/>
    <n v="1459109"/>
    <n v="1167287.2"/>
    <n v="236030.84000000005"/>
    <s v="Sabrina"/>
    <n v="4.4000000000000004"/>
  </r>
  <r>
    <n v="1854"/>
    <d v="2017-10-28T00:00:00"/>
    <d v="2018-10-28T00:00:00"/>
    <x v="0"/>
    <s v="Sevilla"/>
    <s v="Departamento"/>
    <n v="242"/>
    <s v="Venta"/>
    <n v="74347.16"/>
    <n v="1915439"/>
    <n v="1532351.2"/>
    <n v="308740.64"/>
    <s v="Sabrina"/>
    <n v="4.2"/>
  </r>
  <r>
    <n v="1855"/>
    <d v="2017-10-29T00:00:00"/>
    <d v="2018-02-08T00:00:00"/>
    <x v="1"/>
    <s v="Cádiz"/>
    <s v="Casa"/>
    <n v="155"/>
    <s v="Venta"/>
    <n v="49804.6"/>
    <n v="1299525"/>
    <n v="1039620"/>
    <n v="210100.4"/>
    <s v="Iván"/>
    <n v="4.5999999999999996"/>
  </r>
  <r>
    <n v="1856"/>
    <d v="2017-10-29T00:00:00"/>
    <d v="2018-04-25T00:00:00"/>
    <x v="0"/>
    <s v="Málaga"/>
    <s v="Depósito"/>
    <n v="280"/>
    <s v="Venta"/>
    <n v="98008.4"/>
    <n v="2504445"/>
    <n v="2003556"/>
    <n v="402880.6"/>
    <s v="Arturo"/>
    <n v="4"/>
  </r>
  <r>
    <n v="1857"/>
    <d v="2017-10-30T00:00:00"/>
    <d v="2018-08-19T00:00:00"/>
    <x v="0"/>
    <s v="Málaga"/>
    <s v="Oficinas"/>
    <n v="249"/>
    <s v="Venta"/>
    <n v="95089.16"/>
    <n v="2430689"/>
    <n v="1944551.2"/>
    <n v="391048.64"/>
    <s v="Ángeles"/>
    <n v="4.5"/>
  </r>
  <r>
    <n v="1858"/>
    <d v="2017-10-30T00:00:00"/>
    <d v="2018-10-28T00:00:00"/>
    <x v="0"/>
    <s v="Sevilla"/>
    <s v="Local Comercial"/>
    <n v="98"/>
    <s v="Alquiler"/>
    <n v="20613.32"/>
    <n v="573218"/>
    <n v="458574.4"/>
    <n v="94030.27999999997"/>
    <s v="Ángeles"/>
    <n v="4"/>
  </r>
  <r>
    <n v="1859"/>
    <d v="2017-10-31T00:00:00"/>
    <d v="2018-10-18T00:00:00"/>
    <x v="0"/>
    <s v="Cádiz"/>
    <s v="Oficinas"/>
    <n v="211"/>
    <s v="Venta"/>
    <n v="74127.520000000004"/>
    <n v="1919573"/>
    <n v="1535658.4"/>
    <n v="309787.08000000007"/>
    <s v="Arturo"/>
    <n v="4.8"/>
  </r>
  <r>
    <n v="1860"/>
    <d v="2017-11-01T00:00:00"/>
    <d v="2018-04-23T00:00:00"/>
    <x v="0"/>
    <s v="Córdoba"/>
    <s v="Depósito"/>
    <n v="206"/>
    <s v="Venta"/>
    <n v="82745.16"/>
    <n v="2120264"/>
    <n v="1696211.2"/>
    <n v="341307.64"/>
    <s v="Ángeles"/>
    <n v="4.8"/>
  </r>
  <r>
    <n v="1861"/>
    <d v="2017-11-02T00:00:00"/>
    <d v="2018-10-10T00:00:00"/>
    <x v="0"/>
    <s v="Córdoba"/>
    <s v="Depósito"/>
    <n v="222"/>
    <s v="Venta"/>
    <n v="77170.600000000006"/>
    <n v="1981325"/>
    <n v="1585060"/>
    <n v="319094.40000000002"/>
    <s v="Ángeles"/>
    <n v="3.7"/>
  </r>
  <r>
    <n v="1862"/>
    <d v="2017-11-02T00:00:00"/>
    <d v="2018-05-12T00:00:00"/>
    <x v="0"/>
    <s v="Málaga"/>
    <s v="Local Comercial"/>
    <n v="242"/>
    <s v="Venta"/>
    <n v="88249.16"/>
    <n v="2257814"/>
    <n v="1806251.2"/>
    <n v="363313.64"/>
    <s v="Arturo"/>
    <n v="3.8"/>
  </r>
  <r>
    <n v="1863"/>
    <d v="2017-11-02T00:00:00"/>
    <d v="2018-03-23T00:00:00"/>
    <x v="1"/>
    <s v="Málaga"/>
    <s v="Local Comercial"/>
    <n v="79"/>
    <s v="Alquiler"/>
    <n v="15519.88"/>
    <n v="454357"/>
    <n v="363485.6"/>
    <n v="75351.520000000019"/>
    <s v="Sabrina"/>
    <n v="4.2"/>
  </r>
  <r>
    <n v="1864"/>
    <d v="2017-11-02T00:00:00"/>
    <d v="2018-06-29T00:00:00"/>
    <x v="0"/>
    <s v="Córdoba"/>
    <s v="Casa"/>
    <n v="60"/>
    <s v="Alquiler"/>
    <n v="11003.52"/>
    <n v="340598"/>
    <n v="272478.40000000002"/>
    <n v="57116.079999999973"/>
    <s v="Carlos"/>
    <n v="4.9000000000000004"/>
  </r>
  <r>
    <n v="1865"/>
    <d v="2017-11-03T00:00:00"/>
    <d v="2018-04-05T00:00:00"/>
    <x v="0"/>
    <s v="Córdoba"/>
    <s v="Local Comercial"/>
    <n v="65"/>
    <s v="Alquiler"/>
    <n v="10888.28"/>
    <n v="335892"/>
    <n v="268713.59999999998"/>
    <n v="56290.120000000024"/>
    <s v="Ángeles"/>
    <n v="4.5999999999999996"/>
  </r>
  <r>
    <n v="1866"/>
    <d v="2017-11-03T00:00:00"/>
    <d v="2018-06-12T00:00:00"/>
    <x v="0"/>
    <s v="Córdoba"/>
    <s v="Estacionamiento"/>
    <n v="67"/>
    <s v="Alquiler"/>
    <n v="20625.599999999999"/>
    <n v="577375"/>
    <n v="461900"/>
    <n v="94849.4"/>
    <s v="Iván"/>
    <n v="4"/>
  </r>
  <r>
    <n v="1867"/>
    <d v="2017-11-03T00:00:00"/>
    <d v="2018-05-27T00:00:00"/>
    <x v="0"/>
    <s v="Córdoba"/>
    <s v="Depósito"/>
    <n v="105"/>
    <s v="Alquiler"/>
    <n v="19696.84"/>
    <n v="551081"/>
    <n v="440864.8"/>
    <n v="90519.360000000015"/>
    <s v="Sabrina"/>
    <n v="3.8"/>
  </r>
  <r>
    <n v="1868"/>
    <d v="2017-11-04T00:00:00"/>
    <d v="2018-10-25T00:00:00"/>
    <x v="0"/>
    <s v="Cádiz"/>
    <s v="Casa"/>
    <n v="63"/>
    <s v="Alquiler"/>
    <n v="25642.959999999999"/>
    <n v="703784"/>
    <n v="563027.19999999995"/>
    <n v="115113.84000000005"/>
    <s v="Sabrina"/>
    <n v="4.7"/>
  </r>
  <r>
    <n v="1869"/>
    <d v="2017-11-04T00:00:00"/>
    <d v="2018-02-09T00:00:00"/>
    <x v="1"/>
    <s v="Córdoba"/>
    <s v="Oficinas"/>
    <n v="253"/>
    <s v="Venta"/>
    <n v="42298.28"/>
    <n v="1110817"/>
    <n v="888653.6"/>
    <n v="179865.12000000002"/>
    <s v="Carlos"/>
    <n v="4.0999999999999996"/>
  </r>
  <r>
    <n v="1870"/>
    <d v="2017-11-04T00:00:00"/>
    <d v="2018-07-21T00:00:00"/>
    <x v="0"/>
    <s v="Cádiz"/>
    <s v="Depósito"/>
    <n v="184"/>
    <s v="Venta"/>
    <n v="74804.72"/>
    <n v="1931778"/>
    <n v="1545422.4"/>
    <n v="311550.88000000012"/>
    <s v="Ángeles"/>
    <n v="3.7"/>
  </r>
  <r>
    <n v="1871"/>
    <d v="2017-11-05T00:00:00"/>
    <d v="2018-10-29T00:00:00"/>
    <x v="0"/>
    <s v="Córdoba"/>
    <s v="Estacionamiento"/>
    <n v="114"/>
    <s v="Alquiler"/>
    <n v="20240.240000000002"/>
    <n v="559966"/>
    <n v="447972.8"/>
    <n v="91752.960000000006"/>
    <s v="Sabrina"/>
    <n v="4.7"/>
  </r>
  <r>
    <n v="1872"/>
    <d v="2017-11-05T00:00:00"/>
    <d v="2018-05-05T00:00:00"/>
    <x v="0"/>
    <s v="Cádiz"/>
    <s v="Depósito"/>
    <n v="229"/>
    <s v="Venta"/>
    <n v="64907.88"/>
    <n v="1681232"/>
    <n v="1344985.6"/>
    <n v="271338.5199999999"/>
    <s v="Romina"/>
    <n v="4.7"/>
  </r>
  <r>
    <n v="1873"/>
    <d v="2017-11-05T00:00:00"/>
    <d v="2018-02-26T00:00:00"/>
    <x v="1"/>
    <s v="Córdoba"/>
    <s v="Depósito"/>
    <n v="118"/>
    <s v="Venta"/>
    <n v="45816.88"/>
    <n v="1198657"/>
    <n v="958925.6"/>
    <n v="193914.52000000002"/>
    <s v="Sabrina"/>
    <n v="4.5999999999999996"/>
  </r>
  <r>
    <n v="1874"/>
    <d v="2017-11-07T00:00:00"/>
    <d v="2018-04-16T00:00:00"/>
    <x v="0"/>
    <s v="Málaga"/>
    <s v="Departamento"/>
    <n v="124"/>
    <s v="Alquiler"/>
    <n v="27052.400000000001"/>
    <n v="743045"/>
    <n v="594436"/>
    <n v="121556.6"/>
    <s v="Romina"/>
    <n v="4"/>
  </r>
  <r>
    <n v="1875"/>
    <d v="2017-11-07T00:00:00"/>
    <d v="2018-04-22T00:00:00"/>
    <x v="0"/>
    <s v="Córdoba"/>
    <s v="Local Comercial"/>
    <n v="86"/>
    <s v="Alquiler"/>
    <n v="22353.200000000001"/>
    <n v="625640"/>
    <n v="500512"/>
    <n v="102774.8"/>
    <s v="Romina"/>
    <n v="4.9000000000000004"/>
  </r>
  <r>
    <n v="1876"/>
    <d v="2017-11-08T00:00:00"/>
    <d v="2018-09-07T00:00:00"/>
    <x v="0"/>
    <s v="Córdoba"/>
    <s v="Estacionamiento"/>
    <n v="184"/>
    <s v="Venta"/>
    <n v="54019.92"/>
    <n v="1407483"/>
    <n v="1125986.3999999999"/>
    <n v="227476.68000000011"/>
    <s v="Carlos"/>
    <n v="4.5"/>
  </r>
  <r>
    <n v="1877"/>
    <d v="2017-11-08T00:00:00"/>
    <d v="2018-04-09T00:00:00"/>
    <x v="0"/>
    <s v="Málaga"/>
    <s v="Local Comercial"/>
    <n v="166"/>
    <s v="Venta"/>
    <n v="43132.480000000003"/>
    <n v="1130372"/>
    <n v="904297.6"/>
    <n v="182941.92"/>
    <s v="Arturo"/>
    <n v="5"/>
  </r>
  <r>
    <n v="1878"/>
    <d v="2017-11-08T00:00:00"/>
    <d v="2018-08-18T00:00:00"/>
    <x v="0"/>
    <s v="Sevilla"/>
    <s v="Estacionamiento"/>
    <n v="165"/>
    <s v="Venta"/>
    <n v="38077.4"/>
    <n v="1011095"/>
    <n v="808876"/>
    <n v="164141.6"/>
    <s v="Ángeles"/>
    <n v="3.7"/>
  </r>
  <r>
    <n v="1879"/>
    <d v="2017-11-08T00:00:00"/>
    <d v="2018-05-13T00:00:00"/>
    <x v="0"/>
    <s v="Cádiz"/>
    <s v="Estacionamiento"/>
    <n v="52"/>
    <s v="Alquiler"/>
    <n v="9410.52"/>
    <n v="302398"/>
    <n v="241918.4"/>
    <n v="51069.08"/>
    <s v="Sabrina"/>
    <n v="4.5"/>
  </r>
  <r>
    <n v="1880"/>
    <d v="2017-11-08T00:00:00"/>
    <d v="2018-05-31T00:00:00"/>
    <x v="0"/>
    <s v="Cádiz"/>
    <s v="Departamento"/>
    <n v="148"/>
    <s v="Venta"/>
    <n v="35595.919999999998"/>
    <n v="949283"/>
    <n v="759426.4"/>
    <n v="154260.68"/>
    <s v="Iván"/>
    <n v="4.3"/>
  </r>
  <r>
    <n v="1881"/>
    <d v="2017-11-09T00:00:00"/>
    <d v="2018-04-09T00:00:00"/>
    <x v="0"/>
    <s v="Sevilla"/>
    <s v="Estacionamiento"/>
    <n v="150"/>
    <s v="Venta"/>
    <n v="46308.12"/>
    <n v="1210688"/>
    <n v="968550.40000000002"/>
    <n v="195829.47999999998"/>
    <s v="Arturo"/>
    <n v="4.9000000000000004"/>
  </r>
  <r>
    <n v="1882"/>
    <d v="2017-11-09T00:00:00"/>
    <d v="2018-08-28T00:00:00"/>
    <x v="0"/>
    <s v="Córdoba"/>
    <s v="Casa"/>
    <n v="183"/>
    <s v="Venta"/>
    <n v="67785.600000000006"/>
    <n v="1750475"/>
    <n v="1400380"/>
    <n v="282309.40000000002"/>
    <s v="Ángeles"/>
    <n v="4.2"/>
  </r>
  <r>
    <n v="1883"/>
    <d v="2017-11-09T00:00:00"/>
    <d v="2018-09-18T00:00:00"/>
    <x v="0"/>
    <s v="Málaga"/>
    <s v="Departamento"/>
    <n v="150"/>
    <s v="Venta"/>
    <n v="59768.52"/>
    <n v="1545473"/>
    <n v="1236378.3999999999"/>
    <n v="249326.0800000001"/>
    <s v="Iván"/>
    <n v="3.6"/>
  </r>
  <r>
    <n v="1884"/>
    <d v="2017-11-10T00:00:00"/>
    <d v="2018-04-17T00:00:00"/>
    <x v="0"/>
    <s v="Málaga"/>
    <s v="Estacionamiento"/>
    <n v="241"/>
    <s v="Venta"/>
    <n v="87543.56"/>
    <n v="2252699"/>
    <n v="1802159.2"/>
    <n v="362996.24000000005"/>
    <s v="Ángeles"/>
    <n v="3.8"/>
  </r>
  <r>
    <n v="1885"/>
    <d v="2017-11-12T00:00:00"/>
    <d v="2018-07-24T00:00:00"/>
    <x v="0"/>
    <s v="Córdoba"/>
    <s v="Local Comercial"/>
    <n v="220"/>
    <s v="Venta"/>
    <n v="51121"/>
    <n v="1336985"/>
    <n v="1069588"/>
    <n v="216276"/>
    <s v="Romina"/>
    <n v="3.6"/>
  </r>
  <r>
    <n v="1886"/>
    <d v="2017-11-12T00:00:00"/>
    <d v="2018-03-05T00:00:00"/>
    <x v="1"/>
    <s v="Cádiz"/>
    <s v="Terreno"/>
    <n v="267"/>
    <s v="Venta"/>
    <n v="92478.32"/>
    <n v="2369543"/>
    <n v="1895634.4"/>
    <n v="381430.28000000009"/>
    <s v="Carlos"/>
    <n v="4.0999999999999996"/>
  </r>
  <r>
    <n v="1887"/>
    <d v="2017-11-13T00:00:00"/>
    <d v="2018-02-19T00:00:00"/>
    <x v="1"/>
    <s v="Córdoba"/>
    <s v="Depósito"/>
    <n v="153"/>
    <s v="Alquiler"/>
    <n v="26472.36"/>
    <n v="728969"/>
    <n v="583175.19999999995"/>
    <n v="119321.44000000005"/>
    <s v="Arturo"/>
    <n v="4.4000000000000004"/>
  </r>
  <r>
    <n v="1888"/>
    <d v="2017-11-13T00:00:00"/>
    <d v="2018-07-27T00:00:00"/>
    <x v="0"/>
    <s v="Córdoba"/>
    <s v="Estacionamiento"/>
    <n v="61"/>
    <s v="Alquiler"/>
    <n v="14765.88"/>
    <n v="429457"/>
    <n v="343565.6"/>
    <n v="71125.520000000019"/>
    <s v="Arturo"/>
    <n v="4.5999999999999996"/>
  </r>
  <r>
    <n v="1889"/>
    <d v="2017-11-13T00:00:00"/>
    <d v="2018-04-16T00:00:00"/>
    <x v="0"/>
    <s v="Sevilla"/>
    <s v="Terreno"/>
    <n v="71"/>
    <s v="Alquiler"/>
    <n v="13060.36"/>
    <n v="378069"/>
    <n v="302455.2"/>
    <n v="62553.439999999988"/>
    <s v="Sabrina"/>
    <n v="5"/>
  </r>
  <r>
    <n v="1890"/>
    <d v="2017-11-13T00:00:00"/>
    <d v="2018-09-03T00:00:00"/>
    <x v="0"/>
    <s v="Sevilla"/>
    <s v="Depósito"/>
    <n v="244"/>
    <s v="Venta"/>
    <n v="81816"/>
    <n v="2107235"/>
    <n v="1685788"/>
    <n v="339631"/>
    <s v="Romina"/>
    <n v="4.7"/>
  </r>
  <r>
    <n v="1891"/>
    <d v="2017-11-13T00:00:00"/>
    <d v="2018-08-19T00:00:00"/>
    <x v="0"/>
    <s v="Córdoba"/>
    <s v="Departamento"/>
    <n v="82"/>
    <s v="Alquiler"/>
    <n v="19164.400000000001"/>
    <n v="536220"/>
    <n v="428976"/>
    <n v="88079.6"/>
    <s v="Ángeles"/>
    <n v="4.9000000000000004"/>
  </r>
  <r>
    <n v="1892"/>
    <d v="2017-11-13T00:00:00"/>
    <d v="2018-05-04T00:00:00"/>
    <x v="0"/>
    <s v="Cádiz"/>
    <s v="Estacionamiento"/>
    <n v="150"/>
    <s v="Venta"/>
    <n v="54241.56"/>
    <n v="1417249"/>
    <n v="1133799.2"/>
    <n v="229208.24000000005"/>
    <s v="Romina"/>
    <n v="4.5"/>
  </r>
  <r>
    <n v="1893"/>
    <d v="2017-11-13T00:00:00"/>
    <d v="2018-02-17T00:00:00"/>
    <x v="1"/>
    <s v="Málaga"/>
    <s v="Local Comercial"/>
    <n v="63"/>
    <s v="Alquiler"/>
    <n v="20084.2"/>
    <n v="563165"/>
    <n v="450532"/>
    <n v="92548.800000000003"/>
    <s v="Carlos"/>
    <n v="4.3"/>
  </r>
  <r>
    <n v="1894"/>
    <d v="2017-11-14T00:00:00"/>
    <d v="2018-05-16T00:00:00"/>
    <x v="0"/>
    <s v="Córdoba"/>
    <s v="Oficinas"/>
    <n v="42"/>
    <s v="Alquiler"/>
    <n v="15866.2"/>
    <n v="463365"/>
    <n v="370692"/>
    <n v="76806.8"/>
    <s v="Sabrina"/>
    <n v="3.8"/>
  </r>
  <r>
    <n v="1895"/>
    <d v="2017-11-14T00:00:00"/>
    <d v="2018-04-05T00:00:00"/>
    <x v="1"/>
    <s v="Cádiz"/>
    <s v="Casa"/>
    <n v="275"/>
    <s v="Venta"/>
    <n v="67889.8"/>
    <n v="1756805"/>
    <n v="1405444"/>
    <n v="283471.2"/>
    <s v="Ángeles"/>
    <n v="4.5999999999999996"/>
  </r>
  <r>
    <n v="1896"/>
    <d v="2017-11-14T00:00:00"/>
    <d v="2018-02-14T00:00:00"/>
    <x v="1"/>
    <s v="Cádiz"/>
    <s v="Terreno"/>
    <n v="188"/>
    <s v="Venta"/>
    <n v="31329.32"/>
    <n v="841168"/>
    <n v="672934.40000000002"/>
    <n v="136904.27999999997"/>
    <s v="Ángeles"/>
    <n v="4.8"/>
  </r>
  <r>
    <n v="1897"/>
    <d v="2017-11-15T00:00:00"/>
    <d v="2018-05-21T00:00:00"/>
    <x v="0"/>
    <s v="Cádiz"/>
    <s v="Casa"/>
    <n v="56"/>
    <s v="Alquiler"/>
    <n v="16080.6"/>
    <n v="457775"/>
    <n v="366220"/>
    <n v="75474.399999999994"/>
    <s v="Carlos"/>
    <n v="4.2"/>
  </r>
  <r>
    <n v="1898"/>
    <d v="2017-11-16T00:00:00"/>
    <d v="2018-06-06T00:00:00"/>
    <x v="0"/>
    <s v="Córdoba"/>
    <s v="Local Comercial"/>
    <n v="159"/>
    <s v="Venta"/>
    <n v="46343.28"/>
    <n v="1216442"/>
    <n v="973153.6"/>
    <n v="196945.12000000002"/>
    <s v="Ángeles"/>
    <n v="4"/>
  </r>
  <r>
    <n v="1899"/>
    <d v="2017-11-16T00:00:00"/>
    <d v="2018-10-18T00:00:00"/>
    <x v="0"/>
    <s v="Málaga"/>
    <s v="Local Comercial"/>
    <n v="110"/>
    <s v="Venta"/>
    <n v="34283.599999999999"/>
    <n v="915425"/>
    <n v="732340"/>
    <n v="148801.4"/>
    <s v="Sabrina"/>
    <n v="4.5999999999999996"/>
  </r>
  <r>
    <n v="1900"/>
    <d v="2017-11-16T00:00:00"/>
    <d v="2018-10-01T00:00:00"/>
    <x v="0"/>
    <s v="Málaga"/>
    <s v="Depósito"/>
    <n v="271"/>
    <s v="Venta"/>
    <n v="43770.48"/>
    <n v="1153072"/>
    <n v="922457.59999999998"/>
    <n v="186843.92"/>
    <s v="Romina"/>
    <n v="4"/>
  </r>
  <r>
    <n v="1901"/>
    <d v="2017-11-17T00:00:00"/>
    <d v="2018-05-04T00:00:00"/>
    <x v="0"/>
    <s v="Córdoba"/>
    <s v="Departamento"/>
    <n v="154"/>
    <s v="Venta"/>
    <n v="35612.120000000003"/>
    <n v="953863"/>
    <n v="763090.4"/>
    <n v="155160.47999999998"/>
    <s v="Romina"/>
    <n v="4.4000000000000004"/>
  </r>
  <r>
    <n v="1902"/>
    <d v="2017-11-17T00:00:00"/>
    <d v="2018-08-16T00:00:00"/>
    <x v="0"/>
    <s v="Cádiz"/>
    <s v="Estacionamiento"/>
    <n v="59"/>
    <s v="Alquiler"/>
    <n v="16499"/>
    <n v="467760"/>
    <n v="374208"/>
    <n v="77053"/>
    <s v="Sabrina"/>
    <n v="4.8"/>
  </r>
  <r>
    <n v="1903"/>
    <d v="2017-11-19T00:00:00"/>
    <d v="2018-11-05T00:00:00"/>
    <x v="0"/>
    <s v="Sevilla"/>
    <s v="Local Comercial"/>
    <n v="141"/>
    <s v="Venta"/>
    <n v="47915.199999999997"/>
    <n v="1249990"/>
    <n v="999992"/>
    <n v="202082.8"/>
    <s v="Arturo"/>
    <n v="5"/>
  </r>
  <r>
    <n v="1904"/>
    <d v="2017-11-19T00:00:00"/>
    <d v="2018-05-05T00:00:00"/>
    <x v="0"/>
    <s v="Cádiz"/>
    <s v="Departamento"/>
    <n v="215"/>
    <s v="Venta"/>
    <n v="63054"/>
    <n v="1638085"/>
    <n v="1310468"/>
    <n v="264563"/>
    <s v="Sabrina"/>
    <n v="4.0999999999999996"/>
  </r>
  <r>
    <n v="1905"/>
    <d v="2017-11-19T00:00:00"/>
    <d v="2018-05-26T00:00:00"/>
    <x v="0"/>
    <s v="Córdoba"/>
    <s v="Depósito"/>
    <n v="82"/>
    <s v="Alquiler"/>
    <n v="29180"/>
    <n v="793385"/>
    <n v="634708"/>
    <n v="129497"/>
    <s v="Romina"/>
    <n v="4.4000000000000004"/>
  </r>
  <r>
    <n v="1906"/>
    <d v="2017-11-20T00:00:00"/>
    <d v="2018-11-01T00:00:00"/>
    <x v="0"/>
    <s v="Sevilla"/>
    <s v="Estacionamiento"/>
    <n v="87"/>
    <s v="Alquiler"/>
    <n v="15624.2"/>
    <n v="452915"/>
    <n v="362332"/>
    <n v="74958.8"/>
    <s v="Iván"/>
    <n v="4.3"/>
  </r>
  <r>
    <n v="1907"/>
    <d v="2017-11-20T00:00:00"/>
    <d v="2018-10-16T00:00:00"/>
    <x v="0"/>
    <s v="Málaga"/>
    <s v="Departamento"/>
    <n v="102"/>
    <s v="Alquiler"/>
    <n v="18832.2"/>
    <n v="537865"/>
    <n v="430292"/>
    <n v="88740.800000000003"/>
    <s v="Iván"/>
    <n v="4.3"/>
  </r>
  <r>
    <n v="1908"/>
    <d v="2017-11-21T00:00:00"/>
    <d v="2018-04-04T00:00:00"/>
    <x v="1"/>
    <s v="Córdoba"/>
    <s v="Local Comercial"/>
    <n v="46"/>
    <s v="Alquiler"/>
    <n v="17970.72"/>
    <n v="509153"/>
    <n v="407322.4"/>
    <n v="83859.879999999976"/>
    <s v="Ángeles"/>
    <n v="5"/>
  </r>
  <r>
    <n v="1909"/>
    <d v="2017-11-21T00:00:00"/>
    <d v="2018-08-17T00:00:00"/>
    <x v="0"/>
    <s v="Sevilla"/>
    <s v="Departamento"/>
    <n v="114"/>
    <s v="Alquiler"/>
    <n v="19722.240000000002"/>
    <n v="545091"/>
    <n v="436072.8"/>
    <n v="89295.96"/>
    <s v="Romina"/>
    <n v="4"/>
  </r>
  <r>
    <n v="1910"/>
    <d v="2017-11-21T00:00:00"/>
    <d v="2018-03-14T00:00:00"/>
    <x v="1"/>
    <s v="Cádiz"/>
    <s v="Oficinas"/>
    <n v="179"/>
    <s v="Venta"/>
    <n v="46466.6"/>
    <n v="1215675"/>
    <n v="972540"/>
    <n v="196668.4"/>
    <s v="Sabrina"/>
    <n v="4"/>
  </r>
  <r>
    <n v="1911"/>
    <d v="2017-11-21T00:00:00"/>
    <d v="2018-10-21T00:00:00"/>
    <x v="0"/>
    <s v="Sevilla"/>
    <s v="Departamento"/>
    <n v="107"/>
    <s v="Venta"/>
    <n v="41500.080000000002"/>
    <n v="1096312"/>
    <n v="877049.6"/>
    <n v="177762.32"/>
    <s v="Carlos"/>
    <n v="3.6"/>
  </r>
  <r>
    <n v="1912"/>
    <d v="2017-11-22T00:00:00"/>
    <d v="2018-09-04T00:00:00"/>
    <x v="0"/>
    <s v="Cádiz"/>
    <s v="Depósito"/>
    <n v="88"/>
    <s v="Venta"/>
    <n v="30098.799999999999"/>
    <n v="819855"/>
    <n v="655884"/>
    <n v="133872.20000000001"/>
    <s v="Iván"/>
    <n v="4.2"/>
  </r>
  <r>
    <n v="1913"/>
    <d v="2017-11-22T00:00:00"/>
    <d v="2018-06-18T00:00:00"/>
    <x v="0"/>
    <s v="Córdoba"/>
    <s v="Local Comercial"/>
    <n v="280"/>
    <s v="Venta"/>
    <n v="75887.759999999995"/>
    <n v="1962829"/>
    <n v="1570263.2"/>
    <n v="316678.04000000004"/>
    <s v="Ángeles"/>
    <n v="5"/>
  </r>
  <r>
    <n v="1914"/>
    <d v="2017-11-22T00:00:00"/>
    <d v="2018-04-11T00:00:00"/>
    <x v="1"/>
    <s v="Sevilla"/>
    <s v="Casa"/>
    <n v="157"/>
    <s v="Venta"/>
    <n v="35646.639999999999"/>
    <n v="951126"/>
    <n v="760900.8"/>
    <n v="154578.55999999994"/>
    <s v="Carlos"/>
    <n v="4.3"/>
  </r>
  <r>
    <n v="1915"/>
    <d v="2017-11-22T00:00:00"/>
    <d v="2018-10-24T00:00:00"/>
    <x v="0"/>
    <s v="Cádiz"/>
    <s v="Oficinas"/>
    <n v="171"/>
    <s v="Venta"/>
    <n v="68265.039999999994"/>
    <n v="1773386"/>
    <n v="1418708.8"/>
    <n v="286412.15999999997"/>
    <s v="Ángeles"/>
    <n v="4.0999999999999996"/>
  </r>
  <r>
    <n v="1916"/>
    <d v="2017-11-22T00:00:00"/>
    <d v="2018-05-25T00:00:00"/>
    <x v="0"/>
    <s v="Córdoba"/>
    <s v="Departamento"/>
    <n v="256"/>
    <s v="Venta"/>
    <n v="91874.72"/>
    <n v="2360353"/>
    <n v="1888282.4"/>
    <n v="380195.88000000012"/>
    <s v="Arturo"/>
    <n v="4.0999999999999996"/>
  </r>
  <r>
    <n v="1917"/>
    <d v="2017-11-23T00:00:00"/>
    <d v="2018-03-09T00:00:00"/>
    <x v="1"/>
    <s v="Cádiz"/>
    <s v="Estacionamiento"/>
    <n v="55"/>
    <s v="Alquiler"/>
    <n v="16447.400000000001"/>
    <n v="462495"/>
    <n v="369996"/>
    <n v="76051.600000000006"/>
    <s v="Carlos"/>
    <n v="4.5999999999999996"/>
  </r>
  <r>
    <n v="1918"/>
    <d v="2017-11-23T00:00:00"/>
    <d v="2018-10-19T00:00:00"/>
    <x v="0"/>
    <s v="Córdoba"/>
    <s v="Oficinas"/>
    <n v="42"/>
    <s v="Alquiler"/>
    <n v="11395.6"/>
    <n v="338300"/>
    <n v="270640"/>
    <n v="56264.4"/>
    <s v="Carlos"/>
    <n v="4.5999999999999996"/>
  </r>
  <r>
    <n v="1919"/>
    <d v="2017-11-23T00:00:00"/>
    <d v="2018-09-02T00:00:00"/>
    <x v="0"/>
    <s v="Málaga"/>
    <s v="Departamento"/>
    <n v="40"/>
    <s v="Alquiler"/>
    <n v="13461.72"/>
    <n v="400453"/>
    <n v="320362.40000000002"/>
    <n v="66628.879999999976"/>
    <s v="Romina"/>
    <n v="4.5"/>
  </r>
  <r>
    <n v="1920"/>
    <d v="2017-11-23T00:00:00"/>
    <d v="2018-07-19T00:00:00"/>
    <x v="0"/>
    <s v="Sevilla"/>
    <s v="Local Comercial"/>
    <n v="238"/>
    <s v="Venta"/>
    <n v="92932.479999999996"/>
    <n v="2383622"/>
    <n v="1906897.6"/>
    <n v="383791.91999999993"/>
    <s v="Ángeles"/>
    <n v="5"/>
  </r>
  <r>
    <n v="1921"/>
    <d v="2017-11-24T00:00:00"/>
    <d v="2018-03-09T00:00:00"/>
    <x v="1"/>
    <s v="Sevilla"/>
    <s v="Estacionamiento"/>
    <n v="83"/>
    <s v="Alquiler"/>
    <n v="25469.72"/>
    <n v="692378"/>
    <n v="553902.4"/>
    <n v="113005.87999999998"/>
    <s v="Iván"/>
    <n v="3.8"/>
  </r>
  <r>
    <n v="1922"/>
    <d v="2017-11-24T00:00:00"/>
    <d v="2018-03-02T00:00:00"/>
    <x v="1"/>
    <s v="Sevilla"/>
    <s v="Oficinas"/>
    <n v="216"/>
    <s v="Venta"/>
    <n v="53786.92"/>
    <n v="1397008"/>
    <n v="1117606.3999999999"/>
    <n v="225614.68000000011"/>
    <s v="Iván"/>
    <n v="3.7"/>
  </r>
  <r>
    <n v="1923"/>
    <d v="2017-11-24T00:00:00"/>
    <d v="2018-04-19T00:00:00"/>
    <x v="1"/>
    <s v="Sevilla"/>
    <s v="Depósito"/>
    <n v="284"/>
    <s v="Venta"/>
    <n v="50379.56"/>
    <n v="1312774"/>
    <n v="1050219.2"/>
    <n v="212175.24000000005"/>
    <s v="Ángeles"/>
    <n v="3.9"/>
  </r>
  <r>
    <n v="1924"/>
    <d v="2017-11-25T00:00:00"/>
    <d v="2018-11-23T00:00:00"/>
    <x v="0"/>
    <s v="Cádiz"/>
    <s v="Oficinas"/>
    <n v="290"/>
    <s v="Venta"/>
    <n v="103299.2"/>
    <n v="2649890"/>
    <n v="2119912"/>
    <n v="426678.8"/>
    <s v="Romina"/>
    <n v="4.5999999999999996"/>
  </r>
  <r>
    <n v="1925"/>
    <d v="2017-11-25T00:00:00"/>
    <d v="2018-09-14T00:00:00"/>
    <x v="0"/>
    <s v="Málaga"/>
    <s v="Casa"/>
    <n v="269"/>
    <s v="Venta"/>
    <n v="71581.440000000002"/>
    <n v="1854221"/>
    <n v="1483376.8"/>
    <n v="299262.75999999995"/>
    <s v="Carlos"/>
    <n v="4"/>
  </r>
  <r>
    <n v="1926"/>
    <d v="2017-11-25T00:00:00"/>
    <d v="2018-05-08T00:00:00"/>
    <x v="0"/>
    <s v="Málaga"/>
    <s v="Local Comercial"/>
    <n v="97"/>
    <s v="Alquiler"/>
    <n v="21417.08"/>
    <n v="593612"/>
    <n v="474889.6"/>
    <n v="97305.320000000022"/>
    <s v="Romina"/>
    <n v="4"/>
  </r>
  <r>
    <n v="1927"/>
    <d v="2017-11-26T00:00:00"/>
    <d v="2018-11-13T00:00:00"/>
    <x v="0"/>
    <s v="Cádiz"/>
    <s v="Departamento"/>
    <n v="40"/>
    <s v="Alquiler"/>
    <n v="6281.2"/>
    <n v="224165"/>
    <n v="179332"/>
    <n v="38551.800000000003"/>
    <s v="Sabrina"/>
    <n v="3.9"/>
  </r>
  <r>
    <n v="1928"/>
    <d v="2017-11-26T00:00:00"/>
    <d v="2018-04-30T00:00:00"/>
    <x v="0"/>
    <s v="Córdoba"/>
    <s v="Depósito"/>
    <n v="173"/>
    <s v="Venta"/>
    <n v="65925.119999999995"/>
    <n v="1711388"/>
    <n v="1369110.4"/>
    <n v="276352.4800000001"/>
    <s v="Iván"/>
    <n v="4.5999999999999996"/>
  </r>
  <r>
    <n v="1929"/>
    <d v="2017-11-26T00:00:00"/>
    <d v="2018-03-28T00:00:00"/>
    <x v="1"/>
    <s v="Málaga"/>
    <s v="Oficinas"/>
    <n v="89"/>
    <s v="Venta"/>
    <n v="33051.839999999997"/>
    <n v="890981"/>
    <n v="712784.8"/>
    <n v="145144.35999999996"/>
    <s v="Arturo"/>
    <n v="3.8"/>
  </r>
  <r>
    <n v="1930"/>
    <d v="2017-11-26T00:00:00"/>
    <d v="2018-09-20T00:00:00"/>
    <x v="0"/>
    <s v="Cádiz"/>
    <s v="Depósito"/>
    <n v="271"/>
    <s v="Venta"/>
    <n v="60452.08"/>
    <n v="1575737"/>
    <n v="1260589.6000000001"/>
    <n v="254695.31999999989"/>
    <s v="Arturo"/>
    <n v="4.5999999999999996"/>
  </r>
  <r>
    <n v="1931"/>
    <d v="2017-11-27T00:00:00"/>
    <d v="2018-09-23T00:00:00"/>
    <x v="0"/>
    <s v="Córdoba"/>
    <s v="Oficinas"/>
    <n v="283"/>
    <s v="Venta"/>
    <n v="48033.8"/>
    <n v="1264805"/>
    <n v="1011844"/>
    <n v="204927.2"/>
    <s v="Iván"/>
    <n v="4.7"/>
  </r>
  <r>
    <n v="1932"/>
    <d v="2017-11-27T00:00:00"/>
    <d v="2018-05-24T00:00:00"/>
    <x v="0"/>
    <s v="Málaga"/>
    <s v="Local Comercial"/>
    <n v="85"/>
    <s v="Venta"/>
    <n v="30967.84"/>
    <n v="832181"/>
    <n v="665744.80000000005"/>
    <n v="135468.35999999996"/>
    <s v="Ángeles"/>
    <n v="3.8"/>
  </r>
  <r>
    <n v="1933"/>
    <d v="2017-11-27T00:00:00"/>
    <d v="2018-07-07T00:00:00"/>
    <x v="0"/>
    <s v="Málaga"/>
    <s v="Oficinas"/>
    <n v="174"/>
    <s v="Venta"/>
    <n v="66816.600000000006"/>
    <n v="1724525"/>
    <n v="1379620"/>
    <n v="278088.40000000002"/>
    <s v="Sabrina"/>
    <n v="4.4000000000000004"/>
  </r>
  <r>
    <n v="1934"/>
    <d v="2017-11-28T00:00:00"/>
    <d v="2018-09-17T00:00:00"/>
    <x v="0"/>
    <s v="Málaga"/>
    <s v="Departamento"/>
    <n v="102"/>
    <s v="Venta"/>
    <n v="39682.199999999997"/>
    <n v="1057715"/>
    <n v="846172"/>
    <n v="171860.8"/>
    <s v="Romina"/>
    <n v="3.9"/>
  </r>
  <r>
    <n v="1935"/>
    <d v="2017-11-28T00:00:00"/>
    <d v="2018-03-29T00:00:00"/>
    <x v="1"/>
    <s v="Málaga"/>
    <s v="Terreno"/>
    <n v="74"/>
    <s v="Alquiler"/>
    <n v="15169.2"/>
    <n v="441765"/>
    <n v="353412"/>
    <n v="73183.8"/>
    <s v="Romina"/>
    <n v="4.5999999999999996"/>
  </r>
  <r>
    <n v="1936"/>
    <d v="2017-11-28T00:00:00"/>
    <d v="2018-03-14T00:00:00"/>
    <x v="1"/>
    <s v="Málaga"/>
    <s v="Oficinas"/>
    <n v="244"/>
    <s v="Venta"/>
    <n v="70143"/>
    <n v="1816835"/>
    <n v="1453468"/>
    <n v="293224"/>
    <s v="Sabrina"/>
    <n v="4.0999999999999996"/>
  </r>
  <r>
    <n v="1937"/>
    <d v="2017-11-28T00:00:00"/>
    <d v="2018-10-21T00:00:00"/>
    <x v="0"/>
    <s v="Cádiz"/>
    <s v="Casa"/>
    <n v="182"/>
    <s v="Venta"/>
    <n v="49962.68"/>
    <n v="1302477"/>
    <n v="1041981.6"/>
    <n v="210532.72000000003"/>
    <s v="Sabrina"/>
    <n v="5"/>
  </r>
  <r>
    <n v="1938"/>
    <d v="2017-11-29T00:00:00"/>
    <d v="2018-05-10T00:00:00"/>
    <x v="0"/>
    <s v="Cádiz"/>
    <s v="Terreno"/>
    <n v="151"/>
    <s v="Venta"/>
    <n v="30181.4"/>
    <n v="820345"/>
    <n v="656276"/>
    <n v="133887.6"/>
    <s v="Romina"/>
    <n v="3.8"/>
  </r>
  <r>
    <n v="1939"/>
    <d v="2017-11-29T00:00:00"/>
    <d v="2018-07-21T00:00:00"/>
    <x v="0"/>
    <s v="Sevilla"/>
    <s v="Terreno"/>
    <n v="133"/>
    <s v="Alquiler"/>
    <n v="26647.24"/>
    <n v="730116"/>
    <n v="584092.80000000005"/>
    <n v="119375.95999999995"/>
    <s v="Romina"/>
    <n v="4"/>
  </r>
  <r>
    <n v="1940"/>
    <d v="2017-11-30T00:00:00"/>
    <d v="2018-08-11T00:00:00"/>
    <x v="0"/>
    <s v="Córdoba"/>
    <s v="Estacionamiento"/>
    <n v="97"/>
    <s v="Venta"/>
    <n v="36573.160000000003"/>
    <n v="977639"/>
    <n v="782111.2"/>
    <n v="158954.64000000004"/>
    <s v="Arturo"/>
    <n v="4.9000000000000004"/>
  </r>
  <r>
    <n v="1941"/>
    <d v="2017-11-30T00:00:00"/>
    <d v="2018-10-06T00:00:00"/>
    <x v="0"/>
    <s v="Málaga"/>
    <s v="Depósito"/>
    <n v="165"/>
    <s v="Venta"/>
    <n v="67006.2"/>
    <n v="1737565"/>
    <n v="1390052"/>
    <n v="280506.8"/>
    <s v="Ángeles"/>
    <n v="4.2"/>
  </r>
  <r>
    <n v="1942"/>
    <d v="2017-11-30T00:00:00"/>
    <d v="2018-06-09T00:00:00"/>
    <x v="0"/>
    <s v="Córdoba"/>
    <s v="Casa"/>
    <n v="106"/>
    <s v="Alquiler"/>
    <n v="28784.880000000001"/>
    <n v="784432"/>
    <n v="627545.59999999998"/>
    <n v="128101.52000000002"/>
    <s v="Arturo"/>
    <n v="3.6"/>
  </r>
  <r>
    <n v="1943"/>
    <d v="2017-12-01T00:00:00"/>
    <d v="2018-08-10T00:00:00"/>
    <x v="0"/>
    <s v="Cádiz"/>
    <s v="Oficinas"/>
    <n v="285"/>
    <s v="Venta"/>
    <n v="55488.52"/>
    <n v="1443048"/>
    <n v="1154438.3999999999"/>
    <n v="233121.0800000001"/>
    <s v="Iván"/>
    <n v="3.7"/>
  </r>
  <r>
    <n v="1944"/>
    <d v="2017-12-01T00:00:00"/>
    <d v="2018-06-17T00:00:00"/>
    <x v="0"/>
    <s v="Córdoba"/>
    <s v="Local Comercial"/>
    <n v="204"/>
    <s v="Venta"/>
    <n v="60182.8"/>
    <n v="1563605"/>
    <n v="1250884"/>
    <n v="252538.2"/>
    <s v="Iván"/>
    <n v="3.8"/>
  </r>
  <r>
    <n v="1945"/>
    <d v="2017-12-03T00:00:00"/>
    <d v="2018-06-09T00:00:00"/>
    <x v="0"/>
    <s v="Sevilla"/>
    <s v="Terreno"/>
    <n v="258"/>
    <s v="Venta"/>
    <n v="60803.8"/>
    <n v="1582205"/>
    <n v="1265764"/>
    <n v="255637.2"/>
    <s v="Sabrina"/>
    <n v="4.2"/>
  </r>
  <r>
    <n v="1946"/>
    <d v="2017-12-03T00:00:00"/>
    <d v="2018-05-10T00:00:00"/>
    <x v="0"/>
    <s v="Málaga"/>
    <s v="Oficinas"/>
    <n v="259"/>
    <s v="Venta"/>
    <n v="84700.479999999996"/>
    <n v="2183597"/>
    <n v="1746877.6"/>
    <n v="352018.91999999993"/>
    <s v="Carlos"/>
    <n v="4.4000000000000004"/>
  </r>
  <r>
    <n v="1947"/>
    <d v="2017-12-03T00:00:00"/>
    <d v="2018-08-12T00:00:00"/>
    <x v="0"/>
    <s v="Córdoba"/>
    <s v="Estacionamiento"/>
    <n v="171"/>
    <s v="Venta"/>
    <n v="46500.44"/>
    <n v="1226421"/>
    <n v="981136.8"/>
    <n v="198783.75999999995"/>
    <s v="Romina"/>
    <n v="3.7"/>
  </r>
  <r>
    <n v="1948"/>
    <d v="2017-12-04T00:00:00"/>
    <d v="2018-07-29T00:00:00"/>
    <x v="0"/>
    <s v="Málaga"/>
    <s v="Depósito"/>
    <n v="171"/>
    <s v="Venta"/>
    <n v="66781.16"/>
    <n v="1722389"/>
    <n v="1377911.2"/>
    <n v="277696.64000000001"/>
    <s v="Arturo"/>
    <n v="3.6"/>
  </r>
  <r>
    <n v="1949"/>
    <d v="2017-12-05T00:00:00"/>
    <d v="2018-03-31T00:00:00"/>
    <x v="1"/>
    <s v="Córdoba"/>
    <s v="Local Comercial"/>
    <n v="79"/>
    <s v="Alquiler"/>
    <n v="26703.599999999999"/>
    <n v="730000"/>
    <n v="584000"/>
    <n v="119296.4"/>
    <s v="Sabrina"/>
    <n v="4.9000000000000004"/>
  </r>
  <r>
    <n v="1950"/>
    <d v="2017-12-05T00:00:00"/>
    <d v="2018-04-10T00:00:00"/>
    <x v="1"/>
    <s v="Cádiz"/>
    <s v="Departamento"/>
    <n v="61"/>
    <s v="Alquiler"/>
    <n v="11753.52"/>
    <n v="360698"/>
    <n v="288558.40000000002"/>
    <n v="60386.079999999973"/>
    <s v="Sabrina"/>
    <n v="4.2"/>
  </r>
  <r>
    <n v="1951"/>
    <d v="2017-12-05T00:00:00"/>
    <d v="2018-09-26T00:00:00"/>
    <x v="0"/>
    <s v="Málaga"/>
    <s v="Depósito"/>
    <n v="158"/>
    <s v="Alquiler"/>
    <n v="29370.44"/>
    <n v="790271"/>
    <n v="632216.80000000005"/>
    <n v="128683.75999999995"/>
    <s v="Iván"/>
    <n v="4.4000000000000004"/>
  </r>
  <r>
    <n v="1952"/>
    <d v="2017-12-06T00:00:00"/>
    <d v="2018-11-09T00:00:00"/>
    <x v="0"/>
    <s v="Córdoba"/>
    <s v="Casa"/>
    <n v="159"/>
    <s v="Venta"/>
    <n v="52671.360000000001"/>
    <n v="1378169"/>
    <n v="1102535.2"/>
    <n v="222962.44000000006"/>
    <s v="Ángeles"/>
    <n v="4.0999999999999996"/>
  </r>
  <r>
    <n v="1953"/>
    <d v="2017-12-06T00:00:00"/>
    <d v="2018-09-13T00:00:00"/>
    <x v="0"/>
    <s v="Málaga"/>
    <s v="Casa"/>
    <n v="244"/>
    <s v="Venta"/>
    <n v="83028"/>
    <n v="2139485"/>
    <n v="1711588"/>
    <n v="344869"/>
    <s v="Iván"/>
    <n v="4.3"/>
  </r>
  <r>
    <n v="1954"/>
    <d v="2017-12-06T00:00:00"/>
    <d v="2018-10-25T00:00:00"/>
    <x v="0"/>
    <s v="Cádiz"/>
    <s v="Casa"/>
    <n v="258"/>
    <s v="Venta"/>
    <n v="52725.440000000002"/>
    <n v="1382621"/>
    <n v="1106096.8"/>
    <n v="223798.75999999995"/>
    <s v="Carlos"/>
    <n v="4.5"/>
  </r>
  <r>
    <n v="1955"/>
    <d v="2017-12-07T00:00:00"/>
    <d v="2018-03-30T00:00:00"/>
    <x v="1"/>
    <s v="Sevilla"/>
    <s v="Depósito"/>
    <n v="145"/>
    <s v="Alquiler"/>
    <n v="28929"/>
    <n v="790385"/>
    <n v="632308"/>
    <n v="129148"/>
    <s v="Ángeles"/>
    <n v="4.7"/>
  </r>
  <r>
    <n v="1956"/>
    <d v="2017-12-07T00:00:00"/>
    <d v="2018-05-07T00:00:00"/>
    <x v="0"/>
    <s v="Sevilla"/>
    <s v="Estacionamiento"/>
    <n v="197"/>
    <s v="Venta"/>
    <n v="39898.28"/>
    <n v="1064867"/>
    <n v="851893.6"/>
    <n v="173075.12000000002"/>
    <s v="Arturo"/>
    <n v="4"/>
  </r>
  <r>
    <n v="1957"/>
    <d v="2017-12-08T00:00:00"/>
    <d v="2018-03-18T00:00:00"/>
    <x v="1"/>
    <s v="Cádiz"/>
    <s v="Estacionamiento"/>
    <n v="286"/>
    <s v="Venta"/>
    <n v="113925.8"/>
    <n v="2904955"/>
    <n v="2323964"/>
    <n v="467065.2"/>
    <s v="Sabrina"/>
    <n v="4.4000000000000004"/>
  </r>
  <r>
    <n v="1958"/>
    <d v="2017-12-09T00:00:00"/>
    <d v="2018-08-22T00:00:00"/>
    <x v="0"/>
    <s v="Córdoba"/>
    <s v="Casa"/>
    <n v="291"/>
    <s v="Venta"/>
    <n v="60508.28"/>
    <n v="1573317"/>
    <n v="1258653.6000000001"/>
    <n v="254155.11999999991"/>
    <s v="Carlos"/>
    <n v="4"/>
  </r>
  <r>
    <n v="1959"/>
    <d v="2017-12-09T00:00:00"/>
    <d v="2018-10-04T00:00:00"/>
    <x v="0"/>
    <s v="Málaga"/>
    <s v="Estacionamiento"/>
    <n v="196"/>
    <s v="Venta"/>
    <n v="39341.440000000002"/>
    <n v="1038696"/>
    <n v="830956.8"/>
    <n v="168397.75999999995"/>
    <s v="Ángeles"/>
    <n v="4.9000000000000004"/>
  </r>
  <r>
    <n v="1960"/>
    <d v="2017-12-09T00:00:00"/>
    <d v="2018-11-10T00:00:00"/>
    <x v="0"/>
    <s v="Cádiz"/>
    <s v="Terreno"/>
    <n v="280"/>
    <s v="Venta"/>
    <n v="97263.48"/>
    <n v="2483447"/>
    <n v="1986757.6"/>
    <n v="399425.91999999993"/>
    <s v="Ángeles"/>
    <n v="3.6"/>
  </r>
  <r>
    <n v="1961"/>
    <d v="2017-12-09T00:00:00"/>
    <d v="2018-11-21T00:00:00"/>
    <x v="0"/>
    <s v="Córdoba"/>
    <s v="Departamento"/>
    <n v="167"/>
    <s v="Venta"/>
    <n v="31439.8"/>
    <n v="843605"/>
    <n v="674884"/>
    <n v="137281.20000000001"/>
    <s v="Arturo"/>
    <n v="3.7"/>
  </r>
  <r>
    <n v="1962"/>
    <d v="2017-12-11T00:00:00"/>
    <d v="2018-05-01T00:00:00"/>
    <x v="1"/>
    <s v="Córdoba"/>
    <s v="Depósito"/>
    <n v="231"/>
    <s v="Venta"/>
    <n v="87312.639999999999"/>
    <n v="2239651"/>
    <n v="1791720.8"/>
    <n v="360617.55999999994"/>
    <s v="Romina"/>
    <n v="4.0999999999999996"/>
  </r>
  <r>
    <n v="1963"/>
    <d v="2017-12-12T00:00:00"/>
    <d v="2018-07-19T00:00:00"/>
    <x v="0"/>
    <s v="Málaga"/>
    <s v="Departamento"/>
    <n v="111"/>
    <s v="Alquiler"/>
    <n v="20347.16"/>
    <n v="573164"/>
    <n v="458531.2"/>
    <n v="94285.639999999985"/>
    <s v="Carlos"/>
    <n v="4.0999999999999996"/>
  </r>
  <r>
    <n v="1964"/>
    <d v="2017-12-13T00:00:00"/>
    <d v="2018-04-29T00:00:00"/>
    <x v="1"/>
    <s v="Cádiz"/>
    <s v="Terreno"/>
    <n v="112"/>
    <s v="Venta"/>
    <n v="31229.759999999998"/>
    <n v="840829"/>
    <n v="672663.2"/>
    <n v="136936.04000000004"/>
    <s v="Ángeles"/>
    <n v="3.9"/>
  </r>
  <r>
    <n v="1965"/>
    <d v="2017-12-13T00:00:00"/>
    <d v="2018-11-06T00:00:00"/>
    <x v="0"/>
    <s v="Córdoba"/>
    <s v="Depósito"/>
    <n v="54"/>
    <s v="Alquiler"/>
    <n v="10540.96"/>
    <n v="330434"/>
    <n v="264347.2"/>
    <n v="55545.839999999989"/>
    <s v="Arturo"/>
    <n v="3.6"/>
  </r>
  <r>
    <n v="1966"/>
    <d v="2017-12-13T00:00:00"/>
    <d v="2018-07-04T00:00:00"/>
    <x v="0"/>
    <s v="Córdoba"/>
    <s v="Terreno"/>
    <n v="63"/>
    <s v="Alquiler"/>
    <n v="9858.84"/>
    <n v="307481"/>
    <n v="245984.8"/>
    <n v="51637.360000000015"/>
    <s v="Sabrina"/>
    <n v="3.7"/>
  </r>
  <r>
    <n v="1967"/>
    <d v="2017-12-14T00:00:00"/>
    <d v="2018-07-03T00:00:00"/>
    <x v="0"/>
    <s v="Sevilla"/>
    <s v="Estacionamiento"/>
    <n v="211"/>
    <s v="Venta"/>
    <n v="81235.360000000001"/>
    <n v="2082869"/>
    <n v="1666295.2"/>
    <n v="335338.44000000006"/>
    <s v="Arturo"/>
    <n v="3.8"/>
  </r>
  <r>
    <n v="1968"/>
    <d v="2017-12-15T00:00:00"/>
    <d v="2018-10-05T00:00:00"/>
    <x v="0"/>
    <s v="Sevilla"/>
    <s v="Oficinas"/>
    <n v="215"/>
    <s v="Venta"/>
    <n v="68614.84"/>
    <n v="1768931"/>
    <n v="1415144.8"/>
    <n v="285171.36"/>
    <s v="Iván"/>
    <n v="4.5"/>
  </r>
  <r>
    <n v="1969"/>
    <d v="2017-12-16T00:00:00"/>
    <d v="2018-07-19T00:00:00"/>
    <x v="0"/>
    <s v="Córdoba"/>
    <s v="Depósito"/>
    <n v="253"/>
    <s v="Venta"/>
    <n v="72965.399999999994"/>
    <n v="1879270"/>
    <n v="1503416"/>
    <n v="302888.59999999998"/>
    <s v="Ángeles"/>
    <n v="3.6"/>
  </r>
  <r>
    <n v="1970"/>
    <d v="2017-12-16T00:00:00"/>
    <d v="2018-06-12T00:00:00"/>
    <x v="0"/>
    <s v="Málaga"/>
    <s v="Terreno"/>
    <n v="102"/>
    <s v="Venta"/>
    <n v="33381.68"/>
    <n v="893177"/>
    <n v="714541.6"/>
    <n v="145253.72000000003"/>
    <s v="Ángeles"/>
    <n v="4.5999999999999996"/>
  </r>
  <r>
    <n v="1971"/>
    <d v="2017-12-16T00:00:00"/>
    <d v="2018-06-25T00:00:00"/>
    <x v="0"/>
    <s v="Cádiz"/>
    <s v="Casa"/>
    <n v="128"/>
    <s v="Venta"/>
    <n v="33240"/>
    <n v="894410"/>
    <n v="715528"/>
    <n v="145642"/>
    <s v="Carlos"/>
    <n v="4.2"/>
  </r>
  <r>
    <n v="1972"/>
    <d v="2017-12-17T00:00:00"/>
    <d v="2018-11-26T00:00:00"/>
    <x v="0"/>
    <s v="Sevilla"/>
    <s v="Terreno"/>
    <n v="147"/>
    <s v="Venta"/>
    <n v="31731.72"/>
    <n v="851453"/>
    <n v="681162.4"/>
    <n v="138558.87999999998"/>
    <s v="Ángeles"/>
    <n v="3.6"/>
  </r>
  <r>
    <n v="1973"/>
    <d v="2017-12-17T00:00:00"/>
    <d v="2018-04-01T00:00:00"/>
    <x v="1"/>
    <s v="Córdoba"/>
    <s v="Local Comercial"/>
    <n v="61"/>
    <s v="Alquiler"/>
    <n v="18950.28"/>
    <n v="526992"/>
    <n v="421593.59999999998"/>
    <n v="86448.120000000024"/>
    <s v="Ángeles"/>
    <n v="3.6"/>
  </r>
  <r>
    <n v="1974"/>
    <d v="2017-12-17T00:00:00"/>
    <d v="2018-03-25T00:00:00"/>
    <x v="1"/>
    <s v="Córdoba"/>
    <s v="Casa"/>
    <n v="53"/>
    <s v="Alquiler"/>
    <n v="14410.12"/>
    <n v="424313"/>
    <n v="339450.4"/>
    <n v="70452.479999999981"/>
    <s v="Sabrina"/>
    <n v="4.0999999999999996"/>
  </r>
  <r>
    <n v="1975"/>
    <d v="2017-12-17T00:00:00"/>
    <d v="2018-06-19T00:00:00"/>
    <x v="0"/>
    <s v="Cádiz"/>
    <s v="Departamento"/>
    <n v="143"/>
    <s v="Venta"/>
    <n v="35264.480000000003"/>
    <n v="943622"/>
    <n v="754897.6"/>
    <n v="153459.92000000001"/>
    <s v="Iván"/>
    <n v="4.7"/>
  </r>
  <r>
    <n v="1976"/>
    <d v="2017-12-17T00:00:00"/>
    <d v="2018-12-15T00:00:00"/>
    <x v="0"/>
    <s v="Málaga"/>
    <s v="Local Comercial"/>
    <n v="161"/>
    <s v="Venta"/>
    <n v="54583.8"/>
    <n v="1429580"/>
    <n v="1143664"/>
    <n v="231332.2"/>
    <s v="Romina"/>
    <n v="4.3"/>
  </r>
  <r>
    <n v="1977"/>
    <d v="2017-12-18T00:00:00"/>
    <d v="2018-05-18T00:00:00"/>
    <x v="0"/>
    <s v="Córdoba"/>
    <s v="Depósito"/>
    <n v="200"/>
    <s v="Venta"/>
    <n v="54916.480000000003"/>
    <n v="1431872"/>
    <n v="1145497.6000000001"/>
    <n v="231457.9199999999"/>
    <s v="Sabrina"/>
    <n v="5"/>
  </r>
  <r>
    <n v="1978"/>
    <d v="2017-12-19T00:00:00"/>
    <d v="2018-07-06T00:00:00"/>
    <x v="0"/>
    <s v="Sevilla"/>
    <s v="Depósito"/>
    <n v="157"/>
    <s v="Alquiler"/>
    <n v="27163.48"/>
    <n v="733247"/>
    <n v="586597.6"/>
    <n v="119485.92000000003"/>
    <s v="Arturo"/>
    <n v="3.8"/>
  </r>
  <r>
    <n v="1979"/>
    <d v="2017-12-20T00:00:00"/>
    <d v="2018-09-01T00:00:00"/>
    <x v="0"/>
    <s v="Córdoba"/>
    <s v="Depósito"/>
    <n v="232"/>
    <s v="Venta"/>
    <n v="84301.52"/>
    <n v="2172773"/>
    <n v="1738218.4"/>
    <n v="350253.08000000007"/>
    <s v="Ángeles"/>
    <n v="4"/>
  </r>
  <r>
    <n v="1980"/>
    <d v="2017-12-20T00:00:00"/>
    <d v="2018-12-18T00:00:00"/>
    <x v="0"/>
    <s v="Málaga"/>
    <s v="Departamento"/>
    <n v="278"/>
    <s v="Venta"/>
    <n v="105636.92"/>
    <n v="2708233"/>
    <n v="2166586.4"/>
    <n v="436009.68000000011"/>
    <s v="Romina"/>
    <n v="4.4000000000000004"/>
  </r>
  <r>
    <n v="1981"/>
    <d v="2017-12-20T00:00:00"/>
    <d v="2018-05-06T00:00:00"/>
    <x v="1"/>
    <s v="Sevilla"/>
    <s v="Departamento"/>
    <n v="44"/>
    <s v="Alquiler"/>
    <n v="16124.6"/>
    <n v="462050"/>
    <n v="369640"/>
    <n v="76285.399999999994"/>
    <s v="Carlos"/>
    <n v="4.2"/>
  </r>
  <r>
    <n v="1982"/>
    <d v="2017-12-21T00:00:00"/>
    <d v="2018-12-03T00:00:00"/>
    <x v="0"/>
    <s v="Córdoba"/>
    <s v="Estacionamiento"/>
    <n v="243"/>
    <s v="Venta"/>
    <n v="40833.68"/>
    <n v="1072877"/>
    <n v="858301.6"/>
    <n v="173741.72000000003"/>
    <s v="Sabrina"/>
    <n v="3.7"/>
  </r>
  <r>
    <n v="1983"/>
    <d v="2017-12-21T00:00:00"/>
    <d v="2018-06-26T00:00:00"/>
    <x v="0"/>
    <s v="Cádiz"/>
    <s v="Departamento"/>
    <n v="238"/>
    <s v="Venta"/>
    <n v="94899.36"/>
    <n v="2427119"/>
    <n v="1941695.2"/>
    <n v="390524.44000000006"/>
    <s v="Sabrina"/>
    <n v="4.3"/>
  </r>
  <r>
    <n v="1984"/>
    <d v="2017-12-21T00:00:00"/>
    <d v="2018-11-11T00:00:00"/>
    <x v="0"/>
    <s v="Córdoba"/>
    <s v="Casa"/>
    <n v="103"/>
    <s v="Alquiler"/>
    <n v="26832"/>
    <n v="737735"/>
    <n v="590188"/>
    <n v="120715"/>
    <s v="Sabrina"/>
    <n v="4.8"/>
  </r>
  <r>
    <n v="1985"/>
    <d v="2017-12-21T00:00:00"/>
    <d v="2018-04-29T00:00:00"/>
    <x v="1"/>
    <s v="Sevilla"/>
    <s v="Departamento"/>
    <n v="283"/>
    <s v="Venta"/>
    <n v="110912.12"/>
    <n v="2825913"/>
    <n v="2260730.4"/>
    <n v="454270.4800000001"/>
    <s v="Arturo"/>
    <n v="4.9000000000000004"/>
  </r>
  <r>
    <n v="1986"/>
    <d v="2017-12-21T00:00:00"/>
    <d v="2018-12-11T00:00:00"/>
    <x v="0"/>
    <s v="Córdoba"/>
    <s v="Casa"/>
    <n v="187"/>
    <s v="Venta"/>
    <n v="36706"/>
    <n v="976985"/>
    <n v="781588"/>
    <n v="158691"/>
    <s v="Carlos"/>
    <n v="4.9000000000000004"/>
  </r>
  <r>
    <n v="1987"/>
    <d v="2017-12-21T00:00:00"/>
    <d v="2018-05-04T00:00:00"/>
    <x v="1"/>
    <s v="Málaga"/>
    <s v="Depósito"/>
    <n v="133"/>
    <s v="Venta"/>
    <n v="34435.120000000003"/>
    <n v="912463"/>
    <n v="729970.4"/>
    <n v="148057.47999999998"/>
    <s v="Iván"/>
    <n v="3.7"/>
  </r>
  <r>
    <n v="1988"/>
    <d v="2017-12-22T00:00:00"/>
    <d v="2018-04-20T00:00:00"/>
    <x v="1"/>
    <s v="Málaga"/>
    <s v="Local Comercial"/>
    <n v="207"/>
    <s v="Venta"/>
    <n v="70076.2"/>
    <n v="1807415"/>
    <n v="1445932"/>
    <n v="291406.8"/>
    <s v="Ángeles"/>
    <n v="5"/>
  </r>
  <r>
    <n v="1989"/>
    <d v="2017-12-22T00:00:00"/>
    <d v="2018-10-13T00:00:00"/>
    <x v="0"/>
    <s v="Córdoba"/>
    <s v="Estacionamiento"/>
    <n v="272"/>
    <s v="Venta"/>
    <n v="101294.36"/>
    <n v="2585069"/>
    <n v="2068055.2"/>
    <n v="415719.44000000006"/>
    <s v="Iván"/>
    <n v="4.5"/>
  </r>
  <r>
    <n v="1990"/>
    <d v="2017-12-22T00:00:00"/>
    <d v="2018-04-29T00:00:00"/>
    <x v="1"/>
    <s v="Córdoba"/>
    <s v="Local Comercial"/>
    <n v="196"/>
    <s v="Venta"/>
    <n v="80090.2"/>
    <n v="2058365"/>
    <n v="1646692"/>
    <n v="331582.8"/>
    <s v="Carlos"/>
    <n v="4.8"/>
  </r>
  <r>
    <n v="1991"/>
    <d v="2017-12-22T00:00:00"/>
    <d v="2018-10-03T00:00:00"/>
    <x v="0"/>
    <s v="Cádiz"/>
    <s v="Estacionamiento"/>
    <n v="267"/>
    <s v="Venta"/>
    <n v="97516.32"/>
    <n v="2493443"/>
    <n v="1994754.4"/>
    <n v="401172.28000000009"/>
    <s v="Iván"/>
    <n v="4"/>
  </r>
  <r>
    <n v="1992"/>
    <d v="2017-12-22T00:00:00"/>
    <d v="2018-06-04T00:00:00"/>
    <x v="0"/>
    <s v="Cádiz"/>
    <s v="Casa"/>
    <n v="113"/>
    <s v="Venta"/>
    <n v="38345.760000000002"/>
    <n v="1020629"/>
    <n v="816503.2"/>
    <n v="165780.04000000004"/>
    <s v="Sabrina"/>
    <n v="4"/>
  </r>
  <r>
    <n v="1993"/>
    <d v="2017-12-23T00:00:00"/>
    <d v="2018-04-13T00:00:00"/>
    <x v="1"/>
    <s v="Sevilla"/>
    <s v="Local Comercial"/>
    <n v="296"/>
    <s v="Venta"/>
    <n v="83570.679999999993"/>
    <n v="2146827"/>
    <n v="1717461.6"/>
    <n v="345794.71999999991"/>
    <s v="Iván"/>
    <n v="4.5"/>
  </r>
  <r>
    <n v="1994"/>
    <d v="2017-12-23T00:00:00"/>
    <d v="2018-04-23T00:00:00"/>
    <x v="1"/>
    <s v="Córdoba"/>
    <s v="Oficinas"/>
    <n v="80"/>
    <s v="Alquiler"/>
    <n v="25168.68"/>
    <n v="687677"/>
    <n v="550141.6"/>
    <n v="112366.72000000003"/>
    <s v="Sabrina"/>
    <n v="4.9000000000000004"/>
  </r>
  <r>
    <n v="1995"/>
    <d v="2017-12-23T00:00:00"/>
    <d v="2018-07-04T00:00:00"/>
    <x v="0"/>
    <s v="Málaga"/>
    <s v="Terreno"/>
    <n v="262"/>
    <s v="Venta"/>
    <n v="89470.04"/>
    <n v="2300111"/>
    <n v="1840088.8"/>
    <n v="370552.16"/>
    <s v="Arturo"/>
    <n v="4.0999999999999996"/>
  </r>
  <r>
    <n v="1996"/>
    <d v="2017-12-23T00:00:00"/>
    <d v="2018-12-18T00:00:00"/>
    <x v="0"/>
    <s v="Córdoba"/>
    <s v="Departamento"/>
    <n v="174"/>
    <s v="Venta"/>
    <n v="64489.36"/>
    <n v="1679069"/>
    <n v="1343255.2"/>
    <n v="271324.44000000006"/>
    <s v="Sabrina"/>
    <n v="4.3"/>
  </r>
  <r>
    <n v="1997"/>
    <d v="2017-12-23T00:00:00"/>
    <d v="2018-04-02T00:00:00"/>
    <x v="1"/>
    <s v="Cádiz"/>
    <s v="Estacionamiento"/>
    <n v="202"/>
    <s v="Venta"/>
    <n v="41185.599999999999"/>
    <n v="1095325"/>
    <n v="876260"/>
    <n v="177879.4"/>
    <s v="Iván"/>
    <n v="3.8"/>
  </r>
  <r>
    <n v="1998"/>
    <d v="2017-12-24T00:00:00"/>
    <d v="2018-04-17T00:00:00"/>
    <x v="1"/>
    <s v="Málaga"/>
    <s v="Local Comercial"/>
    <n v="257"/>
    <s v="Venta"/>
    <n v="91482.12"/>
    <n v="2340413"/>
    <n v="1872330.4"/>
    <n v="376600.4800000001"/>
    <s v="Sabrina"/>
    <n v="4.0999999999999996"/>
  </r>
  <r>
    <n v="1999"/>
    <d v="2017-12-24T00:00:00"/>
    <d v="2018-05-23T00:00:00"/>
    <x v="0"/>
    <s v="Málaga"/>
    <s v="Local Comercial"/>
    <n v="238"/>
    <s v="Venta"/>
    <n v="66783.399999999994"/>
    <n v="1730195"/>
    <n v="1384156"/>
    <n v="279255.59999999998"/>
    <s v="Arturo"/>
    <n v="4.9000000000000004"/>
  </r>
  <r>
    <n v="2000"/>
    <d v="2017-12-25T00:00:00"/>
    <d v="2018-07-01T00:00:00"/>
    <x v="0"/>
    <s v="Cádiz"/>
    <s v="Terreno"/>
    <n v="93"/>
    <s v="Alquiler"/>
    <n v="17118.88"/>
    <n v="493157"/>
    <n v="394525.6"/>
    <n v="81512.520000000019"/>
    <s v="Arturo"/>
    <n v="4"/>
  </r>
  <r>
    <n v="2001"/>
    <d v="2017-12-25T00:00:00"/>
    <d v="2018-07-19T00:00:00"/>
    <x v="0"/>
    <s v="Málaga"/>
    <s v="Terreno"/>
    <n v="259"/>
    <s v="Venta"/>
    <n v="53188.2"/>
    <n v="1384540"/>
    <n v="1107632"/>
    <n v="223719.8"/>
    <s v="Carlos"/>
    <n v="4.4000000000000004"/>
  </r>
  <r>
    <n v="2002"/>
    <d v="2017-12-25T00:00:00"/>
    <d v="2018-08-28T00:00:00"/>
    <x v="0"/>
    <s v="Córdoba"/>
    <s v="Terreno"/>
    <n v="279"/>
    <s v="Venta"/>
    <n v="64913.08"/>
    <n v="1690337"/>
    <n v="1352269.6"/>
    <n v="273154.31999999989"/>
    <s v="Ángeles"/>
    <n v="3.7"/>
  </r>
  <r>
    <n v="2003"/>
    <d v="2017-12-26T00:00:00"/>
    <d v="2018-06-21T00:00:00"/>
    <x v="0"/>
    <s v="Cádiz"/>
    <s v="Depósito"/>
    <n v="296"/>
    <s v="Venta"/>
    <n v="56469"/>
    <n v="1468985"/>
    <n v="1175188"/>
    <n v="237328"/>
    <s v="Ángeles"/>
    <n v="4.5"/>
  </r>
  <r>
    <n v="2004"/>
    <d v="2017-12-26T00:00:00"/>
    <d v="2018-06-06T00:00:00"/>
    <x v="0"/>
    <s v="Sevilla"/>
    <s v="Depósito"/>
    <n v="51"/>
    <s v="Alquiler"/>
    <n v="10657.24"/>
    <n v="333341"/>
    <n v="266672.8"/>
    <n v="56010.960000000014"/>
    <s v="Ángeles"/>
    <n v="3.8"/>
  </r>
  <r>
    <n v="2005"/>
    <d v="2017-12-26T00:00:00"/>
    <d v="2018-04-20T00:00:00"/>
    <x v="1"/>
    <s v="Málaga"/>
    <s v="Casa"/>
    <n v="135"/>
    <s v="Alquiler"/>
    <n v="24554.12"/>
    <n v="666113"/>
    <n v="532890.4"/>
    <n v="108668.47999999998"/>
    <s v="Sabrina"/>
    <n v="3.7"/>
  </r>
  <r>
    <n v="2006"/>
    <d v="2017-12-27T00:00:00"/>
    <d v="2018-06-21T00:00:00"/>
    <x v="0"/>
    <s v="Málaga"/>
    <s v="Terreno"/>
    <n v="267"/>
    <s v="Venta"/>
    <n v="70272.12"/>
    <n v="1811013"/>
    <n v="1448810.4"/>
    <n v="291930.4800000001"/>
    <s v="Iván"/>
    <n v="4.2"/>
  </r>
  <r>
    <n v="2007"/>
    <d v="2017-12-27T00:00:00"/>
    <d v="2018-10-06T00:00:00"/>
    <x v="0"/>
    <s v="Cádiz"/>
    <s v="Casa"/>
    <n v="50"/>
    <s v="Alquiler"/>
    <n v="15009.48"/>
    <n v="438947"/>
    <n v="351157.6"/>
    <n v="72779.920000000027"/>
    <s v="Arturo"/>
    <n v="3.8"/>
  </r>
  <r>
    <n v="2008"/>
    <d v="2017-12-27T00:00:00"/>
    <d v="2018-03-30T00:00:00"/>
    <x v="1"/>
    <s v="Sevilla"/>
    <s v="Local Comercial"/>
    <n v="217"/>
    <s v="Venta"/>
    <n v="55456.44"/>
    <n v="1437846"/>
    <n v="1150276.8"/>
    <n v="232112.75999999995"/>
    <s v="Iván"/>
    <n v="4.3"/>
  </r>
  <r>
    <n v="2009"/>
    <d v="2017-12-27T00:00:00"/>
    <d v="2018-12-05T00:00:00"/>
    <x v="0"/>
    <s v="Córdoba"/>
    <s v="Local Comercial"/>
    <n v="130"/>
    <s v="Venta"/>
    <n v="36202.080000000002"/>
    <n v="964112"/>
    <n v="771289.59999999998"/>
    <n v="156620.32"/>
    <s v="Arturo"/>
    <n v="4.0999999999999996"/>
  </r>
  <r>
    <n v="2010"/>
    <d v="2017-12-27T00:00:00"/>
    <d v="2018-09-25T00:00:00"/>
    <x v="0"/>
    <s v="Cádiz"/>
    <s v="Depósito"/>
    <n v="154"/>
    <s v="Venta"/>
    <n v="40446.839999999997"/>
    <n v="1077231"/>
    <n v="861784.8"/>
    <n v="174999.35999999996"/>
    <s v="Sabrina"/>
    <n v="4.8"/>
  </r>
  <r>
    <n v="2011"/>
    <d v="2017-12-28T00:00:00"/>
    <d v="2018-09-17T00:00:00"/>
    <x v="0"/>
    <s v="Sevilla"/>
    <s v="Local Comercial"/>
    <n v="255"/>
    <s v="Venta"/>
    <n v="61019.519999999997"/>
    <n v="1592298"/>
    <n v="1273838.3999999999"/>
    <n v="257440.0800000001"/>
    <s v="Romina"/>
    <n v="4.9000000000000004"/>
  </r>
  <r>
    <n v="2012"/>
    <d v="2017-12-30T00:00:00"/>
    <d v="2018-12-23T00:00:00"/>
    <x v="0"/>
    <s v="Cádiz"/>
    <s v="Departamento"/>
    <n v="87"/>
    <s v="Venta"/>
    <n v="35965.64"/>
    <n v="961351"/>
    <n v="769080.8"/>
    <n v="156304.55999999994"/>
    <s v="Iván"/>
    <n v="4.4000000000000004"/>
  </r>
  <r>
    <n v="2013"/>
    <d v="2017-12-30T00:00:00"/>
    <d v="2018-12-12T00:00:00"/>
    <x v="0"/>
    <s v="Sevilla"/>
    <s v="Oficinas"/>
    <n v="134"/>
    <s v="Alquiler"/>
    <n v="28393.439999999999"/>
    <n v="776696"/>
    <n v="621356.80000000005"/>
    <n v="126945.75999999995"/>
    <s v="Arturo"/>
    <n v="4.5"/>
  </r>
  <r>
    <n v="2014"/>
    <d v="2017-12-30T00:00:00"/>
    <d v="2018-10-20T00:00:00"/>
    <x v="0"/>
    <s v="Málaga"/>
    <s v="Depósito"/>
    <n v="220"/>
    <s v="Venta"/>
    <n v="80313.279999999999"/>
    <n v="2066092"/>
    <n v="1652873.6"/>
    <n v="332905.11999999988"/>
    <s v="Romina"/>
    <n v="4.0999999999999996"/>
  </r>
  <r>
    <n v="2015"/>
    <d v="2017-12-30T00:00:00"/>
    <d v="2018-11-01T00:00:00"/>
    <x v="0"/>
    <s v="Córdoba"/>
    <s v="Casa"/>
    <n v="255"/>
    <s v="Venta"/>
    <n v="55282.04"/>
    <n v="1444211"/>
    <n v="1155368.8"/>
    <n v="233560.15999999995"/>
    <s v="Ángeles"/>
    <n v="4.3"/>
  </r>
  <r>
    <n v="2016"/>
    <d v="2017-12-31T00:00:00"/>
    <d v="2018-12-07T00:00:00"/>
    <x v="0"/>
    <s v="Córdoba"/>
    <s v="Local Comercial"/>
    <n v="279"/>
    <s v="Venta"/>
    <n v="111798.68"/>
    <n v="2851777"/>
    <n v="2281421.6"/>
    <n v="458556.71999999991"/>
    <s v="Iván"/>
    <n v="4"/>
  </r>
  <r>
    <n v="2017"/>
    <d v="2017-12-31T00:00:00"/>
    <d v="2018-10-22T00:00:00"/>
    <x v="0"/>
    <s v="Málaga"/>
    <s v="Oficinas"/>
    <n v="198"/>
    <s v="Venta"/>
    <n v="52488.72"/>
    <n v="1366453"/>
    <n v="1093162.3999999999"/>
    <n v="220801.88000000009"/>
    <s v="Ángeles"/>
    <n v="4.9000000000000004"/>
  </r>
  <r>
    <n v="2018"/>
    <d v="2018-01-01T00:00:00"/>
    <d v="2018-09-08T00:00:00"/>
    <x v="0"/>
    <s v="Málaga"/>
    <s v="Departamento"/>
    <n v="69"/>
    <s v="Alquiler"/>
    <n v="20995"/>
    <n v="582410"/>
    <n v="465928"/>
    <n v="95487"/>
    <s v="Carlos"/>
    <n v="4.2"/>
  </r>
  <r>
    <n v="2019"/>
    <d v="2018-01-01T00:00:00"/>
    <d v="2018-07-13T00:00:00"/>
    <x v="0"/>
    <s v="Sevilla"/>
    <s v="Oficinas"/>
    <n v="201"/>
    <s v="Venta"/>
    <n v="52731.8"/>
    <n v="1383905"/>
    <n v="1107124"/>
    <n v="224049.2"/>
    <s v="Iván"/>
    <n v="4.0999999999999996"/>
  </r>
  <r>
    <n v="2020"/>
    <d v="2018-01-01T00:00:00"/>
    <d v="2018-12-28T00:00:00"/>
    <x v="0"/>
    <s v="Sevilla"/>
    <s v="Oficinas"/>
    <n v="74"/>
    <s v="Alquiler"/>
    <n v="12324.4"/>
    <n v="359445"/>
    <n v="287556"/>
    <n v="59564.6"/>
    <s v="Arturo"/>
    <n v="4.0999999999999996"/>
  </r>
  <r>
    <n v="2021"/>
    <d v="2018-01-01T00:00:00"/>
    <d v="2018-12-17T00:00:00"/>
    <x v="0"/>
    <s v="Málaga"/>
    <s v="Casa"/>
    <n v="144"/>
    <s v="Venta"/>
    <n v="33778"/>
    <n v="909485"/>
    <n v="727588"/>
    <n v="148119"/>
    <s v="Iván"/>
    <n v="3.7"/>
  </r>
  <r>
    <n v="2022"/>
    <d v="2018-01-02T00:00:00"/>
    <d v="2018-09-05T00:00:00"/>
    <x v="0"/>
    <s v="Sevilla"/>
    <s v="Departamento"/>
    <n v="122"/>
    <s v="Alquiler"/>
    <n v="22751.24"/>
    <n v="625241"/>
    <n v="500192.8"/>
    <n v="102296.96000000001"/>
    <s v="Romina"/>
    <n v="3.7"/>
  </r>
  <r>
    <n v="2023"/>
    <d v="2018-01-02T00:00:00"/>
    <d v="2018-12-26T00:00:00"/>
    <x v="0"/>
    <s v="Sevilla"/>
    <s v="Depósito"/>
    <n v="138"/>
    <s v="Alquiler"/>
    <n v="29516.32"/>
    <n v="799718"/>
    <n v="639774.4"/>
    <n v="130427.27999999997"/>
    <s v="Sabrina"/>
    <n v="4.0999999999999996"/>
  </r>
  <r>
    <n v="2024"/>
    <d v="2018-01-02T00:00:00"/>
    <d v="2018-04-04T00:00:00"/>
    <x v="1"/>
    <s v="Sevilla"/>
    <s v="Local Comercial"/>
    <n v="267"/>
    <s v="Venta"/>
    <n v="97740.96"/>
    <n v="2507734"/>
    <n v="2006187.2"/>
    <n v="403805.84"/>
    <s v="Carlos"/>
    <n v="5"/>
  </r>
  <r>
    <n v="2025"/>
    <d v="2018-01-02T00:00:00"/>
    <d v="2018-11-03T00:00:00"/>
    <x v="0"/>
    <s v="Cádiz"/>
    <s v="Oficinas"/>
    <n v="272"/>
    <s v="Venta"/>
    <n v="58881.120000000003"/>
    <n v="1536163"/>
    <n v="1228930.3999999999"/>
    <n v="248351.4800000001"/>
    <s v="Sabrina"/>
    <n v="4.4000000000000004"/>
  </r>
  <r>
    <n v="2026"/>
    <d v="2018-01-03T00:00:00"/>
    <d v="2018-06-24T00:00:00"/>
    <x v="0"/>
    <s v="Córdoba"/>
    <s v="Terreno"/>
    <n v="210"/>
    <s v="Venta"/>
    <n v="43707.32"/>
    <n v="1146293"/>
    <n v="917034.4"/>
    <n v="185551.27999999997"/>
    <s v="Carlos"/>
    <n v="4.5999999999999996"/>
  </r>
  <r>
    <n v="2027"/>
    <d v="2018-01-03T00:00:00"/>
    <d v="2018-08-29T00:00:00"/>
    <x v="0"/>
    <s v="Sevilla"/>
    <s v="Depósito"/>
    <n v="35"/>
    <s v="Alquiler"/>
    <n v="14116.36"/>
    <n v="405444"/>
    <n v="324355.20000000001"/>
    <n v="66972.439999999988"/>
    <s v="Romina"/>
    <n v="4.4000000000000004"/>
  </r>
  <r>
    <n v="2028"/>
    <d v="2018-01-03T00:00:00"/>
    <d v="2018-05-01T00:00:00"/>
    <x v="1"/>
    <s v="Córdoba"/>
    <s v="Departamento"/>
    <n v="118"/>
    <s v="Alquiler"/>
    <n v="26091.4"/>
    <n v="717245"/>
    <n v="573796"/>
    <n v="117357.6"/>
    <s v="Ángeles"/>
    <n v="3.8"/>
  </r>
  <r>
    <n v="2029"/>
    <d v="2018-01-03T00:00:00"/>
    <d v="2018-06-29T00:00:00"/>
    <x v="0"/>
    <s v="Málaga"/>
    <s v="Oficinas"/>
    <n v="172"/>
    <s v="Venta"/>
    <n v="45809.36"/>
    <n v="1212694"/>
    <n v="970155.2"/>
    <n v="196729.44000000006"/>
    <s v="Romina"/>
    <n v="3.7"/>
  </r>
  <r>
    <n v="2030"/>
    <d v="2018-01-03T00:00:00"/>
    <d v="2018-07-12T00:00:00"/>
    <x v="0"/>
    <s v="Sevilla"/>
    <s v="Local Comercial"/>
    <n v="224"/>
    <s v="Venta"/>
    <n v="87989.72"/>
    <n v="2255953"/>
    <n v="1804762.4"/>
    <n v="363200.88000000012"/>
    <s v="Sabrina"/>
    <n v="5"/>
  </r>
  <r>
    <n v="2031"/>
    <d v="2018-01-03T00:00:00"/>
    <d v="2018-07-16T00:00:00"/>
    <x v="0"/>
    <s v="Córdoba"/>
    <s v="Casa"/>
    <n v="227"/>
    <s v="Venta"/>
    <n v="56869"/>
    <n v="1486910"/>
    <n v="1189528"/>
    <n v="240513"/>
    <s v="Sabrina"/>
    <n v="5"/>
  </r>
  <r>
    <n v="2032"/>
    <d v="2018-01-03T00:00:00"/>
    <d v="2018-05-21T00:00:00"/>
    <x v="1"/>
    <s v="Cádiz"/>
    <s v="Local Comercial"/>
    <n v="110"/>
    <s v="Alquiler"/>
    <n v="23628.68"/>
    <n v="652677"/>
    <n v="522141.6"/>
    <n v="106906.72000000003"/>
    <s v="Ángeles"/>
    <n v="4.2"/>
  </r>
  <r>
    <n v="2033"/>
    <d v="2018-01-03T00:00:00"/>
    <d v="2018-09-11T00:00:00"/>
    <x v="0"/>
    <s v="Córdoba"/>
    <s v="Depósito"/>
    <n v="149"/>
    <s v="Venta"/>
    <n v="48987"/>
    <n v="1284235"/>
    <n v="1027388"/>
    <n v="207860"/>
    <s v="Ángeles"/>
    <n v="4.7"/>
  </r>
  <r>
    <n v="2034"/>
    <d v="2018-01-05T00:00:00"/>
    <d v="2018-10-16T00:00:00"/>
    <x v="0"/>
    <s v="Málaga"/>
    <s v="Departamento"/>
    <n v="156"/>
    <s v="Alquiler"/>
    <n v="29521.88"/>
    <n v="797532"/>
    <n v="638025.6"/>
    <n v="129984.52000000002"/>
    <s v="Sabrina"/>
    <n v="3.8"/>
  </r>
  <r>
    <n v="2035"/>
    <d v="2018-01-05T00:00:00"/>
    <d v="2018-09-12T00:00:00"/>
    <x v="0"/>
    <s v="Málaga"/>
    <s v="Depósito"/>
    <n v="285"/>
    <s v="Venta"/>
    <n v="71457.600000000006"/>
    <n v="1845625"/>
    <n v="1476500"/>
    <n v="297667.40000000002"/>
    <s v="Carlos"/>
    <n v="3.8"/>
  </r>
  <r>
    <n v="2036"/>
    <d v="2018-01-05T00:00:00"/>
    <d v="2018-06-26T00:00:00"/>
    <x v="0"/>
    <s v="Málaga"/>
    <s v="Local Comercial"/>
    <n v="87"/>
    <s v="Alquiler"/>
    <n v="16747.599999999999"/>
    <n v="483425"/>
    <n v="386740"/>
    <n v="79937.399999999994"/>
    <s v="Ángeles"/>
    <n v="3.7"/>
  </r>
  <r>
    <n v="2037"/>
    <d v="2018-01-06T00:00:00"/>
    <d v="2018-04-20T00:00:00"/>
    <x v="1"/>
    <s v="Sevilla"/>
    <s v="Departamento"/>
    <n v="107"/>
    <s v="Alquiler"/>
    <n v="26865"/>
    <n v="737185"/>
    <n v="589748"/>
    <n v="120572"/>
    <s v="Arturo"/>
    <n v="4.5999999999999996"/>
  </r>
  <r>
    <n v="2038"/>
    <d v="2018-01-06T00:00:00"/>
    <d v="2018-04-19T00:00:00"/>
    <x v="1"/>
    <s v="Málaga"/>
    <s v="Depósito"/>
    <n v="280"/>
    <s v="Venta"/>
    <n v="83350.36"/>
    <n v="2144269"/>
    <n v="1715415.2"/>
    <n v="345503.44000000006"/>
    <s v="Ángeles"/>
    <n v="4"/>
  </r>
  <r>
    <n v="2039"/>
    <d v="2018-01-06T00:00:00"/>
    <d v="2018-06-21T00:00:00"/>
    <x v="0"/>
    <s v="Córdoba"/>
    <s v="Terreno"/>
    <n v="194"/>
    <s v="Venta"/>
    <n v="44702.04"/>
    <n v="1175561"/>
    <n v="940448.8"/>
    <n v="190410.15999999995"/>
    <s v="Carlos"/>
    <n v="5"/>
  </r>
  <r>
    <n v="2040"/>
    <d v="2018-01-07T00:00:00"/>
    <d v="2018-11-01T00:00:00"/>
    <x v="0"/>
    <s v="Cádiz"/>
    <s v="Departamento"/>
    <n v="202"/>
    <s v="Venta"/>
    <n v="79826.399999999994"/>
    <n v="2050595"/>
    <n v="1640476"/>
    <n v="330292.59999999998"/>
    <s v="Carlos"/>
    <n v="4.7"/>
  </r>
  <r>
    <n v="2041"/>
    <d v="2018-01-07T00:00:00"/>
    <d v="2018-09-02T00:00:00"/>
    <x v="0"/>
    <s v="Málaga"/>
    <s v="Departamento"/>
    <n v="117"/>
    <s v="Venta"/>
    <n v="32178"/>
    <n v="859685"/>
    <n v="687748"/>
    <n v="139759"/>
    <s v="Ángeles"/>
    <n v="4.2"/>
  </r>
  <r>
    <n v="2042"/>
    <d v="2018-01-08T00:00:00"/>
    <d v="2018-08-01T00:00:00"/>
    <x v="0"/>
    <s v="Málaga"/>
    <s v="Departamento"/>
    <n v="77"/>
    <s v="Alquiler"/>
    <n v="20601.2"/>
    <n v="575765"/>
    <n v="460612"/>
    <n v="94551.8"/>
    <s v="Ángeles"/>
    <n v="4.5999999999999996"/>
  </r>
  <r>
    <n v="2043"/>
    <d v="2018-01-08T00:00:00"/>
    <d v="2018-05-07T00:00:00"/>
    <x v="1"/>
    <s v="Cádiz"/>
    <s v="Oficinas"/>
    <n v="275"/>
    <s v="Venta"/>
    <n v="92704"/>
    <n v="2382885"/>
    <n v="1906308"/>
    <n v="383873"/>
    <s v="Ángeles"/>
    <n v="3.6"/>
  </r>
  <r>
    <n v="2044"/>
    <d v="2018-01-08T00:00:00"/>
    <d v="2018-09-19T00:00:00"/>
    <x v="0"/>
    <s v="Málaga"/>
    <s v="Depósito"/>
    <n v="103"/>
    <s v="Alquiler"/>
    <n v="21962.68"/>
    <n v="604227"/>
    <n v="483381.6"/>
    <n v="98882.72000000003"/>
    <s v="Iván"/>
    <n v="3.6"/>
  </r>
  <r>
    <n v="2045"/>
    <d v="2018-01-09T00:00:00"/>
    <d v="2018-05-05T00:00:00"/>
    <x v="1"/>
    <s v="Sevilla"/>
    <s v="Departamento"/>
    <n v="191"/>
    <s v="Venta"/>
    <n v="70570.399999999994"/>
    <n v="1829045"/>
    <n v="1463236"/>
    <n v="295238.59999999998"/>
    <s v="Carlos"/>
    <n v="4"/>
  </r>
  <r>
    <n v="2046"/>
    <d v="2018-01-09T00:00:00"/>
    <d v="2018-11-26T00:00:00"/>
    <x v="0"/>
    <s v="Córdoba"/>
    <s v="Departamento"/>
    <n v="249"/>
    <s v="Venta"/>
    <n v="92371.92"/>
    <n v="2368133"/>
    <n v="1894506.4"/>
    <n v="381254.68000000011"/>
    <s v="Sabrina"/>
    <n v="4.3"/>
  </r>
  <r>
    <n v="2047"/>
    <d v="2018-01-09T00:00:00"/>
    <d v="2018-07-24T00:00:00"/>
    <x v="0"/>
    <s v="Sevilla"/>
    <s v="Oficinas"/>
    <n v="244"/>
    <s v="Venta"/>
    <n v="81022.2"/>
    <n v="2089490"/>
    <n v="1671592"/>
    <n v="336875.8"/>
    <s v="Sabrina"/>
    <n v="3.8"/>
  </r>
  <r>
    <n v="2048"/>
    <d v="2018-01-10T00:00:00"/>
    <d v="2018-08-05T00:00:00"/>
    <x v="0"/>
    <s v="Cádiz"/>
    <s v="Terreno"/>
    <n v="166"/>
    <s v="Venta"/>
    <n v="42903.199999999997"/>
    <n v="1138765"/>
    <n v="911012"/>
    <n v="184849.8"/>
    <s v="Arturo"/>
    <n v="4.9000000000000004"/>
  </r>
  <r>
    <n v="2049"/>
    <d v="2018-01-10T00:00:00"/>
    <d v="2018-09-04T00:00:00"/>
    <x v="0"/>
    <s v="Cádiz"/>
    <s v="Depósito"/>
    <n v="272"/>
    <s v="Venta"/>
    <n v="73561"/>
    <n v="1893010"/>
    <n v="1514408"/>
    <n v="305041"/>
    <s v="Iván"/>
    <n v="3.8"/>
  </r>
  <r>
    <n v="2050"/>
    <d v="2018-01-10T00:00:00"/>
    <d v="2018-06-08T00:00:00"/>
    <x v="1"/>
    <s v="Córdoba"/>
    <s v="Terreno"/>
    <n v="173"/>
    <s v="Venta"/>
    <n v="68517.8"/>
    <n v="1777805"/>
    <n v="1422244"/>
    <n v="287043.20000000001"/>
    <s v="Ángeles"/>
    <n v="4.7"/>
  </r>
  <r>
    <n v="2051"/>
    <d v="2018-01-11T00:00:00"/>
    <d v="2018-11-13T00:00:00"/>
    <x v="0"/>
    <s v="Málaga"/>
    <s v="Departamento"/>
    <n v="127"/>
    <s v="Venta"/>
    <n v="50211.4"/>
    <n v="1312045"/>
    <n v="1049636"/>
    <n v="212197.6"/>
    <s v="Ángeles"/>
    <n v="3.7"/>
  </r>
  <r>
    <n v="2052"/>
    <d v="2018-01-11T00:00:00"/>
    <d v="2018-10-14T00:00:00"/>
    <x v="0"/>
    <s v="Cádiz"/>
    <s v="Departamento"/>
    <n v="61"/>
    <s v="Alquiler"/>
    <n v="14489.44"/>
    <n v="422521"/>
    <n v="338016.8"/>
    <n v="70014.760000000009"/>
    <s v="Iván"/>
    <n v="4.5999999999999996"/>
  </r>
  <r>
    <n v="2053"/>
    <d v="2018-01-11T00:00:00"/>
    <d v="2018-10-07T00:00:00"/>
    <x v="0"/>
    <s v="Cádiz"/>
    <s v="Depósito"/>
    <n v="178"/>
    <s v="Venta"/>
    <n v="68055"/>
    <n v="1767160"/>
    <n v="1413728"/>
    <n v="285377"/>
    <s v="Ángeles"/>
    <n v="4.4000000000000004"/>
  </r>
  <r>
    <n v="2054"/>
    <d v="2018-01-11T00:00:00"/>
    <d v="2018-05-14T00:00:00"/>
    <x v="1"/>
    <s v="Cádiz"/>
    <s v="Terreno"/>
    <n v="241"/>
    <s v="Venta"/>
    <n v="62095.88"/>
    <n v="1605182"/>
    <n v="1284145.6000000001"/>
    <n v="258940.5199999999"/>
    <s v="Sabrina"/>
    <n v="4.2"/>
  </r>
  <r>
    <n v="2055"/>
    <d v="2018-01-11T00:00:00"/>
    <d v="2018-08-05T00:00:00"/>
    <x v="0"/>
    <s v="Córdoba"/>
    <s v="Estacionamiento"/>
    <n v="265"/>
    <s v="Venta"/>
    <n v="47035.6"/>
    <n v="1232950"/>
    <n v="986360"/>
    <n v="199554.4"/>
    <s v="Iván"/>
    <n v="4.4000000000000004"/>
  </r>
  <r>
    <n v="2056"/>
    <d v="2018-01-12T00:00:00"/>
    <d v="2019-01-05T00:00:00"/>
    <x v="0"/>
    <s v="Córdoba"/>
    <s v="Terreno"/>
    <n v="284"/>
    <s v="Venta"/>
    <n v="97512.2"/>
    <n v="2498765"/>
    <n v="1999012"/>
    <n v="402240.8"/>
    <s v="Iván"/>
    <n v="4.0999999999999996"/>
  </r>
  <r>
    <n v="2057"/>
    <d v="2018-01-12T00:00:00"/>
    <d v="2018-11-30T00:00:00"/>
    <x v="0"/>
    <s v="Córdoba"/>
    <s v="Oficinas"/>
    <n v="48"/>
    <s v="Alquiler"/>
    <n v="15925.24"/>
    <n v="455741"/>
    <n v="364592.8"/>
    <n v="75222.960000000006"/>
    <s v="Ángeles"/>
    <n v="4"/>
  </r>
  <r>
    <n v="2058"/>
    <d v="2018-01-13T00:00:00"/>
    <d v="2018-10-03T00:00:00"/>
    <x v="0"/>
    <s v="Cádiz"/>
    <s v="Departamento"/>
    <n v="115"/>
    <s v="Venta"/>
    <n v="46760.04"/>
    <n v="1220861"/>
    <n v="976688.8"/>
    <n v="197412.15999999995"/>
    <s v="Sabrina"/>
    <n v="4.5999999999999996"/>
  </r>
  <r>
    <n v="2059"/>
    <d v="2018-01-13T00:00:00"/>
    <d v="2018-12-28T00:00:00"/>
    <x v="0"/>
    <s v="Cádiz"/>
    <s v="Local Comercial"/>
    <n v="92"/>
    <s v="Alquiler"/>
    <n v="28649.200000000001"/>
    <n v="774915"/>
    <n v="619932"/>
    <n v="126333.8"/>
    <s v="Sabrina"/>
    <n v="5"/>
  </r>
  <r>
    <n v="2060"/>
    <d v="2018-01-13T00:00:00"/>
    <d v="2018-08-21T00:00:00"/>
    <x v="0"/>
    <s v="Málaga"/>
    <s v="Depósito"/>
    <n v="200"/>
    <s v="Venta"/>
    <n v="56666.32"/>
    <n v="1473893"/>
    <n v="1179114.3999999999"/>
    <n v="238112.28000000009"/>
    <s v="Ángeles"/>
    <n v="4.9000000000000004"/>
  </r>
  <r>
    <n v="2061"/>
    <d v="2018-01-13T00:00:00"/>
    <d v="2018-12-25T00:00:00"/>
    <x v="0"/>
    <s v="Málaga"/>
    <s v="Casa"/>
    <n v="255"/>
    <s v="Venta"/>
    <n v="63693.04"/>
    <n v="1652336"/>
    <n v="1321868.8"/>
    <n v="266774.15999999997"/>
    <s v="Iván"/>
    <n v="4.5999999999999996"/>
  </r>
  <r>
    <n v="2062"/>
    <d v="2018-01-13T00:00:00"/>
    <d v="2018-05-21T00:00:00"/>
    <x v="1"/>
    <s v="Córdoba"/>
    <s v="Estacionamiento"/>
    <n v="49"/>
    <s v="Alquiler"/>
    <n v="17887.88"/>
    <n v="503207"/>
    <n v="402565.6"/>
    <n v="82753.520000000019"/>
    <s v="Iván"/>
    <n v="4"/>
  </r>
  <r>
    <n v="2063"/>
    <d v="2018-01-13T00:00:00"/>
    <d v="2018-09-03T00:00:00"/>
    <x v="0"/>
    <s v="Cádiz"/>
    <s v="Estacionamiento"/>
    <n v="267"/>
    <s v="Venta"/>
    <n v="57177.24"/>
    <n v="1487041"/>
    <n v="1189632.8"/>
    <n v="240230.95999999996"/>
    <s v="Ángeles"/>
    <n v="3.8"/>
  </r>
  <r>
    <n v="2064"/>
    <d v="2018-01-14T00:00:00"/>
    <d v="2018-12-19T00:00:00"/>
    <x v="0"/>
    <s v="Málaga"/>
    <s v="Departamento"/>
    <n v="138"/>
    <s v="Venta"/>
    <n v="52205.24"/>
    <n v="1368341"/>
    <n v="1094672.8"/>
    <n v="221462.95999999996"/>
    <s v="Sabrina"/>
    <n v="4.4000000000000004"/>
  </r>
  <r>
    <n v="2065"/>
    <d v="2018-01-14T00:00:00"/>
    <d v="2018-09-26T00:00:00"/>
    <x v="0"/>
    <s v="Sevilla"/>
    <s v="Depósito"/>
    <n v="143"/>
    <s v="Venta"/>
    <n v="33864"/>
    <n v="909685"/>
    <n v="727748"/>
    <n v="148073"/>
    <s v="Arturo"/>
    <n v="4.5999999999999996"/>
  </r>
  <r>
    <n v="2066"/>
    <d v="2018-01-14T00:00:00"/>
    <d v="2018-10-17T00:00:00"/>
    <x v="0"/>
    <s v="Málaga"/>
    <s v="Casa"/>
    <n v="162"/>
    <s v="Venta"/>
    <n v="57479.8"/>
    <n v="1498055"/>
    <n v="1198444"/>
    <n v="242131.20000000001"/>
    <s v="Romina"/>
    <n v="3.7"/>
  </r>
  <r>
    <n v="2067"/>
    <d v="2018-01-14T00:00:00"/>
    <d v="2018-11-16T00:00:00"/>
    <x v="0"/>
    <s v="Cádiz"/>
    <s v="Depósito"/>
    <n v="122"/>
    <s v="Alquiler"/>
    <n v="21575.08"/>
    <n v="599312"/>
    <n v="479449.59999999998"/>
    <n v="98287.320000000022"/>
    <s v="Carlos"/>
    <n v="4.5"/>
  </r>
  <r>
    <n v="2068"/>
    <d v="2018-01-14T00:00:00"/>
    <d v="2018-11-22T00:00:00"/>
    <x v="0"/>
    <s v="Cádiz"/>
    <s v="Departamento"/>
    <n v="250"/>
    <s v="Venta"/>
    <n v="98581.4"/>
    <n v="2530895"/>
    <n v="2024716"/>
    <n v="407597.6"/>
    <s v="Sabrina"/>
    <n v="4.7"/>
  </r>
  <r>
    <n v="2069"/>
    <d v="2018-01-15T00:00:00"/>
    <d v="2018-11-07T00:00:00"/>
    <x v="0"/>
    <s v="Sevilla"/>
    <s v="Estacionamiento"/>
    <n v="193"/>
    <s v="Venta"/>
    <n v="66661.279999999999"/>
    <n v="1721617"/>
    <n v="1377293.6"/>
    <n v="277662.11999999988"/>
    <s v="Carlos"/>
    <n v="3.6"/>
  </r>
  <r>
    <n v="2070"/>
    <d v="2018-01-15T00:00:00"/>
    <d v="2018-05-31T00:00:00"/>
    <x v="1"/>
    <s v="Córdoba"/>
    <s v="Depósito"/>
    <n v="239"/>
    <s v="Venta"/>
    <n v="94860.6"/>
    <n v="2435525"/>
    <n v="1948420"/>
    <n v="392244.4"/>
    <s v="Carlos"/>
    <n v="4.5999999999999996"/>
  </r>
  <r>
    <n v="2071"/>
    <d v="2018-01-15T00:00:00"/>
    <d v="2018-04-25T00:00:00"/>
    <x v="1"/>
    <s v="Córdoba"/>
    <s v="Casa"/>
    <n v="268"/>
    <s v="Venta"/>
    <n v="98407.48"/>
    <n v="2524197"/>
    <n v="2019357.6"/>
    <n v="406431.91999999993"/>
    <s v="Romina"/>
    <n v="3.6"/>
  </r>
  <r>
    <n v="2072"/>
    <d v="2018-01-15T00:00:00"/>
    <d v="2018-07-03T00:00:00"/>
    <x v="0"/>
    <s v="Córdoba"/>
    <s v="Casa"/>
    <n v="90"/>
    <s v="Venta"/>
    <n v="31396.799999999999"/>
    <n v="844655"/>
    <n v="675724"/>
    <n v="137534.20000000001"/>
    <s v="Iván"/>
    <n v="4.5999999999999996"/>
  </r>
  <r>
    <n v="2073"/>
    <d v="2018-01-15T00:00:00"/>
    <d v="2018-12-16T00:00:00"/>
    <x v="0"/>
    <s v="Málaga"/>
    <s v="Oficinas"/>
    <n v="233"/>
    <s v="Venta"/>
    <n v="80464.320000000007"/>
    <n v="2067268"/>
    <n v="1653814.4"/>
    <n v="332989.28000000009"/>
    <s v="Ángeles"/>
    <n v="3.6"/>
  </r>
  <r>
    <n v="2074"/>
    <d v="2018-01-16T00:00:00"/>
    <d v="2018-12-19T00:00:00"/>
    <x v="0"/>
    <s v="Sevilla"/>
    <s v="Oficinas"/>
    <n v="75"/>
    <s v="Alquiler"/>
    <n v="13389.2"/>
    <n v="399765"/>
    <n v="319812"/>
    <n v="66563.8"/>
    <s v="Arturo"/>
    <n v="5"/>
  </r>
  <r>
    <n v="2075"/>
    <d v="2018-01-16T00:00:00"/>
    <d v="2018-07-01T00:00:00"/>
    <x v="0"/>
    <s v="Cádiz"/>
    <s v="Casa"/>
    <n v="202"/>
    <s v="Venta"/>
    <n v="53380.6"/>
    <n v="1391850"/>
    <n v="1113480"/>
    <n v="224989.4"/>
    <s v="Carlos"/>
    <n v="4.9000000000000004"/>
  </r>
  <r>
    <n v="2076"/>
    <d v="2018-01-17T00:00:00"/>
    <d v="2018-10-20T00:00:00"/>
    <x v="0"/>
    <s v="Cádiz"/>
    <s v="Casa"/>
    <n v="260"/>
    <s v="Venta"/>
    <n v="42319"/>
    <n v="1111160"/>
    <n v="888928"/>
    <n v="179913"/>
    <s v="Romina"/>
    <n v="4.8"/>
  </r>
  <r>
    <n v="2077"/>
    <d v="2018-01-17T00:00:00"/>
    <d v="2018-05-22T00:00:00"/>
    <x v="1"/>
    <s v="Córdoba"/>
    <s v="Depósito"/>
    <n v="240"/>
    <s v="Venta"/>
    <n v="94741.32"/>
    <n v="2434493"/>
    <n v="1947594.4"/>
    <n v="392157.28000000009"/>
    <s v="Iván"/>
    <n v="4"/>
  </r>
  <r>
    <n v="2078"/>
    <d v="2018-01-17T00:00:00"/>
    <d v="2018-05-10T00:00:00"/>
    <x v="1"/>
    <s v="Málaga"/>
    <s v="Estacionamiento"/>
    <n v="118"/>
    <s v="Alquiler"/>
    <n v="23369.68"/>
    <n v="645827"/>
    <n v="516661.6"/>
    <n v="105795.72000000003"/>
    <s v="Romina"/>
    <n v="3.6"/>
  </r>
  <r>
    <n v="2079"/>
    <d v="2018-01-17T00:00:00"/>
    <d v="2018-07-26T00:00:00"/>
    <x v="0"/>
    <s v="Málaga"/>
    <s v="Departamento"/>
    <n v="216"/>
    <s v="Venta"/>
    <n v="55419.76"/>
    <n v="1448454"/>
    <n v="1158763.2"/>
    <n v="234271.04000000004"/>
    <s v="Arturo"/>
    <n v="4.2"/>
  </r>
  <r>
    <n v="2080"/>
    <d v="2018-01-18T00:00:00"/>
    <d v="2018-04-21T00:00:00"/>
    <x v="1"/>
    <s v="Cádiz"/>
    <s v="Estacionamiento"/>
    <n v="229"/>
    <s v="Venta"/>
    <n v="80817.240000000005"/>
    <n v="2086091"/>
    <n v="1668872.8"/>
    <n v="336400.95999999996"/>
    <s v="Ángeles"/>
    <n v="4.5999999999999996"/>
  </r>
  <r>
    <n v="2081"/>
    <d v="2018-01-18T00:00:00"/>
    <d v="2018-05-15T00:00:00"/>
    <x v="1"/>
    <s v="Málaga"/>
    <s v="Estacionamiento"/>
    <n v="62"/>
    <s v="Alquiler"/>
    <n v="19396.400000000001"/>
    <n v="537095"/>
    <n v="429676"/>
    <n v="88022.6"/>
    <s v="Sabrina"/>
    <n v="3.9"/>
  </r>
  <r>
    <n v="2082"/>
    <d v="2018-01-19T00:00:00"/>
    <d v="2018-06-16T00:00:00"/>
    <x v="1"/>
    <s v="Málaga"/>
    <s v="Terreno"/>
    <n v="110"/>
    <s v="Venta"/>
    <n v="36424.480000000003"/>
    <n v="975047"/>
    <n v="780037.6"/>
    <n v="158584.92000000001"/>
    <s v="Ángeles"/>
    <n v="4.2"/>
  </r>
  <r>
    <n v="2083"/>
    <d v="2018-01-19T00:00:00"/>
    <d v="2018-07-28T00:00:00"/>
    <x v="0"/>
    <s v="Sevilla"/>
    <s v="Casa"/>
    <n v="263"/>
    <s v="Venta"/>
    <n v="89052.12"/>
    <n v="2281688"/>
    <n v="1825350.4"/>
    <n v="367285.4800000001"/>
    <s v="Ángeles"/>
    <n v="4.2"/>
  </r>
  <r>
    <n v="2084"/>
    <d v="2018-01-19T00:00:00"/>
    <d v="2018-07-20T00:00:00"/>
    <x v="0"/>
    <s v="Cádiz"/>
    <s v="Depósito"/>
    <n v="181"/>
    <s v="Venta"/>
    <n v="56138.8"/>
    <n v="1458705"/>
    <n v="1166964"/>
    <n v="235602.2"/>
    <s v="Ángeles"/>
    <n v="3.9"/>
  </r>
  <r>
    <n v="2085"/>
    <d v="2018-01-19T00:00:00"/>
    <d v="2018-06-28T00:00:00"/>
    <x v="0"/>
    <s v="Córdoba"/>
    <s v="Departamento"/>
    <n v="291"/>
    <s v="Venta"/>
    <n v="94636.28"/>
    <n v="2424317"/>
    <n v="1939453.6"/>
    <n v="390227.11999999988"/>
    <s v="Ángeles"/>
    <n v="4.3"/>
  </r>
  <r>
    <n v="2086"/>
    <d v="2018-01-20T00:00:00"/>
    <d v="2018-06-26T00:00:00"/>
    <x v="0"/>
    <s v="Cádiz"/>
    <s v="Terreno"/>
    <n v="250"/>
    <s v="Venta"/>
    <n v="56123.199999999997"/>
    <n v="1464965"/>
    <n v="1171972"/>
    <n v="236869.8"/>
    <s v="Arturo"/>
    <n v="3.9"/>
  </r>
  <r>
    <n v="2087"/>
    <d v="2018-01-20T00:00:00"/>
    <d v="2018-10-15T00:00:00"/>
    <x v="0"/>
    <s v="Sevilla"/>
    <s v="Departamento"/>
    <n v="261"/>
    <s v="Venta"/>
    <n v="83749.399999999994"/>
    <n v="2156220"/>
    <n v="1724976"/>
    <n v="347494.6"/>
    <s v="Arturo"/>
    <n v="4.0999999999999996"/>
  </r>
  <r>
    <n v="2088"/>
    <d v="2018-01-21T00:00:00"/>
    <d v="2018-10-30T00:00:00"/>
    <x v="0"/>
    <s v="Cádiz"/>
    <s v="Local Comercial"/>
    <n v="98"/>
    <s v="Alquiler"/>
    <n v="26369.040000000001"/>
    <n v="710761"/>
    <n v="568608.80000000005"/>
    <n v="115783.15999999995"/>
    <s v="Sabrina"/>
    <n v="4.7"/>
  </r>
  <r>
    <n v="2089"/>
    <d v="2018-01-21T00:00:00"/>
    <d v="2018-12-15T00:00:00"/>
    <x v="0"/>
    <s v="Córdoba"/>
    <s v="Estacionamiento"/>
    <n v="35"/>
    <s v="Alquiler"/>
    <n v="9086.44"/>
    <n v="291546"/>
    <n v="233236.8"/>
    <n v="49222.760000000009"/>
    <s v="Arturo"/>
    <n v="4.3"/>
  </r>
  <r>
    <n v="2090"/>
    <d v="2018-01-21T00:00:00"/>
    <d v="2018-06-08T00:00:00"/>
    <x v="1"/>
    <s v="Cádiz"/>
    <s v="Departamento"/>
    <n v="175"/>
    <s v="Venta"/>
    <n v="43416.84"/>
    <n v="1141331"/>
    <n v="913064.8"/>
    <n v="184849.35999999996"/>
    <s v="Iván"/>
    <n v="3.8"/>
  </r>
  <r>
    <n v="2091"/>
    <d v="2018-01-23T00:00:00"/>
    <d v="2018-08-31T00:00:00"/>
    <x v="0"/>
    <s v="Cádiz"/>
    <s v="Depósito"/>
    <n v="164"/>
    <s v="Venta"/>
    <n v="51110.12"/>
    <n v="1334888"/>
    <n v="1067910.3999999999"/>
    <n v="215867.4800000001"/>
    <s v="Romina"/>
    <n v="4.0999999999999996"/>
  </r>
  <r>
    <n v="2092"/>
    <d v="2018-01-23T00:00:00"/>
    <d v="2018-09-01T00:00:00"/>
    <x v="0"/>
    <s v="Sevilla"/>
    <s v="Oficinas"/>
    <n v="78"/>
    <s v="Alquiler"/>
    <n v="17811.400000000001"/>
    <n v="509170"/>
    <n v="407336"/>
    <n v="84022.6"/>
    <s v="Arturo"/>
    <n v="4.5"/>
  </r>
  <r>
    <n v="2093"/>
    <d v="2018-01-23T00:00:00"/>
    <d v="2018-06-15T00:00:00"/>
    <x v="1"/>
    <s v="Málaga"/>
    <s v="Departamento"/>
    <n v="287"/>
    <s v="Venta"/>
    <n v="46491.64"/>
    <n v="1219326"/>
    <n v="975460.8"/>
    <n v="197373.55999999994"/>
    <s v="Ángeles"/>
    <n v="4.8"/>
  </r>
  <r>
    <n v="2094"/>
    <d v="2018-01-23T00:00:00"/>
    <d v="2018-10-03T00:00:00"/>
    <x v="0"/>
    <s v="Sevilla"/>
    <s v="Local Comercial"/>
    <n v="149"/>
    <s v="Venta"/>
    <n v="56389.72"/>
    <n v="1463603"/>
    <n v="1170882.3999999999"/>
    <n v="236330.88000000009"/>
    <s v="Arturo"/>
    <n v="4.4000000000000004"/>
  </r>
  <r>
    <n v="2095"/>
    <d v="2018-01-23T00:00:00"/>
    <d v="2018-09-01T00:00:00"/>
    <x v="0"/>
    <s v="Córdoba"/>
    <s v="Casa"/>
    <n v="37"/>
    <s v="Alquiler"/>
    <n v="10058.200000000001"/>
    <n v="309365"/>
    <n v="247492"/>
    <n v="51814.8"/>
    <s v="Ángeles"/>
    <n v="3.8"/>
  </r>
  <r>
    <n v="2096"/>
    <d v="2018-01-23T00:00:00"/>
    <d v="2018-11-11T00:00:00"/>
    <x v="0"/>
    <s v="Cádiz"/>
    <s v="Terreno"/>
    <n v="133"/>
    <s v="Venta"/>
    <n v="32489.64"/>
    <n v="867801"/>
    <n v="694240.8"/>
    <n v="141070.55999999994"/>
    <s v="Iván"/>
    <n v="4.4000000000000004"/>
  </r>
  <r>
    <n v="2097"/>
    <d v="2018-01-23T00:00:00"/>
    <d v="2019-01-10T00:00:00"/>
    <x v="0"/>
    <s v="Sevilla"/>
    <s v="Oficinas"/>
    <n v="184"/>
    <s v="Venta"/>
    <n v="57812.4"/>
    <n v="1505945"/>
    <n v="1204756"/>
    <n v="243376.6"/>
    <s v="Romina"/>
    <n v="4.5999999999999996"/>
  </r>
  <r>
    <n v="2098"/>
    <d v="2018-01-24T00:00:00"/>
    <d v="2018-09-23T00:00:00"/>
    <x v="0"/>
    <s v="Sevilla"/>
    <s v="Estacionamiento"/>
    <n v="116"/>
    <s v="Venta"/>
    <n v="44498.96"/>
    <n v="1169684"/>
    <n v="935747.2"/>
    <n v="189437.84000000005"/>
    <s v="Sabrina"/>
    <n v="3.7"/>
  </r>
  <r>
    <n v="2099"/>
    <d v="2018-01-24T00:00:00"/>
    <d v="2018-08-03T00:00:00"/>
    <x v="0"/>
    <s v="Sevilla"/>
    <s v="Casa"/>
    <n v="140"/>
    <s v="Venta"/>
    <n v="48986.400000000001"/>
    <n v="1284245"/>
    <n v="1027396"/>
    <n v="207862.6"/>
    <s v="Sabrina"/>
    <n v="4.5"/>
  </r>
  <r>
    <n v="2100"/>
    <d v="2018-01-24T00:00:00"/>
    <d v="2018-07-12T00:00:00"/>
    <x v="0"/>
    <s v="Córdoba"/>
    <s v="Estacionamiento"/>
    <n v="74"/>
    <s v="Alquiler"/>
    <n v="28338.2"/>
    <n v="764165"/>
    <n v="611332"/>
    <n v="124494.8"/>
    <s v="Carlos"/>
    <n v="4.7"/>
  </r>
  <r>
    <n v="2101"/>
    <d v="2018-01-24T00:00:00"/>
    <d v="2018-05-02T00:00:00"/>
    <x v="1"/>
    <s v="Córdoba"/>
    <s v="Casa"/>
    <n v="215"/>
    <s v="Venta"/>
    <n v="60256.6"/>
    <n v="1559325"/>
    <n v="1247460"/>
    <n v="251608.4"/>
    <s v="Ángeles"/>
    <n v="3.9"/>
  </r>
  <r>
    <n v="2102"/>
    <d v="2018-01-24T00:00:00"/>
    <d v="2018-04-24T00:00:00"/>
    <x v="1"/>
    <s v="Córdoba"/>
    <s v="Terreno"/>
    <n v="191"/>
    <s v="Venta"/>
    <n v="58450.44"/>
    <n v="1526396"/>
    <n v="1221116.8"/>
    <n v="246828.75999999995"/>
    <s v="Romina"/>
    <n v="4"/>
  </r>
  <r>
    <n v="2103"/>
    <d v="2018-01-25T00:00:00"/>
    <d v="2018-04-29T00:00:00"/>
    <x v="1"/>
    <s v="Málaga"/>
    <s v="Depósito"/>
    <n v="226"/>
    <s v="Venta"/>
    <n v="56745.36"/>
    <n v="1483994"/>
    <n v="1187195.2"/>
    <n v="240053.44000000006"/>
    <s v="Carlos"/>
    <n v="4.5999999999999996"/>
  </r>
  <r>
    <n v="2104"/>
    <d v="2018-01-25T00:00:00"/>
    <d v="2018-06-08T00:00:00"/>
    <x v="1"/>
    <s v="Málaga"/>
    <s v="Local Comercial"/>
    <n v="218"/>
    <s v="Venta"/>
    <n v="77669.960000000006"/>
    <n v="2007359"/>
    <n v="1605887.2"/>
    <n v="323801.84000000003"/>
    <s v="Carlos"/>
    <n v="4.2"/>
  </r>
  <r>
    <n v="2105"/>
    <d v="2018-01-25T00:00:00"/>
    <d v="2018-05-12T00:00:00"/>
    <x v="1"/>
    <s v="Córdoba"/>
    <s v="Terreno"/>
    <n v="232"/>
    <s v="Venta"/>
    <n v="56665.08"/>
    <n v="1475312"/>
    <n v="1180249.6000000001"/>
    <n v="238397.31999999989"/>
    <s v="Arturo"/>
    <n v="3.8"/>
  </r>
  <r>
    <n v="2106"/>
    <d v="2018-01-25T00:00:00"/>
    <d v="2018-10-10T00:00:00"/>
    <x v="0"/>
    <s v="Cádiz"/>
    <s v="Departamento"/>
    <n v="206"/>
    <s v="Venta"/>
    <n v="56419.6"/>
    <n v="1477025"/>
    <n v="1181620"/>
    <n v="238985.4"/>
    <s v="Iván"/>
    <n v="4.5"/>
  </r>
  <r>
    <n v="2107"/>
    <d v="2018-01-25T00:00:00"/>
    <d v="2018-12-22T00:00:00"/>
    <x v="0"/>
    <s v="Córdoba"/>
    <s v="Casa"/>
    <n v="80"/>
    <s v="Venta"/>
    <n v="31681.119999999999"/>
    <n v="852713"/>
    <n v="682170.4"/>
    <n v="138861.47999999998"/>
    <s v="Iván"/>
    <n v="5"/>
  </r>
  <r>
    <n v="2108"/>
    <d v="2018-01-26T00:00:00"/>
    <d v="2019-01-24T00:00:00"/>
    <x v="0"/>
    <s v="Cádiz"/>
    <s v="Terreno"/>
    <n v="132"/>
    <s v="Venta"/>
    <n v="47082.400000000001"/>
    <n v="1233970"/>
    <n v="987176"/>
    <n v="199711.6"/>
    <s v="Arturo"/>
    <n v="4.2"/>
  </r>
  <r>
    <n v="2109"/>
    <d v="2018-01-26T00:00:00"/>
    <d v="2018-12-14T00:00:00"/>
    <x v="0"/>
    <s v="Córdoba"/>
    <s v="Departamento"/>
    <n v="87"/>
    <s v="Alquiler"/>
    <n v="20332.68"/>
    <n v="565377"/>
    <n v="452301.6"/>
    <n v="92742.72000000003"/>
    <s v="Ángeles"/>
    <n v="3.8"/>
  </r>
  <r>
    <n v="2110"/>
    <d v="2018-01-26T00:00:00"/>
    <d v="2018-06-15T00:00:00"/>
    <x v="1"/>
    <s v="Sevilla"/>
    <s v="Estacionamiento"/>
    <n v="267"/>
    <s v="Venta"/>
    <n v="60217.16"/>
    <n v="1564739"/>
    <n v="1251791.2"/>
    <n v="252730.64000000004"/>
    <s v="Arturo"/>
    <n v="4"/>
  </r>
  <r>
    <n v="2111"/>
    <d v="2018-01-26T00:00:00"/>
    <d v="2018-10-29T00:00:00"/>
    <x v="0"/>
    <s v="Cádiz"/>
    <s v="Departamento"/>
    <n v="255"/>
    <s v="Venta"/>
    <n v="88693.96"/>
    <n v="2270384"/>
    <n v="1816307.2"/>
    <n v="365382.84"/>
    <s v="Sabrina"/>
    <n v="4"/>
  </r>
  <r>
    <n v="2112"/>
    <d v="2018-01-26T00:00:00"/>
    <d v="2018-06-28T00:00:00"/>
    <x v="0"/>
    <s v="Sevilla"/>
    <s v="Local Comercial"/>
    <n v="74"/>
    <s v="Alquiler"/>
    <n v="27303.4"/>
    <n v="746045"/>
    <n v="596836"/>
    <n v="121905.60000000001"/>
    <s v="Carlos"/>
    <n v="4.4000000000000004"/>
  </r>
  <r>
    <n v="2113"/>
    <d v="2018-01-26T00:00:00"/>
    <d v="2018-05-31T00:00:00"/>
    <x v="1"/>
    <s v="Córdoba"/>
    <s v="Depósito"/>
    <n v="251"/>
    <s v="Venta"/>
    <n v="83664.88"/>
    <n v="2147957"/>
    <n v="1718365.6"/>
    <n v="345926.5199999999"/>
    <s v="Carlos"/>
    <n v="3.6"/>
  </r>
  <r>
    <n v="2114"/>
    <d v="2018-01-27T00:00:00"/>
    <d v="2018-05-15T00:00:00"/>
    <x v="1"/>
    <s v="Cádiz"/>
    <s v="Local Comercial"/>
    <n v="130"/>
    <s v="Alquiler"/>
    <n v="25367.759999999998"/>
    <n v="693229"/>
    <n v="554583.19999999995"/>
    <n v="113278.04000000005"/>
    <s v="Sabrina"/>
    <n v="4.9000000000000004"/>
  </r>
  <r>
    <n v="2115"/>
    <d v="2018-01-28T00:00:00"/>
    <d v="2018-07-08T00:00:00"/>
    <x v="0"/>
    <s v="Sevilla"/>
    <s v="Oficinas"/>
    <n v="249"/>
    <s v="Venta"/>
    <n v="67752.679999999993"/>
    <n v="1750477"/>
    <n v="1400381.6"/>
    <n v="282342.71999999991"/>
    <s v="Arturo"/>
    <n v="4.5"/>
  </r>
  <r>
    <n v="2116"/>
    <d v="2018-01-28T00:00:00"/>
    <d v="2018-10-02T00:00:00"/>
    <x v="0"/>
    <s v="Cádiz"/>
    <s v="Oficinas"/>
    <n v="289"/>
    <s v="Venta"/>
    <n v="53024.84"/>
    <n v="1391531"/>
    <n v="1113224.8"/>
    <n v="225281.35999999996"/>
    <s v="Iván"/>
    <n v="4.9000000000000004"/>
  </r>
  <r>
    <n v="2117"/>
    <d v="2018-01-29T00:00:00"/>
    <d v="2019-01-08T00:00:00"/>
    <x v="0"/>
    <s v="Cádiz"/>
    <s v="Local Comercial"/>
    <n v="89"/>
    <s v="Alquiler"/>
    <n v="28844.6"/>
    <n v="785275"/>
    <n v="628220"/>
    <n v="128210.4"/>
    <s v="Sabrina"/>
    <n v="3.9"/>
  </r>
  <r>
    <n v="2118"/>
    <d v="2018-01-29T00:00:00"/>
    <d v="2018-08-09T00:00:00"/>
    <x v="0"/>
    <s v="Sevilla"/>
    <s v="Local Comercial"/>
    <n v="241"/>
    <s v="Venta"/>
    <n v="50730.68"/>
    <n v="1322327"/>
    <n v="1057861.6000000001"/>
    <n v="213734.71999999991"/>
    <s v="Iván"/>
    <n v="4.5999999999999996"/>
  </r>
  <r>
    <n v="2119"/>
    <d v="2018-01-29T00:00:00"/>
    <d v="2018-11-10T00:00:00"/>
    <x v="0"/>
    <s v="Sevilla"/>
    <s v="Oficinas"/>
    <n v="93"/>
    <s v="Alquiler"/>
    <n v="19658"/>
    <n v="546085"/>
    <n v="436868"/>
    <n v="89559"/>
    <s v="Arturo"/>
    <n v="4.0999999999999996"/>
  </r>
  <r>
    <n v="2120"/>
    <d v="2018-01-30T00:00:00"/>
    <d v="2018-12-16T00:00:00"/>
    <x v="0"/>
    <s v="Cádiz"/>
    <s v="Depósito"/>
    <n v="70"/>
    <s v="Alquiler"/>
    <n v="13953"/>
    <n v="415385"/>
    <n v="332308"/>
    <n v="69124"/>
    <s v="Romina"/>
    <n v="4.4000000000000004"/>
  </r>
  <r>
    <n v="2121"/>
    <d v="2018-01-30T00:00:00"/>
    <d v="2018-12-05T00:00:00"/>
    <x v="0"/>
    <s v="Málaga"/>
    <s v="Terreno"/>
    <n v="166"/>
    <s v="Venta"/>
    <n v="31346.44"/>
    <n v="846671"/>
    <n v="677336.8"/>
    <n v="137987.75999999995"/>
    <s v="Carlos"/>
    <n v="4.8"/>
  </r>
  <r>
    <n v="2122"/>
    <d v="2018-01-30T00:00:00"/>
    <d v="2018-08-23T00:00:00"/>
    <x v="0"/>
    <s v="Málaga"/>
    <s v="Casa"/>
    <n v="119"/>
    <s v="Alquiler"/>
    <n v="29643.360000000001"/>
    <n v="793919"/>
    <n v="635135.19999999995"/>
    <n v="129140.44000000005"/>
    <s v="Arturo"/>
    <n v="3.8"/>
  </r>
  <r>
    <n v="2123"/>
    <d v="2018-01-31T00:00:00"/>
    <d v="2018-12-03T00:00:00"/>
    <x v="0"/>
    <s v="Málaga"/>
    <s v="Departamento"/>
    <n v="52"/>
    <s v="Alquiler"/>
    <n v="21010.639999999999"/>
    <n v="587301"/>
    <n v="469840.8"/>
    <n v="96449.560000000012"/>
    <s v="Iván"/>
    <n v="4.0999999999999996"/>
  </r>
  <r>
    <n v="2124"/>
    <d v="2018-02-01T00:00:00"/>
    <d v="2018-10-12T00:00:00"/>
    <x v="0"/>
    <s v="Córdoba"/>
    <s v="Casa"/>
    <n v="86"/>
    <s v="Alquiler"/>
    <n v="18344.84"/>
    <n v="511656"/>
    <n v="409324.79999999999"/>
    <n v="83986.360000000015"/>
    <s v="Sabrina"/>
    <n v="3.7"/>
  </r>
  <r>
    <n v="2125"/>
    <d v="2018-02-01T00:00:00"/>
    <d v="2018-09-24T00:00:00"/>
    <x v="0"/>
    <s v="Sevilla"/>
    <s v="Casa"/>
    <n v="90"/>
    <s v="Alquiler"/>
    <n v="25161"/>
    <n v="687235"/>
    <n v="549788"/>
    <n v="112286"/>
    <s v="Romina"/>
    <n v="4.5999999999999996"/>
  </r>
  <r>
    <n v="2126"/>
    <d v="2018-02-01T00:00:00"/>
    <d v="2018-06-13T00:00:00"/>
    <x v="1"/>
    <s v="Málaga"/>
    <s v="Oficinas"/>
    <n v="245"/>
    <s v="Venta"/>
    <n v="94235"/>
    <n v="2417885"/>
    <n v="1934308"/>
    <n v="389342"/>
    <s v="Ángeles"/>
    <n v="5"/>
  </r>
  <r>
    <n v="2127"/>
    <d v="2018-02-01T00:00:00"/>
    <d v="2019-01-05T00:00:00"/>
    <x v="0"/>
    <s v="Málaga"/>
    <s v="Departamento"/>
    <n v="154"/>
    <s v="Venta"/>
    <n v="55152.84"/>
    <n v="1446031"/>
    <n v="1156824.8"/>
    <n v="234053.35999999996"/>
    <s v="Arturo"/>
    <n v="3.6"/>
  </r>
  <r>
    <n v="2128"/>
    <d v="2018-02-02T00:00:00"/>
    <d v="2018-12-25T00:00:00"/>
    <x v="0"/>
    <s v="Cádiz"/>
    <s v="Estacionamiento"/>
    <n v="258"/>
    <s v="Venta"/>
    <n v="86126.28"/>
    <n v="2217917"/>
    <n v="1774333.6"/>
    <n v="357457.11999999988"/>
    <s v="Ángeles"/>
    <n v="4"/>
  </r>
  <r>
    <n v="2129"/>
    <d v="2018-02-02T00:00:00"/>
    <d v="2018-10-12T00:00:00"/>
    <x v="0"/>
    <s v="Córdoba"/>
    <s v="Departamento"/>
    <n v="227"/>
    <s v="Venta"/>
    <n v="50635.64"/>
    <n v="1323251"/>
    <n v="1058600.8"/>
    <n v="214014.55999999994"/>
    <s v="Sabrina"/>
    <n v="4.0999999999999996"/>
  </r>
  <r>
    <n v="2130"/>
    <d v="2018-02-02T00:00:00"/>
    <d v="2018-12-25T00:00:00"/>
    <x v="0"/>
    <s v="Málaga"/>
    <s v="Terreno"/>
    <n v="162"/>
    <s v="Venta"/>
    <n v="35909.72"/>
    <n v="964853"/>
    <n v="771882.4"/>
    <n v="157060.87999999998"/>
    <s v="Iván"/>
    <n v="4.4000000000000004"/>
  </r>
  <r>
    <n v="2131"/>
    <d v="2018-02-02T00:00:00"/>
    <d v="2018-11-13T00:00:00"/>
    <x v="0"/>
    <s v="Málaga"/>
    <s v="Casa"/>
    <n v="283"/>
    <s v="Venta"/>
    <n v="71916.92"/>
    <n v="1856933"/>
    <n v="1485546.4"/>
    <n v="299469.68000000011"/>
    <s v="Carlos"/>
    <n v="4.5999999999999996"/>
  </r>
  <r>
    <n v="2132"/>
    <d v="2018-02-03T00:00:00"/>
    <d v="2018-11-23T00:00:00"/>
    <x v="0"/>
    <s v="Cádiz"/>
    <s v="Oficinas"/>
    <n v="207"/>
    <s v="Venta"/>
    <n v="58594.400000000001"/>
    <n v="1519295"/>
    <n v="1215436"/>
    <n v="245264.6"/>
    <s v="Romina"/>
    <n v="4.2"/>
  </r>
  <r>
    <n v="2133"/>
    <d v="2018-02-03T00:00:00"/>
    <d v="2018-11-22T00:00:00"/>
    <x v="0"/>
    <s v="Málaga"/>
    <s v="Local Comercial"/>
    <n v="37"/>
    <s v="Alquiler"/>
    <n v="6795.2"/>
    <n v="226765"/>
    <n v="181412"/>
    <n v="38557.800000000003"/>
    <s v="Carlos"/>
    <n v="4.0999999999999996"/>
  </r>
  <r>
    <n v="2134"/>
    <d v="2018-02-03T00:00:00"/>
    <d v="2018-08-22T00:00:00"/>
    <x v="0"/>
    <s v="Córdoba"/>
    <s v="Terreno"/>
    <n v="230"/>
    <s v="Venta"/>
    <n v="90889.8"/>
    <n v="2327030"/>
    <n v="1861624"/>
    <n v="374516.2"/>
    <s v="Romina"/>
    <n v="4.9000000000000004"/>
  </r>
  <r>
    <n v="2135"/>
    <d v="2018-02-04T00:00:00"/>
    <d v="2018-07-14T00:00:00"/>
    <x v="0"/>
    <s v="Málaga"/>
    <s v="Departamento"/>
    <n v="280"/>
    <s v="Venta"/>
    <n v="67143.48"/>
    <n v="1745522"/>
    <n v="1396417.6"/>
    <n v="281960.91999999993"/>
    <s v="Romina"/>
    <n v="4.5"/>
  </r>
  <r>
    <n v="2136"/>
    <d v="2018-02-04T00:00:00"/>
    <d v="2018-05-29T00:00:00"/>
    <x v="1"/>
    <s v="Cádiz"/>
    <s v="Oficinas"/>
    <n v="64"/>
    <s v="Alquiler"/>
    <n v="25576.560000000001"/>
    <n v="706149"/>
    <n v="564919.19999999995"/>
    <n v="115653.24000000005"/>
    <s v="Iván"/>
    <n v="3.7"/>
  </r>
  <r>
    <n v="2137"/>
    <d v="2018-02-04T00:00:00"/>
    <d v="2019-01-17T00:00:00"/>
    <x v="0"/>
    <s v="Málaga"/>
    <s v="Oficinas"/>
    <n v="211"/>
    <s v="Venta"/>
    <n v="47136"/>
    <n v="1240685"/>
    <n v="992548"/>
    <n v="201001"/>
    <s v="Carlos"/>
    <n v="4.2"/>
  </r>
  <r>
    <n v="2138"/>
    <d v="2018-02-04T00:00:00"/>
    <d v="2018-05-07T00:00:00"/>
    <x v="1"/>
    <s v="Córdoba"/>
    <s v="Departamento"/>
    <n v="103"/>
    <s v="Venta"/>
    <n v="40989.800000000003"/>
    <n v="1077605"/>
    <n v="862084"/>
    <n v="174531.20000000001"/>
    <s v="Arturo"/>
    <n v="4.8"/>
  </r>
  <r>
    <n v="2139"/>
    <d v="2018-02-05T00:00:00"/>
    <d v="2018-07-02T00:00:00"/>
    <x v="1"/>
    <s v="Málaga"/>
    <s v="Terreno"/>
    <n v="123"/>
    <s v="Venta"/>
    <n v="44437.04"/>
    <n v="1177361"/>
    <n v="941888.8"/>
    <n v="191035.15999999995"/>
    <s v="Arturo"/>
    <n v="4.7"/>
  </r>
  <r>
    <n v="2140"/>
    <d v="2018-02-05T00:00:00"/>
    <d v="2018-09-11T00:00:00"/>
    <x v="0"/>
    <s v="Málaga"/>
    <s v="Estacionamiento"/>
    <n v="191"/>
    <s v="Venta"/>
    <n v="51542.04"/>
    <n v="1351611"/>
    <n v="1081288.8"/>
    <n v="218780.15999999995"/>
    <s v="Sabrina"/>
    <n v="4.0999999999999996"/>
  </r>
  <r>
    <n v="2141"/>
    <d v="2018-02-06T00:00:00"/>
    <d v="2018-06-23T00:00:00"/>
    <x v="1"/>
    <s v="Málaga"/>
    <s v="Local Comercial"/>
    <n v="60"/>
    <s v="Alquiler"/>
    <n v="9820.7999999999993"/>
    <n v="309030"/>
    <n v="247224"/>
    <n v="51985.2"/>
    <s v="Romina"/>
    <n v="3.6"/>
  </r>
  <r>
    <n v="2142"/>
    <d v="2018-02-06T00:00:00"/>
    <d v="2019-01-17T00:00:00"/>
    <x v="0"/>
    <s v="Málaga"/>
    <s v="Depósito"/>
    <n v="83"/>
    <s v="Venta"/>
    <n v="31517.68"/>
    <n v="844677"/>
    <n v="675741.6"/>
    <n v="137417.72000000003"/>
    <s v="Romina"/>
    <n v="4.2"/>
  </r>
  <r>
    <n v="2143"/>
    <d v="2018-02-06T00:00:00"/>
    <d v="2019-01-30T00:00:00"/>
    <x v="0"/>
    <s v="Cádiz"/>
    <s v="Terreno"/>
    <n v="118"/>
    <s v="Alquiler"/>
    <n v="20839.88"/>
    <n v="573157"/>
    <n v="458525.6"/>
    <n v="93791.520000000019"/>
    <s v="Ángeles"/>
    <n v="3.9"/>
  </r>
  <r>
    <n v="2144"/>
    <d v="2018-02-07T00:00:00"/>
    <d v="2018-05-19T00:00:00"/>
    <x v="1"/>
    <s v="Córdoba"/>
    <s v="Oficinas"/>
    <n v="211"/>
    <s v="Venta"/>
    <n v="66171.12"/>
    <n v="1714213"/>
    <n v="1371370.4"/>
    <n v="276671.4800000001"/>
    <s v="Arturo"/>
    <n v="3.9"/>
  </r>
  <r>
    <n v="2145"/>
    <d v="2018-02-07T00:00:00"/>
    <d v="2018-06-14T00:00:00"/>
    <x v="1"/>
    <s v="Cádiz"/>
    <s v="Local Comercial"/>
    <n v="43"/>
    <s v="Alquiler"/>
    <n v="7942.68"/>
    <n v="260827"/>
    <n v="208661.6"/>
    <n v="44222.719999999994"/>
    <s v="Iván"/>
    <n v="3.9"/>
  </r>
  <r>
    <n v="2146"/>
    <d v="2018-02-07T00:00:00"/>
    <d v="2018-07-01T00:00:00"/>
    <x v="1"/>
    <s v="Málaga"/>
    <s v="Terreno"/>
    <n v="92"/>
    <s v="Alquiler"/>
    <n v="22058.400000000001"/>
    <n v="607245"/>
    <n v="485796"/>
    <n v="99390.6"/>
    <s v="Ángeles"/>
    <n v="3.6"/>
  </r>
  <r>
    <n v="2147"/>
    <d v="2018-02-07T00:00:00"/>
    <d v="2018-08-30T00:00:00"/>
    <x v="0"/>
    <s v="Córdoba"/>
    <s v="Local Comercial"/>
    <n v="97"/>
    <s v="Alquiler"/>
    <n v="26231.599999999999"/>
    <n v="718725"/>
    <n v="574980"/>
    <n v="117513.4"/>
    <s v="Iván"/>
    <n v="4.0999999999999996"/>
  </r>
  <r>
    <n v="2148"/>
    <d v="2018-02-07T00:00:00"/>
    <d v="2018-06-11T00:00:00"/>
    <x v="1"/>
    <s v="Córdoba"/>
    <s v="Casa"/>
    <n v="199"/>
    <s v="Venta"/>
    <n v="69038.679999999993"/>
    <n v="1783777"/>
    <n v="1427021.6"/>
    <n v="287716.71999999991"/>
    <s v="Romina"/>
    <n v="3.7"/>
  </r>
  <r>
    <n v="2149"/>
    <d v="2018-02-08T00:00:00"/>
    <d v="2018-09-19T00:00:00"/>
    <x v="0"/>
    <s v="Málaga"/>
    <s v="Oficinas"/>
    <n v="136"/>
    <s v="Alquiler"/>
    <n v="26858.76"/>
    <n v="729729"/>
    <n v="583783.19999999995"/>
    <n v="119087.04000000005"/>
    <s v="Iván"/>
    <n v="4.9000000000000004"/>
  </r>
  <r>
    <n v="2150"/>
    <d v="2018-02-08T00:00:00"/>
    <d v="2018-12-27T00:00:00"/>
    <x v="0"/>
    <s v="Málaga"/>
    <s v="Terreno"/>
    <n v="204"/>
    <s v="Venta"/>
    <n v="45452.44"/>
    <n v="1191921"/>
    <n v="953536.8"/>
    <n v="192931.75999999995"/>
    <s v="Arturo"/>
    <n v="4.2"/>
  </r>
  <r>
    <n v="2151"/>
    <d v="2018-02-09T00:00:00"/>
    <d v="2018-12-24T00:00:00"/>
    <x v="0"/>
    <s v="Cádiz"/>
    <s v="Departamento"/>
    <n v="36"/>
    <s v="Alquiler"/>
    <n v="11538.6"/>
    <n v="339850"/>
    <n v="271880"/>
    <n v="56431.4"/>
    <s v="Arturo"/>
    <n v="5"/>
  </r>
  <r>
    <n v="2152"/>
    <d v="2018-02-09T00:00:00"/>
    <d v="2018-07-11T00:00:00"/>
    <x v="0"/>
    <s v="Sevilla"/>
    <s v="Terreno"/>
    <n v="288"/>
    <s v="Venta"/>
    <n v="51142.76"/>
    <n v="1335354"/>
    <n v="1068283.2"/>
    <n v="215928.04000000004"/>
    <s v="Iván"/>
    <n v="4.3"/>
  </r>
  <r>
    <n v="2153"/>
    <d v="2018-02-09T00:00:00"/>
    <d v="2018-12-06T00:00:00"/>
    <x v="0"/>
    <s v="Sevilla"/>
    <s v="Depósito"/>
    <n v="221"/>
    <s v="Venta"/>
    <n v="79288.28"/>
    <n v="2037717"/>
    <n v="1630173.6"/>
    <n v="328255.11999999988"/>
    <s v="Ángeles"/>
    <n v="4.2"/>
  </r>
  <r>
    <n v="2154"/>
    <d v="2018-02-09T00:00:00"/>
    <d v="2018-12-25T00:00:00"/>
    <x v="0"/>
    <s v="Sevilla"/>
    <s v="Oficinas"/>
    <n v="194"/>
    <s v="Venta"/>
    <n v="60434"/>
    <n v="1576285"/>
    <n v="1261028"/>
    <n v="254823"/>
    <s v="Romina"/>
    <n v="4.9000000000000004"/>
  </r>
  <r>
    <n v="2155"/>
    <d v="2018-02-09T00:00:00"/>
    <d v="2018-10-20T00:00:00"/>
    <x v="0"/>
    <s v="Málaga"/>
    <s v="Departamento"/>
    <n v="245"/>
    <s v="Venta"/>
    <n v="77129.8"/>
    <n v="1985705"/>
    <n v="1588564"/>
    <n v="320011.2"/>
    <s v="Romina"/>
    <n v="3.7"/>
  </r>
  <r>
    <n v="2156"/>
    <d v="2018-02-09T00:00:00"/>
    <d v="2018-05-30T00:00:00"/>
    <x v="1"/>
    <s v="Málaga"/>
    <s v="Terreno"/>
    <n v="253"/>
    <s v="Venta"/>
    <n v="64120.24"/>
    <n v="1664041"/>
    <n v="1331232.8"/>
    <n v="268687.95999999996"/>
    <s v="Ángeles"/>
    <n v="4.9000000000000004"/>
  </r>
  <r>
    <n v="2157"/>
    <d v="2018-02-10T00:00:00"/>
    <d v="2019-02-05T00:00:00"/>
    <x v="0"/>
    <s v="Cádiz"/>
    <s v="Oficinas"/>
    <n v="248"/>
    <s v="Venta"/>
    <n v="60283.88"/>
    <n v="1558707"/>
    <n v="1246965.6000000001"/>
    <n v="251457.5199999999"/>
    <s v="Ángeles"/>
    <n v="4.4000000000000004"/>
  </r>
  <r>
    <n v="2158"/>
    <d v="2018-02-11T00:00:00"/>
    <d v="2018-11-07T00:00:00"/>
    <x v="0"/>
    <s v="Cádiz"/>
    <s v="Local Comercial"/>
    <n v="92"/>
    <s v="Alquiler"/>
    <n v="25373.84"/>
    <n v="689381"/>
    <n v="551504.80000000005"/>
    <n v="112502.35999999996"/>
    <s v="Carlos"/>
    <n v="4.3"/>
  </r>
  <r>
    <n v="2159"/>
    <d v="2018-02-11T00:00:00"/>
    <d v="2018-06-10T00:00:00"/>
    <x v="1"/>
    <s v="Córdoba"/>
    <s v="Oficinas"/>
    <n v="226"/>
    <s v="Venta"/>
    <n v="45188.76"/>
    <n v="1194029"/>
    <n v="955223.2"/>
    <n v="193617.04000000004"/>
    <s v="Iván"/>
    <n v="3.8"/>
  </r>
  <r>
    <n v="2160"/>
    <d v="2018-02-12T00:00:00"/>
    <d v="2018-07-19T00:00:00"/>
    <x v="0"/>
    <s v="Cádiz"/>
    <s v="Local Comercial"/>
    <n v="114"/>
    <s v="Alquiler"/>
    <n v="28324.44"/>
    <n v="771271"/>
    <n v="617016.80000000005"/>
    <n v="125929.75999999995"/>
    <s v="Carlos"/>
    <n v="4.2"/>
  </r>
  <r>
    <n v="2161"/>
    <d v="2018-02-12T00:00:00"/>
    <d v="2018-10-21T00:00:00"/>
    <x v="0"/>
    <s v="Córdoba"/>
    <s v="Casa"/>
    <n v="206"/>
    <s v="Venta"/>
    <n v="59523.4"/>
    <n v="1547645"/>
    <n v="1238116"/>
    <n v="250005.6"/>
    <s v="Sabrina"/>
    <n v="4.7"/>
  </r>
  <r>
    <n v="2162"/>
    <d v="2018-02-12T00:00:00"/>
    <d v="2018-07-18T00:00:00"/>
    <x v="0"/>
    <s v="Córdoba"/>
    <s v="Estacionamiento"/>
    <n v="178"/>
    <s v="Venta"/>
    <n v="33591.919999999998"/>
    <n v="900733"/>
    <n v="720586.4"/>
    <n v="146554.68"/>
    <s v="Ángeles"/>
    <n v="4.9000000000000004"/>
  </r>
  <r>
    <n v="2163"/>
    <d v="2018-02-12T00:00:00"/>
    <d v="2018-05-29T00:00:00"/>
    <x v="1"/>
    <s v="Cádiz"/>
    <s v="Terreno"/>
    <n v="138"/>
    <s v="Venta"/>
    <n v="55246.879999999997"/>
    <n v="1438307"/>
    <n v="1150645.6000000001"/>
    <n v="232414.5199999999"/>
    <s v="Ángeles"/>
    <n v="4.7"/>
  </r>
  <r>
    <n v="2164"/>
    <d v="2018-02-12T00:00:00"/>
    <d v="2018-10-08T00:00:00"/>
    <x v="0"/>
    <s v="Sevilla"/>
    <s v="Local Comercial"/>
    <n v="59"/>
    <s v="Alquiler"/>
    <n v="19324.599999999999"/>
    <n v="543025"/>
    <n v="434420"/>
    <n v="89280.4"/>
    <s v="Carlos"/>
    <n v="4.0999999999999996"/>
  </r>
  <r>
    <n v="2165"/>
    <d v="2018-02-13T00:00:00"/>
    <d v="2019-01-18T00:00:00"/>
    <x v="0"/>
    <s v="Córdoba"/>
    <s v="Estacionamiento"/>
    <n v="76"/>
    <s v="Alquiler"/>
    <n v="17019.96"/>
    <n v="480784"/>
    <n v="384627.20000000001"/>
    <n v="79136.84"/>
    <s v="Carlos"/>
    <n v="3.6"/>
  </r>
  <r>
    <n v="2166"/>
    <d v="2018-02-14T00:00:00"/>
    <d v="2019-01-18T00:00:00"/>
    <x v="0"/>
    <s v="Sevilla"/>
    <s v="Depósito"/>
    <n v="128"/>
    <s v="Venta"/>
    <n v="45808.68"/>
    <n v="1200027"/>
    <n v="960021.6"/>
    <n v="194196.72000000003"/>
    <s v="Sabrina"/>
    <n v="4.8"/>
  </r>
  <r>
    <n v="2167"/>
    <d v="2018-02-15T00:00:00"/>
    <d v="2019-02-01T00:00:00"/>
    <x v="0"/>
    <s v="Sevilla"/>
    <s v="Local Comercial"/>
    <n v="146"/>
    <s v="Venta"/>
    <n v="56460.44"/>
    <n v="1472696"/>
    <n v="1178156.8"/>
    <n v="238078.75999999995"/>
    <s v="Ángeles"/>
    <n v="4.5"/>
  </r>
  <r>
    <n v="2168"/>
    <d v="2018-02-15T00:00:00"/>
    <d v="2018-07-28T00:00:00"/>
    <x v="0"/>
    <s v="Córdoba"/>
    <s v="Oficinas"/>
    <n v="80"/>
    <s v="Alquiler"/>
    <n v="18145.68"/>
    <n v="518477"/>
    <n v="414781.6"/>
    <n v="85549.72000000003"/>
    <s v="Iván"/>
    <n v="4.4000000000000004"/>
  </r>
  <r>
    <n v="2169"/>
    <d v="2018-02-15T00:00:00"/>
    <d v="2018-10-16T00:00:00"/>
    <x v="0"/>
    <s v="Cádiz"/>
    <s v="Terreno"/>
    <n v="223"/>
    <s v="Venta"/>
    <n v="81850.44"/>
    <n v="2106271"/>
    <n v="1685016.8"/>
    <n v="339403.75999999995"/>
    <s v="Sabrina"/>
    <n v="4.4000000000000004"/>
  </r>
  <r>
    <n v="2170"/>
    <d v="2018-02-15T00:00:00"/>
    <d v="2018-05-19T00:00:00"/>
    <x v="1"/>
    <s v="Sevilla"/>
    <s v="Estacionamiento"/>
    <n v="129"/>
    <s v="Venta"/>
    <n v="38261.56"/>
    <n v="1010249"/>
    <n v="808199.2"/>
    <n v="163788.24000000005"/>
    <s v="Carlos"/>
    <n v="4.9000000000000004"/>
  </r>
  <r>
    <n v="2171"/>
    <d v="2018-02-16T00:00:00"/>
    <d v="2019-01-10T00:00:00"/>
    <x v="0"/>
    <s v="Sevilla"/>
    <s v="Departamento"/>
    <n v="111"/>
    <s v="Alquiler"/>
    <n v="24498.720000000001"/>
    <n v="673403"/>
    <n v="538722.4"/>
    <n v="110181.87999999998"/>
    <s v="Sabrina"/>
    <n v="5"/>
  </r>
  <r>
    <n v="2172"/>
    <d v="2018-02-16T00:00:00"/>
    <d v="2018-09-08T00:00:00"/>
    <x v="0"/>
    <s v="Sevilla"/>
    <s v="Estacionamiento"/>
    <n v="196"/>
    <s v="Venta"/>
    <n v="68090.880000000005"/>
    <n v="1769507"/>
    <n v="1415605.6"/>
    <n v="285810.5199999999"/>
    <s v="Arturo"/>
    <n v="3.9"/>
  </r>
  <r>
    <n v="2173"/>
    <d v="2018-02-16T00:00:00"/>
    <d v="2018-08-02T00:00:00"/>
    <x v="0"/>
    <s v="Cádiz"/>
    <s v="Terreno"/>
    <n v="274"/>
    <s v="Venta"/>
    <n v="92085.96"/>
    <n v="2367809"/>
    <n v="1894247.2"/>
    <n v="381475.84000000003"/>
    <s v="Carlos"/>
    <n v="3.7"/>
  </r>
  <r>
    <n v="2174"/>
    <d v="2018-02-16T00:00:00"/>
    <d v="2018-07-19T00:00:00"/>
    <x v="0"/>
    <s v="Córdoba"/>
    <s v="Oficinas"/>
    <n v="185"/>
    <s v="Venta"/>
    <n v="60822.04"/>
    <n v="1578461"/>
    <n v="1262768.8"/>
    <n v="254870.15999999995"/>
    <s v="Carlos"/>
    <n v="3.8"/>
  </r>
  <r>
    <n v="2175"/>
    <d v="2018-02-16T00:00:00"/>
    <d v="2018-10-08T00:00:00"/>
    <x v="0"/>
    <s v="Cádiz"/>
    <s v="Terreno"/>
    <n v="112"/>
    <s v="Alquiler"/>
    <n v="21804.28"/>
    <n v="597617"/>
    <n v="478093.6"/>
    <n v="97719.120000000024"/>
    <s v="Sabrina"/>
    <n v="3.7"/>
  </r>
  <r>
    <n v="2176"/>
    <d v="2018-02-16T00:00:00"/>
    <d v="2018-11-09T00:00:00"/>
    <x v="0"/>
    <s v="Cádiz"/>
    <s v="Local Comercial"/>
    <n v="269"/>
    <s v="Venta"/>
    <n v="51013.8"/>
    <n v="1339205"/>
    <n v="1071364"/>
    <n v="216827.2"/>
    <s v="Ángeles"/>
    <n v="4.4000000000000004"/>
  </r>
  <r>
    <n v="2177"/>
    <d v="2018-02-17T00:00:00"/>
    <d v="2018-11-20T00:00:00"/>
    <x v="0"/>
    <s v="Cádiz"/>
    <s v="Terreno"/>
    <n v="71"/>
    <s v="Alquiler"/>
    <n v="13434.28"/>
    <n v="402617"/>
    <n v="322093.59999999998"/>
    <n v="67089.120000000024"/>
    <s v="Iván"/>
    <n v="4.8"/>
  </r>
  <r>
    <n v="2178"/>
    <d v="2018-02-17T00:00:00"/>
    <d v="2018-12-24T00:00:00"/>
    <x v="0"/>
    <s v="Málaga"/>
    <s v="Oficinas"/>
    <n v="264"/>
    <s v="Venta"/>
    <n v="83413.36"/>
    <n v="2144594"/>
    <n v="1715675.2"/>
    <n v="345505.44000000006"/>
    <s v="Arturo"/>
    <n v="3.7"/>
  </r>
  <r>
    <n v="2179"/>
    <d v="2018-02-17T00:00:00"/>
    <d v="2018-05-25T00:00:00"/>
    <x v="1"/>
    <s v="Cádiz"/>
    <s v="Oficinas"/>
    <n v="121"/>
    <s v="Venta"/>
    <n v="35930.720000000001"/>
    <n v="964728"/>
    <n v="771782.4"/>
    <n v="157014.87999999998"/>
    <s v="Ángeles"/>
    <n v="4.9000000000000004"/>
  </r>
  <r>
    <n v="2180"/>
    <d v="2018-02-17T00:00:00"/>
    <d v="2018-07-05T00:00:00"/>
    <x v="1"/>
    <s v="Málaga"/>
    <s v="Terreno"/>
    <n v="95"/>
    <s v="Alquiler"/>
    <n v="25981.8"/>
    <n v="710155"/>
    <n v="568124"/>
    <n v="116049.2"/>
    <s v="Arturo"/>
    <n v="4.8"/>
  </r>
  <r>
    <n v="2181"/>
    <d v="2018-02-17T00:00:00"/>
    <d v="2018-06-30T00:00:00"/>
    <x v="1"/>
    <s v="Cádiz"/>
    <s v="Casa"/>
    <n v="149"/>
    <s v="Venta"/>
    <n v="44760.24"/>
    <n v="1176641"/>
    <n v="941312.8"/>
    <n v="190567.95999999996"/>
    <s v="Carlos"/>
    <n v="4.8"/>
  </r>
  <r>
    <n v="2182"/>
    <d v="2018-02-18T00:00:00"/>
    <d v="2018-09-13T00:00:00"/>
    <x v="0"/>
    <s v="Sevilla"/>
    <s v="Oficinas"/>
    <n v="123"/>
    <s v="Venta"/>
    <n v="40155.32"/>
    <n v="1067543"/>
    <n v="854034.4"/>
    <n v="173353.27999999997"/>
    <s v="Romina"/>
    <n v="4"/>
  </r>
  <r>
    <n v="2183"/>
    <d v="2018-02-18T00:00:00"/>
    <d v="2019-02-02T00:00:00"/>
    <x v="0"/>
    <s v="Cádiz"/>
    <s v="Oficinas"/>
    <n v="50"/>
    <s v="Alquiler"/>
    <n v="9876.4"/>
    <n v="298670"/>
    <n v="238936"/>
    <n v="49857.599999999999"/>
    <s v="Carlos"/>
    <n v="3.8"/>
  </r>
  <r>
    <n v="2184"/>
    <d v="2018-02-18T00:00:00"/>
    <d v="2018-08-11T00:00:00"/>
    <x v="0"/>
    <s v="Sevilla"/>
    <s v="Casa"/>
    <n v="100"/>
    <s v="Venta"/>
    <n v="32894.879999999997"/>
    <n v="876007"/>
    <n v="700805.6"/>
    <n v="142306.52000000002"/>
    <s v="Sabrina"/>
    <n v="4.5999999999999996"/>
  </r>
  <r>
    <n v="2185"/>
    <d v="2018-02-18T00:00:00"/>
    <d v="2018-10-27T00:00:00"/>
    <x v="0"/>
    <s v="Sevilla"/>
    <s v="Casa"/>
    <n v="82"/>
    <s v="Venta"/>
    <n v="29975.72"/>
    <n v="807453"/>
    <n v="645962.4"/>
    <n v="131514.87999999998"/>
    <s v="Sabrina"/>
    <n v="4.3"/>
  </r>
  <r>
    <n v="2186"/>
    <d v="2018-02-20T00:00:00"/>
    <d v="2018-06-10T00:00:00"/>
    <x v="1"/>
    <s v="Cádiz"/>
    <s v="Estacionamiento"/>
    <n v="225"/>
    <s v="Venta"/>
    <n v="71984.44"/>
    <n v="1851821"/>
    <n v="1481456.8"/>
    <n v="298379.75999999995"/>
    <s v="Iván"/>
    <n v="4.8"/>
  </r>
  <r>
    <n v="2187"/>
    <d v="2018-02-20T00:00:00"/>
    <d v="2018-12-28T00:00:00"/>
    <x v="0"/>
    <s v="Cádiz"/>
    <s v="Departamento"/>
    <n v="65"/>
    <s v="Alquiler"/>
    <n v="13046.12"/>
    <n v="378563"/>
    <n v="302850.40000000002"/>
    <n v="62666.479999999974"/>
    <s v="Arturo"/>
    <n v="3.6"/>
  </r>
  <r>
    <n v="2188"/>
    <d v="2018-02-20T00:00:00"/>
    <d v="2018-11-26T00:00:00"/>
    <x v="0"/>
    <s v="Málaga"/>
    <s v="Estacionamiento"/>
    <n v="242"/>
    <s v="Venta"/>
    <n v="65426.8"/>
    <n v="1696605"/>
    <n v="1357284"/>
    <n v="273894.2"/>
    <s v="Arturo"/>
    <n v="5"/>
  </r>
  <r>
    <n v="2189"/>
    <d v="2018-02-20T00:00:00"/>
    <d v="2019-01-12T00:00:00"/>
    <x v="0"/>
    <s v="Córdoba"/>
    <s v="Casa"/>
    <n v="265"/>
    <s v="Venta"/>
    <n v="64717.36"/>
    <n v="1683894"/>
    <n v="1347115.2"/>
    <n v="272061.44000000006"/>
    <s v="Arturo"/>
    <n v="4.9000000000000004"/>
  </r>
  <r>
    <n v="2190"/>
    <d v="2018-02-20T00:00:00"/>
    <d v="2018-10-22T00:00:00"/>
    <x v="0"/>
    <s v="Sevilla"/>
    <s v="Local Comercial"/>
    <n v="211"/>
    <s v="Venta"/>
    <n v="75824.52"/>
    <n v="1949123"/>
    <n v="1559298.4"/>
    <n v="314000.08000000007"/>
    <s v="Sabrina"/>
    <n v="3.8"/>
  </r>
  <r>
    <n v="2191"/>
    <d v="2018-02-20T00:00:00"/>
    <d v="2018-12-08T00:00:00"/>
    <x v="0"/>
    <s v="Córdoba"/>
    <s v="Casa"/>
    <n v="83"/>
    <s v="Alquiler"/>
    <n v="21180.84"/>
    <n v="581381"/>
    <n v="465104.8"/>
    <n v="95095.360000000015"/>
    <s v="Romina"/>
    <n v="4.4000000000000004"/>
  </r>
  <r>
    <n v="2192"/>
    <d v="2018-02-21T00:00:00"/>
    <d v="2018-11-20T00:00:00"/>
    <x v="0"/>
    <s v="Cádiz"/>
    <s v="Local Comercial"/>
    <n v="246"/>
    <s v="Venta"/>
    <n v="51552"/>
    <n v="1343735"/>
    <n v="1074988"/>
    <n v="217195"/>
    <s v="Sabrina"/>
    <n v="4"/>
  </r>
  <r>
    <n v="2193"/>
    <d v="2018-02-21T00:00:00"/>
    <d v="2018-05-27T00:00:00"/>
    <x v="1"/>
    <s v="Córdoba"/>
    <s v="Estacionamiento"/>
    <n v="253"/>
    <s v="Venta"/>
    <n v="97949"/>
    <n v="2506485"/>
    <n v="2005188"/>
    <n v="403348"/>
    <s v="Sabrina"/>
    <n v="3.7"/>
  </r>
  <r>
    <n v="2194"/>
    <d v="2018-02-21T00:00:00"/>
    <d v="2018-06-06T00:00:00"/>
    <x v="1"/>
    <s v="Sevilla"/>
    <s v="Casa"/>
    <n v="147"/>
    <s v="Venta"/>
    <n v="43432.480000000003"/>
    <n v="1145747"/>
    <n v="916597.6"/>
    <n v="185716.92"/>
    <s v="Romina"/>
    <n v="3.9"/>
  </r>
  <r>
    <n v="2195"/>
    <d v="2018-02-22T00:00:00"/>
    <d v="2018-07-12T00:00:00"/>
    <x v="1"/>
    <s v="Málaga"/>
    <s v="Estacionamiento"/>
    <n v="164"/>
    <s v="Venta"/>
    <n v="32931.08"/>
    <n v="887237"/>
    <n v="709789.6"/>
    <n v="144516.32"/>
    <s v="Carlos"/>
    <n v="4.5999999999999996"/>
  </r>
  <r>
    <n v="2196"/>
    <d v="2018-02-22T00:00:00"/>
    <d v="2018-07-06T00:00:00"/>
    <x v="1"/>
    <s v="Sevilla"/>
    <s v="Casa"/>
    <n v="61"/>
    <s v="Alquiler"/>
    <n v="11764.64"/>
    <n v="356101"/>
    <n v="284880.8"/>
    <n v="59455.560000000012"/>
    <s v="Romina"/>
    <n v="4.4000000000000004"/>
  </r>
  <r>
    <n v="2197"/>
    <d v="2018-02-22T00:00:00"/>
    <d v="2018-10-12T00:00:00"/>
    <x v="0"/>
    <s v="Cádiz"/>
    <s v="Casa"/>
    <n v="156"/>
    <s v="Venta"/>
    <n v="30877.4"/>
    <n v="836645"/>
    <n v="669316"/>
    <n v="136451.6"/>
    <s v="Iván"/>
    <n v="3.6"/>
  </r>
  <r>
    <n v="2198"/>
    <d v="2018-02-22T00:00:00"/>
    <d v="2019-01-17T00:00:00"/>
    <x v="0"/>
    <s v="Córdoba"/>
    <s v="Departamento"/>
    <n v="103"/>
    <s v="Alquiler"/>
    <n v="27117.8"/>
    <n v="741255"/>
    <n v="593004"/>
    <n v="121133.2"/>
    <s v="Arturo"/>
    <n v="4.2"/>
  </r>
  <r>
    <n v="2199"/>
    <d v="2018-02-22T00:00:00"/>
    <d v="2018-05-26T00:00:00"/>
    <x v="1"/>
    <s v="Málaga"/>
    <s v="Depósito"/>
    <n v="187"/>
    <s v="Venta"/>
    <n v="38073.519999999997"/>
    <n v="1019048"/>
    <n v="815238.4"/>
    <n v="165736.07999999999"/>
    <s v="Arturo"/>
    <n v="4.5"/>
  </r>
  <r>
    <n v="2200"/>
    <d v="2018-02-23T00:00:00"/>
    <d v="2019-01-23T00:00:00"/>
    <x v="0"/>
    <s v="Córdoba"/>
    <s v="Oficinas"/>
    <n v="266"/>
    <s v="Venta"/>
    <n v="62222.28"/>
    <n v="1622517"/>
    <n v="1298013.6000000001"/>
    <n v="262281.11999999988"/>
    <s v="Ángeles"/>
    <n v="4.9000000000000004"/>
  </r>
  <r>
    <n v="2201"/>
    <d v="2018-02-24T00:00:00"/>
    <d v="2019-02-03T00:00:00"/>
    <x v="0"/>
    <s v="Sevilla"/>
    <s v="Terreno"/>
    <n v="251"/>
    <s v="Venta"/>
    <n v="62775.32"/>
    <n v="1634768"/>
    <n v="1307814.3999999999"/>
    <n v="264178.28000000009"/>
    <s v="Sabrina"/>
    <n v="4.8"/>
  </r>
  <r>
    <n v="2202"/>
    <d v="2018-02-24T00:00:00"/>
    <d v="2018-06-10T00:00:00"/>
    <x v="1"/>
    <s v="Sevilla"/>
    <s v="Estacionamiento"/>
    <n v="130"/>
    <s v="Venta"/>
    <n v="29792.2"/>
    <n v="800990"/>
    <n v="640792"/>
    <n v="130405.8"/>
    <s v="Arturo"/>
    <n v="4.5999999999999996"/>
  </r>
  <r>
    <n v="2203"/>
    <d v="2018-02-24T00:00:00"/>
    <d v="2018-07-17T00:00:00"/>
    <x v="1"/>
    <s v="Córdoba"/>
    <s v="Casa"/>
    <n v="75"/>
    <s v="Alquiler"/>
    <n v="16772.04"/>
    <n v="480461"/>
    <n v="384368.8"/>
    <n v="79320.160000000003"/>
    <s v="Iván"/>
    <n v="3.7"/>
  </r>
  <r>
    <n v="2204"/>
    <d v="2018-02-27T00:00:00"/>
    <d v="2018-08-18T00:00:00"/>
    <x v="0"/>
    <s v="Sevilla"/>
    <s v="Departamento"/>
    <n v="76"/>
    <s v="Venta"/>
    <n v="30437.88"/>
    <n v="825182"/>
    <n v="660145.6"/>
    <n v="134598.52000000002"/>
    <s v="Sabrina"/>
    <n v="4.5"/>
  </r>
  <r>
    <n v="2205"/>
    <d v="2018-02-27T00:00:00"/>
    <d v="2019-02-02T00:00:00"/>
    <x v="0"/>
    <s v="Córdoba"/>
    <s v="Estacionamiento"/>
    <n v="163"/>
    <s v="Alquiler"/>
    <n v="26268.28"/>
    <n v="721567"/>
    <n v="577253.6"/>
    <n v="118045.12000000002"/>
    <s v="Carlos"/>
    <n v="4.2"/>
  </r>
  <r>
    <n v="2206"/>
    <d v="2018-02-28T00:00:00"/>
    <d v="2018-07-13T00:00:00"/>
    <x v="1"/>
    <s v="Córdoba"/>
    <s v="Departamento"/>
    <n v="117"/>
    <s v="Venta"/>
    <n v="39213.879999999997"/>
    <n v="1038607"/>
    <n v="830885.6"/>
    <n v="168507.52000000002"/>
    <s v="Arturo"/>
    <n v="4.5"/>
  </r>
  <r>
    <n v="2207"/>
    <d v="2018-02-28T00:00:00"/>
    <d v="2018-07-03T00:00:00"/>
    <x v="1"/>
    <s v="Sevilla"/>
    <s v="Local Comercial"/>
    <n v="274"/>
    <s v="Venta"/>
    <n v="102055.28"/>
    <n v="2613817"/>
    <n v="2091053.6"/>
    <n v="420708.11999999988"/>
    <s v="Romina"/>
    <n v="4"/>
  </r>
  <r>
    <n v="2208"/>
    <d v="2018-02-28T00:00:00"/>
    <d v="2018-08-02T00:00:00"/>
    <x v="0"/>
    <s v="Málaga"/>
    <s v="Departamento"/>
    <n v="96"/>
    <s v="Venta"/>
    <n v="34685"/>
    <n v="925385"/>
    <n v="740308"/>
    <n v="150392"/>
    <s v="Carlos"/>
    <n v="4.2"/>
  </r>
  <r>
    <n v="2209"/>
    <d v="2018-03-01T00:00:00"/>
    <d v="2019-02-13T00:00:00"/>
    <x v="0"/>
    <s v="Málaga"/>
    <s v="Local Comercial"/>
    <n v="291"/>
    <s v="Venta"/>
    <n v="69730"/>
    <n v="1797685"/>
    <n v="1438148"/>
    <n v="289807"/>
    <s v="Carlos"/>
    <n v="4.3"/>
  </r>
  <r>
    <n v="2210"/>
    <d v="2018-03-01T00:00:00"/>
    <d v="2018-08-29T00:00:00"/>
    <x v="0"/>
    <s v="Málaga"/>
    <s v="Casa"/>
    <n v="235"/>
    <s v="Venta"/>
    <n v="67568"/>
    <n v="1742885"/>
    <n v="1394308"/>
    <n v="281009"/>
    <s v="Arturo"/>
    <n v="4.0999999999999996"/>
  </r>
  <r>
    <n v="2211"/>
    <d v="2018-03-01T00:00:00"/>
    <d v="2018-10-21T00:00:00"/>
    <x v="0"/>
    <s v="Cádiz"/>
    <s v="Terreno"/>
    <n v="142"/>
    <s v="Venta"/>
    <n v="43161.84"/>
    <n v="1131631"/>
    <n v="905304.8"/>
    <n v="183164.35999999996"/>
    <s v="Ángeles"/>
    <n v="3.6"/>
  </r>
  <r>
    <n v="2212"/>
    <d v="2018-03-01T00:00:00"/>
    <d v="2018-06-18T00:00:00"/>
    <x v="1"/>
    <s v="Sevilla"/>
    <s v="Local Comercial"/>
    <n v="280"/>
    <s v="Venta"/>
    <n v="52908.84"/>
    <n v="1387681"/>
    <n v="1110144.8"/>
    <n v="224627.35999999996"/>
    <s v="Iván"/>
    <n v="3.8"/>
  </r>
  <r>
    <n v="2213"/>
    <d v="2018-03-02T00:00:00"/>
    <d v="2019-01-21T00:00:00"/>
    <x v="0"/>
    <s v="Córdoba"/>
    <s v="Estacionamiento"/>
    <n v="94"/>
    <s v="Alquiler"/>
    <n v="18879.96"/>
    <n v="530409"/>
    <n v="424327.2"/>
    <n v="87201.84"/>
    <s v="Sabrina"/>
    <n v="4.2"/>
  </r>
  <r>
    <n v="2214"/>
    <d v="2018-03-02T00:00:00"/>
    <d v="2018-12-16T00:00:00"/>
    <x v="0"/>
    <s v="Sevilla"/>
    <s v="Depósito"/>
    <n v="243"/>
    <s v="Venta"/>
    <n v="74597.600000000006"/>
    <n v="1918925"/>
    <n v="1535140"/>
    <n v="309187.40000000002"/>
    <s v="Romina"/>
    <n v="4.2"/>
  </r>
  <r>
    <n v="2215"/>
    <d v="2018-03-02T00:00:00"/>
    <d v="2018-10-14T00:00:00"/>
    <x v="0"/>
    <s v="Cádiz"/>
    <s v="Estacionamiento"/>
    <n v="135"/>
    <s v="Alquiler"/>
    <n v="25669.64"/>
    <n v="695801"/>
    <n v="556640.80000000005"/>
    <n v="113490.55999999995"/>
    <s v="Sabrina"/>
    <n v="5"/>
  </r>
  <r>
    <n v="2216"/>
    <d v="2018-03-03T00:00:00"/>
    <d v="2019-03-02T00:00:00"/>
    <x v="0"/>
    <s v="Cádiz"/>
    <s v="Depósito"/>
    <n v="119"/>
    <s v="Alquiler"/>
    <n v="25331"/>
    <n v="693985"/>
    <n v="555188"/>
    <n v="113466"/>
    <s v="Romina"/>
    <n v="3.9"/>
  </r>
  <r>
    <n v="2217"/>
    <d v="2018-03-03T00:00:00"/>
    <d v="2018-10-28T00:00:00"/>
    <x v="0"/>
    <s v="Cádiz"/>
    <s v="Local Comercial"/>
    <n v="127"/>
    <s v="Alquiler"/>
    <n v="27196"/>
    <n v="740435"/>
    <n v="592348"/>
    <n v="120891"/>
    <s v="Ángeles"/>
    <n v="3.8"/>
  </r>
  <r>
    <n v="2218"/>
    <d v="2018-03-03T00:00:00"/>
    <d v="2018-07-26T00:00:00"/>
    <x v="1"/>
    <s v="Cádiz"/>
    <s v="Oficinas"/>
    <n v="240"/>
    <s v="Venta"/>
    <n v="75555.12"/>
    <n v="1955213"/>
    <n v="1564170.4"/>
    <n v="315487.4800000001"/>
    <s v="Sabrina"/>
    <n v="4.4000000000000004"/>
  </r>
  <r>
    <n v="2219"/>
    <d v="2018-03-03T00:00:00"/>
    <d v="2019-01-11T00:00:00"/>
    <x v="0"/>
    <s v="Málaga"/>
    <s v="Terreno"/>
    <n v="71"/>
    <s v="Alquiler"/>
    <n v="27176.84"/>
    <n v="734231"/>
    <n v="587384.80000000005"/>
    <n v="119669.35999999996"/>
    <s v="Romina"/>
    <n v="4.3"/>
  </r>
  <r>
    <n v="2220"/>
    <d v="2018-03-04T00:00:00"/>
    <d v="2018-11-26T00:00:00"/>
    <x v="0"/>
    <s v="Málaga"/>
    <s v="Estacionamiento"/>
    <n v="42"/>
    <s v="Alquiler"/>
    <n v="13287.8"/>
    <n v="385205"/>
    <n v="308164"/>
    <n v="63753.2"/>
    <s v="Sabrina"/>
    <n v="4.2"/>
  </r>
  <r>
    <n v="2221"/>
    <d v="2018-03-04T00:00:00"/>
    <d v="2019-01-29T00:00:00"/>
    <x v="0"/>
    <s v="Sevilla"/>
    <s v="Local Comercial"/>
    <n v="265"/>
    <s v="Venta"/>
    <n v="75256.44"/>
    <n v="1944771"/>
    <n v="1555816.8"/>
    <n v="313697.75999999995"/>
    <s v="Iván"/>
    <n v="3.9"/>
  </r>
  <r>
    <n v="2222"/>
    <d v="2018-03-04T00:00:00"/>
    <d v="2018-08-16T00:00:00"/>
    <x v="0"/>
    <s v="Málaga"/>
    <s v="Depósito"/>
    <n v="194"/>
    <s v="Venta"/>
    <n v="76292.92"/>
    <n v="1965683"/>
    <n v="1572546.4"/>
    <n v="316843.68000000011"/>
    <s v="Ángeles"/>
    <n v="4"/>
  </r>
  <r>
    <n v="2223"/>
    <d v="2018-03-04T00:00:00"/>
    <d v="2018-09-04T00:00:00"/>
    <x v="0"/>
    <s v="Cádiz"/>
    <s v="Local Comercial"/>
    <n v="92"/>
    <s v="Venta"/>
    <n v="36456.080000000002"/>
    <n v="964412"/>
    <n v="771529.6"/>
    <n v="156426.32"/>
    <s v="Ángeles"/>
    <n v="3.8"/>
  </r>
  <r>
    <n v="2224"/>
    <d v="2018-03-05T00:00:00"/>
    <d v="2018-07-26T00:00:00"/>
    <x v="1"/>
    <s v="Sevilla"/>
    <s v="Depósito"/>
    <n v="289"/>
    <s v="Venta"/>
    <n v="78834.36"/>
    <n v="2032694"/>
    <n v="1626155.2"/>
    <n v="327704.44000000006"/>
    <s v="Iván"/>
    <n v="4.2"/>
  </r>
  <r>
    <n v="2225"/>
    <d v="2018-03-05T00:00:00"/>
    <d v="2018-12-03T00:00:00"/>
    <x v="0"/>
    <s v="Sevilla"/>
    <s v="Casa"/>
    <n v="240"/>
    <s v="Venta"/>
    <n v="61369.64"/>
    <n v="1588526"/>
    <n v="1270820.8"/>
    <n v="256335.55999999994"/>
    <s v="Sabrina"/>
    <n v="3.8"/>
  </r>
  <r>
    <n v="2226"/>
    <d v="2018-03-05T00:00:00"/>
    <d v="2018-09-11T00:00:00"/>
    <x v="0"/>
    <s v="Málaga"/>
    <s v="Terreno"/>
    <n v="174"/>
    <s v="Venta"/>
    <n v="38439.360000000001"/>
    <n v="1017419"/>
    <n v="813935.2"/>
    <n v="165044.44000000006"/>
    <s v="Sabrina"/>
    <n v="4.2"/>
  </r>
  <r>
    <n v="2227"/>
    <d v="2018-03-06T00:00:00"/>
    <d v="2018-07-04T00:00:00"/>
    <x v="1"/>
    <s v="Córdoba"/>
    <s v="Terreno"/>
    <n v="128"/>
    <s v="Alquiler"/>
    <n v="28328.12"/>
    <n v="768513"/>
    <n v="614810.4"/>
    <n v="125374.47999999998"/>
    <s v="Arturo"/>
    <n v="4.5999999999999996"/>
  </r>
  <r>
    <n v="2228"/>
    <d v="2018-03-06T00:00:00"/>
    <d v="2018-12-21T00:00:00"/>
    <x v="0"/>
    <s v="Sevilla"/>
    <s v="Estacionamiento"/>
    <n v="173"/>
    <s v="Venta"/>
    <n v="57627.56"/>
    <n v="1499749"/>
    <n v="1199799.2"/>
    <n v="242322.24000000005"/>
    <s v="Arturo"/>
    <n v="4.2"/>
  </r>
  <r>
    <n v="2229"/>
    <d v="2018-03-06T00:00:00"/>
    <d v="2019-02-14T00:00:00"/>
    <x v="0"/>
    <s v="Cádiz"/>
    <s v="Estacionamiento"/>
    <n v="121"/>
    <s v="Venta"/>
    <n v="45929.88"/>
    <n v="1214207"/>
    <n v="971365.6"/>
    <n v="196911.52000000002"/>
    <s v="Arturo"/>
    <n v="3.9"/>
  </r>
  <r>
    <n v="2230"/>
    <d v="2018-03-06T00:00:00"/>
    <d v="2018-12-22T00:00:00"/>
    <x v="0"/>
    <s v="Sevilla"/>
    <s v="Estacionamiento"/>
    <n v="137"/>
    <s v="Venta"/>
    <n v="47564.88"/>
    <n v="1241832"/>
    <n v="993465.6"/>
    <n v="200801.52000000002"/>
    <s v="Ángeles"/>
    <n v="4.5999999999999996"/>
  </r>
  <r>
    <n v="2231"/>
    <d v="2018-03-07T00:00:00"/>
    <d v="2018-06-19T00:00:00"/>
    <x v="1"/>
    <s v="Cádiz"/>
    <s v="Oficinas"/>
    <n v="220"/>
    <s v="Venta"/>
    <n v="59272"/>
    <n v="1547310"/>
    <n v="1237848"/>
    <n v="250190"/>
    <s v="Sabrina"/>
    <n v="4.5"/>
  </r>
  <r>
    <n v="2232"/>
    <d v="2018-03-07T00:00:00"/>
    <d v="2019-02-06T00:00:00"/>
    <x v="0"/>
    <s v="Cádiz"/>
    <s v="Casa"/>
    <n v="223"/>
    <s v="Venta"/>
    <n v="89482.6"/>
    <n v="2294000"/>
    <n v="1835200"/>
    <n v="369317.4"/>
    <s v="Sabrina"/>
    <n v="5"/>
  </r>
  <r>
    <n v="2233"/>
    <d v="2018-03-07T00:00:00"/>
    <d v="2018-11-30T00:00:00"/>
    <x v="0"/>
    <s v="Cádiz"/>
    <s v="Local Comercial"/>
    <n v="155"/>
    <s v="Venta"/>
    <n v="47301"/>
    <n v="1239335"/>
    <n v="991468"/>
    <n v="200566"/>
    <s v="Arturo"/>
    <n v="4.7"/>
  </r>
  <r>
    <n v="2234"/>
    <d v="2018-03-08T00:00:00"/>
    <d v="2018-06-27T00:00:00"/>
    <x v="1"/>
    <s v="Córdoba"/>
    <s v="Local Comercial"/>
    <n v="174"/>
    <s v="Venta"/>
    <n v="46805.32"/>
    <n v="1227518"/>
    <n v="982014.4"/>
    <n v="198698.27999999997"/>
    <s v="Romina"/>
    <n v="4.7"/>
  </r>
  <r>
    <n v="2235"/>
    <d v="2018-03-08T00:00:00"/>
    <d v="2019-02-16T00:00:00"/>
    <x v="0"/>
    <s v="Sevilla"/>
    <s v="Depósito"/>
    <n v="56"/>
    <s v="Alquiler"/>
    <n v="19279.439999999999"/>
    <n v="537321"/>
    <n v="429856.8"/>
    <n v="88184.760000000009"/>
    <s v="Carlos"/>
    <n v="4.5999999999999996"/>
  </r>
  <r>
    <n v="2236"/>
    <d v="2018-03-08T00:00:00"/>
    <d v="2019-01-01T00:00:00"/>
    <x v="0"/>
    <s v="Sevilla"/>
    <s v="Casa"/>
    <n v="135"/>
    <s v="Venta"/>
    <n v="53039.76"/>
    <n v="1380329"/>
    <n v="1104263.2"/>
    <n v="223026.04000000004"/>
    <s v="Romina"/>
    <n v="4.3"/>
  </r>
  <r>
    <n v="2237"/>
    <d v="2018-03-08T00:00:00"/>
    <d v="2019-01-26T00:00:00"/>
    <x v="0"/>
    <s v="Córdoba"/>
    <s v="Local Comercial"/>
    <n v="244"/>
    <s v="Venta"/>
    <n v="57604.959999999999"/>
    <n v="1496709"/>
    <n v="1197367.2"/>
    <n v="241736.84000000005"/>
    <s v="Ángeles"/>
    <n v="3.6"/>
  </r>
  <r>
    <n v="2238"/>
    <d v="2018-03-08T00:00:00"/>
    <d v="2019-03-01T00:00:00"/>
    <x v="0"/>
    <s v="Cádiz"/>
    <s v="Estacionamiento"/>
    <n v="210"/>
    <s v="Venta"/>
    <n v="65235.32"/>
    <n v="1696318"/>
    <n v="1357054.4"/>
    <n v="274028.28000000009"/>
    <s v="Sabrina"/>
    <n v="4.3"/>
  </r>
  <r>
    <n v="2239"/>
    <d v="2018-03-09T00:00:00"/>
    <d v="2018-06-19T00:00:00"/>
    <x v="1"/>
    <s v="Córdoba"/>
    <s v="Local Comercial"/>
    <n v="266"/>
    <s v="Venta"/>
    <n v="67324.479999999996"/>
    <n v="1742197"/>
    <n v="1393757.6"/>
    <n v="281114.91999999993"/>
    <s v="Carlos"/>
    <n v="4.5999999999999996"/>
  </r>
  <r>
    <n v="2240"/>
    <d v="2018-03-09T00:00:00"/>
    <d v="2018-09-26T00:00:00"/>
    <x v="0"/>
    <s v="Cádiz"/>
    <s v="Depósito"/>
    <n v="48"/>
    <s v="Alquiler"/>
    <n v="19334.12"/>
    <n v="540313"/>
    <n v="432250.4"/>
    <n v="88728.479999999981"/>
    <s v="Iván"/>
    <n v="4.7"/>
  </r>
  <r>
    <n v="2241"/>
    <d v="2018-03-11T00:00:00"/>
    <d v="2018-07-07T00:00:00"/>
    <x v="1"/>
    <s v="Sevilla"/>
    <s v="Terreno"/>
    <n v="253"/>
    <s v="Venta"/>
    <n v="76480.56"/>
    <n v="1967099"/>
    <n v="1573679.2"/>
    <n v="316939.24000000005"/>
    <s v="Carlos"/>
    <n v="3.6"/>
  </r>
  <r>
    <n v="2242"/>
    <d v="2018-03-11T00:00:00"/>
    <d v="2019-02-26T00:00:00"/>
    <x v="0"/>
    <s v="Sevilla"/>
    <s v="Estacionamiento"/>
    <n v="81"/>
    <s v="Alquiler"/>
    <n v="27720.68"/>
    <n v="745277"/>
    <n v="596221.6"/>
    <n v="121334.72000000003"/>
    <s v="Sabrina"/>
    <n v="4.5"/>
  </r>
  <r>
    <n v="2243"/>
    <d v="2018-03-11T00:00:00"/>
    <d v="2018-07-17T00:00:00"/>
    <x v="1"/>
    <s v="Málaga"/>
    <s v="Estacionamiento"/>
    <n v="39"/>
    <s v="Alquiler"/>
    <n v="17076.599999999999"/>
    <n v="483425"/>
    <n v="386740"/>
    <n v="79608.399999999994"/>
    <s v="Arturo"/>
    <n v="3.6"/>
  </r>
  <r>
    <n v="2244"/>
    <d v="2018-03-12T00:00:00"/>
    <d v="2018-09-22T00:00:00"/>
    <x v="0"/>
    <s v="Córdoba"/>
    <s v="Casa"/>
    <n v="147"/>
    <s v="Venta"/>
    <n v="45467"/>
    <n v="1196135"/>
    <n v="956908"/>
    <n v="193760"/>
    <s v="Carlos"/>
    <n v="3.8"/>
  </r>
  <r>
    <n v="2245"/>
    <d v="2018-03-13T00:00:00"/>
    <d v="2019-02-22T00:00:00"/>
    <x v="0"/>
    <s v="Córdoba"/>
    <s v="Oficinas"/>
    <n v="175"/>
    <s v="Venta"/>
    <n v="58370.96"/>
    <n v="1525609"/>
    <n v="1220487.2"/>
    <n v="246750.84000000005"/>
    <s v="Arturo"/>
    <n v="4.9000000000000004"/>
  </r>
  <r>
    <n v="2246"/>
    <d v="2018-03-13T00:00:00"/>
    <d v="2018-09-07T00:00:00"/>
    <x v="0"/>
    <s v="Córdoba"/>
    <s v="Depósito"/>
    <n v="236"/>
    <s v="Venta"/>
    <n v="85774.399999999994"/>
    <n v="2211845"/>
    <n v="1769476"/>
    <n v="356594.6"/>
    <s v="Sabrina"/>
    <n v="4.5"/>
  </r>
  <r>
    <n v="2247"/>
    <d v="2018-03-13T00:00:00"/>
    <d v="2018-12-04T00:00:00"/>
    <x v="0"/>
    <s v="Málaga"/>
    <s v="Local Comercial"/>
    <n v="207"/>
    <s v="Venta"/>
    <n v="52528.44"/>
    <n v="1368421"/>
    <n v="1094736.8"/>
    <n v="221155.75999999995"/>
    <s v="Carlos"/>
    <n v="3.8"/>
  </r>
  <r>
    <n v="2248"/>
    <d v="2018-03-13T00:00:00"/>
    <d v="2019-01-19T00:00:00"/>
    <x v="0"/>
    <s v="Málaga"/>
    <s v="Departamento"/>
    <n v="140"/>
    <s v="Alquiler"/>
    <n v="23400.76"/>
    <n v="652529"/>
    <n v="522023.2"/>
    <n v="107105.04"/>
    <s v="Romina"/>
    <n v="4.0999999999999996"/>
  </r>
  <r>
    <n v="2249"/>
    <d v="2018-03-14T00:00:00"/>
    <d v="2019-02-11T00:00:00"/>
    <x v="0"/>
    <s v="Málaga"/>
    <s v="Casa"/>
    <n v="224"/>
    <s v="Venta"/>
    <n v="48517.96"/>
    <n v="1280184"/>
    <n v="1024147.2"/>
    <n v="207518.84000000005"/>
    <s v="Ángeles"/>
    <n v="4"/>
  </r>
  <r>
    <n v="2250"/>
    <d v="2018-03-14T00:00:00"/>
    <d v="2018-10-16T00:00:00"/>
    <x v="0"/>
    <s v="Córdoba"/>
    <s v="Terreno"/>
    <n v="58"/>
    <s v="Alquiler"/>
    <n v="12626.08"/>
    <n v="380087"/>
    <n v="304069.59999999998"/>
    <n v="63391.320000000022"/>
    <s v="Romina"/>
    <n v="4.4000000000000004"/>
  </r>
  <r>
    <n v="2251"/>
    <d v="2018-03-15T00:00:00"/>
    <d v="2018-07-26T00:00:00"/>
    <x v="1"/>
    <s v="Cádiz"/>
    <s v="Depósito"/>
    <n v="279"/>
    <s v="Venta"/>
    <n v="48199.199999999997"/>
    <n v="1256215"/>
    <n v="1004972"/>
    <n v="203043.8"/>
    <s v="Arturo"/>
    <n v="4"/>
  </r>
  <r>
    <n v="2252"/>
    <d v="2018-03-15T00:00:00"/>
    <d v="2018-07-22T00:00:00"/>
    <x v="1"/>
    <s v="Málaga"/>
    <s v="Terreno"/>
    <n v="42"/>
    <s v="Alquiler"/>
    <n v="15025.48"/>
    <n v="436997"/>
    <n v="349597.6"/>
    <n v="72373.920000000027"/>
    <s v="Arturo"/>
    <n v="4.8"/>
  </r>
  <r>
    <n v="2253"/>
    <d v="2018-03-16T00:00:00"/>
    <d v="2018-11-30T00:00:00"/>
    <x v="0"/>
    <s v="Sevilla"/>
    <s v="Casa"/>
    <n v="253"/>
    <s v="Venta"/>
    <n v="64718.239999999998"/>
    <n v="1683041"/>
    <n v="1346432.8"/>
    <n v="271889.95999999996"/>
    <s v="Romina"/>
    <n v="4"/>
  </r>
  <r>
    <n v="2254"/>
    <d v="2018-03-16T00:00:00"/>
    <d v="2019-03-07T00:00:00"/>
    <x v="0"/>
    <s v="Cádiz"/>
    <s v="Oficinas"/>
    <n v="84"/>
    <s v="Alquiler"/>
    <n v="23158.2"/>
    <n v="640265"/>
    <n v="512212"/>
    <n v="104894.8"/>
    <s v="Carlos"/>
    <n v="4.0999999999999996"/>
  </r>
  <r>
    <n v="2255"/>
    <d v="2018-03-16T00:00:00"/>
    <d v="2018-12-05T00:00:00"/>
    <x v="0"/>
    <s v="Cádiz"/>
    <s v="Depósito"/>
    <n v="174"/>
    <s v="Venta"/>
    <n v="46160.72"/>
    <n v="1207903"/>
    <n v="966322.4"/>
    <n v="195419.87999999998"/>
    <s v="Ángeles"/>
    <n v="5"/>
  </r>
  <r>
    <n v="2256"/>
    <d v="2018-03-17T00:00:00"/>
    <d v="2018-11-19T00:00:00"/>
    <x v="0"/>
    <s v="Cádiz"/>
    <s v="Estacionamiento"/>
    <n v="118"/>
    <s v="Venta"/>
    <n v="29345.599999999999"/>
    <n v="800600"/>
    <n v="640480"/>
    <n v="130774.39999999999"/>
    <s v="Carlos"/>
    <n v="4.4000000000000004"/>
  </r>
  <r>
    <n v="2257"/>
    <d v="2018-03-17T00:00:00"/>
    <d v="2019-01-08T00:00:00"/>
    <x v="0"/>
    <s v="Córdoba"/>
    <s v="Casa"/>
    <n v="189"/>
    <s v="Venta"/>
    <n v="63824.32"/>
    <n v="1648193"/>
    <n v="1318554.3999999999"/>
    <n v="265814.28000000009"/>
    <s v="Iván"/>
    <n v="4.8"/>
  </r>
  <r>
    <n v="2258"/>
    <d v="2018-03-18T00:00:00"/>
    <d v="2018-11-26T00:00:00"/>
    <x v="0"/>
    <s v="Sevilla"/>
    <s v="Casa"/>
    <n v="54"/>
    <s v="Alquiler"/>
    <n v="13696.8"/>
    <n v="395105"/>
    <n v="316084"/>
    <n v="65324.2"/>
    <s v="Ángeles"/>
    <n v="3.7"/>
  </r>
  <r>
    <n v="2259"/>
    <d v="2018-03-19T00:00:00"/>
    <d v="2019-03-15T00:00:00"/>
    <x v="0"/>
    <s v="Sevilla"/>
    <s v="Oficinas"/>
    <n v="281"/>
    <s v="Venta"/>
    <n v="55509.919999999998"/>
    <n v="1450183"/>
    <n v="1160146.3999999999"/>
    <n v="234526.68000000011"/>
    <s v="Romina"/>
    <n v="3.9"/>
  </r>
  <r>
    <n v="2260"/>
    <d v="2018-03-19T00:00:00"/>
    <d v="2019-01-03T00:00:00"/>
    <x v="0"/>
    <s v="Córdoba"/>
    <s v="Oficinas"/>
    <n v="77"/>
    <s v="Alquiler"/>
    <n v="28721.599999999999"/>
    <n v="779750"/>
    <n v="623800"/>
    <n v="127228.4"/>
    <s v="Carlos"/>
    <n v="4.8"/>
  </r>
  <r>
    <n v="2261"/>
    <d v="2018-03-20T00:00:00"/>
    <d v="2018-10-19T00:00:00"/>
    <x v="0"/>
    <s v="Córdoba"/>
    <s v="Terreno"/>
    <n v="89"/>
    <s v="Alquiler"/>
    <n v="16561.32"/>
    <n v="471818"/>
    <n v="377454.4"/>
    <n v="77802.27999999997"/>
    <s v="Iván"/>
    <n v="4.8"/>
  </r>
  <r>
    <n v="2262"/>
    <d v="2018-03-20T00:00:00"/>
    <d v="2018-12-27T00:00:00"/>
    <x v="0"/>
    <s v="Cádiz"/>
    <s v="Casa"/>
    <n v="194"/>
    <s v="Venta"/>
    <n v="66296.160000000003"/>
    <n v="1722214"/>
    <n v="1377771.2"/>
    <n v="278146.64"/>
    <s v="Sabrina"/>
    <n v="4.2"/>
  </r>
  <r>
    <n v="2263"/>
    <d v="2018-03-20T00:00:00"/>
    <d v="2018-10-21T00:00:00"/>
    <x v="0"/>
    <s v="Málaga"/>
    <s v="Casa"/>
    <n v="215"/>
    <s v="Venta"/>
    <n v="60902.2"/>
    <n v="1587265"/>
    <n v="1269812"/>
    <n v="256550.8"/>
    <s v="Romina"/>
    <n v="4.8"/>
  </r>
  <r>
    <n v="2264"/>
    <d v="2018-03-20T00:00:00"/>
    <d v="2018-07-28T00:00:00"/>
    <x v="1"/>
    <s v="Córdoba"/>
    <s v="Departamento"/>
    <n v="270"/>
    <s v="Venta"/>
    <n v="57373.32"/>
    <n v="1493343"/>
    <n v="1194674.3999999999"/>
    <n v="241295.28000000009"/>
    <s v="Arturo"/>
    <n v="3.9"/>
  </r>
  <r>
    <n v="2265"/>
    <d v="2018-03-21T00:00:00"/>
    <d v="2019-01-14T00:00:00"/>
    <x v="0"/>
    <s v="Málaga"/>
    <s v="Departamento"/>
    <n v="145"/>
    <s v="Venta"/>
    <n v="37036.28"/>
    <n v="985317"/>
    <n v="788253.6"/>
    <n v="160027.12000000002"/>
    <s v="Carlos"/>
    <n v="4.8"/>
  </r>
  <r>
    <n v="2266"/>
    <d v="2018-03-21T00:00:00"/>
    <d v="2018-10-02T00:00:00"/>
    <x v="0"/>
    <s v="Sevilla"/>
    <s v="Terreno"/>
    <n v="286"/>
    <s v="Venta"/>
    <n v="111227"/>
    <n v="2833535"/>
    <n v="2266828"/>
    <n v="455480"/>
    <s v="Sabrina"/>
    <n v="3.8"/>
  </r>
  <r>
    <n v="2267"/>
    <d v="2018-03-21T00:00:00"/>
    <d v="2018-08-21T00:00:00"/>
    <x v="0"/>
    <s v="Córdoba"/>
    <s v="Estacionamiento"/>
    <n v="144"/>
    <s v="Venta"/>
    <n v="30062.68"/>
    <n v="812927"/>
    <n v="650341.6"/>
    <n v="132522.72000000003"/>
    <s v="Iván"/>
    <n v="3.8"/>
  </r>
  <r>
    <n v="2268"/>
    <d v="2018-03-21T00:00:00"/>
    <d v="2019-01-31T00:00:00"/>
    <x v="0"/>
    <s v="Sevilla"/>
    <s v="Terreno"/>
    <n v="92"/>
    <s v="Venta"/>
    <n v="34496.92"/>
    <n v="922483"/>
    <n v="737986.4"/>
    <n v="149999.67999999999"/>
    <s v="Romina"/>
    <n v="3.7"/>
  </r>
  <r>
    <n v="2269"/>
    <d v="2018-03-23T00:00:00"/>
    <d v="2019-02-05T00:00:00"/>
    <x v="0"/>
    <s v="Sevilla"/>
    <s v="Terreno"/>
    <n v="180"/>
    <s v="Venta"/>
    <n v="33647.599999999999"/>
    <n v="903950"/>
    <n v="723160"/>
    <n v="147142.39999999999"/>
    <s v="Ángeles"/>
    <n v="4.5"/>
  </r>
  <r>
    <n v="2270"/>
    <d v="2018-03-23T00:00:00"/>
    <d v="2019-01-31T00:00:00"/>
    <x v="0"/>
    <s v="Málaga"/>
    <s v="Terreno"/>
    <n v="199"/>
    <s v="Venta"/>
    <n v="32220"/>
    <n v="859635"/>
    <n v="687708"/>
    <n v="139707"/>
    <s v="Iván"/>
    <n v="4.4000000000000004"/>
  </r>
  <r>
    <n v="2271"/>
    <d v="2018-03-23T00:00:00"/>
    <d v="2018-06-22T00:00:00"/>
    <x v="1"/>
    <s v="Cádiz"/>
    <s v="Depósito"/>
    <n v="222"/>
    <s v="Venta"/>
    <n v="58974"/>
    <n v="1538135"/>
    <n v="1230508"/>
    <n v="248653"/>
    <s v="Iván"/>
    <n v="4.9000000000000004"/>
  </r>
  <r>
    <n v="2272"/>
    <d v="2018-03-24T00:00:00"/>
    <d v="2018-09-22T00:00:00"/>
    <x v="0"/>
    <s v="Córdoba"/>
    <s v="Depósito"/>
    <n v="184"/>
    <s v="Venta"/>
    <n v="36466"/>
    <n v="962835"/>
    <n v="770268"/>
    <n v="156101"/>
    <s v="Romina"/>
    <n v="4.2"/>
  </r>
  <r>
    <n v="2273"/>
    <d v="2018-03-25T00:00:00"/>
    <d v="2018-07-31T00:00:00"/>
    <x v="1"/>
    <s v="Cádiz"/>
    <s v="Oficinas"/>
    <n v="144"/>
    <s v="Venta"/>
    <n v="54888"/>
    <n v="1432685"/>
    <n v="1146148"/>
    <n v="231649"/>
    <s v="Arturo"/>
    <n v="4.9000000000000004"/>
  </r>
  <r>
    <n v="2274"/>
    <d v="2018-03-26T00:00:00"/>
    <d v="2019-01-19T00:00:00"/>
    <x v="0"/>
    <s v="Sevilla"/>
    <s v="Oficinas"/>
    <n v="107"/>
    <s v="Venta"/>
    <n v="38315.800000000003"/>
    <n v="1014605"/>
    <n v="811684"/>
    <n v="164605.20000000001"/>
    <s v="Ángeles"/>
    <n v="4.5"/>
  </r>
  <r>
    <n v="2275"/>
    <d v="2018-03-26T00:00:00"/>
    <d v="2018-12-26T00:00:00"/>
    <x v="0"/>
    <s v="Córdoba"/>
    <s v="Casa"/>
    <n v="110"/>
    <s v="Alquiler"/>
    <n v="17215.2"/>
    <n v="497615"/>
    <n v="398092"/>
    <n v="82307.8"/>
    <s v="Carlos"/>
    <n v="4.2"/>
  </r>
  <r>
    <n v="2276"/>
    <d v="2018-03-26T00:00:00"/>
    <d v="2019-02-09T00:00:00"/>
    <x v="0"/>
    <s v="Málaga"/>
    <s v="Depósito"/>
    <n v="228"/>
    <s v="Venta"/>
    <n v="84593.600000000006"/>
    <n v="2181800"/>
    <n v="1745440"/>
    <n v="351766.4"/>
    <s v="Carlos"/>
    <n v="5"/>
  </r>
  <r>
    <n v="2277"/>
    <d v="2018-03-26T00:00:00"/>
    <d v="2018-09-08T00:00:00"/>
    <x v="0"/>
    <s v="Córdoba"/>
    <s v="Terreno"/>
    <n v="258"/>
    <s v="Venta"/>
    <n v="80317.679999999993"/>
    <n v="2070527"/>
    <n v="1656421.6"/>
    <n v="333787.71999999991"/>
    <s v="Romina"/>
    <n v="3.9"/>
  </r>
  <r>
    <n v="2278"/>
    <d v="2018-03-26T00:00:00"/>
    <d v="2019-01-30T00:00:00"/>
    <x v="0"/>
    <s v="Málaga"/>
    <s v="Estacionamiento"/>
    <n v="290"/>
    <s v="Venta"/>
    <n v="96015.32"/>
    <n v="2464043"/>
    <n v="1971234.4"/>
    <n v="396793.28000000009"/>
    <s v="Arturo"/>
    <n v="3.7"/>
  </r>
  <r>
    <n v="2279"/>
    <d v="2018-03-28T00:00:00"/>
    <d v="2018-12-14T00:00:00"/>
    <x v="0"/>
    <s v="Córdoba"/>
    <s v="Local Comercial"/>
    <n v="62"/>
    <s v="Alquiler"/>
    <n v="12016.28"/>
    <n v="364967"/>
    <n v="291973.59999999998"/>
    <n v="60977.120000000024"/>
    <s v="Carlos"/>
    <n v="4.0999999999999996"/>
  </r>
  <r>
    <n v="2280"/>
    <d v="2018-03-28T00:00:00"/>
    <d v="2019-01-28T00:00:00"/>
    <x v="0"/>
    <s v="Málaga"/>
    <s v="Estacionamiento"/>
    <n v="284"/>
    <s v="Venta"/>
    <n v="56744.4"/>
    <n v="1478945"/>
    <n v="1183156"/>
    <n v="239044.6"/>
    <s v="Romina"/>
    <n v="3.6"/>
  </r>
  <r>
    <n v="2281"/>
    <d v="2018-03-28T00:00:00"/>
    <d v="2019-03-15T00:00:00"/>
    <x v="0"/>
    <s v="Sevilla"/>
    <s v="Departamento"/>
    <n v="249"/>
    <s v="Venta"/>
    <n v="61389.440000000002"/>
    <n v="1594521"/>
    <n v="1275616.8"/>
    <n v="257514.75999999995"/>
    <s v="Ángeles"/>
    <n v="3.9"/>
  </r>
  <r>
    <n v="2282"/>
    <d v="2018-03-29T00:00:00"/>
    <d v="2019-02-17T00:00:00"/>
    <x v="0"/>
    <s v="Sevilla"/>
    <s v="Local Comercial"/>
    <n v="70"/>
    <s v="Alquiler"/>
    <n v="14456.84"/>
    <n v="421881"/>
    <n v="337504.8"/>
    <n v="69919.360000000015"/>
    <s v="Iván"/>
    <n v="3.6"/>
  </r>
  <r>
    <n v="2283"/>
    <d v="2018-03-29T00:00:00"/>
    <d v="2018-09-04T00:00:00"/>
    <x v="0"/>
    <s v="Córdoba"/>
    <s v="Departamento"/>
    <n v="37"/>
    <s v="Alquiler"/>
    <n v="8653.56"/>
    <n v="274499"/>
    <n v="219599.2"/>
    <n v="46246.239999999991"/>
    <s v="Arturo"/>
    <n v="3.6"/>
  </r>
  <r>
    <n v="2284"/>
    <d v="2018-03-29T00:00:00"/>
    <d v="2018-09-20T00:00:00"/>
    <x v="0"/>
    <s v="Málaga"/>
    <s v="Departamento"/>
    <n v="67"/>
    <s v="Alquiler"/>
    <n v="16407.8"/>
    <n v="469855"/>
    <n v="375884"/>
    <n v="77563.199999999997"/>
    <s v="Ángeles"/>
    <n v="5"/>
  </r>
  <r>
    <n v="2285"/>
    <d v="2018-03-30T00:00:00"/>
    <d v="2018-08-28T00:00:00"/>
    <x v="0"/>
    <s v="Córdoba"/>
    <s v="Casa"/>
    <n v="198"/>
    <s v="Venta"/>
    <n v="33950.44"/>
    <n v="911821"/>
    <n v="729456.8"/>
    <n v="148413.75999999995"/>
    <s v="Ángeles"/>
    <n v="3.7"/>
  </r>
  <r>
    <n v="2286"/>
    <d v="2018-03-30T00:00:00"/>
    <d v="2018-10-07T00:00:00"/>
    <x v="0"/>
    <s v="Cádiz"/>
    <s v="Terreno"/>
    <n v="103"/>
    <s v="Venta"/>
    <n v="30403.64"/>
    <n v="817001"/>
    <n v="653600.80000000005"/>
    <n v="132996.55999999994"/>
    <s v="Carlos"/>
    <n v="4.5999999999999996"/>
  </r>
  <r>
    <n v="2287"/>
    <d v="2018-03-30T00:00:00"/>
    <d v="2018-11-15T00:00:00"/>
    <x v="0"/>
    <s v="Cádiz"/>
    <s v="Casa"/>
    <n v="225"/>
    <s v="Venta"/>
    <n v="66797.2"/>
    <n v="1727215"/>
    <n v="1381772"/>
    <n v="278645.8"/>
    <s v="Romina"/>
    <n v="4.8"/>
  </r>
  <r>
    <n v="2288"/>
    <d v="2018-03-30T00:00:00"/>
    <d v="2018-08-23T00:00:00"/>
    <x v="1"/>
    <s v="Málaga"/>
    <s v="Depósito"/>
    <n v="127"/>
    <s v="Venta"/>
    <n v="30418.92"/>
    <n v="816633"/>
    <n v="653306.4"/>
    <n v="132907.68"/>
    <s v="Carlos"/>
    <n v="3.6"/>
  </r>
  <r>
    <n v="2289"/>
    <d v="2018-03-31T00:00:00"/>
    <d v="2018-09-07T00:00:00"/>
    <x v="0"/>
    <s v="Cádiz"/>
    <s v="Depósito"/>
    <n v="108"/>
    <s v="Venta"/>
    <n v="34592.32"/>
    <n v="919268"/>
    <n v="735414.4"/>
    <n v="149261.27999999997"/>
    <s v="Ángeles"/>
    <n v="4.2"/>
  </r>
  <r>
    <n v="2290"/>
    <d v="2018-03-31T00:00:00"/>
    <d v="2019-03-13T00:00:00"/>
    <x v="0"/>
    <s v="Córdoba"/>
    <s v="Casa"/>
    <n v="93"/>
    <s v="Venta"/>
    <n v="37360.639999999999"/>
    <n v="987376"/>
    <n v="789900.80000000005"/>
    <n v="160114.55999999994"/>
    <s v="Sabrina"/>
    <n v="3.6"/>
  </r>
  <r>
    <n v="2291"/>
    <d v="2018-03-31T00:00:00"/>
    <d v="2018-12-31T00:00:00"/>
    <x v="0"/>
    <s v="Cádiz"/>
    <s v="Depósito"/>
    <n v="277"/>
    <s v="Venta"/>
    <n v="48374.48"/>
    <n v="1264422"/>
    <n v="1011537.6"/>
    <n v="204509.92"/>
    <s v="Carlos"/>
    <n v="3.7"/>
  </r>
  <r>
    <n v="2292"/>
    <d v="2018-03-31T00:00:00"/>
    <d v="2019-03-14T00:00:00"/>
    <x v="0"/>
    <s v="Málaga"/>
    <s v="Estacionamiento"/>
    <n v="292"/>
    <s v="Venta"/>
    <n v="58783.199999999997"/>
    <n v="1527415"/>
    <n v="1221932"/>
    <n v="246699.8"/>
    <s v="Carlos"/>
    <n v="3.9"/>
  </r>
  <r>
    <n v="2293"/>
    <d v="2018-04-01T00:00:00"/>
    <d v="2018-11-12T00:00:00"/>
    <x v="0"/>
    <s v="Sevilla"/>
    <s v="Terreno"/>
    <n v="99"/>
    <s v="Venta"/>
    <n v="32450.52"/>
    <n v="864623"/>
    <n v="691698.4"/>
    <n v="140474.07999999999"/>
    <s v="Romina"/>
    <n v="4.5"/>
  </r>
  <r>
    <n v="2294"/>
    <d v="2018-04-01T00:00:00"/>
    <d v="2018-12-08T00:00:00"/>
    <x v="0"/>
    <s v="Málaga"/>
    <s v="Local Comercial"/>
    <n v="105"/>
    <s v="Alquiler"/>
    <n v="18523.8"/>
    <n v="522005"/>
    <n v="417604"/>
    <n v="85877.2"/>
    <s v="Sabrina"/>
    <n v="4.4000000000000004"/>
  </r>
  <r>
    <n v="2295"/>
    <d v="2018-04-01T00:00:00"/>
    <d v="2018-11-08T00:00:00"/>
    <x v="0"/>
    <s v="Málaga"/>
    <s v="Departamento"/>
    <n v="150"/>
    <s v="Venta"/>
    <n v="56272.6"/>
    <n v="1462175"/>
    <n v="1169740"/>
    <n v="236162.4"/>
    <s v="Iván"/>
    <n v="5"/>
  </r>
  <r>
    <n v="2296"/>
    <d v="2018-04-01T00:00:00"/>
    <d v="2018-11-25T00:00:00"/>
    <x v="0"/>
    <s v="Cádiz"/>
    <s v="Depósito"/>
    <n v="111"/>
    <s v="Alquiler"/>
    <n v="28690.6"/>
    <n v="783425"/>
    <n v="626740"/>
    <n v="127994.4"/>
    <s v="Iván"/>
    <n v="4.5999999999999996"/>
  </r>
  <r>
    <n v="2297"/>
    <d v="2018-04-01T00:00:00"/>
    <d v="2018-09-22T00:00:00"/>
    <x v="0"/>
    <s v="Sevilla"/>
    <s v="Terreno"/>
    <n v="160"/>
    <s v="Venta"/>
    <n v="29947.68"/>
    <n v="807777"/>
    <n v="646221.6"/>
    <n v="131607.72000000003"/>
    <s v="Carlos"/>
    <n v="4.5999999999999996"/>
  </r>
  <r>
    <n v="2298"/>
    <d v="2018-04-01T00:00:00"/>
    <d v="2019-01-21T00:00:00"/>
    <x v="0"/>
    <s v="Córdoba"/>
    <s v="Casa"/>
    <n v="113"/>
    <s v="Alquiler"/>
    <n v="28247.360000000001"/>
    <n v="769619"/>
    <n v="615695.19999999995"/>
    <n v="125676.44000000005"/>
    <s v="Iván"/>
    <n v="4.4000000000000004"/>
  </r>
  <r>
    <n v="2299"/>
    <d v="2018-04-02T00:00:00"/>
    <d v="2018-12-26T00:00:00"/>
    <x v="0"/>
    <s v="Córdoba"/>
    <s v="Terreno"/>
    <n v="37"/>
    <s v="Alquiler"/>
    <n v="15022.08"/>
    <n v="440212"/>
    <n v="352169.6"/>
    <n v="73020.320000000022"/>
    <s v="Iván"/>
    <n v="5"/>
  </r>
  <r>
    <n v="2300"/>
    <d v="2018-04-02T00:00:00"/>
    <d v="2018-11-02T00:00:00"/>
    <x v="0"/>
    <s v="Málaga"/>
    <s v="Departamento"/>
    <n v="124"/>
    <s v="Venta"/>
    <n v="47723.48"/>
    <n v="1249797"/>
    <n v="999837.6"/>
    <n v="202235.92"/>
    <s v="Ángeles"/>
    <n v="4.9000000000000004"/>
  </r>
  <r>
    <n v="2301"/>
    <d v="2018-04-02T00:00:00"/>
    <d v="2018-10-22T00:00:00"/>
    <x v="0"/>
    <s v="Málaga"/>
    <s v="Terreno"/>
    <n v="184"/>
    <s v="Venta"/>
    <n v="69759.8"/>
    <n v="1797405"/>
    <n v="1437924"/>
    <n v="289721.2"/>
    <s v="Iván"/>
    <n v="4.5999999999999996"/>
  </r>
  <r>
    <n v="2302"/>
    <d v="2018-04-03T00:00:00"/>
    <d v="2018-08-09T00:00:00"/>
    <x v="1"/>
    <s v="Málaga"/>
    <s v="Depósito"/>
    <n v="117"/>
    <s v="Venta"/>
    <n v="38483.519999999997"/>
    <n v="1015073"/>
    <n v="812058.4"/>
    <n v="164531.07999999999"/>
    <s v="Iván"/>
    <n v="4.5999999999999996"/>
  </r>
  <r>
    <n v="2303"/>
    <d v="2018-04-03T00:00:00"/>
    <d v="2018-09-03T00:00:00"/>
    <x v="0"/>
    <s v="Córdoba"/>
    <s v="Local Comercial"/>
    <n v="76"/>
    <s v="Alquiler"/>
    <n v="22912.400000000001"/>
    <n v="632145"/>
    <n v="505716"/>
    <n v="103516.6"/>
    <s v="Arturo"/>
    <n v="4.8"/>
  </r>
  <r>
    <n v="2304"/>
    <d v="2018-04-04T00:00:00"/>
    <d v="2018-10-26T00:00:00"/>
    <x v="0"/>
    <s v="Córdoba"/>
    <s v="Depósito"/>
    <n v="178"/>
    <s v="Venta"/>
    <n v="29967.8"/>
    <n v="815705"/>
    <n v="652564"/>
    <n v="133173.20000000001"/>
    <s v="Ángeles"/>
    <n v="3.6"/>
  </r>
  <r>
    <n v="2305"/>
    <d v="2018-04-04T00:00:00"/>
    <d v="2019-03-31T00:00:00"/>
    <x v="0"/>
    <s v="Málaga"/>
    <s v="Casa"/>
    <n v="176"/>
    <s v="Venta"/>
    <n v="41786.800000000003"/>
    <n v="1108205"/>
    <n v="886564"/>
    <n v="179854.2"/>
    <s v="Romina"/>
    <n v="5"/>
  </r>
  <r>
    <n v="2306"/>
    <d v="2018-04-04T00:00:00"/>
    <d v="2018-09-15T00:00:00"/>
    <x v="0"/>
    <s v="Sevilla"/>
    <s v="Casa"/>
    <n v="145"/>
    <s v="Venta"/>
    <n v="49626"/>
    <n v="1304435"/>
    <n v="1043548"/>
    <n v="211261"/>
    <s v="Iván"/>
    <n v="3.9"/>
  </r>
  <r>
    <n v="2307"/>
    <d v="2018-04-05T00:00:00"/>
    <d v="2018-09-08T00:00:00"/>
    <x v="0"/>
    <s v="Sevilla"/>
    <s v="Oficinas"/>
    <n v="149"/>
    <s v="Venta"/>
    <n v="55417.16"/>
    <n v="1441889"/>
    <n v="1153511.2"/>
    <n v="232960.64000000004"/>
    <s v="Ángeles"/>
    <n v="3.6"/>
  </r>
  <r>
    <n v="2308"/>
    <d v="2018-04-05T00:00:00"/>
    <d v="2018-08-29T00:00:00"/>
    <x v="1"/>
    <s v="Córdoba"/>
    <s v="Casa"/>
    <n v="258"/>
    <s v="Venta"/>
    <n v="103077.64"/>
    <n v="2635001"/>
    <n v="2108000.7999999998"/>
    <n v="423922.56000000017"/>
    <s v="Romina"/>
    <n v="4.3"/>
  </r>
  <r>
    <n v="2309"/>
    <d v="2018-04-05T00:00:00"/>
    <d v="2019-01-07T00:00:00"/>
    <x v="0"/>
    <s v="Sevilla"/>
    <s v="Oficinas"/>
    <n v="291"/>
    <s v="Venta"/>
    <n v="88532.6"/>
    <n v="2272975"/>
    <n v="1818380"/>
    <n v="366062.4"/>
    <s v="Carlos"/>
    <n v="3.8"/>
  </r>
  <r>
    <n v="2310"/>
    <d v="2018-04-06T00:00:00"/>
    <d v="2018-11-25T00:00:00"/>
    <x v="0"/>
    <s v="Córdoba"/>
    <s v="Oficinas"/>
    <n v="76"/>
    <s v="Alquiler"/>
    <n v="22837.08"/>
    <n v="629837"/>
    <n v="503869.6"/>
    <n v="103130.32000000002"/>
    <s v="Carlos"/>
    <n v="3.9"/>
  </r>
  <r>
    <n v="2311"/>
    <d v="2018-04-06T00:00:00"/>
    <d v="2018-11-02T00:00:00"/>
    <x v="0"/>
    <s v="Sevilla"/>
    <s v="Departamento"/>
    <n v="74"/>
    <s v="Venta"/>
    <n v="29786"/>
    <n v="807285"/>
    <n v="645828"/>
    <n v="131671"/>
    <s v="Arturo"/>
    <n v="4"/>
  </r>
  <r>
    <n v="2312"/>
    <d v="2018-04-07T00:00:00"/>
    <d v="2018-09-19T00:00:00"/>
    <x v="0"/>
    <s v="Cádiz"/>
    <s v="Local Comercial"/>
    <n v="257"/>
    <s v="Venta"/>
    <n v="46924.08"/>
    <n v="1225862"/>
    <n v="980689.6"/>
    <n v="198248.32000000001"/>
    <s v="Iván"/>
    <n v="3.9"/>
  </r>
  <r>
    <n v="2313"/>
    <d v="2018-04-07T00:00:00"/>
    <d v="2019-03-03T00:00:00"/>
    <x v="0"/>
    <s v="Sevilla"/>
    <s v="Departamento"/>
    <n v="75"/>
    <s v="Alquiler"/>
    <n v="15657.4"/>
    <n v="455095"/>
    <n v="364076"/>
    <n v="75361.600000000006"/>
    <s v="Carlos"/>
    <n v="4.9000000000000004"/>
  </r>
  <r>
    <n v="2314"/>
    <d v="2018-04-07T00:00:00"/>
    <d v="2018-09-18T00:00:00"/>
    <x v="0"/>
    <s v="Cádiz"/>
    <s v="Local Comercial"/>
    <n v="229"/>
    <s v="Venta"/>
    <n v="57973.440000000002"/>
    <n v="1511621"/>
    <n v="1209296.8"/>
    <n v="244350.75999999995"/>
    <s v="Romina"/>
    <n v="3.9"/>
  </r>
  <r>
    <n v="2315"/>
    <d v="2018-04-07T00:00:00"/>
    <d v="2018-11-08T00:00:00"/>
    <x v="0"/>
    <s v="Córdoba"/>
    <s v="Local Comercial"/>
    <n v="79"/>
    <s v="Alquiler"/>
    <n v="15893.88"/>
    <n v="448757"/>
    <n v="359005.6"/>
    <n v="73857.520000000019"/>
    <s v="Sabrina"/>
    <n v="4.0999999999999996"/>
  </r>
  <r>
    <n v="2316"/>
    <d v="2018-04-07T00:00:00"/>
    <d v="2019-01-27T00:00:00"/>
    <x v="0"/>
    <s v="Sevilla"/>
    <s v="Terreno"/>
    <n v="178"/>
    <s v="Venta"/>
    <n v="70902.399999999994"/>
    <n v="1825670"/>
    <n v="1460536"/>
    <n v="294231.59999999998"/>
    <s v="Romina"/>
    <n v="3.6"/>
  </r>
  <r>
    <n v="2317"/>
    <d v="2018-04-08T00:00:00"/>
    <d v="2019-03-12T00:00:00"/>
    <x v="0"/>
    <s v="Málaga"/>
    <s v="Depósito"/>
    <n v="144"/>
    <s v="Alquiler"/>
    <n v="28761.4"/>
    <n v="774120"/>
    <n v="619296"/>
    <n v="126062.6"/>
    <s v="Romina"/>
    <n v="4.5999999999999996"/>
  </r>
  <r>
    <n v="2318"/>
    <d v="2018-04-08T00:00:00"/>
    <d v="2018-09-01T00:00:00"/>
    <x v="1"/>
    <s v="Sevilla"/>
    <s v="Oficinas"/>
    <n v="174"/>
    <s v="Venta"/>
    <n v="31399.200000000001"/>
    <n v="845565"/>
    <n v="676452"/>
    <n v="137713.79999999999"/>
    <s v="Iván"/>
    <n v="4.5"/>
  </r>
  <r>
    <n v="2319"/>
    <d v="2018-04-09T00:00:00"/>
    <d v="2019-01-05T00:00:00"/>
    <x v="0"/>
    <s v="Cádiz"/>
    <s v="Local Comercial"/>
    <n v="40"/>
    <s v="Alquiler"/>
    <n v="11690.48"/>
    <n v="350022"/>
    <n v="280017.59999999998"/>
    <n v="58313.920000000027"/>
    <s v="Carlos"/>
    <n v="4.5999999999999996"/>
  </r>
  <r>
    <n v="2320"/>
    <d v="2018-04-09T00:00:00"/>
    <d v="2019-01-27T00:00:00"/>
    <x v="0"/>
    <s v="Sevilla"/>
    <s v="Depósito"/>
    <n v="106"/>
    <s v="Alquiler"/>
    <n v="27172.76"/>
    <n v="741379"/>
    <n v="593103.19999999995"/>
    <n v="121103.04000000005"/>
    <s v="Romina"/>
    <n v="3.6"/>
  </r>
  <r>
    <n v="2321"/>
    <d v="2018-04-09T00:00:00"/>
    <d v="2018-08-29T00:00:00"/>
    <x v="1"/>
    <s v="Córdoba"/>
    <s v="Local Comercial"/>
    <n v="52"/>
    <s v="Alquiler"/>
    <n v="15553.76"/>
    <n v="443529"/>
    <n v="354823.2"/>
    <n v="73152.039999999994"/>
    <s v="Iván"/>
    <n v="5"/>
  </r>
  <r>
    <n v="2322"/>
    <d v="2018-04-09T00:00:00"/>
    <d v="2019-03-28T00:00:00"/>
    <x v="0"/>
    <s v="Cádiz"/>
    <s v="Local Comercial"/>
    <n v="40"/>
    <s v="Alquiler"/>
    <n v="15026.4"/>
    <n v="439370"/>
    <n v="351496"/>
    <n v="72847.600000000006"/>
    <s v="Carlos"/>
    <n v="4.7"/>
  </r>
  <r>
    <n v="2323"/>
    <d v="2018-04-09T00:00:00"/>
    <d v="2019-01-29T00:00:00"/>
    <x v="0"/>
    <s v="Córdoba"/>
    <s v="Local Comercial"/>
    <n v="137"/>
    <s v="Venta"/>
    <n v="41119.120000000003"/>
    <n v="1095113"/>
    <n v="876090.4"/>
    <n v="177903.47999999998"/>
    <s v="Sabrina"/>
    <n v="5"/>
  </r>
  <r>
    <n v="2324"/>
    <d v="2018-04-10T00:00:00"/>
    <d v="2019-01-07T00:00:00"/>
    <x v="0"/>
    <s v="Córdoba"/>
    <s v="Estacionamiento"/>
    <n v="176"/>
    <s v="Venta"/>
    <n v="55062.32"/>
    <n v="1436793"/>
    <n v="1149434.3999999999"/>
    <n v="232296.28000000009"/>
    <s v="Carlos"/>
    <n v="4.5"/>
  </r>
  <r>
    <n v="2325"/>
    <d v="2018-04-10T00:00:00"/>
    <d v="2018-08-21T00:00:00"/>
    <x v="1"/>
    <s v="Málaga"/>
    <s v="Depósito"/>
    <n v="84"/>
    <s v="Alquiler"/>
    <n v="27754.959999999999"/>
    <n v="747684"/>
    <n v="598147.19999999995"/>
    <n v="121781.84000000005"/>
    <s v="Romina"/>
    <n v="4.3"/>
  </r>
  <r>
    <n v="2326"/>
    <d v="2018-04-10T00:00:00"/>
    <d v="2018-12-27T00:00:00"/>
    <x v="0"/>
    <s v="Sevilla"/>
    <s v="Local Comercial"/>
    <n v="84"/>
    <s v="Alquiler"/>
    <n v="28049.759999999998"/>
    <n v="765929"/>
    <n v="612743.19999999995"/>
    <n v="125136.04000000005"/>
    <s v="Sabrina"/>
    <n v="4.0999999999999996"/>
  </r>
  <r>
    <n v="2327"/>
    <d v="2018-04-11T00:00:00"/>
    <d v="2019-03-05T00:00:00"/>
    <x v="0"/>
    <s v="Málaga"/>
    <s v="Local Comercial"/>
    <n v="158"/>
    <s v="Venta"/>
    <n v="49040.08"/>
    <n v="1277312"/>
    <n v="1021849.6"/>
    <n v="206422.32"/>
    <s v="Romina"/>
    <n v="3.6"/>
  </r>
  <r>
    <n v="2328"/>
    <d v="2018-04-11T00:00:00"/>
    <d v="2019-01-04T00:00:00"/>
    <x v="0"/>
    <s v="Cádiz"/>
    <s v="Oficinas"/>
    <n v="125"/>
    <s v="Venta"/>
    <n v="50103"/>
    <n v="1313085"/>
    <n v="1050468"/>
    <n v="212514"/>
    <s v="Ángeles"/>
    <n v="4.2"/>
  </r>
  <r>
    <n v="2329"/>
    <d v="2018-04-12T00:00:00"/>
    <d v="2018-12-08T00:00:00"/>
    <x v="0"/>
    <s v="Cádiz"/>
    <s v="Local Comercial"/>
    <n v="181"/>
    <s v="Venta"/>
    <n v="69673.600000000006"/>
    <n v="1809325"/>
    <n v="1447460"/>
    <n v="292191.40000000002"/>
    <s v="Arturo"/>
    <n v="4.9000000000000004"/>
  </r>
  <r>
    <n v="2330"/>
    <d v="2018-04-12T00:00:00"/>
    <d v="2019-03-28T00:00:00"/>
    <x v="0"/>
    <s v="Córdoba"/>
    <s v="Departamento"/>
    <n v="119"/>
    <s v="Venta"/>
    <n v="39923.839999999997"/>
    <n v="1063081"/>
    <n v="850464.8"/>
    <n v="172692.35999999996"/>
    <s v="Romina"/>
    <n v="4.8"/>
  </r>
  <r>
    <n v="2331"/>
    <d v="2018-04-12T00:00:00"/>
    <d v="2019-03-23T00:00:00"/>
    <x v="0"/>
    <s v="Málaga"/>
    <s v="Terreno"/>
    <n v="217"/>
    <s v="Venta"/>
    <n v="75428.44"/>
    <n v="1938021"/>
    <n v="1550416.8"/>
    <n v="312175.75999999995"/>
    <s v="Carlos"/>
    <n v="4.4000000000000004"/>
  </r>
  <r>
    <n v="2332"/>
    <d v="2018-04-12T00:00:00"/>
    <d v="2018-09-01T00:00:00"/>
    <x v="1"/>
    <s v="Córdoba"/>
    <s v="Depósito"/>
    <n v="175"/>
    <s v="Venta"/>
    <n v="38490.199999999997"/>
    <n v="1021265"/>
    <n v="817012"/>
    <n v="165762.79999999999"/>
    <s v="Carlos"/>
    <n v="4"/>
  </r>
  <r>
    <n v="2333"/>
    <d v="2018-04-13T00:00:00"/>
    <d v="2019-01-09T00:00:00"/>
    <x v="0"/>
    <s v="Sevilla"/>
    <s v="Casa"/>
    <n v="131"/>
    <s v="Venta"/>
    <n v="37954.6"/>
    <n v="1010375"/>
    <n v="808300"/>
    <n v="164120.4"/>
    <s v="Carlos"/>
    <n v="4.5999999999999996"/>
  </r>
  <r>
    <n v="2334"/>
    <d v="2018-04-13T00:00:00"/>
    <d v="2018-09-24T00:00:00"/>
    <x v="0"/>
    <s v="Sevilla"/>
    <s v="Depósito"/>
    <n v="282"/>
    <s v="Venta"/>
    <n v="70617.72"/>
    <n v="1818053"/>
    <n v="1454442.4"/>
    <n v="292992.88000000012"/>
    <s v="Ángeles"/>
    <n v="4.5"/>
  </r>
  <r>
    <n v="2335"/>
    <d v="2018-04-14T00:00:00"/>
    <d v="2018-09-27T00:00:00"/>
    <x v="0"/>
    <s v="Málaga"/>
    <s v="Terreno"/>
    <n v="258"/>
    <s v="Venta"/>
    <n v="76746.8"/>
    <n v="1981055"/>
    <n v="1584844"/>
    <n v="319464.2"/>
    <s v="Sabrina"/>
    <n v="4.2"/>
  </r>
  <r>
    <n v="2336"/>
    <d v="2018-04-14T00:00:00"/>
    <d v="2019-03-20T00:00:00"/>
    <x v="0"/>
    <s v="Córdoba"/>
    <s v="Depósito"/>
    <n v="183"/>
    <s v="Venta"/>
    <n v="46713.04"/>
    <n v="1228886"/>
    <n v="983108.8"/>
    <n v="199064.15999999995"/>
    <s v="Romina"/>
    <n v="3.7"/>
  </r>
  <r>
    <n v="2337"/>
    <d v="2018-04-14T00:00:00"/>
    <d v="2018-09-12T00:00:00"/>
    <x v="0"/>
    <s v="Málaga"/>
    <s v="Departamento"/>
    <n v="187"/>
    <s v="Venta"/>
    <n v="72048.52"/>
    <n v="1863423"/>
    <n v="1490738.4"/>
    <n v="300636.08000000007"/>
    <s v="Arturo"/>
    <n v="4.5999999999999996"/>
  </r>
  <r>
    <n v="2338"/>
    <d v="2018-04-15T00:00:00"/>
    <d v="2019-03-23T00:00:00"/>
    <x v="0"/>
    <s v="Cádiz"/>
    <s v="Depósito"/>
    <n v="150"/>
    <s v="Venta"/>
    <n v="37614.400000000001"/>
    <n v="997445"/>
    <n v="797956"/>
    <n v="161874.6"/>
    <s v="Iván"/>
    <n v="4.9000000000000004"/>
  </r>
  <r>
    <n v="2339"/>
    <d v="2018-04-16T00:00:00"/>
    <d v="2019-02-01T00:00:00"/>
    <x v="0"/>
    <s v="Sevilla"/>
    <s v="Casa"/>
    <n v="204"/>
    <s v="Venta"/>
    <n v="37636.04"/>
    <n v="994636"/>
    <n v="795708.8"/>
    <n v="161291.15999999995"/>
    <s v="Romina"/>
    <n v="3.8"/>
  </r>
  <r>
    <n v="2340"/>
    <d v="2018-04-16T00:00:00"/>
    <d v="2018-09-19T00:00:00"/>
    <x v="0"/>
    <s v="Cádiz"/>
    <s v="Local Comercial"/>
    <n v="193"/>
    <s v="Venta"/>
    <n v="65802.64"/>
    <n v="1706601"/>
    <n v="1365280.8"/>
    <n v="275517.55999999994"/>
    <s v="Arturo"/>
    <n v="4.8"/>
  </r>
  <r>
    <n v="2341"/>
    <d v="2018-04-17T00:00:00"/>
    <d v="2018-11-25T00:00:00"/>
    <x v="0"/>
    <s v="Cádiz"/>
    <s v="Casa"/>
    <n v="214"/>
    <s v="Venta"/>
    <n v="50584.800000000003"/>
    <n v="1319305"/>
    <n v="1055444"/>
    <n v="213276.2"/>
    <s v="Romina"/>
    <n v="4"/>
  </r>
  <r>
    <n v="2342"/>
    <d v="2018-04-17T00:00:00"/>
    <d v="2019-03-27T00:00:00"/>
    <x v="0"/>
    <s v="Sevilla"/>
    <s v="Departamento"/>
    <n v="237"/>
    <s v="Venta"/>
    <n v="54445.56"/>
    <n v="1422649"/>
    <n v="1138119.2"/>
    <n v="230084.24000000005"/>
    <s v="Ángeles"/>
    <n v="4.2"/>
  </r>
  <r>
    <n v="2343"/>
    <d v="2018-04-18T00:00:00"/>
    <d v="2019-03-02T00:00:00"/>
    <x v="0"/>
    <s v="Sevilla"/>
    <s v="Estacionamiento"/>
    <n v="159"/>
    <s v="Venta"/>
    <n v="37959"/>
    <n v="1007585"/>
    <n v="806068"/>
    <n v="163558"/>
    <s v="Sabrina"/>
    <n v="4.8"/>
  </r>
  <r>
    <n v="2344"/>
    <d v="2018-04-20T00:00:00"/>
    <d v="2018-08-14T00:00:00"/>
    <x v="1"/>
    <s v="Málaga"/>
    <s v="Estacionamiento"/>
    <n v="117"/>
    <s v="Venta"/>
    <n v="42785.4"/>
    <n v="1121645"/>
    <n v="897316"/>
    <n v="181543.6"/>
    <s v="Sabrina"/>
    <n v="4.9000000000000004"/>
  </r>
  <r>
    <n v="2345"/>
    <d v="2018-04-20T00:00:00"/>
    <d v="2019-01-21T00:00:00"/>
    <x v="0"/>
    <s v="Sevilla"/>
    <s v="Terreno"/>
    <n v="86"/>
    <s v="Alquiler"/>
    <n v="26308.080000000002"/>
    <n v="710037"/>
    <n v="568029.6"/>
    <n v="115699.32000000002"/>
    <s v="Sabrina"/>
    <n v="4.3"/>
  </r>
  <r>
    <n v="2346"/>
    <d v="2018-04-21T00:00:00"/>
    <d v="2018-12-03T00:00:00"/>
    <x v="0"/>
    <s v="Sevilla"/>
    <s v="Terreno"/>
    <n v="137"/>
    <s v="Venta"/>
    <n v="49208.88"/>
    <n v="1295457"/>
    <n v="1036365.6"/>
    <n v="209882.52000000002"/>
    <s v="Sabrina"/>
    <n v="4.2"/>
  </r>
  <r>
    <n v="2347"/>
    <d v="2018-04-21T00:00:00"/>
    <d v="2018-12-05T00:00:00"/>
    <x v="0"/>
    <s v="Cádiz"/>
    <s v="Terreno"/>
    <n v="198"/>
    <s v="Venta"/>
    <n v="34627.599999999999"/>
    <n v="922700"/>
    <n v="738160"/>
    <n v="149912.4"/>
    <s v="Romina"/>
    <n v="3.7"/>
  </r>
  <r>
    <n v="2348"/>
    <d v="2018-04-21T00:00:00"/>
    <d v="2018-12-09T00:00:00"/>
    <x v="0"/>
    <s v="Cádiz"/>
    <s v="Departamento"/>
    <n v="115"/>
    <s v="Alquiler"/>
    <n v="25119.599999999999"/>
    <n v="688675"/>
    <n v="550940"/>
    <n v="112615.4"/>
    <s v="Sabrina"/>
    <n v="4.3"/>
  </r>
  <r>
    <n v="2349"/>
    <d v="2018-04-22T00:00:00"/>
    <d v="2019-04-13T00:00:00"/>
    <x v="0"/>
    <s v="Córdoba"/>
    <s v="Local Comercial"/>
    <n v="102"/>
    <s v="Alquiler"/>
    <n v="25943.88"/>
    <n v="704807"/>
    <n v="563845.6"/>
    <n v="115017.52000000002"/>
    <s v="Ángeles"/>
    <n v="3.6"/>
  </r>
  <r>
    <n v="2350"/>
    <d v="2018-04-22T00:00:00"/>
    <d v="2018-10-20T00:00:00"/>
    <x v="0"/>
    <s v="Málaga"/>
    <s v="Depósito"/>
    <n v="59"/>
    <s v="Alquiler"/>
    <n v="16664.32"/>
    <n v="469493"/>
    <n v="375594.4"/>
    <n v="77234.27999999997"/>
    <s v="Romina"/>
    <n v="3.8"/>
  </r>
  <r>
    <n v="2351"/>
    <d v="2018-04-22T00:00:00"/>
    <d v="2018-09-23T00:00:00"/>
    <x v="0"/>
    <s v="Sevilla"/>
    <s v="Depósito"/>
    <n v="87"/>
    <s v="Alquiler"/>
    <n v="21558.240000000002"/>
    <n v="595691"/>
    <n v="476552.8"/>
    <n v="97579.96"/>
    <s v="Carlos"/>
    <n v="4.2"/>
  </r>
  <r>
    <n v="2352"/>
    <d v="2018-04-22T00:00:00"/>
    <d v="2018-11-16T00:00:00"/>
    <x v="0"/>
    <s v="Cádiz"/>
    <s v="Casa"/>
    <n v="245"/>
    <s v="Venta"/>
    <n v="66750.559999999998"/>
    <n v="1726649"/>
    <n v="1381319.2"/>
    <n v="278579.24000000005"/>
    <s v="Ángeles"/>
    <n v="3.7"/>
  </r>
  <r>
    <n v="2353"/>
    <d v="2018-04-22T00:00:00"/>
    <d v="2019-01-06T00:00:00"/>
    <x v="0"/>
    <s v="Sevilla"/>
    <s v="Depósito"/>
    <n v="157"/>
    <s v="Alquiler"/>
    <n v="29077"/>
    <n v="782085"/>
    <n v="625668"/>
    <n v="127340"/>
    <s v="Carlos"/>
    <n v="4.3"/>
  </r>
  <r>
    <n v="2354"/>
    <d v="2018-04-22T00:00:00"/>
    <d v="2019-02-11T00:00:00"/>
    <x v="0"/>
    <s v="Córdoba"/>
    <s v="Departamento"/>
    <n v="42"/>
    <s v="Alquiler"/>
    <n v="7776.16"/>
    <n v="260789"/>
    <n v="208631.2"/>
    <n v="44381.639999999985"/>
    <s v="Sabrina"/>
    <n v="3.7"/>
  </r>
  <r>
    <n v="2355"/>
    <d v="2018-04-22T00:00:00"/>
    <d v="2018-10-31T00:00:00"/>
    <x v="0"/>
    <s v="Cádiz"/>
    <s v="Departamento"/>
    <n v="282"/>
    <s v="Venta"/>
    <n v="59604.92"/>
    <n v="1541308"/>
    <n v="1233046.3999999999"/>
    <n v="248656.68000000011"/>
    <s v="Sabrina"/>
    <n v="4.8"/>
  </r>
  <r>
    <n v="2356"/>
    <d v="2018-04-23T00:00:00"/>
    <d v="2018-12-23T00:00:00"/>
    <x v="0"/>
    <s v="Sevilla"/>
    <s v="Oficinas"/>
    <n v="194"/>
    <s v="Venta"/>
    <n v="70334.64"/>
    <n v="1814351"/>
    <n v="1451480.8"/>
    <n v="292535.55999999994"/>
    <s v="Iván"/>
    <n v="4.9000000000000004"/>
  </r>
  <r>
    <n v="2357"/>
    <d v="2018-04-23T00:00:00"/>
    <d v="2018-11-26T00:00:00"/>
    <x v="0"/>
    <s v="Málaga"/>
    <s v="Local Comercial"/>
    <n v="72"/>
    <s v="Alquiler"/>
    <n v="23836"/>
    <n v="658685"/>
    <n v="526948"/>
    <n v="107901"/>
    <s v="Ángeles"/>
    <n v="5"/>
  </r>
  <r>
    <n v="2358"/>
    <d v="2018-04-23T00:00:00"/>
    <d v="2018-08-17T00:00:00"/>
    <x v="1"/>
    <s v="Málaga"/>
    <s v="Casa"/>
    <n v="283"/>
    <s v="Venta"/>
    <n v="61757.8"/>
    <n v="1603505"/>
    <n v="1282804"/>
    <n v="258943.2"/>
    <s v="Romina"/>
    <n v="3.9"/>
  </r>
  <r>
    <n v="2359"/>
    <d v="2018-04-25T00:00:00"/>
    <d v="2019-04-02T00:00:00"/>
    <x v="0"/>
    <s v="Cádiz"/>
    <s v="Local Comercial"/>
    <n v="188"/>
    <s v="Venta"/>
    <n v="53847.08"/>
    <n v="1399837"/>
    <n v="1119869.6000000001"/>
    <n v="226120.31999999989"/>
    <s v="Romina"/>
    <n v="4.0999999999999996"/>
  </r>
  <r>
    <n v="2360"/>
    <d v="2018-04-25T00:00:00"/>
    <d v="2019-04-14T00:00:00"/>
    <x v="0"/>
    <s v="Sevilla"/>
    <s v="Departamento"/>
    <n v="207"/>
    <s v="Venta"/>
    <n v="47498.96"/>
    <n v="1240009"/>
    <n v="992007.2"/>
    <n v="200502.84000000005"/>
    <s v="Sabrina"/>
    <n v="5"/>
  </r>
  <r>
    <n v="2361"/>
    <d v="2018-04-26T00:00:00"/>
    <d v="2019-01-14T00:00:00"/>
    <x v="0"/>
    <s v="Málaga"/>
    <s v="Casa"/>
    <n v="212"/>
    <s v="Venta"/>
    <n v="84250.28"/>
    <n v="2172667"/>
    <n v="1738133.6"/>
    <n v="350283.11999999988"/>
    <s v="Sabrina"/>
    <n v="4.4000000000000004"/>
  </r>
  <r>
    <n v="2362"/>
    <d v="2018-04-26T00:00:00"/>
    <d v="2019-02-12T00:00:00"/>
    <x v="0"/>
    <s v="Cádiz"/>
    <s v="Depósito"/>
    <n v="180"/>
    <s v="Venta"/>
    <n v="53356.08"/>
    <n v="1396162"/>
    <n v="1116929.6000000001"/>
    <n v="225876.31999999989"/>
    <s v="Arturo"/>
    <n v="4.9000000000000004"/>
  </r>
  <r>
    <n v="2363"/>
    <d v="2018-04-27T00:00:00"/>
    <d v="2018-08-06T00:00:00"/>
    <x v="1"/>
    <s v="Sevilla"/>
    <s v="Casa"/>
    <n v="281"/>
    <s v="Venta"/>
    <n v="94864.28"/>
    <n v="2435167"/>
    <n v="1948133.6"/>
    <n v="392169.11999999988"/>
    <s v="Carlos"/>
    <n v="3.8"/>
  </r>
  <r>
    <n v="2364"/>
    <d v="2018-04-28T00:00:00"/>
    <d v="2019-01-09T00:00:00"/>
    <x v="0"/>
    <s v="Córdoba"/>
    <s v="Casa"/>
    <n v="64"/>
    <s v="Alquiler"/>
    <n v="20367.2"/>
    <n v="570165"/>
    <n v="456132"/>
    <n v="93665.8"/>
    <s v="Ángeles"/>
    <n v="4.3"/>
  </r>
  <r>
    <n v="2365"/>
    <d v="2018-04-28T00:00:00"/>
    <d v="2018-11-18T00:00:00"/>
    <x v="0"/>
    <s v="Málaga"/>
    <s v="Estacionamiento"/>
    <n v="274"/>
    <s v="Venta"/>
    <n v="71085.279999999999"/>
    <n v="1831292"/>
    <n v="1465033.6"/>
    <n v="295173.11999999988"/>
    <s v="Sabrina"/>
    <n v="4.2"/>
  </r>
  <r>
    <n v="2366"/>
    <d v="2018-04-28T00:00:00"/>
    <d v="2018-11-22T00:00:00"/>
    <x v="0"/>
    <s v="Málaga"/>
    <s v="Oficinas"/>
    <n v="264"/>
    <s v="Venta"/>
    <n v="67735.600000000006"/>
    <n v="1752875"/>
    <n v="1402300"/>
    <n v="282839.40000000002"/>
    <s v="Iván"/>
    <n v="5"/>
  </r>
  <r>
    <n v="2367"/>
    <d v="2018-04-29T00:00:00"/>
    <d v="2018-10-12T00:00:00"/>
    <x v="0"/>
    <s v="Málaga"/>
    <s v="Casa"/>
    <n v="238"/>
    <s v="Venta"/>
    <n v="80989.440000000002"/>
    <n v="2084246"/>
    <n v="1667396.8"/>
    <n v="335859.75999999995"/>
    <s v="Ángeles"/>
    <n v="4.7"/>
  </r>
  <r>
    <n v="2368"/>
    <d v="2018-04-29T00:00:00"/>
    <d v="2018-11-09T00:00:00"/>
    <x v="0"/>
    <s v="Sevilla"/>
    <s v="Departamento"/>
    <n v="129"/>
    <s v="Venta"/>
    <n v="40391.919999999998"/>
    <n v="1061183"/>
    <n v="848946.4"/>
    <n v="171844.68"/>
    <s v="Iván"/>
    <n v="4.3"/>
  </r>
  <r>
    <n v="2369"/>
    <d v="2018-04-29T00:00:00"/>
    <d v="2018-09-20T00:00:00"/>
    <x v="1"/>
    <s v="Málaga"/>
    <s v="Departamento"/>
    <n v="64"/>
    <s v="Alquiler"/>
    <n v="17518.080000000002"/>
    <n v="501062"/>
    <n v="400849.6"/>
    <n v="82694.320000000022"/>
    <s v="Carlos"/>
    <n v="4"/>
  </r>
  <r>
    <n v="2370"/>
    <d v="2018-04-29T00:00:00"/>
    <d v="2019-03-13T00:00:00"/>
    <x v="0"/>
    <s v="Córdoba"/>
    <s v="Terreno"/>
    <n v="127"/>
    <s v="Alquiler"/>
    <n v="22134"/>
    <n v="617285"/>
    <n v="493828"/>
    <n v="101323"/>
    <s v="Carlos"/>
    <n v="4.5"/>
  </r>
  <r>
    <n v="2371"/>
    <d v="2018-04-29T00:00:00"/>
    <d v="2019-04-02T00:00:00"/>
    <x v="0"/>
    <s v="Málaga"/>
    <s v="Estacionamiento"/>
    <n v="266"/>
    <s v="Venta"/>
    <n v="93953.600000000006"/>
    <n v="2400875"/>
    <n v="1920700"/>
    <n v="386221.4"/>
    <s v="Sabrina"/>
    <n v="4.7"/>
  </r>
  <r>
    <n v="2372"/>
    <d v="2018-04-30T00:00:00"/>
    <d v="2018-10-04T00:00:00"/>
    <x v="0"/>
    <s v="Córdoba"/>
    <s v="Departamento"/>
    <n v="216"/>
    <s v="Venta"/>
    <n v="60782"/>
    <n v="1585285"/>
    <n v="1268228"/>
    <n v="256275"/>
    <s v="Ángeles"/>
    <n v="4.4000000000000004"/>
  </r>
  <r>
    <n v="2373"/>
    <d v="2018-04-30T00:00:00"/>
    <d v="2018-08-05T00:00:00"/>
    <x v="1"/>
    <s v="Sevilla"/>
    <s v="Oficinas"/>
    <n v="195"/>
    <s v="Venta"/>
    <n v="79023"/>
    <n v="2032485"/>
    <n v="1625988"/>
    <n v="327474"/>
    <s v="Carlos"/>
    <n v="4.9000000000000004"/>
  </r>
  <r>
    <n v="2374"/>
    <d v="2018-05-01T00:00:00"/>
    <d v="2019-02-15T00:00:00"/>
    <x v="0"/>
    <s v="Málaga"/>
    <s v="Estacionamiento"/>
    <n v="235"/>
    <s v="Venta"/>
    <n v="49417.4"/>
    <n v="1300795"/>
    <n v="1040636"/>
    <n v="210741.6"/>
    <s v="Romina"/>
    <n v="3.9"/>
  </r>
  <r>
    <n v="2375"/>
    <d v="2018-05-01T00:00:00"/>
    <d v="2019-04-30T00:00:00"/>
    <x v="0"/>
    <s v="Córdoba"/>
    <s v="Departamento"/>
    <n v="131"/>
    <s v="Alquiler"/>
    <n v="26714.04"/>
    <n v="723311"/>
    <n v="578648.80000000005"/>
    <n v="117948.15999999995"/>
    <s v="Ángeles"/>
    <n v="4.0999999999999996"/>
  </r>
  <r>
    <n v="2376"/>
    <d v="2018-05-01T00:00:00"/>
    <d v="2018-10-22T00:00:00"/>
    <x v="0"/>
    <s v="Málaga"/>
    <s v="Departamento"/>
    <n v="292"/>
    <s v="Venta"/>
    <n v="111903.03999999999"/>
    <n v="2850261"/>
    <n v="2280208.7999999998"/>
    <n v="458149.16000000021"/>
    <s v="Sabrina"/>
    <n v="5"/>
  </r>
  <r>
    <n v="2377"/>
    <d v="2018-05-01T00:00:00"/>
    <d v="2019-03-23T00:00:00"/>
    <x v="0"/>
    <s v="Córdoba"/>
    <s v="Local Comercial"/>
    <n v="117"/>
    <s v="Venta"/>
    <n v="38400.76"/>
    <n v="1020854"/>
    <n v="816683.2"/>
    <n v="165770.04000000004"/>
    <s v="Arturo"/>
    <n v="4.8"/>
  </r>
  <r>
    <n v="2378"/>
    <d v="2018-05-02T00:00:00"/>
    <d v="2019-05-01T00:00:00"/>
    <x v="0"/>
    <s v="Cádiz"/>
    <s v="Terreno"/>
    <n v="287"/>
    <s v="Venta"/>
    <n v="60413.24"/>
    <n v="1574741"/>
    <n v="1259792.8"/>
    <n v="254534.95999999996"/>
    <s v="Iván"/>
    <n v="3.8"/>
  </r>
  <r>
    <n v="2379"/>
    <d v="2018-05-02T00:00:00"/>
    <d v="2019-04-18T00:00:00"/>
    <x v="0"/>
    <s v="Cádiz"/>
    <s v="Oficinas"/>
    <n v="230"/>
    <s v="Venta"/>
    <n v="47782.16"/>
    <n v="1256939"/>
    <n v="1005551.2"/>
    <n v="203605.64000000004"/>
    <s v="Romina"/>
    <n v="4.7"/>
  </r>
  <r>
    <n v="2380"/>
    <d v="2018-05-02T00:00:00"/>
    <d v="2018-12-19T00:00:00"/>
    <x v="0"/>
    <s v="Cádiz"/>
    <s v="Depósito"/>
    <n v="233"/>
    <s v="Venta"/>
    <n v="77298.679999999993"/>
    <n v="1990227"/>
    <n v="1592181.6"/>
    <n v="320746.71999999991"/>
    <s v="Carlos"/>
    <n v="4.9000000000000004"/>
  </r>
  <r>
    <n v="2381"/>
    <d v="2018-05-02T00:00:00"/>
    <d v="2018-12-17T00:00:00"/>
    <x v="0"/>
    <s v="Málaga"/>
    <s v="Casa"/>
    <n v="200"/>
    <s v="Venta"/>
    <n v="76030.399999999994"/>
    <n v="1957745"/>
    <n v="1566196"/>
    <n v="315518.59999999998"/>
    <s v="Ángeles"/>
    <n v="4.0999999999999996"/>
  </r>
  <r>
    <n v="2382"/>
    <d v="2018-05-03T00:00:00"/>
    <d v="2018-10-26T00:00:00"/>
    <x v="0"/>
    <s v="Cádiz"/>
    <s v="Casa"/>
    <n v="145"/>
    <s v="Alquiler"/>
    <n v="29236.880000000001"/>
    <n v="785957"/>
    <n v="628765.6"/>
    <n v="127954.52000000002"/>
    <s v="Ángeles"/>
    <n v="3.9"/>
  </r>
  <r>
    <n v="2383"/>
    <d v="2018-05-03T00:00:00"/>
    <d v="2019-01-16T00:00:00"/>
    <x v="0"/>
    <s v="Cádiz"/>
    <s v="Terreno"/>
    <n v="247"/>
    <s v="Venta"/>
    <n v="39460"/>
    <n v="1038985"/>
    <n v="831188"/>
    <n v="168337"/>
    <s v="Romina"/>
    <n v="3.7"/>
  </r>
  <r>
    <n v="2384"/>
    <d v="2018-05-03T00:00:00"/>
    <d v="2019-02-03T00:00:00"/>
    <x v="0"/>
    <s v="Cádiz"/>
    <s v="Oficinas"/>
    <n v="86"/>
    <s v="Alquiler"/>
    <n v="26331.72"/>
    <n v="716528"/>
    <n v="573222.40000000002"/>
    <n v="116973.87999999998"/>
    <s v="Arturo"/>
    <n v="4.8"/>
  </r>
  <r>
    <n v="2385"/>
    <d v="2018-05-03T00:00:00"/>
    <d v="2019-02-23T00:00:00"/>
    <x v="0"/>
    <s v="Córdoba"/>
    <s v="Departamento"/>
    <n v="181"/>
    <s v="Venta"/>
    <n v="69712.759999999995"/>
    <n v="1806129"/>
    <n v="1444903.2"/>
    <n v="291513.04000000004"/>
    <s v="Romina"/>
    <n v="4.2"/>
  </r>
  <r>
    <n v="2386"/>
    <d v="2018-05-03T00:00:00"/>
    <d v="2019-02-27T00:00:00"/>
    <x v="0"/>
    <s v="Cádiz"/>
    <s v="Depósito"/>
    <n v="140"/>
    <s v="Venta"/>
    <n v="47235.360000000001"/>
    <n v="1247669"/>
    <n v="998135.2"/>
    <n v="202298.44000000006"/>
    <s v="Ángeles"/>
    <n v="4.2"/>
  </r>
  <r>
    <n v="2387"/>
    <d v="2018-05-04T00:00:00"/>
    <d v="2019-01-28T00:00:00"/>
    <x v="0"/>
    <s v="Sevilla"/>
    <s v="Terreno"/>
    <n v="289"/>
    <s v="Venta"/>
    <n v="70702.2"/>
    <n v="1821065"/>
    <n v="1456852"/>
    <n v="293510.8"/>
    <s v="Sabrina"/>
    <n v="4.5999999999999996"/>
  </r>
  <r>
    <n v="2388"/>
    <d v="2018-05-05T00:00:00"/>
    <d v="2018-12-03T00:00:00"/>
    <x v="0"/>
    <s v="Málaga"/>
    <s v="Local Comercial"/>
    <n v="99"/>
    <s v="Alquiler"/>
    <n v="22819.200000000001"/>
    <n v="630615"/>
    <n v="504492"/>
    <n v="103303.8"/>
    <s v="Romina"/>
    <n v="4.5999999999999996"/>
  </r>
  <r>
    <n v="2389"/>
    <d v="2018-05-05T00:00:00"/>
    <d v="2019-03-08T00:00:00"/>
    <x v="0"/>
    <s v="Córdoba"/>
    <s v="Depósito"/>
    <n v="247"/>
    <s v="Venta"/>
    <n v="90032"/>
    <n v="2317735"/>
    <n v="1854188"/>
    <n v="373515"/>
    <s v="Sabrina"/>
    <n v="4.3"/>
  </r>
  <r>
    <n v="2390"/>
    <d v="2018-05-05T00:00:00"/>
    <d v="2019-05-01T00:00:00"/>
    <x v="0"/>
    <s v="Málaga"/>
    <s v="Terreno"/>
    <n v="285"/>
    <s v="Venta"/>
    <n v="73383.600000000006"/>
    <n v="1889875"/>
    <n v="1511900"/>
    <n v="304591.40000000002"/>
    <s v="Sabrina"/>
    <n v="4.5999999999999996"/>
  </r>
  <r>
    <n v="2391"/>
    <d v="2018-05-08T00:00:00"/>
    <d v="2019-01-19T00:00:00"/>
    <x v="0"/>
    <s v="Córdoba"/>
    <s v="Terreno"/>
    <n v="254"/>
    <s v="Venta"/>
    <n v="62509.760000000002"/>
    <n v="1627829"/>
    <n v="1302263.2"/>
    <n v="263056.04000000004"/>
    <s v="Sabrina"/>
    <n v="4.9000000000000004"/>
  </r>
  <r>
    <n v="2392"/>
    <d v="2018-05-08T00:00:00"/>
    <d v="2019-05-07T00:00:00"/>
    <x v="0"/>
    <s v="Cádiz"/>
    <s v="Estacionamiento"/>
    <n v="86"/>
    <s v="Venta"/>
    <n v="30455.200000000001"/>
    <n v="819865"/>
    <n v="655892"/>
    <n v="133517.79999999999"/>
    <s v="Ángeles"/>
    <n v="3.6"/>
  </r>
  <r>
    <n v="2393"/>
    <d v="2018-05-09T00:00:00"/>
    <d v="2018-10-02T00:00:00"/>
    <x v="1"/>
    <s v="Cádiz"/>
    <s v="Terreno"/>
    <n v="277"/>
    <s v="Venta"/>
    <n v="81850.679999999993"/>
    <n v="2109177"/>
    <n v="1687341.6"/>
    <n v="339984.71999999991"/>
    <s v="Romina"/>
    <n v="4.5"/>
  </r>
  <r>
    <n v="2394"/>
    <d v="2018-05-09T00:00:00"/>
    <d v="2019-04-07T00:00:00"/>
    <x v="0"/>
    <s v="Córdoba"/>
    <s v="Casa"/>
    <n v="165"/>
    <s v="Alquiler"/>
    <n v="27560.799999999999"/>
    <n v="745280"/>
    <n v="596224"/>
    <n v="121495.2"/>
    <s v="Romina"/>
    <n v="3.8"/>
  </r>
  <r>
    <n v="2395"/>
    <d v="2018-05-10T00:00:00"/>
    <d v="2018-10-15T00:00:00"/>
    <x v="0"/>
    <s v="Sevilla"/>
    <s v="Oficinas"/>
    <n v="295"/>
    <s v="Venta"/>
    <n v="102730"/>
    <n v="2621585"/>
    <n v="2097268"/>
    <n v="421587"/>
    <s v="Sabrina"/>
    <n v="4.5"/>
  </r>
  <r>
    <n v="2396"/>
    <d v="2018-05-11T00:00:00"/>
    <d v="2018-11-05T00:00:00"/>
    <x v="0"/>
    <s v="Córdoba"/>
    <s v="Departamento"/>
    <n v="167"/>
    <s v="Venta"/>
    <n v="63235.199999999997"/>
    <n v="1639415"/>
    <n v="1311532"/>
    <n v="264647.8"/>
    <s v="Carlos"/>
    <n v="3.9"/>
  </r>
  <r>
    <n v="2397"/>
    <d v="2018-05-12T00:00:00"/>
    <d v="2019-03-04T00:00:00"/>
    <x v="0"/>
    <s v="Málaga"/>
    <s v="Oficinas"/>
    <n v="231"/>
    <s v="Venta"/>
    <n v="79121.2"/>
    <n v="2037765"/>
    <n v="1630212"/>
    <n v="328431.8"/>
    <s v="Iván"/>
    <n v="4.0999999999999996"/>
  </r>
  <r>
    <n v="2398"/>
    <d v="2018-05-12T00:00:00"/>
    <d v="2018-12-29T00:00:00"/>
    <x v="0"/>
    <s v="Sevilla"/>
    <s v="Casa"/>
    <n v="89"/>
    <s v="Alquiler"/>
    <n v="19305.36"/>
    <n v="542669"/>
    <n v="434135.2"/>
    <n v="89228.439999999988"/>
    <s v="Ángeles"/>
    <n v="4.5999999999999996"/>
  </r>
  <r>
    <n v="2399"/>
    <d v="2018-05-12T00:00:00"/>
    <d v="2019-03-22T00:00:00"/>
    <x v="0"/>
    <s v="Sevilla"/>
    <s v="Departamento"/>
    <n v="100"/>
    <s v="Alquiler"/>
    <n v="28201.200000000001"/>
    <n v="765765"/>
    <n v="612612"/>
    <n v="124951.8"/>
    <s v="Iván"/>
    <n v="5"/>
  </r>
  <r>
    <n v="2400"/>
    <d v="2018-05-12T00:00:00"/>
    <d v="2019-02-22T00:00:00"/>
    <x v="0"/>
    <s v="Sevilla"/>
    <s v="Departamento"/>
    <n v="100"/>
    <s v="Venta"/>
    <n v="32220.84"/>
    <n v="868381"/>
    <n v="694704.8"/>
    <n v="141455.35999999996"/>
    <s v="Arturo"/>
    <n v="4.5999999999999996"/>
  </r>
  <r>
    <n v="2401"/>
    <d v="2018-05-13T00:00:00"/>
    <d v="2019-01-26T00:00:00"/>
    <x v="0"/>
    <s v="Cádiz"/>
    <s v="Departamento"/>
    <n v="213"/>
    <s v="Venta"/>
    <n v="85150.92"/>
    <n v="2180933"/>
    <n v="1744746.4"/>
    <n v="351035.68000000011"/>
    <s v="Ángeles"/>
    <n v="4.8"/>
  </r>
  <r>
    <n v="2402"/>
    <d v="2018-05-13T00:00:00"/>
    <d v="2018-11-17T00:00:00"/>
    <x v="0"/>
    <s v="Sevilla"/>
    <s v="Casa"/>
    <n v="81"/>
    <s v="Alquiler"/>
    <n v="13374.68"/>
    <n v="397427"/>
    <n v="317941.59999999998"/>
    <n v="66110.72000000003"/>
    <s v="Iván"/>
    <n v="3.7"/>
  </r>
  <r>
    <n v="2403"/>
    <d v="2018-05-13T00:00:00"/>
    <d v="2018-11-11T00:00:00"/>
    <x v="0"/>
    <s v="Córdoba"/>
    <s v="Depósito"/>
    <n v="271"/>
    <s v="Venta"/>
    <n v="71811"/>
    <n v="1856435"/>
    <n v="1485148"/>
    <n v="299476"/>
    <s v="Sabrina"/>
    <n v="4.3"/>
  </r>
  <r>
    <n v="2404"/>
    <d v="2018-05-13T00:00:00"/>
    <d v="2018-10-10T00:00:00"/>
    <x v="0"/>
    <s v="Málaga"/>
    <s v="Casa"/>
    <n v="215"/>
    <s v="Venta"/>
    <n v="53395.92"/>
    <n v="1392983"/>
    <n v="1114386.3999999999"/>
    <n v="225200.68000000011"/>
    <s v="Sabrina"/>
    <n v="4.5"/>
  </r>
  <r>
    <n v="2405"/>
    <d v="2018-05-14T00:00:00"/>
    <d v="2019-03-26T00:00:00"/>
    <x v="0"/>
    <s v="Sevilla"/>
    <s v="Departamento"/>
    <n v="203"/>
    <s v="Venta"/>
    <n v="53763.8"/>
    <n v="1408205"/>
    <n v="1126564"/>
    <n v="227877.2"/>
    <s v="Arturo"/>
    <n v="4.2"/>
  </r>
  <r>
    <n v="2406"/>
    <d v="2018-05-14T00:00:00"/>
    <d v="2018-10-10T00:00:00"/>
    <x v="1"/>
    <s v="Córdoba"/>
    <s v="Depósito"/>
    <n v="194"/>
    <s v="Venta"/>
    <n v="72480.84"/>
    <n v="1877056"/>
    <n v="1501644.8"/>
    <n v="302930.36"/>
    <s v="Sabrina"/>
    <n v="4.5"/>
  </r>
  <r>
    <n v="2407"/>
    <d v="2018-05-14T00:00:00"/>
    <d v="2018-08-27T00:00:00"/>
    <x v="1"/>
    <s v="Sevilla"/>
    <s v="Estacionamiento"/>
    <n v="132"/>
    <s v="Alquiler"/>
    <n v="21325.8"/>
    <n v="596655"/>
    <n v="477324"/>
    <n v="98005.2"/>
    <s v="Iván"/>
    <n v="3.7"/>
  </r>
  <r>
    <n v="2408"/>
    <d v="2018-05-14T00:00:00"/>
    <d v="2018-10-12T00:00:00"/>
    <x v="0"/>
    <s v="Cádiz"/>
    <s v="Casa"/>
    <n v="193"/>
    <s v="Venta"/>
    <n v="31815.759999999998"/>
    <n v="853579"/>
    <n v="682863.2"/>
    <n v="138900.04000000004"/>
    <s v="Ángeles"/>
    <n v="3.6"/>
  </r>
  <r>
    <n v="2409"/>
    <d v="2018-05-14T00:00:00"/>
    <d v="2018-12-16T00:00:00"/>
    <x v="0"/>
    <s v="Málaga"/>
    <s v="Depósito"/>
    <n v="188"/>
    <s v="Venta"/>
    <n v="70612.600000000006"/>
    <n v="1826975"/>
    <n v="1461580"/>
    <n v="294782.40000000002"/>
    <s v="Romina"/>
    <n v="4.4000000000000004"/>
  </r>
  <r>
    <n v="2410"/>
    <d v="2018-05-15T00:00:00"/>
    <d v="2019-03-24T00:00:00"/>
    <x v="0"/>
    <s v="Málaga"/>
    <s v="Depósito"/>
    <n v="62"/>
    <s v="Alquiler"/>
    <n v="23448.52"/>
    <n v="652148"/>
    <n v="521718.4"/>
    <n v="106981.07999999997"/>
    <s v="Iván"/>
    <n v="3.6"/>
  </r>
  <r>
    <n v="2411"/>
    <d v="2018-05-15T00:00:00"/>
    <d v="2019-01-24T00:00:00"/>
    <x v="0"/>
    <s v="Málaga"/>
    <s v="Depósito"/>
    <n v="198"/>
    <s v="Venta"/>
    <n v="45611.519999999997"/>
    <n v="1199873"/>
    <n v="959898.4"/>
    <n v="194363.08"/>
    <s v="Carlos"/>
    <n v="3.9"/>
  </r>
  <r>
    <n v="2412"/>
    <d v="2018-05-16T00:00:00"/>
    <d v="2019-03-01T00:00:00"/>
    <x v="0"/>
    <s v="Córdoba"/>
    <s v="Oficinas"/>
    <n v="274"/>
    <s v="Venta"/>
    <n v="71315.72"/>
    <n v="1839478"/>
    <n v="1471582.4"/>
    <n v="296579.88000000012"/>
    <s v="Carlos"/>
    <n v="4"/>
  </r>
  <r>
    <n v="2413"/>
    <d v="2018-05-16T00:00:00"/>
    <d v="2018-08-17T00:00:00"/>
    <x v="1"/>
    <s v="Cádiz"/>
    <s v="Departamento"/>
    <n v="117"/>
    <s v="Alquiler"/>
    <n v="19182.2"/>
    <n v="535865"/>
    <n v="428692"/>
    <n v="87990.8"/>
    <s v="Carlos"/>
    <n v="4"/>
  </r>
  <r>
    <n v="2414"/>
    <d v="2018-05-16T00:00:00"/>
    <d v="2018-11-15T00:00:00"/>
    <x v="0"/>
    <s v="Córdoba"/>
    <s v="Oficinas"/>
    <n v="253"/>
    <s v="Venta"/>
    <n v="87359.16"/>
    <n v="2239489"/>
    <n v="1791591.2"/>
    <n v="360538.64"/>
    <s v="Arturo"/>
    <n v="5"/>
  </r>
  <r>
    <n v="2415"/>
    <d v="2018-05-16T00:00:00"/>
    <d v="2019-03-24T00:00:00"/>
    <x v="0"/>
    <s v="Málaga"/>
    <s v="Oficinas"/>
    <n v="289"/>
    <s v="Venta"/>
    <n v="87374.2"/>
    <n v="2236890"/>
    <n v="1789512"/>
    <n v="360003.8"/>
    <s v="Ángeles"/>
    <n v="3.6"/>
  </r>
  <r>
    <n v="2416"/>
    <d v="2018-05-16T00:00:00"/>
    <d v="2018-09-29T00:00:00"/>
    <x v="1"/>
    <s v="Sevilla"/>
    <s v="Departamento"/>
    <n v="176"/>
    <s v="Venta"/>
    <n v="32087.16"/>
    <n v="869014"/>
    <n v="695211.2"/>
    <n v="141715.64000000004"/>
    <s v="Iván"/>
    <n v="4"/>
  </r>
  <r>
    <n v="2417"/>
    <d v="2018-05-17T00:00:00"/>
    <d v="2019-01-15T00:00:00"/>
    <x v="0"/>
    <s v="Málaga"/>
    <s v="Local Comercial"/>
    <n v="179"/>
    <s v="Venta"/>
    <n v="43424.639999999999"/>
    <n v="1149501"/>
    <n v="919600.8"/>
    <n v="186475.55999999994"/>
    <s v="Ángeles"/>
    <n v="3.6"/>
  </r>
  <r>
    <n v="2418"/>
    <d v="2018-05-18T00:00:00"/>
    <d v="2018-09-22T00:00:00"/>
    <x v="1"/>
    <s v="Málaga"/>
    <s v="Casa"/>
    <n v="163"/>
    <s v="Venta"/>
    <n v="33335.800000000003"/>
    <n v="889855"/>
    <n v="711884"/>
    <n v="144635.20000000001"/>
    <s v="Ángeles"/>
    <n v="4.2"/>
  </r>
  <r>
    <n v="2419"/>
    <d v="2018-05-18T00:00:00"/>
    <d v="2018-10-08T00:00:00"/>
    <x v="1"/>
    <s v="Cádiz"/>
    <s v="Depósito"/>
    <n v="171"/>
    <s v="Venta"/>
    <n v="47510.04"/>
    <n v="1251061"/>
    <n v="1000848.8"/>
    <n v="202702.15999999995"/>
    <s v="Sabrina"/>
    <n v="3.8"/>
  </r>
  <r>
    <n v="2420"/>
    <d v="2018-05-18T00:00:00"/>
    <d v="2018-10-01T00:00:00"/>
    <x v="1"/>
    <s v="Córdoba"/>
    <s v="Depósito"/>
    <n v="144"/>
    <s v="Venta"/>
    <n v="43159.96"/>
    <n v="1135509"/>
    <n v="908407.2"/>
    <n v="183941.84000000005"/>
    <s v="Sabrina"/>
    <n v="4.5"/>
  </r>
  <r>
    <n v="2421"/>
    <d v="2018-05-19T00:00:00"/>
    <d v="2019-04-14T00:00:00"/>
    <x v="0"/>
    <s v="Córdoba"/>
    <s v="Depósito"/>
    <n v="46"/>
    <s v="Alquiler"/>
    <n v="9260.32"/>
    <n v="284768"/>
    <n v="227814.39999999999"/>
    <n v="47693.280000000006"/>
    <s v="Ángeles"/>
    <n v="4.2"/>
  </r>
  <r>
    <n v="2422"/>
    <d v="2018-05-19T00:00:00"/>
    <d v="2019-02-04T00:00:00"/>
    <x v="0"/>
    <s v="Córdoba"/>
    <s v="Depósito"/>
    <n v="275"/>
    <s v="Venta"/>
    <n v="93724"/>
    <n v="2406685"/>
    <n v="1925348"/>
    <n v="387613"/>
    <s v="Sabrina"/>
    <n v="4"/>
  </r>
  <r>
    <n v="2423"/>
    <d v="2018-05-20T00:00:00"/>
    <d v="2018-10-05T00:00:00"/>
    <x v="1"/>
    <s v="Málaga"/>
    <s v="Depósito"/>
    <n v="149"/>
    <s v="Venta"/>
    <n v="50950.04"/>
    <n v="1330661"/>
    <n v="1064528.8"/>
    <n v="215182.15999999995"/>
    <s v="Romina"/>
    <n v="4.5999999999999996"/>
  </r>
  <r>
    <n v="2424"/>
    <d v="2018-05-20T00:00:00"/>
    <d v="2018-09-22T00:00:00"/>
    <x v="1"/>
    <s v="Málaga"/>
    <s v="Estacionamiento"/>
    <n v="219"/>
    <s v="Venta"/>
    <n v="69142"/>
    <n v="1789460"/>
    <n v="1431568"/>
    <n v="288750"/>
    <s v="Iván"/>
    <n v="4"/>
  </r>
  <r>
    <n v="2425"/>
    <d v="2018-05-20T00:00:00"/>
    <d v="2018-11-15T00:00:00"/>
    <x v="0"/>
    <s v="Málaga"/>
    <s v="Terreno"/>
    <n v="278"/>
    <s v="Venta"/>
    <n v="102890.6"/>
    <n v="2639675"/>
    <n v="2111740"/>
    <n v="425044.4"/>
    <s v="Carlos"/>
    <n v="3.6"/>
  </r>
  <r>
    <n v="2426"/>
    <d v="2018-05-20T00:00:00"/>
    <d v="2019-05-01T00:00:00"/>
    <x v="0"/>
    <s v="Málaga"/>
    <s v="Casa"/>
    <n v="243"/>
    <s v="Venta"/>
    <n v="92070.6"/>
    <n v="2357050"/>
    <n v="1885640"/>
    <n v="379339.4"/>
    <s v="Iván"/>
    <n v="3.9"/>
  </r>
  <r>
    <n v="2427"/>
    <d v="2018-05-21T00:00:00"/>
    <d v="2018-12-10T00:00:00"/>
    <x v="0"/>
    <s v="Cádiz"/>
    <s v="Departamento"/>
    <n v="209"/>
    <s v="Venta"/>
    <n v="36078.639999999999"/>
    <n v="964526"/>
    <n v="771620.8"/>
    <n v="156826.55999999994"/>
    <s v="Sabrina"/>
    <n v="3.7"/>
  </r>
  <r>
    <n v="2428"/>
    <d v="2018-05-21T00:00:00"/>
    <d v="2019-01-25T00:00:00"/>
    <x v="0"/>
    <s v="Cádiz"/>
    <s v="Depósito"/>
    <n v="270"/>
    <s v="Venta"/>
    <n v="89615.039999999994"/>
    <n v="2304561"/>
    <n v="1843648.8"/>
    <n v="371297.16"/>
    <s v="Ángeles"/>
    <n v="3.9"/>
  </r>
  <r>
    <n v="2429"/>
    <d v="2018-05-21T00:00:00"/>
    <d v="2019-04-04T00:00:00"/>
    <x v="0"/>
    <s v="Sevilla"/>
    <s v="Depósito"/>
    <n v="238"/>
    <s v="Venta"/>
    <n v="80492.800000000003"/>
    <n v="2073905"/>
    <n v="1659124"/>
    <n v="334288.2"/>
    <s v="Arturo"/>
    <n v="4.3"/>
  </r>
  <r>
    <n v="2430"/>
    <d v="2018-05-22T00:00:00"/>
    <d v="2019-01-22T00:00:00"/>
    <x v="0"/>
    <s v="Sevilla"/>
    <s v="Casa"/>
    <n v="265"/>
    <s v="Venta"/>
    <n v="91496"/>
    <n v="2339985"/>
    <n v="1871988"/>
    <n v="376501"/>
    <s v="Sabrina"/>
    <n v="4.5999999999999996"/>
  </r>
  <r>
    <n v="2431"/>
    <d v="2018-05-22T00:00:00"/>
    <d v="2018-08-27T00:00:00"/>
    <x v="1"/>
    <s v="Sevilla"/>
    <s v="Local Comercial"/>
    <n v="226"/>
    <s v="Venta"/>
    <n v="66829.72"/>
    <n v="1735653"/>
    <n v="1388522.4"/>
    <n v="280300.88000000012"/>
    <s v="Romina"/>
    <n v="4.8"/>
  </r>
  <r>
    <n v="2432"/>
    <d v="2018-05-22T00:00:00"/>
    <d v="2019-02-27T00:00:00"/>
    <x v="0"/>
    <s v="Cádiz"/>
    <s v="Oficinas"/>
    <n v="200"/>
    <s v="Venta"/>
    <n v="51726.84"/>
    <n v="1352331"/>
    <n v="1081864.8"/>
    <n v="218739.35999999996"/>
    <s v="Romina"/>
    <n v="4.0999999999999996"/>
  </r>
  <r>
    <n v="2433"/>
    <d v="2018-05-23T00:00:00"/>
    <d v="2019-01-29T00:00:00"/>
    <x v="0"/>
    <s v="Córdoba"/>
    <s v="Depósito"/>
    <n v="199"/>
    <s v="Venta"/>
    <n v="43842.400000000001"/>
    <n v="1148495"/>
    <n v="918796"/>
    <n v="185856.6"/>
    <s v="Arturo"/>
    <n v="4.3"/>
  </r>
  <r>
    <n v="2434"/>
    <d v="2018-05-24T00:00:00"/>
    <d v="2019-01-31T00:00:00"/>
    <x v="0"/>
    <s v="Cádiz"/>
    <s v="Terreno"/>
    <n v="118"/>
    <s v="Venta"/>
    <n v="32042"/>
    <n v="859110"/>
    <n v="687288"/>
    <n v="139780"/>
    <s v="Carlos"/>
    <n v="3.6"/>
  </r>
  <r>
    <n v="2435"/>
    <d v="2018-05-25T00:00:00"/>
    <d v="2019-01-10T00:00:00"/>
    <x v="0"/>
    <s v="Málaga"/>
    <s v="Depósito"/>
    <n v="192"/>
    <s v="Venta"/>
    <n v="75963.8"/>
    <n v="1964255"/>
    <n v="1571404"/>
    <n v="316887.2"/>
    <s v="Iván"/>
    <n v="4.7"/>
  </r>
  <r>
    <n v="2436"/>
    <d v="2018-05-26T00:00:00"/>
    <d v="2018-08-30T00:00:00"/>
    <x v="1"/>
    <s v="Sevilla"/>
    <s v="Oficinas"/>
    <n v="122"/>
    <s v="Venta"/>
    <n v="31730.2"/>
    <n v="854990"/>
    <n v="683992"/>
    <n v="139267.79999999999"/>
    <s v="Romina"/>
    <n v="5"/>
  </r>
  <r>
    <n v="2437"/>
    <d v="2018-05-26T00:00:00"/>
    <d v="2018-12-26T00:00:00"/>
    <x v="0"/>
    <s v="Córdoba"/>
    <s v="Terreno"/>
    <n v="38"/>
    <s v="Alquiler"/>
    <n v="14391.2"/>
    <n v="416390"/>
    <n v="333112"/>
    <n v="68886.8"/>
    <s v="Iván"/>
    <n v="4.2"/>
  </r>
  <r>
    <n v="2438"/>
    <d v="2018-05-26T00:00:00"/>
    <d v="2018-12-26T00:00:00"/>
    <x v="0"/>
    <s v="Málaga"/>
    <s v="Oficinas"/>
    <n v="273"/>
    <s v="Venta"/>
    <n v="92399.6"/>
    <n v="2373075"/>
    <n v="1898460"/>
    <n v="382215.4"/>
    <s v="Sabrina"/>
    <n v="4"/>
  </r>
  <r>
    <n v="2439"/>
    <d v="2018-05-27T00:00:00"/>
    <d v="2019-04-30T00:00:00"/>
    <x v="0"/>
    <s v="Sevilla"/>
    <s v="Casa"/>
    <n v="204"/>
    <s v="Venta"/>
    <n v="54196.160000000003"/>
    <n v="1417589"/>
    <n v="1134071.2"/>
    <n v="229321.64000000004"/>
    <s v="Ángeles"/>
    <n v="4.7"/>
  </r>
  <r>
    <n v="2440"/>
    <d v="2018-05-27T00:00:00"/>
    <d v="2019-01-05T00:00:00"/>
    <x v="0"/>
    <s v="Córdoba"/>
    <s v="Terreno"/>
    <n v="74"/>
    <s v="Venta"/>
    <n v="30702.799999999999"/>
    <n v="822805"/>
    <n v="658244"/>
    <n v="133858.20000000001"/>
    <s v="Iván"/>
    <n v="4.5999999999999996"/>
  </r>
  <r>
    <n v="2441"/>
    <d v="2018-05-28T00:00:00"/>
    <d v="2018-09-11T00:00:00"/>
    <x v="1"/>
    <s v="Córdoba"/>
    <s v="Oficinas"/>
    <n v="100"/>
    <s v="Venta"/>
    <n v="31011.72"/>
    <n v="831803"/>
    <n v="665442.4"/>
    <n v="135348.87999999998"/>
    <s v="Carlos"/>
    <n v="4.9000000000000004"/>
  </r>
  <r>
    <n v="2442"/>
    <d v="2018-05-28T00:00:00"/>
    <d v="2019-01-29T00:00:00"/>
    <x v="0"/>
    <s v="Córdoba"/>
    <s v="Oficinas"/>
    <n v="189"/>
    <s v="Venta"/>
    <n v="57949.32"/>
    <n v="1502543"/>
    <n v="1202034.3999999999"/>
    <n v="242559.28000000009"/>
    <s v="Romina"/>
    <n v="4.9000000000000004"/>
  </r>
  <r>
    <n v="2443"/>
    <d v="2018-05-28T00:00:00"/>
    <d v="2019-01-22T00:00:00"/>
    <x v="0"/>
    <s v="Málaga"/>
    <s v="Depósito"/>
    <n v="250"/>
    <s v="Venta"/>
    <n v="45698.52"/>
    <n v="1199273"/>
    <n v="959418.4"/>
    <n v="194156.08"/>
    <s v="Sabrina"/>
    <n v="4.5"/>
  </r>
  <r>
    <n v="2444"/>
    <d v="2018-05-28T00:00:00"/>
    <d v="2019-03-16T00:00:00"/>
    <x v="0"/>
    <s v="Córdoba"/>
    <s v="Oficinas"/>
    <n v="100"/>
    <s v="Venta"/>
    <n v="35931"/>
    <n v="958685"/>
    <n v="766948"/>
    <n v="155806"/>
    <s v="Arturo"/>
    <n v="3.9"/>
  </r>
  <r>
    <n v="2445"/>
    <d v="2018-05-29T00:00:00"/>
    <d v="2019-03-20T00:00:00"/>
    <x v="0"/>
    <s v="Málaga"/>
    <s v="Casa"/>
    <n v="33"/>
    <s v="Alquiler"/>
    <n v="12108.8"/>
    <n v="365205"/>
    <n v="292164"/>
    <n v="60932.2"/>
    <s v="Sabrina"/>
    <n v="4.2"/>
  </r>
  <r>
    <n v="2446"/>
    <d v="2018-05-29T00:00:00"/>
    <d v="2019-03-29T00:00:00"/>
    <x v="0"/>
    <s v="Cádiz"/>
    <s v="Departamento"/>
    <n v="221"/>
    <s v="Venta"/>
    <n v="86981.8"/>
    <n v="2240105"/>
    <n v="1792084"/>
    <n v="361039.2"/>
    <s v="Carlos"/>
    <n v="3.6"/>
  </r>
  <r>
    <n v="2447"/>
    <d v="2018-05-29T00:00:00"/>
    <d v="2018-12-28T00:00:00"/>
    <x v="0"/>
    <s v="Málaga"/>
    <s v="Casa"/>
    <n v="197"/>
    <s v="Venta"/>
    <n v="60363.92"/>
    <n v="1561383"/>
    <n v="1249106.3999999999"/>
    <n v="251912.68000000011"/>
    <s v="Romina"/>
    <n v="5"/>
  </r>
  <r>
    <n v="2448"/>
    <d v="2018-05-30T00:00:00"/>
    <d v="2018-11-26T00:00:00"/>
    <x v="0"/>
    <s v="Sevilla"/>
    <s v="Terreno"/>
    <n v="59"/>
    <s v="Alquiler"/>
    <n v="17366.599999999999"/>
    <n v="495125"/>
    <n v="396100"/>
    <n v="81658.399999999994"/>
    <s v="Carlos"/>
    <n v="3.7"/>
  </r>
  <r>
    <n v="2449"/>
    <d v="2018-05-30T00:00:00"/>
    <d v="2019-04-29T00:00:00"/>
    <x v="0"/>
    <s v="Málaga"/>
    <s v="Departamento"/>
    <n v="79"/>
    <s v="Venta"/>
    <n v="31936.720000000001"/>
    <n v="862003"/>
    <n v="689602.4"/>
    <n v="140463.87999999998"/>
    <s v="Carlos"/>
    <n v="4.5999999999999996"/>
  </r>
  <r>
    <n v="2450"/>
    <d v="2018-05-30T00:00:00"/>
    <d v="2018-12-27T00:00:00"/>
    <x v="0"/>
    <s v="Sevilla"/>
    <s v="Departamento"/>
    <n v="177"/>
    <s v="Venta"/>
    <n v="56869.04"/>
    <n v="1474711"/>
    <n v="1179768.8"/>
    <n v="238073.15999999995"/>
    <s v="Arturo"/>
    <n v="3.7"/>
  </r>
  <r>
    <n v="2451"/>
    <d v="2018-05-31T00:00:00"/>
    <d v="2018-11-26T00:00:00"/>
    <x v="0"/>
    <s v="Málaga"/>
    <s v="Depósito"/>
    <n v="81"/>
    <s v="Alquiler"/>
    <n v="15970"/>
    <n v="455735"/>
    <n v="364588"/>
    <n v="75177"/>
    <s v="Ángeles"/>
    <n v="4.9000000000000004"/>
  </r>
  <r>
    <n v="2452"/>
    <d v="2018-05-31T00:00:00"/>
    <d v="2018-11-01T00:00:00"/>
    <x v="0"/>
    <s v="Sevilla"/>
    <s v="Estacionamiento"/>
    <n v="184"/>
    <s v="Venta"/>
    <n v="55362.8"/>
    <n v="1446855"/>
    <n v="1157484"/>
    <n v="234008.2"/>
    <s v="Ángeles"/>
    <n v="3.7"/>
  </r>
  <r>
    <n v="2453"/>
    <d v="2018-05-31T00:00:00"/>
    <d v="2018-09-11T00:00:00"/>
    <x v="1"/>
    <s v="Málaga"/>
    <s v="Departamento"/>
    <n v="151"/>
    <s v="Venta"/>
    <n v="35522"/>
    <n v="952985"/>
    <n v="762388"/>
    <n v="155075"/>
    <s v="Carlos"/>
    <n v="4.9000000000000004"/>
  </r>
  <r>
    <n v="2454"/>
    <d v="2018-06-01T00:00:00"/>
    <d v="2018-08-31T00:00:00"/>
    <x v="1"/>
    <s v="Cádiz"/>
    <s v="Oficinas"/>
    <n v="227"/>
    <s v="Venta"/>
    <n v="51016.800000000003"/>
    <n v="1342205"/>
    <n v="1073764"/>
    <n v="217424.2"/>
    <s v="Sabrina"/>
    <n v="4.2"/>
  </r>
  <r>
    <n v="2455"/>
    <d v="2018-06-01T00:00:00"/>
    <d v="2019-01-13T00:00:00"/>
    <x v="0"/>
    <s v="Sevilla"/>
    <s v="Local Comercial"/>
    <n v="160"/>
    <s v="Alquiler"/>
    <n v="26346.720000000001"/>
    <n v="721853"/>
    <n v="577482.4"/>
    <n v="118023.87999999998"/>
    <s v="Romina"/>
    <n v="4.0999999999999996"/>
  </r>
  <r>
    <n v="2456"/>
    <d v="2018-06-01T00:00:00"/>
    <d v="2019-04-02T00:00:00"/>
    <x v="0"/>
    <s v="Sevilla"/>
    <s v="Departamento"/>
    <n v="264"/>
    <s v="Venta"/>
    <n v="43200.4"/>
    <n v="1133495"/>
    <n v="906796"/>
    <n v="183498.6"/>
    <s v="Ángeles"/>
    <n v="3.7"/>
  </r>
  <r>
    <n v="2457"/>
    <d v="2018-06-02T00:00:00"/>
    <d v="2019-01-26T00:00:00"/>
    <x v="0"/>
    <s v="Cádiz"/>
    <s v="Casa"/>
    <n v="203"/>
    <s v="Venta"/>
    <n v="79868.72"/>
    <n v="2053753"/>
    <n v="1643002.4"/>
    <n v="330881.88000000012"/>
    <s v="Sabrina"/>
    <n v="3.6"/>
  </r>
  <r>
    <n v="2458"/>
    <d v="2018-06-02T00:00:00"/>
    <d v="2018-12-16T00:00:00"/>
    <x v="0"/>
    <s v="Málaga"/>
    <s v="Casa"/>
    <n v="183"/>
    <s v="Venta"/>
    <n v="52803.12"/>
    <n v="1378763"/>
    <n v="1103010.3999999999"/>
    <n v="222949.4800000001"/>
    <s v="Romina"/>
    <n v="3.7"/>
  </r>
  <r>
    <n v="2459"/>
    <d v="2018-06-02T00:00:00"/>
    <d v="2019-03-22T00:00:00"/>
    <x v="0"/>
    <s v="Córdoba"/>
    <s v="Casa"/>
    <n v="239"/>
    <s v="Venta"/>
    <n v="41061.480000000003"/>
    <n v="1081247"/>
    <n v="864997.6"/>
    <n v="175187.92"/>
    <s v="Ángeles"/>
    <n v="4.2"/>
  </r>
  <r>
    <n v="2460"/>
    <d v="2018-06-03T00:00:00"/>
    <d v="2019-02-08T00:00:00"/>
    <x v="0"/>
    <s v="Cádiz"/>
    <s v="Depósito"/>
    <n v="107"/>
    <s v="Venta"/>
    <n v="40357"/>
    <n v="1062785"/>
    <n v="850228"/>
    <n v="172200"/>
    <s v="Sabrina"/>
    <n v="5"/>
  </r>
  <r>
    <n v="2461"/>
    <d v="2018-06-03T00:00:00"/>
    <d v="2018-12-29T00:00:00"/>
    <x v="0"/>
    <s v="Sevilla"/>
    <s v="Terreno"/>
    <n v="259"/>
    <s v="Venta"/>
    <n v="72774.759999999995"/>
    <n v="1880179"/>
    <n v="1504143.2"/>
    <n v="303261.04000000004"/>
    <s v="Romina"/>
    <n v="4.5999999999999996"/>
  </r>
  <r>
    <n v="2462"/>
    <d v="2018-06-03T00:00:00"/>
    <d v="2018-11-19T00:00:00"/>
    <x v="0"/>
    <s v="Córdoba"/>
    <s v="Casa"/>
    <n v="115"/>
    <s v="Venta"/>
    <n v="43657.120000000003"/>
    <n v="1143513"/>
    <n v="914810.4"/>
    <n v="185045.47999999998"/>
    <s v="Arturo"/>
    <n v="3.8"/>
  </r>
  <r>
    <n v="2463"/>
    <d v="2018-06-03T00:00:00"/>
    <d v="2019-03-03T00:00:00"/>
    <x v="0"/>
    <s v="Córdoba"/>
    <s v="Oficinas"/>
    <n v="218"/>
    <s v="Venta"/>
    <n v="67355.399999999994"/>
    <n v="1742245"/>
    <n v="1393796"/>
    <n v="281093.59999999998"/>
    <s v="Iván"/>
    <n v="4.9000000000000004"/>
  </r>
  <r>
    <n v="2464"/>
    <d v="2018-06-04T00:00:00"/>
    <d v="2019-02-05T00:00:00"/>
    <x v="0"/>
    <s v="Córdoba"/>
    <s v="Departamento"/>
    <n v="54"/>
    <s v="Alquiler"/>
    <n v="13566.84"/>
    <n v="397181"/>
    <n v="317744.8"/>
    <n v="65869.360000000015"/>
    <s v="Arturo"/>
    <n v="4"/>
  </r>
  <r>
    <n v="2465"/>
    <d v="2018-06-04T00:00:00"/>
    <d v="2019-04-25T00:00:00"/>
    <x v="0"/>
    <s v="Córdoba"/>
    <s v="Departamento"/>
    <n v="253"/>
    <s v="Venta"/>
    <n v="63733.2"/>
    <n v="1653165"/>
    <n v="1322532"/>
    <n v="266899.8"/>
    <s v="Romina"/>
    <n v="4.8"/>
  </r>
  <r>
    <n v="2466"/>
    <d v="2018-06-04T00:00:00"/>
    <d v="2018-11-21T00:00:00"/>
    <x v="0"/>
    <s v="Málaga"/>
    <s v="Terreno"/>
    <n v="126"/>
    <s v="Alquiler"/>
    <n v="23783.119999999999"/>
    <n v="653363"/>
    <n v="522690.4"/>
    <n v="106889.47999999998"/>
    <s v="Ángeles"/>
    <n v="3.6"/>
  </r>
  <r>
    <n v="2467"/>
    <d v="2018-06-05T00:00:00"/>
    <d v="2018-12-08T00:00:00"/>
    <x v="0"/>
    <s v="Córdoba"/>
    <s v="Estacionamiento"/>
    <n v="205"/>
    <s v="Venta"/>
    <n v="44314.04"/>
    <n v="1163436"/>
    <n v="930748.8"/>
    <n v="188373.15999999995"/>
    <s v="Carlos"/>
    <n v="3.9"/>
  </r>
  <r>
    <n v="2468"/>
    <d v="2018-06-05T00:00:00"/>
    <d v="2019-03-14T00:00:00"/>
    <x v="0"/>
    <s v="Cádiz"/>
    <s v="Estacionamiento"/>
    <n v="159"/>
    <s v="Venta"/>
    <n v="41860.04"/>
    <n v="1104861"/>
    <n v="883888.8"/>
    <n v="179112.15999999995"/>
    <s v="Romina"/>
    <n v="4.3"/>
  </r>
  <r>
    <n v="2469"/>
    <d v="2018-06-05T00:00:00"/>
    <d v="2019-03-04T00:00:00"/>
    <x v="0"/>
    <s v="Cádiz"/>
    <s v="Terreno"/>
    <n v="167"/>
    <s v="Venta"/>
    <n v="49336.12"/>
    <n v="1288313"/>
    <n v="1030650.4"/>
    <n v="208326.47999999998"/>
    <s v="Carlos"/>
    <n v="3.6"/>
  </r>
  <r>
    <n v="2470"/>
    <d v="2018-06-06T00:00:00"/>
    <d v="2018-12-08T00:00:00"/>
    <x v="0"/>
    <s v="Cádiz"/>
    <s v="Terreno"/>
    <n v="120"/>
    <s v="Venta"/>
    <n v="47237.760000000002"/>
    <n v="1235879"/>
    <n v="988703.2"/>
    <n v="199938.04000000004"/>
    <s v="Romina"/>
    <n v="4.8"/>
  </r>
  <r>
    <n v="2471"/>
    <d v="2018-06-06T00:00:00"/>
    <d v="2019-03-22T00:00:00"/>
    <x v="0"/>
    <s v="Cádiz"/>
    <s v="Oficinas"/>
    <n v="257"/>
    <s v="Venta"/>
    <n v="52655.96"/>
    <n v="1380509"/>
    <n v="1104407.2"/>
    <n v="223445.84000000005"/>
    <s v="Ángeles"/>
    <n v="3.8"/>
  </r>
  <r>
    <n v="2472"/>
    <d v="2018-06-06T00:00:00"/>
    <d v="2019-04-30T00:00:00"/>
    <x v="0"/>
    <s v="Málaga"/>
    <s v="Terreno"/>
    <n v="164"/>
    <s v="Venta"/>
    <n v="55248.4"/>
    <n v="1433545"/>
    <n v="1146836"/>
    <n v="231460.6"/>
    <s v="Arturo"/>
    <n v="3.8"/>
  </r>
  <r>
    <n v="2473"/>
    <d v="2018-06-06T00:00:00"/>
    <d v="2018-12-18T00:00:00"/>
    <x v="0"/>
    <s v="Málaga"/>
    <s v="Local Comercial"/>
    <n v="211"/>
    <s v="Venta"/>
    <n v="53395.44"/>
    <n v="1399896"/>
    <n v="1119916.8"/>
    <n v="226583.75999999995"/>
    <s v="Romina"/>
    <n v="4.4000000000000004"/>
  </r>
  <r>
    <n v="2474"/>
    <d v="2018-06-06T00:00:00"/>
    <d v="2018-10-26T00:00:00"/>
    <x v="1"/>
    <s v="Cádiz"/>
    <s v="Terreno"/>
    <n v="291"/>
    <s v="Venta"/>
    <n v="93459.04"/>
    <n v="2389661"/>
    <n v="1911728.8"/>
    <n v="384473.16"/>
    <s v="Arturo"/>
    <n v="4.2"/>
  </r>
  <r>
    <n v="2475"/>
    <d v="2018-06-06T00:00:00"/>
    <d v="2019-02-08T00:00:00"/>
    <x v="0"/>
    <s v="Málaga"/>
    <s v="Casa"/>
    <n v="69"/>
    <s v="Alquiler"/>
    <n v="14609.16"/>
    <n v="432364"/>
    <n v="345891.2"/>
    <n v="71863.639999999985"/>
    <s v="Iván"/>
    <n v="4.2"/>
  </r>
  <r>
    <n v="2476"/>
    <d v="2018-06-06T00:00:00"/>
    <d v="2019-04-12T00:00:00"/>
    <x v="0"/>
    <s v="Málaga"/>
    <s v="Oficinas"/>
    <n v="203"/>
    <s v="Venta"/>
    <n v="64895.6"/>
    <n v="1674000"/>
    <n v="1339200"/>
    <n v="269904.40000000002"/>
    <s v="Iván"/>
    <n v="5"/>
  </r>
  <r>
    <n v="2477"/>
    <d v="2018-06-06T00:00:00"/>
    <d v="2018-12-07T00:00:00"/>
    <x v="0"/>
    <s v="Sevilla"/>
    <s v="Departamento"/>
    <n v="212"/>
    <s v="Venta"/>
    <n v="38494.6"/>
    <n v="1021400"/>
    <n v="817120"/>
    <n v="165785.4"/>
    <s v="Ángeles"/>
    <n v="4.5999999999999996"/>
  </r>
  <r>
    <n v="2478"/>
    <d v="2018-06-07T00:00:00"/>
    <d v="2018-12-03T00:00:00"/>
    <x v="0"/>
    <s v="Córdoba"/>
    <s v="Local Comercial"/>
    <n v="196"/>
    <s v="Venta"/>
    <n v="52729.120000000003"/>
    <n v="1378763"/>
    <n v="1103010.3999999999"/>
    <n v="223023.4800000001"/>
    <s v="Sabrina"/>
    <n v="4.0999999999999996"/>
  </r>
  <r>
    <n v="2479"/>
    <d v="2018-06-07T00:00:00"/>
    <d v="2019-04-18T00:00:00"/>
    <x v="0"/>
    <s v="Cádiz"/>
    <s v="Depósito"/>
    <n v="267"/>
    <s v="Venta"/>
    <n v="104580"/>
    <n v="2668985"/>
    <n v="2135188"/>
    <n v="429217"/>
    <s v="Romina"/>
    <n v="5"/>
  </r>
  <r>
    <n v="2480"/>
    <d v="2018-06-08T00:00:00"/>
    <d v="2018-11-13T00:00:00"/>
    <x v="0"/>
    <s v="Córdoba"/>
    <s v="Casa"/>
    <n v="108"/>
    <s v="Venta"/>
    <n v="45162.400000000001"/>
    <n v="1184070"/>
    <n v="947256"/>
    <n v="191651.6"/>
    <s v="Carlos"/>
    <n v="4.3"/>
  </r>
  <r>
    <n v="2481"/>
    <d v="2018-06-08T00:00:00"/>
    <d v="2019-01-11T00:00:00"/>
    <x v="0"/>
    <s v="Sevilla"/>
    <s v="Depósito"/>
    <n v="68"/>
    <s v="Alquiler"/>
    <n v="14090.36"/>
    <n v="414844"/>
    <n v="331875.20000000001"/>
    <n v="68878.439999999988"/>
    <s v="Arturo"/>
    <n v="4.5"/>
  </r>
  <r>
    <n v="2482"/>
    <d v="2018-06-08T00:00:00"/>
    <d v="2018-09-30T00:00:00"/>
    <x v="1"/>
    <s v="Málaga"/>
    <s v="Casa"/>
    <n v="249"/>
    <s v="Venta"/>
    <n v="94324.800000000003"/>
    <n v="2416655"/>
    <n v="1933324"/>
    <n v="389006.2"/>
    <s v="Arturo"/>
    <n v="4.7"/>
  </r>
  <r>
    <n v="2483"/>
    <d v="2018-06-09T00:00:00"/>
    <d v="2019-05-06T00:00:00"/>
    <x v="0"/>
    <s v="Córdoba"/>
    <s v="Local Comercial"/>
    <n v="263"/>
    <s v="Venta"/>
    <n v="87707.76"/>
    <n v="2247779"/>
    <n v="1798223.2"/>
    <n v="361848.04000000004"/>
    <s v="Carlos"/>
    <n v="3.6"/>
  </r>
  <r>
    <n v="2484"/>
    <d v="2018-06-10T00:00:00"/>
    <d v="2019-01-07T00:00:00"/>
    <x v="0"/>
    <s v="Córdoba"/>
    <s v="Depósito"/>
    <n v="154"/>
    <s v="Venta"/>
    <n v="53660.2"/>
    <n v="1404965"/>
    <n v="1123972"/>
    <n v="227332.8"/>
    <s v="Carlos"/>
    <n v="4.5"/>
  </r>
  <r>
    <n v="2485"/>
    <d v="2018-06-10T00:00:00"/>
    <d v="2019-04-17T00:00:00"/>
    <x v="0"/>
    <s v="Cádiz"/>
    <s v="Depósito"/>
    <n v="84"/>
    <s v="Venta"/>
    <n v="33684.199999999997"/>
    <n v="908765"/>
    <n v="727012"/>
    <n v="148068.79999999999"/>
    <s v="Carlos"/>
    <n v="4.7"/>
  </r>
  <r>
    <n v="2486"/>
    <d v="2018-06-10T00:00:00"/>
    <d v="2018-10-27T00:00:00"/>
    <x v="1"/>
    <s v="Málaga"/>
    <s v="Oficinas"/>
    <n v="115"/>
    <s v="Venta"/>
    <n v="44960.88"/>
    <n v="1186382"/>
    <n v="949105.6"/>
    <n v="192315.52000000002"/>
    <s v="Sabrina"/>
    <n v="4.0999999999999996"/>
  </r>
  <r>
    <n v="2487"/>
    <d v="2018-06-11T00:00:00"/>
    <d v="2018-12-21T00:00:00"/>
    <x v="0"/>
    <s v="Málaga"/>
    <s v="Depósito"/>
    <n v="73"/>
    <s v="Alquiler"/>
    <n v="29012.880000000001"/>
    <n v="782307"/>
    <n v="625845.6"/>
    <n v="127448.52000000002"/>
    <s v="Iván"/>
    <n v="4.0999999999999996"/>
  </r>
  <r>
    <n v="2488"/>
    <d v="2018-06-11T00:00:00"/>
    <d v="2018-11-02T00:00:00"/>
    <x v="1"/>
    <s v="Málaga"/>
    <s v="Oficinas"/>
    <n v="144"/>
    <s v="Alquiler"/>
    <n v="26826.68"/>
    <n v="737977"/>
    <n v="590381.6"/>
    <n v="120768.72000000003"/>
    <s v="Romina"/>
    <n v="3.7"/>
  </r>
  <r>
    <n v="2489"/>
    <d v="2018-06-11T00:00:00"/>
    <d v="2019-02-10T00:00:00"/>
    <x v="0"/>
    <s v="Sevilla"/>
    <s v="Local Comercial"/>
    <n v="126"/>
    <s v="Venta"/>
    <n v="36423.480000000003"/>
    <n v="972672"/>
    <n v="778137.59999999998"/>
    <n v="158110.92000000001"/>
    <s v="Arturo"/>
    <n v="4.4000000000000004"/>
  </r>
  <r>
    <n v="2490"/>
    <d v="2018-06-11T00:00:00"/>
    <d v="2018-10-13T00:00:00"/>
    <x v="1"/>
    <s v="Córdoba"/>
    <s v="Local Comercial"/>
    <n v="120"/>
    <s v="Venta"/>
    <n v="43270"/>
    <n v="1138985"/>
    <n v="911188"/>
    <n v="184527"/>
    <s v="Arturo"/>
    <n v="4.0999999999999996"/>
  </r>
  <r>
    <n v="2491"/>
    <d v="2018-06-11T00:00:00"/>
    <d v="2019-01-23T00:00:00"/>
    <x v="0"/>
    <s v="Málaga"/>
    <s v="Terreno"/>
    <n v="160"/>
    <s v="Venta"/>
    <n v="47412.2"/>
    <n v="1240490"/>
    <n v="992392"/>
    <n v="200685.8"/>
    <s v="Ángeles"/>
    <n v="4.3"/>
  </r>
  <r>
    <n v="2492"/>
    <d v="2018-06-11T00:00:00"/>
    <d v="2018-12-24T00:00:00"/>
    <x v="0"/>
    <s v="Córdoba"/>
    <s v="Terreno"/>
    <n v="226"/>
    <s v="Venta"/>
    <n v="81788.160000000003"/>
    <n v="2106014"/>
    <n v="1684811.2"/>
    <n v="339414.64"/>
    <s v="Iván"/>
    <n v="4.4000000000000004"/>
  </r>
  <r>
    <n v="2493"/>
    <d v="2018-06-13T00:00:00"/>
    <d v="2018-11-30T00:00:00"/>
    <x v="0"/>
    <s v="Málaga"/>
    <s v="Local Comercial"/>
    <n v="277"/>
    <s v="Venta"/>
    <n v="107963.36"/>
    <n v="2754119"/>
    <n v="2203295.2000000002"/>
    <n v="442860.43999999983"/>
    <s v="Arturo"/>
    <n v="4.4000000000000004"/>
  </r>
  <r>
    <n v="2494"/>
    <d v="2018-06-14T00:00:00"/>
    <d v="2018-10-09T00:00:00"/>
    <x v="1"/>
    <s v="Cádiz"/>
    <s v="Casa"/>
    <n v="232"/>
    <s v="Venta"/>
    <n v="88804.68"/>
    <n v="2271852"/>
    <n v="1817481.6"/>
    <n v="365565.71999999991"/>
    <s v="Ángeles"/>
    <n v="5"/>
  </r>
  <r>
    <n v="2495"/>
    <d v="2018-06-15T00:00:00"/>
    <d v="2018-10-17T00:00:00"/>
    <x v="1"/>
    <s v="Sevilla"/>
    <s v="Casa"/>
    <n v="157"/>
    <s v="Venta"/>
    <n v="40087.199999999997"/>
    <n v="1063665"/>
    <n v="850932"/>
    <n v="172645.8"/>
    <s v="Ángeles"/>
    <n v="4.9000000000000004"/>
  </r>
  <r>
    <n v="2496"/>
    <d v="2018-06-16T00:00:00"/>
    <d v="2019-05-07T00:00:00"/>
    <x v="0"/>
    <s v="Málaga"/>
    <s v="Casa"/>
    <n v="159"/>
    <s v="Venta"/>
    <n v="45460.4"/>
    <n v="1203345"/>
    <n v="962676"/>
    <n v="195208.6"/>
    <s v="Carlos"/>
    <n v="4.9000000000000004"/>
  </r>
  <r>
    <n v="2497"/>
    <d v="2018-06-16T00:00:00"/>
    <d v="2019-04-23T00:00:00"/>
    <x v="0"/>
    <s v="Málaga"/>
    <s v="Local Comercial"/>
    <n v="139"/>
    <s v="Venta"/>
    <n v="37532.44"/>
    <n v="991471"/>
    <n v="793176.8"/>
    <n v="160761.75999999995"/>
    <s v="Ángeles"/>
    <n v="4.3"/>
  </r>
  <r>
    <n v="2498"/>
    <d v="2018-06-16T00:00:00"/>
    <d v="2018-10-11T00:00:00"/>
    <x v="1"/>
    <s v="Cádiz"/>
    <s v="Estacionamiento"/>
    <n v="79"/>
    <s v="Venta"/>
    <n v="30844.6"/>
    <n v="833700"/>
    <n v="666960"/>
    <n v="135895.4"/>
    <s v="Arturo"/>
    <n v="4"/>
  </r>
  <r>
    <n v="2499"/>
    <d v="2018-06-16T00:00:00"/>
    <d v="2019-01-01T00:00:00"/>
    <x v="0"/>
    <s v="Córdoba"/>
    <s v="Terreno"/>
    <n v="274"/>
    <s v="Venta"/>
    <n v="94229.2"/>
    <n v="2420965"/>
    <n v="1936772"/>
    <n v="389963.8"/>
    <s v="Arturo"/>
    <n v="4.3"/>
  </r>
  <r>
    <n v="2500"/>
    <d v="2018-06-17T00:00:00"/>
    <d v="2018-10-12T00:00:00"/>
    <x v="1"/>
    <s v="Sevilla"/>
    <s v="Departamento"/>
    <n v="175"/>
    <s v="Venta"/>
    <n v="34490.6"/>
    <n v="924425"/>
    <n v="739540"/>
    <n v="150394.4"/>
    <s v="Iván"/>
    <n v="4.7"/>
  </r>
  <r>
    <n v="2501"/>
    <d v="2018-06-17T00:00:00"/>
    <d v="2019-01-05T00:00:00"/>
    <x v="0"/>
    <s v="Málaga"/>
    <s v="Terreno"/>
    <n v="128"/>
    <s v="Venta"/>
    <n v="42133.24"/>
    <n v="1119741"/>
    <n v="895792.8"/>
    <n v="181814.95999999996"/>
    <s v="Iván"/>
    <n v="3.7"/>
  </r>
  <r>
    <n v="2502"/>
    <d v="2018-06-17T00:00:00"/>
    <d v="2018-12-11T00:00:00"/>
    <x v="0"/>
    <s v="Sevilla"/>
    <s v="Oficinas"/>
    <n v="240"/>
    <s v="Venta"/>
    <n v="80641.2"/>
    <n v="2067290"/>
    <n v="1653832"/>
    <n v="332816.8"/>
    <s v="Ángeles"/>
    <n v="5"/>
  </r>
  <r>
    <n v="2503"/>
    <d v="2018-06-18T00:00:00"/>
    <d v="2019-02-05T00:00:00"/>
    <x v="0"/>
    <s v="Málaga"/>
    <s v="Casa"/>
    <n v="40"/>
    <s v="Alquiler"/>
    <n v="6537.8"/>
    <n v="217655"/>
    <n v="174124"/>
    <n v="36993.199999999997"/>
    <s v="Iván"/>
    <n v="4.3"/>
  </r>
  <r>
    <n v="2504"/>
    <d v="2018-06-18T00:00:00"/>
    <d v="2018-12-28T00:00:00"/>
    <x v="0"/>
    <s v="Córdoba"/>
    <s v="Terreno"/>
    <n v="294"/>
    <s v="Venta"/>
    <n v="85448.4"/>
    <n v="2198645"/>
    <n v="1758916"/>
    <n v="354280.6"/>
    <s v="Iván"/>
    <n v="3.7"/>
  </r>
  <r>
    <n v="2505"/>
    <d v="2018-06-20T00:00:00"/>
    <d v="2019-04-29T00:00:00"/>
    <x v="0"/>
    <s v="Málaga"/>
    <s v="Departamento"/>
    <n v="59"/>
    <s v="Alquiler"/>
    <n v="15689.4"/>
    <n v="450395"/>
    <n v="360316"/>
    <n v="74389.600000000006"/>
    <s v="Ángeles"/>
    <n v="4.2"/>
  </r>
  <r>
    <n v="2506"/>
    <d v="2018-06-21T00:00:00"/>
    <d v="2019-04-21T00:00:00"/>
    <x v="0"/>
    <s v="Cádiz"/>
    <s v="Casa"/>
    <n v="272"/>
    <s v="Venta"/>
    <n v="89364.92"/>
    <n v="2286833"/>
    <n v="1829466.4"/>
    <n v="368001.68000000011"/>
    <s v="Iván"/>
    <n v="3.6"/>
  </r>
  <r>
    <n v="2507"/>
    <d v="2018-06-21T00:00:00"/>
    <d v="2018-12-24T00:00:00"/>
    <x v="0"/>
    <s v="Málaga"/>
    <s v="Terreno"/>
    <n v="208"/>
    <s v="Venta"/>
    <n v="68781.72"/>
    <n v="1772553"/>
    <n v="1418042.4"/>
    <n v="285728.88000000012"/>
    <s v="Carlos"/>
    <n v="4"/>
  </r>
  <r>
    <n v="2508"/>
    <d v="2018-06-21T00:00:00"/>
    <d v="2019-02-02T00:00:00"/>
    <x v="0"/>
    <s v="Sevilla"/>
    <s v="Departamento"/>
    <n v="90"/>
    <s v="Alquiler"/>
    <n v="23784.720000000001"/>
    <n v="656703"/>
    <n v="525362.4"/>
    <n v="107555.87999999998"/>
    <s v="Iván"/>
    <n v="3.7"/>
  </r>
  <r>
    <n v="2509"/>
    <d v="2018-06-21T00:00:00"/>
    <d v="2019-03-10T00:00:00"/>
    <x v="0"/>
    <s v="Málaga"/>
    <s v="Terreno"/>
    <n v="234"/>
    <s v="Venta"/>
    <n v="52033.760000000002"/>
    <n v="1364154"/>
    <n v="1091323.2"/>
    <n v="220797.04000000004"/>
    <s v="Iván"/>
    <n v="5"/>
  </r>
  <r>
    <n v="2510"/>
    <d v="2018-06-22T00:00:00"/>
    <d v="2018-09-28T00:00:00"/>
    <x v="1"/>
    <s v="Sevilla"/>
    <s v="Terreno"/>
    <n v="85"/>
    <s v="Venta"/>
    <n v="34296.559999999998"/>
    <n v="921824"/>
    <n v="737459.19999999995"/>
    <n v="150068.24000000005"/>
    <s v="Arturo"/>
    <n v="3.7"/>
  </r>
  <r>
    <n v="2511"/>
    <d v="2018-06-22T00:00:00"/>
    <d v="2018-11-10T00:00:00"/>
    <x v="1"/>
    <s v="Sevilla"/>
    <s v="Oficinas"/>
    <n v="240"/>
    <s v="Venta"/>
    <n v="86805.08"/>
    <n v="2234987"/>
    <n v="1787989.6"/>
    <n v="360192.31999999989"/>
    <s v="Romina"/>
    <n v="4.2"/>
  </r>
  <r>
    <n v="2512"/>
    <d v="2018-06-23T00:00:00"/>
    <d v="2018-11-08T00:00:00"/>
    <x v="1"/>
    <s v="Sevilla"/>
    <s v="Estacionamiento"/>
    <n v="171"/>
    <s v="Venta"/>
    <n v="39752.480000000003"/>
    <n v="1047347"/>
    <n v="837877.6"/>
    <n v="169716.92"/>
    <s v="Romina"/>
    <n v="5"/>
  </r>
  <r>
    <n v="2513"/>
    <d v="2018-06-23T00:00:00"/>
    <d v="2018-12-10T00:00:00"/>
    <x v="0"/>
    <s v="Sevilla"/>
    <s v="Oficinas"/>
    <n v="292"/>
    <s v="Venta"/>
    <n v="97320.92"/>
    <n v="2495283"/>
    <n v="1996226.4"/>
    <n v="401735.68000000011"/>
    <s v="Iván"/>
    <n v="4.3"/>
  </r>
  <r>
    <n v="2514"/>
    <d v="2018-06-24T00:00:00"/>
    <d v="2019-03-20T00:00:00"/>
    <x v="0"/>
    <s v="Cádiz"/>
    <s v="Oficinas"/>
    <n v="172"/>
    <s v="Alquiler"/>
    <n v="27955.64"/>
    <n v="754751"/>
    <n v="603800.80000000005"/>
    <n v="122994.55999999995"/>
    <s v="Carlos"/>
    <n v="3.7"/>
  </r>
  <r>
    <n v="2515"/>
    <d v="2018-06-24T00:00:00"/>
    <d v="2019-04-19T00:00:00"/>
    <x v="0"/>
    <s v="Málaga"/>
    <s v="Terreno"/>
    <n v="278"/>
    <s v="Venta"/>
    <n v="60239.6"/>
    <n v="1558100"/>
    <n v="1246480"/>
    <n v="251380.4"/>
    <s v="Romina"/>
    <n v="4.9000000000000004"/>
  </r>
  <r>
    <n v="2516"/>
    <d v="2018-06-24T00:00:00"/>
    <d v="2018-12-03T00:00:00"/>
    <x v="0"/>
    <s v="Cádiz"/>
    <s v="Estacionamiento"/>
    <n v="110"/>
    <s v="Venta"/>
    <n v="30865.599999999999"/>
    <n v="833700"/>
    <n v="666960"/>
    <n v="135874.4"/>
    <s v="Ángeles"/>
    <n v="3.9"/>
  </r>
  <r>
    <n v="2517"/>
    <d v="2018-06-25T00:00:00"/>
    <d v="2019-02-18T00:00:00"/>
    <x v="0"/>
    <s v="Sevilla"/>
    <s v="Estacionamiento"/>
    <n v="210"/>
    <s v="Venta"/>
    <n v="49409.2"/>
    <n v="1289990"/>
    <n v="1031992"/>
    <n v="208588.79999999999"/>
    <s v="Ángeles"/>
    <n v="3.8"/>
  </r>
  <r>
    <n v="2518"/>
    <d v="2018-06-25T00:00:00"/>
    <d v="2018-11-28T00:00:00"/>
    <x v="0"/>
    <s v="Cádiz"/>
    <s v="Estacionamiento"/>
    <n v="148"/>
    <s v="Venta"/>
    <n v="35815.199999999997"/>
    <n v="948815"/>
    <n v="759052"/>
    <n v="153947.79999999999"/>
    <s v="Arturo"/>
    <n v="3.6"/>
  </r>
  <r>
    <n v="2519"/>
    <d v="2018-06-25T00:00:00"/>
    <d v="2018-10-24T00:00:00"/>
    <x v="1"/>
    <s v="Sevilla"/>
    <s v="Departamento"/>
    <n v="239"/>
    <s v="Venta"/>
    <n v="42735.48"/>
    <n v="1124297"/>
    <n v="899437.6"/>
    <n v="182123.92"/>
    <s v="Iván"/>
    <n v="4.2"/>
  </r>
  <r>
    <n v="2520"/>
    <d v="2018-06-26T00:00:00"/>
    <d v="2018-10-11T00:00:00"/>
    <x v="1"/>
    <s v="Málaga"/>
    <s v="Casa"/>
    <n v="95"/>
    <s v="Venta"/>
    <n v="31701.84"/>
    <n v="856106"/>
    <n v="684884.8"/>
    <n v="139519.35999999996"/>
    <s v="Arturo"/>
    <n v="4.8"/>
  </r>
  <r>
    <n v="2521"/>
    <d v="2018-06-28T00:00:00"/>
    <d v="2019-03-07T00:00:00"/>
    <x v="0"/>
    <s v="Sevilla"/>
    <s v="Estacionamiento"/>
    <n v="67"/>
    <s v="Alquiler"/>
    <n v="11960.24"/>
    <n v="356766"/>
    <n v="285412.8"/>
    <n v="59392.960000000014"/>
    <s v="Iván"/>
    <n v="4.8"/>
  </r>
  <r>
    <n v="2522"/>
    <d v="2018-06-28T00:00:00"/>
    <d v="2018-12-14T00:00:00"/>
    <x v="0"/>
    <s v="Cádiz"/>
    <s v="Departamento"/>
    <n v="209"/>
    <s v="Venta"/>
    <n v="58955.8"/>
    <n v="1540905"/>
    <n v="1232724"/>
    <n v="249225.2"/>
    <s v="Carlos"/>
    <n v="4"/>
  </r>
  <r>
    <n v="2523"/>
    <d v="2018-06-30T00:00:00"/>
    <d v="2019-02-10T00:00:00"/>
    <x v="0"/>
    <s v="Cádiz"/>
    <s v="Casa"/>
    <n v="62"/>
    <s v="Alquiler"/>
    <n v="15239.2"/>
    <n v="433265"/>
    <n v="346612"/>
    <n v="71413.8"/>
    <s v="Romina"/>
    <n v="4.9000000000000004"/>
  </r>
  <r>
    <n v="2524"/>
    <d v="2018-06-30T00:00:00"/>
    <d v="2019-04-10T00:00:00"/>
    <x v="0"/>
    <s v="Málaga"/>
    <s v="Terreno"/>
    <n v="202"/>
    <s v="Venta"/>
    <n v="72777"/>
    <n v="1880910"/>
    <n v="1504728"/>
    <n v="303405"/>
    <s v="Arturo"/>
    <n v="3.6"/>
  </r>
  <r>
    <n v="2525"/>
    <d v="2018-06-30T00:00:00"/>
    <d v="2019-04-28T00:00:00"/>
    <x v="0"/>
    <s v="Sevilla"/>
    <s v="Departamento"/>
    <n v="287"/>
    <s v="Venta"/>
    <n v="113368.52"/>
    <n v="2886248"/>
    <n v="2308998.4"/>
    <n v="463881.08000000007"/>
    <s v="Carlos"/>
    <n v="3.7"/>
  </r>
  <r>
    <n v="2526"/>
    <d v="2018-07-01T00:00:00"/>
    <d v="2019-02-07T00:00:00"/>
    <x v="0"/>
    <s v="Sevilla"/>
    <s v="Terreno"/>
    <n v="157"/>
    <s v="Venta"/>
    <n v="30386"/>
    <n v="810885"/>
    <n v="648708"/>
    <n v="131791"/>
    <s v="Carlos"/>
    <n v="4"/>
  </r>
  <r>
    <n v="2527"/>
    <d v="2018-07-01T00:00:00"/>
    <d v="2018-10-19T00:00:00"/>
    <x v="1"/>
    <s v="Málaga"/>
    <s v="Terreno"/>
    <n v="207"/>
    <s v="Venta"/>
    <n v="66738.960000000006"/>
    <n v="1727609"/>
    <n v="1382087.2"/>
    <n v="278782.84000000003"/>
    <s v="Ángeles"/>
    <n v="4.5"/>
  </r>
  <r>
    <n v="2528"/>
    <d v="2018-07-01T00:00:00"/>
    <d v="2019-03-25T00:00:00"/>
    <x v="0"/>
    <s v="Málaga"/>
    <s v="Estacionamiento"/>
    <n v="86"/>
    <s v="Alquiler"/>
    <n v="22902.92"/>
    <n v="631183"/>
    <n v="504946.4"/>
    <n v="103333.67999999998"/>
    <s v="Iván"/>
    <n v="4.5"/>
  </r>
  <r>
    <n v="2529"/>
    <d v="2018-07-01T00:00:00"/>
    <d v="2018-12-04T00:00:00"/>
    <x v="0"/>
    <s v="Sevilla"/>
    <s v="Estacionamiento"/>
    <n v="230"/>
    <s v="Venta"/>
    <n v="46690.44"/>
    <n v="1219121"/>
    <n v="975296.8"/>
    <n v="197133.75999999995"/>
    <s v="Romina"/>
    <n v="4.3"/>
  </r>
  <r>
    <n v="2530"/>
    <d v="2018-07-02T00:00:00"/>
    <d v="2019-04-24T00:00:00"/>
    <x v="0"/>
    <s v="Sevilla"/>
    <s v="Casa"/>
    <n v="190"/>
    <s v="Venta"/>
    <n v="61902.2"/>
    <n v="1612865"/>
    <n v="1290292"/>
    <n v="260670.8"/>
    <s v="Sabrina"/>
    <n v="4.0999999999999996"/>
  </r>
  <r>
    <n v="2531"/>
    <d v="2018-07-02T00:00:00"/>
    <d v="2019-02-12T00:00:00"/>
    <x v="0"/>
    <s v="Málaga"/>
    <s v="Terreno"/>
    <n v="144"/>
    <s v="Venta"/>
    <n v="53332.36"/>
    <n v="1399469"/>
    <n v="1119575.2"/>
    <n v="226561.44000000006"/>
    <s v="Romina"/>
    <n v="4.4000000000000004"/>
  </r>
  <r>
    <n v="2532"/>
    <d v="2018-07-02T00:00:00"/>
    <d v="2018-12-23T00:00:00"/>
    <x v="0"/>
    <s v="Málaga"/>
    <s v="Oficinas"/>
    <n v="158"/>
    <s v="Venta"/>
    <n v="50805.88"/>
    <n v="1335432"/>
    <n v="1068345.6000000001"/>
    <n v="216280.5199999999"/>
    <s v="Ángeles"/>
    <n v="4.8"/>
  </r>
  <r>
    <n v="2533"/>
    <d v="2018-07-02T00:00:00"/>
    <d v="2018-10-03T00:00:00"/>
    <x v="1"/>
    <s v="Málaga"/>
    <s v="Oficinas"/>
    <n v="180"/>
    <s v="Venta"/>
    <n v="41276.639999999999"/>
    <n v="1096401"/>
    <n v="877120.8"/>
    <n v="178003.55999999994"/>
    <s v="Romina"/>
    <n v="3.8"/>
  </r>
  <r>
    <n v="2534"/>
    <d v="2018-07-04T00:00:00"/>
    <d v="2019-05-07T00:00:00"/>
    <x v="0"/>
    <s v="Cádiz"/>
    <s v="Departamento"/>
    <n v="68"/>
    <s v="Alquiler"/>
    <n v="11429.52"/>
    <n v="340773"/>
    <n v="272618.40000000002"/>
    <n v="56725.079999999973"/>
    <s v="Sabrina"/>
    <n v="4.5"/>
  </r>
  <r>
    <n v="2535"/>
    <d v="2018-07-04T00:00:00"/>
    <d v="2018-12-17T00:00:00"/>
    <x v="0"/>
    <s v="Málaga"/>
    <s v="Terreno"/>
    <n v="271"/>
    <s v="Venta"/>
    <n v="95894"/>
    <n v="2451810"/>
    <n v="1961448"/>
    <n v="394468"/>
    <s v="Romina"/>
    <n v="4.3"/>
  </r>
  <r>
    <n v="2536"/>
    <d v="2018-07-04T00:00:00"/>
    <d v="2018-12-24T00:00:00"/>
    <x v="0"/>
    <s v="Cádiz"/>
    <s v="Estacionamiento"/>
    <n v="262"/>
    <s v="Venta"/>
    <n v="82703.759999999995"/>
    <n v="2127629"/>
    <n v="1702103.2"/>
    <n v="342822.04000000004"/>
    <s v="Sabrina"/>
    <n v="4.5"/>
  </r>
  <r>
    <n v="2537"/>
    <d v="2018-07-04T00:00:00"/>
    <d v="2018-11-24T00:00:00"/>
    <x v="1"/>
    <s v="Sevilla"/>
    <s v="Depósito"/>
    <n v="245"/>
    <s v="Venta"/>
    <n v="50953"/>
    <n v="1334985"/>
    <n v="1067988"/>
    <n v="216044"/>
    <s v="Carlos"/>
    <n v="4.2"/>
  </r>
  <r>
    <n v="2538"/>
    <d v="2018-07-05T00:00:00"/>
    <d v="2018-12-18T00:00:00"/>
    <x v="0"/>
    <s v="Cádiz"/>
    <s v="Terreno"/>
    <n v="280"/>
    <s v="Venta"/>
    <n v="58040.4"/>
    <n v="1506670"/>
    <n v="1205336"/>
    <n v="243293.6"/>
    <s v="Iván"/>
    <n v="3.6"/>
  </r>
  <r>
    <n v="2539"/>
    <d v="2018-07-06T00:00:00"/>
    <d v="2019-03-24T00:00:00"/>
    <x v="0"/>
    <s v="Sevilla"/>
    <s v="Depósito"/>
    <n v="205"/>
    <s v="Venta"/>
    <n v="69352.56"/>
    <n v="1795449"/>
    <n v="1436359.2"/>
    <n v="289737.24000000005"/>
    <s v="Sabrina"/>
    <n v="4.4000000000000004"/>
  </r>
  <r>
    <n v="2540"/>
    <d v="2018-07-06T00:00:00"/>
    <d v="2019-04-10T00:00:00"/>
    <x v="0"/>
    <s v="Sevilla"/>
    <s v="Depósito"/>
    <n v="69"/>
    <s v="Alquiler"/>
    <n v="21171.599999999999"/>
    <n v="582925"/>
    <n v="466340"/>
    <n v="95413.4"/>
    <s v="Sabrina"/>
    <n v="4.2"/>
  </r>
  <r>
    <n v="2541"/>
    <d v="2018-07-07T00:00:00"/>
    <d v="2019-03-09T00:00:00"/>
    <x v="0"/>
    <s v="Cádiz"/>
    <s v="Oficinas"/>
    <n v="55"/>
    <s v="Alquiler"/>
    <n v="13048.4"/>
    <n v="387095"/>
    <n v="309676"/>
    <n v="64370.6"/>
    <s v="Ángeles"/>
    <n v="3.8"/>
  </r>
  <r>
    <n v="2542"/>
    <d v="2018-07-08T00:00:00"/>
    <d v="2019-05-07T00:00:00"/>
    <x v="0"/>
    <s v="Sevilla"/>
    <s v="Casa"/>
    <n v="242"/>
    <s v="Venta"/>
    <n v="50265.8"/>
    <n v="1320530"/>
    <n v="1056424"/>
    <n v="213840.2"/>
    <s v="Carlos"/>
    <n v="3.7"/>
  </r>
  <r>
    <n v="2543"/>
    <d v="2018-07-08T00:00:00"/>
    <d v="2019-04-24T00:00:00"/>
    <x v="0"/>
    <s v="Cádiz"/>
    <s v="Casa"/>
    <n v="100"/>
    <s v="Venta"/>
    <n v="29637.8"/>
    <n v="802805"/>
    <n v="642244"/>
    <n v="130923.2"/>
    <s v="Iván"/>
    <n v="4.4000000000000004"/>
  </r>
  <r>
    <n v="2544"/>
    <d v="2018-07-08T00:00:00"/>
    <d v="2019-04-13T00:00:00"/>
    <x v="0"/>
    <s v="Sevilla"/>
    <s v="Estacionamiento"/>
    <n v="151"/>
    <s v="Venta"/>
    <n v="32691.8"/>
    <n v="881855"/>
    <n v="705484"/>
    <n v="143679.20000000001"/>
    <s v="Carlos"/>
    <n v="4.9000000000000004"/>
  </r>
  <r>
    <n v="2545"/>
    <d v="2018-07-09T00:00:00"/>
    <d v="2018-11-13T00:00:00"/>
    <x v="1"/>
    <s v="Málaga"/>
    <s v="Oficinas"/>
    <n v="77"/>
    <s v="Alquiler"/>
    <n v="25047.4"/>
    <n v="691370"/>
    <n v="553096"/>
    <n v="113226.6"/>
    <s v="Arturo"/>
    <n v="4.2"/>
  </r>
  <r>
    <n v="2546"/>
    <d v="2018-07-09T00:00:00"/>
    <d v="2018-10-21T00:00:00"/>
    <x v="1"/>
    <s v="Sevilla"/>
    <s v="Terreno"/>
    <n v="151"/>
    <s v="Venta"/>
    <n v="35541.56"/>
    <n v="951324"/>
    <n v="761059.2"/>
    <n v="154723.24000000005"/>
    <s v="Iván"/>
    <n v="3.7"/>
  </r>
  <r>
    <n v="2547"/>
    <d v="2018-07-10T00:00:00"/>
    <d v="2019-04-04T00:00:00"/>
    <x v="0"/>
    <s v="Cádiz"/>
    <s v="Depósito"/>
    <n v="80"/>
    <s v="Alquiler"/>
    <n v="19207.12"/>
    <n v="539963"/>
    <n v="431970.4"/>
    <n v="88785.479999999981"/>
    <s v="Carlos"/>
    <n v="4.5"/>
  </r>
  <r>
    <n v="2548"/>
    <d v="2018-07-10T00:00:00"/>
    <d v="2019-01-15T00:00:00"/>
    <x v="0"/>
    <s v="Sevilla"/>
    <s v="Casa"/>
    <n v="45"/>
    <s v="Alquiler"/>
    <n v="14378"/>
    <n v="426885"/>
    <n v="341508"/>
    <n v="70999"/>
    <s v="Romina"/>
    <n v="3.9"/>
  </r>
  <r>
    <n v="2549"/>
    <d v="2018-07-10T00:00:00"/>
    <d v="2019-04-28T00:00:00"/>
    <x v="0"/>
    <s v="Málaga"/>
    <s v="Oficinas"/>
    <n v="88"/>
    <s v="Alquiler"/>
    <n v="19316.2"/>
    <n v="548915"/>
    <n v="439132"/>
    <n v="90466.8"/>
    <s v="Romina"/>
    <n v="3.8"/>
  </r>
  <r>
    <n v="2550"/>
    <d v="2018-07-10T00:00:00"/>
    <d v="2019-04-01T00:00:00"/>
    <x v="0"/>
    <s v="Cádiz"/>
    <s v="Oficinas"/>
    <n v="184"/>
    <s v="Venta"/>
    <n v="44128.92"/>
    <n v="1163958"/>
    <n v="931166.4"/>
    <n v="188662.68"/>
    <s v="Sabrina"/>
    <n v="4.8"/>
  </r>
  <r>
    <n v="2551"/>
    <d v="2018-07-11T00:00:00"/>
    <d v="2019-01-19T00:00:00"/>
    <x v="0"/>
    <s v="Sevilla"/>
    <s v="Estacionamiento"/>
    <n v="133"/>
    <s v="Alquiler"/>
    <n v="25574.92"/>
    <n v="705233"/>
    <n v="564186.4"/>
    <n v="115471.67999999998"/>
    <s v="Romina"/>
    <n v="4.2"/>
  </r>
  <r>
    <n v="2552"/>
    <d v="2018-07-13T00:00:00"/>
    <d v="2019-04-19T00:00:00"/>
    <x v="0"/>
    <s v="Cádiz"/>
    <s v="Local Comercial"/>
    <n v="163"/>
    <s v="Venta"/>
    <n v="34661.64"/>
    <n v="925426"/>
    <n v="740340.8"/>
    <n v="150423.55999999994"/>
    <s v="Sabrina"/>
    <n v="3.7"/>
  </r>
  <r>
    <n v="2553"/>
    <d v="2018-07-13T00:00:00"/>
    <d v="2019-03-16T00:00:00"/>
    <x v="0"/>
    <s v="Córdoba"/>
    <s v="Casa"/>
    <n v="286"/>
    <s v="Venta"/>
    <n v="107300.8"/>
    <n v="2738705"/>
    <n v="2190964"/>
    <n v="440440.2"/>
    <s v="Romina"/>
    <n v="4"/>
  </r>
  <r>
    <n v="2554"/>
    <d v="2018-07-14T00:00:00"/>
    <d v="2019-02-21T00:00:00"/>
    <x v="0"/>
    <s v="Málaga"/>
    <s v="Casa"/>
    <n v="132"/>
    <s v="Venta"/>
    <n v="34175.800000000003"/>
    <n v="916355"/>
    <n v="733084"/>
    <n v="149095.20000000001"/>
    <s v="Arturo"/>
    <n v="3.9"/>
  </r>
  <r>
    <n v="2555"/>
    <d v="2018-07-16T00:00:00"/>
    <d v="2018-11-17T00:00:00"/>
    <x v="1"/>
    <s v="Sevilla"/>
    <s v="Departamento"/>
    <n v="267"/>
    <s v="Venta"/>
    <n v="86947.36"/>
    <n v="2226019"/>
    <n v="1780815.2"/>
    <n v="358256.44000000006"/>
    <s v="Sabrina"/>
    <n v="3.6"/>
  </r>
  <r>
    <n v="2556"/>
    <d v="2018-07-16T00:00:00"/>
    <d v="2019-01-14T00:00:00"/>
    <x v="0"/>
    <s v="Málaga"/>
    <s v="Casa"/>
    <n v="80"/>
    <s v="Alquiler"/>
    <n v="13868.72"/>
    <n v="411728"/>
    <n v="329382.40000000002"/>
    <n v="68476.879999999976"/>
    <s v="Arturo"/>
    <n v="4.9000000000000004"/>
  </r>
  <r>
    <n v="2557"/>
    <d v="2018-07-16T00:00:00"/>
    <d v="2019-03-11T00:00:00"/>
    <x v="0"/>
    <s v="Córdoba"/>
    <s v="Departamento"/>
    <n v="125"/>
    <s v="Venta"/>
    <n v="41844.400000000001"/>
    <n v="1098195"/>
    <n v="878556"/>
    <n v="177794.6"/>
    <s v="Arturo"/>
    <n v="3.7"/>
  </r>
  <r>
    <n v="2558"/>
    <d v="2018-07-16T00:00:00"/>
    <d v="2019-01-13T00:00:00"/>
    <x v="0"/>
    <s v="Córdoba"/>
    <s v="Departamento"/>
    <n v="95"/>
    <s v="Venta"/>
    <n v="34636.32"/>
    <n v="926093"/>
    <n v="740874.4"/>
    <n v="150582.27999999997"/>
    <s v="Ángeles"/>
    <n v="4.5"/>
  </r>
  <r>
    <n v="2559"/>
    <d v="2018-07-17T00:00:00"/>
    <d v="2018-11-15T00:00:00"/>
    <x v="1"/>
    <s v="Málaga"/>
    <s v="Terreno"/>
    <n v="149"/>
    <s v="Venta"/>
    <n v="37231.599999999999"/>
    <n v="987100"/>
    <n v="789680"/>
    <n v="160188.4"/>
    <s v="Ángeles"/>
    <n v="4"/>
  </r>
  <r>
    <n v="2560"/>
    <d v="2018-07-17T00:00:00"/>
    <d v="2019-03-18T00:00:00"/>
    <x v="0"/>
    <s v="Córdoba"/>
    <s v="Local Comercial"/>
    <n v="229"/>
    <s v="Venta"/>
    <n v="39671.56"/>
    <n v="1053449"/>
    <n v="842759.2"/>
    <n v="171018.24000000005"/>
    <s v="Sabrina"/>
    <n v="4.7"/>
  </r>
  <r>
    <n v="2561"/>
    <d v="2018-07-17T00:00:00"/>
    <d v="2019-03-01T00:00:00"/>
    <x v="0"/>
    <s v="Sevilla"/>
    <s v="Estacionamiento"/>
    <n v="237"/>
    <s v="Venta"/>
    <n v="51628.92"/>
    <n v="1352133"/>
    <n v="1081706.3999999999"/>
    <n v="218797.68000000011"/>
    <s v="Ángeles"/>
    <n v="4.4000000000000004"/>
  </r>
  <r>
    <n v="2562"/>
    <d v="2018-07-18T00:00:00"/>
    <d v="2018-11-23T00:00:00"/>
    <x v="1"/>
    <s v="Sevilla"/>
    <s v="Terreno"/>
    <n v="248"/>
    <s v="Venta"/>
    <n v="74996.92"/>
    <n v="1926233"/>
    <n v="1540986.4"/>
    <n v="310249.68000000011"/>
    <s v="Sabrina"/>
    <n v="5"/>
  </r>
  <r>
    <n v="2563"/>
    <d v="2018-07-18T00:00:00"/>
    <d v="2018-12-19T00:00:00"/>
    <x v="0"/>
    <s v="Sevilla"/>
    <s v="Oficinas"/>
    <n v="225"/>
    <s v="Venta"/>
    <n v="64355.92"/>
    <n v="1670858"/>
    <n v="1336686.3999999999"/>
    <n v="269815.68000000011"/>
    <s v="Iván"/>
    <n v="4.3"/>
  </r>
  <r>
    <n v="2564"/>
    <d v="2018-07-19T00:00:00"/>
    <d v="2019-02-04T00:00:00"/>
    <x v="0"/>
    <s v="Málaga"/>
    <s v="Local Comercial"/>
    <n v="270"/>
    <s v="Venta"/>
    <n v="106206"/>
    <n v="2718710"/>
    <n v="2174968"/>
    <n v="437536"/>
    <s v="Arturo"/>
    <n v="3.9"/>
  </r>
  <r>
    <n v="2565"/>
    <d v="2018-07-19T00:00:00"/>
    <d v="2019-02-24T00:00:00"/>
    <x v="0"/>
    <s v="Córdoba"/>
    <s v="Terreno"/>
    <n v="207"/>
    <s v="Venta"/>
    <n v="53581.16"/>
    <n v="1396064"/>
    <n v="1116851.2"/>
    <n v="225631.64000000004"/>
    <s v="Romina"/>
    <n v="5"/>
  </r>
  <r>
    <n v="2566"/>
    <d v="2018-07-19T00:00:00"/>
    <d v="2018-11-05T00:00:00"/>
    <x v="1"/>
    <s v="Sevilla"/>
    <s v="Departamento"/>
    <n v="147"/>
    <s v="Venta"/>
    <n v="41819"/>
    <n v="1112735"/>
    <n v="890188"/>
    <n v="180728"/>
    <s v="Romina"/>
    <n v="4.3"/>
  </r>
  <r>
    <n v="2567"/>
    <d v="2018-07-20T00:00:00"/>
    <d v="2019-03-08T00:00:00"/>
    <x v="0"/>
    <s v="Cádiz"/>
    <s v="Depósito"/>
    <n v="259"/>
    <s v="Venta"/>
    <n v="64349.2"/>
    <n v="1669415"/>
    <n v="1335532"/>
    <n v="269533.8"/>
    <s v="Ángeles"/>
    <n v="4"/>
  </r>
  <r>
    <n v="2568"/>
    <d v="2018-07-20T00:00:00"/>
    <d v="2018-11-25T00:00:00"/>
    <x v="1"/>
    <s v="Málaga"/>
    <s v="Departamento"/>
    <n v="164"/>
    <s v="Venta"/>
    <n v="40989.199999999997"/>
    <n v="1075865"/>
    <n v="860692"/>
    <n v="174183.8"/>
    <s v="Carlos"/>
    <n v="4.9000000000000004"/>
  </r>
  <r>
    <n v="2569"/>
    <d v="2018-07-21T00:00:00"/>
    <d v="2018-10-23T00:00:00"/>
    <x v="1"/>
    <s v="Sevilla"/>
    <s v="Casa"/>
    <n v="255"/>
    <s v="Venta"/>
    <n v="67104.759999999995"/>
    <n v="1737479"/>
    <n v="1389983.2"/>
    <n v="280391.04000000004"/>
    <s v="Iván"/>
    <n v="3.6"/>
  </r>
  <r>
    <n v="2570"/>
    <d v="2018-07-21T00:00:00"/>
    <d v="2019-03-17T00:00:00"/>
    <x v="0"/>
    <s v="Sevilla"/>
    <s v="Terreno"/>
    <n v="62"/>
    <s v="Alquiler"/>
    <n v="18588"/>
    <n v="526085"/>
    <n v="420868"/>
    <n v="86629"/>
    <s v="Iván"/>
    <n v="4"/>
  </r>
  <r>
    <n v="2571"/>
    <d v="2018-07-21T00:00:00"/>
    <d v="2019-02-26T00:00:00"/>
    <x v="0"/>
    <s v="Málaga"/>
    <s v="Depósito"/>
    <n v="87"/>
    <s v="Alquiler"/>
    <n v="25534.880000000001"/>
    <n v="695507"/>
    <n v="556405.6"/>
    <n v="113566.52000000002"/>
    <s v="Arturo"/>
    <n v="4.8"/>
  </r>
  <r>
    <n v="2572"/>
    <d v="2018-07-22T00:00:00"/>
    <d v="2019-05-01T00:00:00"/>
    <x v="0"/>
    <s v="Sevilla"/>
    <s v="Terreno"/>
    <n v="254"/>
    <s v="Venta"/>
    <n v="64142.16"/>
    <n v="1663264"/>
    <n v="1330611.2"/>
    <n v="268510.64"/>
    <s v="Carlos"/>
    <n v="3.8"/>
  </r>
  <r>
    <n v="2573"/>
    <d v="2018-07-22T00:00:00"/>
    <d v="2019-02-24T00:00:00"/>
    <x v="0"/>
    <s v="Sevilla"/>
    <s v="Oficinas"/>
    <n v="58"/>
    <s v="Alquiler"/>
    <n v="18209.96"/>
    <n v="522309"/>
    <n v="417847.2"/>
    <n v="86251.839999999997"/>
    <s v="Ángeles"/>
    <n v="3.7"/>
  </r>
  <r>
    <n v="2574"/>
    <d v="2018-07-22T00:00:00"/>
    <d v="2018-11-20T00:00:00"/>
    <x v="1"/>
    <s v="Málaga"/>
    <s v="Terreno"/>
    <n v="195"/>
    <s v="Venta"/>
    <n v="40199"/>
    <n v="1057485"/>
    <n v="845988"/>
    <n v="171298"/>
    <s v="Carlos"/>
    <n v="3.6"/>
  </r>
  <r>
    <n v="2575"/>
    <d v="2018-07-23T00:00:00"/>
    <d v="2019-04-21T00:00:00"/>
    <x v="0"/>
    <s v="Sevilla"/>
    <s v="Estacionamiento"/>
    <n v="150"/>
    <s v="Venta"/>
    <n v="42989.4"/>
    <n v="1132345"/>
    <n v="905876"/>
    <n v="183479.6"/>
    <s v="Sabrina"/>
    <n v="4.7"/>
  </r>
  <r>
    <n v="2576"/>
    <d v="2018-07-23T00:00:00"/>
    <d v="2018-12-24T00:00:00"/>
    <x v="0"/>
    <s v="Córdoba"/>
    <s v="Departamento"/>
    <n v="94"/>
    <s v="Alquiler"/>
    <n v="19019.84"/>
    <n v="534031"/>
    <n v="427224.8"/>
    <n v="87786.360000000015"/>
    <s v="Sabrina"/>
    <n v="3.6"/>
  </r>
  <r>
    <n v="2577"/>
    <d v="2018-07-24T00:00:00"/>
    <d v="2019-02-25T00:00:00"/>
    <x v="0"/>
    <s v="Córdoba"/>
    <s v="Departamento"/>
    <n v="107"/>
    <s v="Alquiler"/>
    <n v="26001.32"/>
    <n v="706693"/>
    <n v="565354.4"/>
    <n v="115337.27999999997"/>
    <s v="Ángeles"/>
    <n v="4.5"/>
  </r>
  <r>
    <n v="2578"/>
    <d v="2018-07-24T00:00:00"/>
    <d v="2019-02-03T00:00:00"/>
    <x v="0"/>
    <s v="Córdoba"/>
    <s v="Terreno"/>
    <n v="157"/>
    <s v="Venta"/>
    <n v="60932.24"/>
    <n v="1586941"/>
    <n v="1269552.8"/>
    <n v="256455.95999999996"/>
    <s v="Romina"/>
    <n v="3.8"/>
  </r>
  <r>
    <n v="2579"/>
    <d v="2018-07-25T00:00:00"/>
    <d v="2018-11-18T00:00:00"/>
    <x v="1"/>
    <s v="Cádiz"/>
    <s v="Oficinas"/>
    <n v="192"/>
    <s v="Venta"/>
    <n v="74988.600000000006"/>
    <n v="1936175"/>
    <n v="1548940"/>
    <n v="312246.40000000002"/>
    <s v="Iván"/>
    <n v="3.9"/>
  </r>
  <r>
    <n v="2580"/>
    <d v="2018-07-25T00:00:00"/>
    <d v="2019-03-20T00:00:00"/>
    <x v="0"/>
    <s v="Cádiz"/>
    <s v="Terreno"/>
    <n v="154"/>
    <s v="Venta"/>
    <n v="36375.160000000003"/>
    <n v="967589"/>
    <n v="774071.2"/>
    <n v="157142.64000000004"/>
    <s v="Ángeles"/>
    <n v="4.0999999999999996"/>
  </r>
  <r>
    <n v="2581"/>
    <d v="2018-07-27T00:00:00"/>
    <d v="2019-03-13T00:00:00"/>
    <x v="0"/>
    <s v="Córdoba"/>
    <s v="Departamento"/>
    <n v="138"/>
    <s v="Venta"/>
    <n v="54049.440000000002"/>
    <n v="1402421"/>
    <n v="1121936.8"/>
    <n v="226434.75999999995"/>
    <s v="Ángeles"/>
    <n v="4.3"/>
  </r>
  <r>
    <n v="2582"/>
    <d v="2018-07-27T00:00:00"/>
    <d v="2018-10-30T00:00:00"/>
    <x v="1"/>
    <s v="Málaga"/>
    <s v="Departamento"/>
    <n v="62"/>
    <s v="Alquiler"/>
    <n v="23341.8"/>
    <n v="634680"/>
    <n v="507744"/>
    <n v="103594.2"/>
    <s v="Carlos"/>
    <n v="5"/>
  </r>
  <r>
    <n v="2583"/>
    <d v="2018-07-28T00:00:00"/>
    <d v="2019-03-04T00:00:00"/>
    <x v="0"/>
    <s v="Cádiz"/>
    <s v="Local Comercial"/>
    <n v="232"/>
    <s v="Venta"/>
    <n v="87275.8"/>
    <n v="2236480"/>
    <n v="1789184"/>
    <n v="360020.2"/>
    <s v="Iván"/>
    <n v="4.5999999999999996"/>
  </r>
  <r>
    <n v="2584"/>
    <d v="2018-07-28T00:00:00"/>
    <d v="2018-12-15T00:00:00"/>
    <x v="1"/>
    <s v="Málaga"/>
    <s v="Estacionamiento"/>
    <n v="276"/>
    <s v="Venta"/>
    <n v="46021"/>
    <n v="1206785"/>
    <n v="965428"/>
    <n v="195336"/>
    <s v="Iván"/>
    <n v="4.3"/>
  </r>
  <r>
    <n v="2585"/>
    <d v="2018-07-29T00:00:00"/>
    <d v="2019-04-06T00:00:00"/>
    <x v="0"/>
    <s v="Córdoba"/>
    <s v="Depósito"/>
    <n v="110"/>
    <s v="Alquiler"/>
    <n v="23361.599999999999"/>
    <n v="647225"/>
    <n v="517780"/>
    <n v="106083.4"/>
    <s v="Ángeles"/>
    <n v="3.9"/>
  </r>
  <r>
    <n v="2586"/>
    <d v="2018-07-29T00:00:00"/>
    <d v="2019-01-02T00:00:00"/>
    <x v="0"/>
    <s v="Cádiz"/>
    <s v="Terreno"/>
    <n v="80"/>
    <s v="Venta"/>
    <n v="29815.4"/>
    <n v="806345"/>
    <n v="645076"/>
    <n v="131453.6"/>
    <s v="Carlos"/>
    <n v="4"/>
  </r>
  <r>
    <n v="2587"/>
    <d v="2018-07-30T00:00:00"/>
    <d v="2018-12-30T00:00:00"/>
    <x v="0"/>
    <s v="Sevilla"/>
    <s v="Depósito"/>
    <n v="89"/>
    <s v="Venta"/>
    <n v="33969.32"/>
    <n v="904268"/>
    <n v="723414.4"/>
    <n v="146884.27999999997"/>
    <s v="Ángeles"/>
    <n v="4.7"/>
  </r>
  <r>
    <n v="2588"/>
    <d v="2018-07-31T00:00:00"/>
    <d v="2019-01-21T00:00:00"/>
    <x v="0"/>
    <s v="Cádiz"/>
    <s v="Local Comercial"/>
    <n v="95"/>
    <s v="Alquiler"/>
    <n v="26935.68"/>
    <n v="724577"/>
    <n v="579661.6"/>
    <n v="117979.72000000003"/>
    <s v="Carlos"/>
    <n v="4.8"/>
  </r>
  <r>
    <n v="2589"/>
    <d v="2018-07-31T00:00:00"/>
    <d v="2018-11-27T00:00:00"/>
    <x v="1"/>
    <s v="Cádiz"/>
    <s v="Casa"/>
    <n v="189"/>
    <s v="Venta"/>
    <n v="58131.360000000001"/>
    <n v="1513019"/>
    <n v="1210415.2"/>
    <n v="244472.44000000006"/>
    <s v="Sabrina"/>
    <n v="4.3"/>
  </r>
  <r>
    <n v="2590"/>
    <d v="2018-07-31T00:00:00"/>
    <d v="2019-04-24T00:00:00"/>
    <x v="0"/>
    <s v="Cádiz"/>
    <s v="Local Comercial"/>
    <n v="285"/>
    <s v="Venta"/>
    <n v="114258.28"/>
    <n v="2910692"/>
    <n v="2328553.6"/>
    <n v="467880.11999999988"/>
    <s v="Iván"/>
    <n v="4.8"/>
  </r>
  <r>
    <n v="2591"/>
    <d v="2018-07-31T00:00:00"/>
    <d v="2019-03-21T00:00:00"/>
    <x v="0"/>
    <s v="Córdoba"/>
    <s v="Oficinas"/>
    <n v="47"/>
    <s v="Alquiler"/>
    <n v="14642.84"/>
    <n v="431581"/>
    <n v="345264.8"/>
    <n v="71673.360000000015"/>
    <s v="Ángeles"/>
    <n v="4.0999999999999996"/>
  </r>
  <r>
    <n v="2592"/>
    <d v="2018-08-02T00:00:00"/>
    <d v="2019-04-16T00:00:00"/>
    <x v="0"/>
    <s v="Cádiz"/>
    <s v="Estacionamiento"/>
    <n v="256"/>
    <s v="Venta"/>
    <n v="46935.48"/>
    <n v="1239022"/>
    <n v="991217.6"/>
    <n v="200868.92"/>
    <s v="Ángeles"/>
    <n v="4.5999999999999996"/>
  </r>
  <r>
    <n v="2593"/>
    <d v="2018-08-02T00:00:00"/>
    <d v="2019-01-23T00:00:00"/>
    <x v="0"/>
    <s v="Sevilla"/>
    <s v="Departamento"/>
    <n v="233"/>
    <s v="Venta"/>
    <n v="68520.320000000007"/>
    <n v="1768718"/>
    <n v="1414974.4"/>
    <n v="285223.28000000009"/>
    <s v="Arturo"/>
    <n v="4.4000000000000004"/>
  </r>
  <r>
    <n v="2594"/>
    <d v="2018-08-02T00:00:00"/>
    <d v="2019-02-03T00:00:00"/>
    <x v="0"/>
    <s v="Cádiz"/>
    <s v="Depósito"/>
    <n v="292"/>
    <s v="Venta"/>
    <n v="67571.199999999997"/>
    <n v="1742765"/>
    <n v="1394212"/>
    <n v="280981.8"/>
    <s v="Carlos"/>
    <n v="5"/>
  </r>
  <r>
    <n v="2595"/>
    <d v="2018-08-03T00:00:00"/>
    <d v="2019-04-18T00:00:00"/>
    <x v="0"/>
    <s v="Córdoba"/>
    <s v="Depósito"/>
    <n v="47"/>
    <s v="Alquiler"/>
    <n v="15068.04"/>
    <n v="432236"/>
    <n v="345788.8"/>
    <n v="71379.16"/>
    <s v="Carlos"/>
    <n v="4.4000000000000004"/>
  </r>
  <r>
    <n v="2596"/>
    <d v="2018-08-04T00:00:00"/>
    <d v="2019-03-26T00:00:00"/>
    <x v="0"/>
    <s v="Cádiz"/>
    <s v="Oficinas"/>
    <n v="179"/>
    <s v="Venta"/>
    <n v="59980.72"/>
    <n v="1564103"/>
    <n v="1251282.3999999999"/>
    <n v="252839.88000000009"/>
    <s v="Carlos"/>
    <n v="4.3"/>
  </r>
  <r>
    <n v="2597"/>
    <d v="2018-08-04T00:00:00"/>
    <d v="2019-01-21T00:00:00"/>
    <x v="0"/>
    <s v="Córdoba"/>
    <s v="Estacionamiento"/>
    <n v="109"/>
    <s v="Venta"/>
    <n v="34424.6"/>
    <n v="916925"/>
    <n v="733540"/>
    <n v="148960.4"/>
    <s v="Ángeles"/>
    <n v="5"/>
  </r>
  <r>
    <n v="2598"/>
    <d v="2018-08-06T00:00:00"/>
    <d v="2019-03-04T00:00:00"/>
    <x v="0"/>
    <s v="Sevilla"/>
    <s v="Departamento"/>
    <n v="231"/>
    <s v="Venta"/>
    <n v="78990.28"/>
    <n v="2030867"/>
    <n v="1624693.6"/>
    <n v="327183.11999999988"/>
    <s v="Ángeles"/>
    <n v="5"/>
  </r>
  <r>
    <n v="2599"/>
    <d v="2018-08-06T00:00:00"/>
    <d v="2019-03-05T00:00:00"/>
    <x v="0"/>
    <s v="Sevilla"/>
    <s v="Depósito"/>
    <n v="247"/>
    <s v="Venta"/>
    <n v="87352.16"/>
    <n v="2248464"/>
    <n v="1798771.2"/>
    <n v="362340.64"/>
    <s v="Ángeles"/>
    <n v="4.7"/>
  </r>
  <r>
    <n v="2600"/>
    <d v="2018-08-07T00:00:00"/>
    <d v="2019-01-07T00:00:00"/>
    <x v="0"/>
    <s v="Málaga"/>
    <s v="Casa"/>
    <n v="164"/>
    <s v="Venta"/>
    <n v="66267.28"/>
    <n v="1710092"/>
    <n v="1368073.6"/>
    <n v="275751.11999999988"/>
    <s v="Sabrina"/>
    <n v="4.9000000000000004"/>
  </r>
  <r>
    <n v="2601"/>
    <d v="2018-08-07T00:00:00"/>
    <d v="2019-04-02T00:00:00"/>
    <x v="0"/>
    <s v="Cádiz"/>
    <s v="Terreno"/>
    <n v="244"/>
    <s v="Venta"/>
    <n v="55796.480000000003"/>
    <n v="1459022"/>
    <n v="1167217.6000000001"/>
    <n v="236007.9199999999"/>
    <s v="Sabrina"/>
    <n v="4.5999999999999996"/>
  </r>
  <r>
    <n v="2602"/>
    <d v="2018-08-08T00:00:00"/>
    <d v="2018-11-23T00:00:00"/>
    <x v="1"/>
    <s v="Córdoba"/>
    <s v="Depósito"/>
    <n v="207"/>
    <s v="Venta"/>
    <n v="57466.879999999997"/>
    <n v="1492807"/>
    <n v="1194245.6000000001"/>
    <n v="241094.5199999999"/>
    <s v="Romina"/>
    <n v="3.7"/>
  </r>
  <r>
    <n v="2603"/>
    <d v="2018-08-08T00:00:00"/>
    <d v="2018-12-06T00:00:00"/>
    <x v="1"/>
    <s v="Cádiz"/>
    <s v="Local Comercial"/>
    <n v="74"/>
    <s v="Alquiler"/>
    <n v="23042.12"/>
    <n v="633263"/>
    <n v="506610.4"/>
    <n v="103610.47999999998"/>
    <s v="Arturo"/>
    <n v="4.0999999999999996"/>
  </r>
  <r>
    <n v="2604"/>
    <d v="2018-08-08T00:00:00"/>
    <d v="2019-01-30T00:00:00"/>
    <x v="0"/>
    <s v="Sevilla"/>
    <s v="Departamento"/>
    <n v="128"/>
    <s v="Venta"/>
    <n v="41412.080000000002"/>
    <n v="1089712"/>
    <n v="871769.59999999998"/>
    <n v="176530.32"/>
    <s v="Iván"/>
    <n v="4.8"/>
  </r>
  <r>
    <n v="2605"/>
    <d v="2018-08-09T00:00:00"/>
    <d v="2019-02-05T00:00:00"/>
    <x v="0"/>
    <s v="Córdoba"/>
    <s v="Casa"/>
    <n v="269"/>
    <s v="Venta"/>
    <n v="48217"/>
    <n v="1269485"/>
    <n v="1015588"/>
    <n v="205680"/>
    <s v="Carlos"/>
    <n v="3.9"/>
  </r>
  <r>
    <n v="2606"/>
    <d v="2018-08-10T00:00:00"/>
    <d v="2018-12-01T00:00:00"/>
    <x v="1"/>
    <s v="Sevilla"/>
    <s v="Estacionamiento"/>
    <n v="228"/>
    <s v="Venta"/>
    <n v="53003.24"/>
    <n v="1378141"/>
    <n v="1102512.8"/>
    <n v="222624.95999999996"/>
    <s v="Carlos"/>
    <n v="3.9"/>
  </r>
  <r>
    <n v="2607"/>
    <d v="2018-08-11T00:00:00"/>
    <d v="2019-03-06T00:00:00"/>
    <x v="0"/>
    <s v="Sevilla"/>
    <s v="Depósito"/>
    <n v="261"/>
    <s v="Venta"/>
    <n v="78661.320000000007"/>
    <n v="2021293"/>
    <n v="1617034.4"/>
    <n v="325597.28000000009"/>
    <s v="Romina"/>
    <n v="4.9000000000000004"/>
  </r>
  <r>
    <n v="2608"/>
    <d v="2018-08-11T00:00:00"/>
    <d v="2019-03-26T00:00:00"/>
    <x v="0"/>
    <s v="Cádiz"/>
    <s v="Local Comercial"/>
    <n v="263"/>
    <s v="Venta"/>
    <n v="67010.8"/>
    <n v="1741805"/>
    <n v="1393444"/>
    <n v="281350.2"/>
    <s v="Sabrina"/>
    <n v="3.7"/>
  </r>
  <r>
    <n v="2609"/>
    <d v="2018-08-11T00:00:00"/>
    <d v="2018-12-25T00:00:00"/>
    <x v="1"/>
    <s v="Cádiz"/>
    <s v="Oficinas"/>
    <n v="215"/>
    <s v="Venta"/>
    <n v="70268.600000000006"/>
    <n v="1809025"/>
    <n v="1447220"/>
    <n v="291536.40000000002"/>
    <s v="Arturo"/>
    <n v="4.4000000000000004"/>
  </r>
  <r>
    <n v="2610"/>
    <d v="2018-08-11T00:00:00"/>
    <d v="2019-01-24T00:00:00"/>
    <x v="0"/>
    <s v="Cádiz"/>
    <s v="Terreno"/>
    <n v="109"/>
    <s v="Venta"/>
    <n v="42570.239999999998"/>
    <n v="1129941"/>
    <n v="903952.8"/>
    <n v="183417.95999999996"/>
    <s v="Arturo"/>
    <n v="3.6"/>
  </r>
  <r>
    <n v="2611"/>
    <d v="2018-08-11T00:00:00"/>
    <d v="2018-12-31T00:00:00"/>
    <x v="1"/>
    <s v="Córdoba"/>
    <s v="Terreno"/>
    <n v="268"/>
    <s v="Venta"/>
    <n v="51813"/>
    <n v="1360610"/>
    <n v="1088488"/>
    <n v="220309"/>
    <s v="Romina"/>
    <n v="4.0999999999999996"/>
  </r>
  <r>
    <n v="2612"/>
    <d v="2018-08-13T00:00:00"/>
    <d v="2018-12-24T00:00:00"/>
    <x v="1"/>
    <s v="Cádiz"/>
    <s v="Oficinas"/>
    <n v="104"/>
    <s v="Alquiler"/>
    <n v="24912.400000000001"/>
    <n v="679545"/>
    <n v="543636"/>
    <n v="110996.6"/>
    <s v="Romina"/>
    <n v="4.8"/>
  </r>
  <r>
    <n v="2613"/>
    <d v="2018-08-13T00:00:00"/>
    <d v="2018-12-15T00:00:00"/>
    <x v="1"/>
    <s v="Córdoba"/>
    <s v="Casa"/>
    <n v="79"/>
    <s v="Alquiler"/>
    <n v="28665.439999999999"/>
    <n v="769721"/>
    <n v="615776.80000000005"/>
    <n v="125278.75999999995"/>
    <s v="Iván"/>
    <n v="3.8"/>
  </r>
  <r>
    <n v="2614"/>
    <d v="2018-08-14T00:00:00"/>
    <d v="2018-11-16T00:00:00"/>
    <x v="1"/>
    <s v="Málaga"/>
    <s v="Oficinas"/>
    <n v="186"/>
    <s v="Venta"/>
    <n v="63845"/>
    <n v="1658885"/>
    <n v="1327108"/>
    <n v="267932"/>
    <s v="Romina"/>
    <n v="4.4000000000000004"/>
  </r>
  <r>
    <n v="2615"/>
    <d v="2018-08-14T00:00:00"/>
    <d v="2019-02-20T00:00:00"/>
    <x v="0"/>
    <s v="Cádiz"/>
    <s v="Local Comercial"/>
    <n v="202"/>
    <s v="Venta"/>
    <n v="58087.76"/>
    <n v="1509704"/>
    <n v="1207763.2"/>
    <n v="243853.04000000004"/>
    <s v="Iván"/>
    <n v="3.7"/>
  </r>
  <r>
    <n v="2616"/>
    <d v="2018-08-16T00:00:00"/>
    <d v="2018-12-17T00:00:00"/>
    <x v="1"/>
    <s v="Cádiz"/>
    <s v="Local Comercial"/>
    <n v="74"/>
    <s v="Alquiler"/>
    <n v="21078.16"/>
    <n v="594089"/>
    <n v="475271.2"/>
    <n v="97739.639999999985"/>
    <s v="Romina"/>
    <n v="3.7"/>
  </r>
  <r>
    <n v="2617"/>
    <d v="2018-08-17T00:00:00"/>
    <d v="2018-12-21T00:00:00"/>
    <x v="1"/>
    <s v="Sevilla"/>
    <s v="Departamento"/>
    <n v="173"/>
    <s v="Venta"/>
    <n v="37101.96"/>
    <n v="990734"/>
    <n v="792587.2"/>
    <n v="161044.84000000005"/>
    <s v="Romina"/>
    <n v="4.2"/>
  </r>
  <r>
    <n v="2618"/>
    <d v="2018-08-21T00:00:00"/>
    <d v="2019-03-05T00:00:00"/>
    <x v="0"/>
    <s v="Málaga"/>
    <s v="Depósito"/>
    <n v="64"/>
    <s v="Alquiler"/>
    <n v="12372.72"/>
    <n v="372528"/>
    <n v="298022.40000000002"/>
    <n v="62132.879999999976"/>
    <s v="Sabrina"/>
    <n v="3.9"/>
  </r>
  <r>
    <n v="2619"/>
    <d v="2018-08-21T00:00:00"/>
    <d v="2019-01-11T00:00:00"/>
    <x v="1"/>
    <s v="Málaga"/>
    <s v="Casa"/>
    <n v="252"/>
    <s v="Venta"/>
    <n v="100830.44"/>
    <n v="2575721"/>
    <n v="2060576.8"/>
    <n v="414313.75999999995"/>
    <s v="Carlos"/>
    <n v="3.9"/>
  </r>
  <r>
    <n v="2620"/>
    <d v="2018-08-22T00:00:00"/>
    <d v="2019-01-11T00:00:00"/>
    <x v="1"/>
    <s v="Málaga"/>
    <s v="Depósito"/>
    <n v="158"/>
    <s v="Venta"/>
    <n v="34679"/>
    <n v="925835"/>
    <n v="740668"/>
    <n v="150488"/>
    <s v="Romina"/>
    <n v="4.5999999999999996"/>
  </r>
  <r>
    <n v="2621"/>
    <d v="2018-08-22T00:00:00"/>
    <d v="2019-04-27T00:00:00"/>
    <x v="0"/>
    <s v="Córdoba"/>
    <s v="Local Comercial"/>
    <n v="121"/>
    <s v="Venta"/>
    <n v="39192.839999999997"/>
    <n v="1032581"/>
    <n v="826064.8"/>
    <n v="167323.35999999996"/>
    <s v="Sabrina"/>
    <n v="4.8"/>
  </r>
  <r>
    <n v="2622"/>
    <d v="2018-08-22T00:00:00"/>
    <d v="2019-03-29T00:00:00"/>
    <x v="0"/>
    <s v="Cádiz"/>
    <s v="Estacionamiento"/>
    <n v="37"/>
    <s v="Alquiler"/>
    <n v="14370.2"/>
    <n v="416765"/>
    <n v="333412"/>
    <n v="68982.8"/>
    <s v="Iván"/>
    <n v="3.6"/>
  </r>
  <r>
    <n v="2623"/>
    <d v="2018-08-23T00:00:00"/>
    <d v="2019-03-13T00:00:00"/>
    <x v="0"/>
    <s v="Sevilla"/>
    <s v="Local Comercial"/>
    <n v="169"/>
    <s v="Alquiler"/>
    <n v="29634.16"/>
    <n v="797339"/>
    <n v="637871.19999999995"/>
    <n v="129833.64000000004"/>
    <s v="Iván"/>
    <n v="5"/>
  </r>
  <r>
    <n v="2624"/>
    <d v="2018-08-23T00:00:00"/>
    <d v="2018-12-21T00:00:00"/>
    <x v="1"/>
    <s v="Córdoba"/>
    <s v="Depósito"/>
    <n v="34"/>
    <s v="Alquiler"/>
    <n v="7661.8"/>
    <n v="255630"/>
    <n v="204504"/>
    <n v="43464.2"/>
    <s v="Romina"/>
    <n v="4"/>
  </r>
  <r>
    <n v="2625"/>
    <d v="2018-08-24T00:00:00"/>
    <d v="2018-12-16T00:00:00"/>
    <x v="1"/>
    <s v="Córdoba"/>
    <s v="Estacionamiento"/>
    <n v="235"/>
    <s v="Venta"/>
    <n v="70827.8"/>
    <n v="1830180"/>
    <n v="1464144"/>
    <n v="295208.2"/>
    <s v="Romina"/>
    <n v="4.5"/>
  </r>
  <r>
    <n v="2626"/>
    <d v="2018-08-25T00:00:00"/>
    <d v="2019-03-23T00:00:00"/>
    <x v="0"/>
    <s v="Sevilla"/>
    <s v="Casa"/>
    <n v="51"/>
    <s v="Alquiler"/>
    <n v="12283.92"/>
    <n v="363083"/>
    <n v="290466.40000000002"/>
    <n v="60332.679999999978"/>
    <s v="Ángeles"/>
    <n v="4.7"/>
  </r>
  <r>
    <n v="2627"/>
    <d v="2018-08-25T00:00:00"/>
    <d v="2019-03-31T00:00:00"/>
    <x v="0"/>
    <s v="Córdoba"/>
    <s v="Casa"/>
    <n v="221"/>
    <s v="Venta"/>
    <n v="43186.080000000002"/>
    <n v="1132937"/>
    <n v="906349.6"/>
    <n v="183401.32"/>
    <s v="Sabrina"/>
    <n v="3.6"/>
  </r>
  <r>
    <n v="2628"/>
    <d v="2018-08-26T00:00:00"/>
    <d v="2019-01-03T00:00:00"/>
    <x v="1"/>
    <s v="Córdoba"/>
    <s v="Depósito"/>
    <n v="58"/>
    <s v="Alquiler"/>
    <n v="20460.72"/>
    <n v="567978"/>
    <n v="454382.4"/>
    <n v="93134.879999999976"/>
    <s v="Iván"/>
    <n v="4.5"/>
  </r>
  <r>
    <n v="2629"/>
    <d v="2018-08-26T00:00:00"/>
    <d v="2019-04-28T00:00:00"/>
    <x v="0"/>
    <s v="Córdoba"/>
    <s v="Casa"/>
    <n v="56"/>
    <s v="Alquiler"/>
    <n v="11556.76"/>
    <n v="344229"/>
    <n v="275383.2"/>
    <n v="57289.039999999986"/>
    <s v="Ángeles"/>
    <n v="4.4000000000000004"/>
  </r>
  <r>
    <n v="2630"/>
    <d v="2018-08-27T00:00:00"/>
    <d v="2019-01-28T00:00:00"/>
    <x v="0"/>
    <s v="Córdoba"/>
    <s v="Oficinas"/>
    <n v="72"/>
    <s v="Alquiler"/>
    <n v="19006.400000000001"/>
    <n v="535045"/>
    <n v="428036"/>
    <n v="88002.6"/>
    <s v="Arturo"/>
    <n v="3.8"/>
  </r>
  <r>
    <n v="2631"/>
    <d v="2018-08-28T00:00:00"/>
    <d v="2019-01-20T00:00:00"/>
    <x v="1"/>
    <s v="Málaga"/>
    <s v="Departamento"/>
    <n v="257"/>
    <s v="Venta"/>
    <n v="85888.76"/>
    <n v="2209654"/>
    <n v="1767723.2"/>
    <n v="356042.04000000004"/>
    <s v="Ángeles"/>
    <n v="3.7"/>
  </r>
  <r>
    <n v="2632"/>
    <d v="2018-08-29T00:00:00"/>
    <d v="2018-12-28T00:00:00"/>
    <x v="1"/>
    <s v="Córdoba"/>
    <s v="Local Comercial"/>
    <n v="266"/>
    <s v="Venta"/>
    <n v="95107.48"/>
    <n v="2435797"/>
    <n v="1948637.6"/>
    <n v="392051.91999999993"/>
    <s v="Sabrina"/>
    <n v="4.4000000000000004"/>
  </r>
  <r>
    <n v="2633"/>
    <d v="2018-08-29T00:00:00"/>
    <d v="2018-12-14T00:00:00"/>
    <x v="1"/>
    <s v="Sevilla"/>
    <s v="Departamento"/>
    <n v="38"/>
    <s v="Alquiler"/>
    <n v="14516.88"/>
    <n v="416557"/>
    <n v="333245.59999999998"/>
    <n v="68794.520000000019"/>
    <s v="Carlos"/>
    <n v="4.5999999999999996"/>
  </r>
  <r>
    <n v="2634"/>
    <d v="2018-08-29T00:00:00"/>
    <d v="2019-05-03T00:00:00"/>
    <x v="0"/>
    <s v="Málaga"/>
    <s v="Oficinas"/>
    <n v="212"/>
    <s v="Venta"/>
    <n v="78248.600000000006"/>
    <n v="2017925"/>
    <n v="1614340"/>
    <n v="325336.40000000002"/>
    <s v="Iván"/>
    <n v="5"/>
  </r>
  <r>
    <n v="2635"/>
    <d v="2018-08-30T00:00:00"/>
    <d v="2019-03-23T00:00:00"/>
    <x v="0"/>
    <s v="Sevilla"/>
    <s v="Departamento"/>
    <n v="180"/>
    <s v="Venta"/>
    <n v="66654.92"/>
    <n v="1732433"/>
    <n v="1385946.4"/>
    <n v="279831.68000000011"/>
    <s v="Arturo"/>
    <n v="4.0999999999999996"/>
  </r>
  <r>
    <n v="2636"/>
    <d v="2018-08-30T00:00:00"/>
    <d v="2019-01-19T00:00:00"/>
    <x v="1"/>
    <s v="Sevilla"/>
    <s v="Local Comercial"/>
    <n v="252"/>
    <s v="Venta"/>
    <n v="82533.600000000006"/>
    <n v="2116775"/>
    <n v="1693420"/>
    <n v="340821.4"/>
    <s v="Sabrina"/>
    <n v="5"/>
  </r>
  <r>
    <n v="2637"/>
    <d v="2018-09-01T00:00:00"/>
    <d v="2019-02-28T00:00:00"/>
    <x v="0"/>
    <s v="Córdoba"/>
    <s v="Terreno"/>
    <n v="37"/>
    <s v="Alquiler"/>
    <n v="15200.8"/>
    <n v="440255"/>
    <n v="352204"/>
    <n v="72850.2"/>
    <s v="Iván"/>
    <n v="4.7"/>
  </r>
  <r>
    <n v="2638"/>
    <d v="2018-09-01T00:00:00"/>
    <d v="2019-02-19T00:00:00"/>
    <x v="0"/>
    <s v="Córdoba"/>
    <s v="Estacionamiento"/>
    <n v="65"/>
    <s v="Alquiler"/>
    <n v="24453.200000000001"/>
    <n v="670615"/>
    <n v="536492"/>
    <n v="109669.8"/>
    <s v="Carlos"/>
    <n v="4.0999999999999996"/>
  </r>
  <r>
    <n v="2639"/>
    <d v="2018-09-03T00:00:00"/>
    <d v="2018-12-24T00:00:00"/>
    <x v="1"/>
    <s v="Cádiz"/>
    <s v="Casa"/>
    <n v="200"/>
    <s v="Venta"/>
    <n v="46960.4"/>
    <n v="1228095"/>
    <n v="982476"/>
    <n v="198658.6"/>
    <s v="Ángeles"/>
    <n v="3.9"/>
  </r>
  <r>
    <n v="2640"/>
    <d v="2018-09-03T00:00:00"/>
    <d v="2019-04-20T00:00:00"/>
    <x v="0"/>
    <s v="Sevilla"/>
    <s v="Terreno"/>
    <n v="151"/>
    <s v="Venta"/>
    <n v="61112.88"/>
    <n v="1590257"/>
    <n v="1272205.6000000001"/>
    <n v="256938.5199999999"/>
    <s v="Sabrina"/>
    <n v="5"/>
  </r>
  <r>
    <n v="2641"/>
    <d v="2018-09-04T00:00:00"/>
    <d v="2019-01-28T00:00:00"/>
    <x v="1"/>
    <s v="Málaga"/>
    <s v="Terreno"/>
    <n v="286"/>
    <s v="Venta"/>
    <n v="100166.64"/>
    <n v="2570726"/>
    <n v="2056580.8"/>
    <n v="413978.55999999994"/>
    <s v="Ángeles"/>
    <n v="4.2"/>
  </r>
  <r>
    <n v="2642"/>
    <d v="2018-09-04T00:00:00"/>
    <d v="2019-03-08T00:00:00"/>
    <x v="0"/>
    <s v="Cádiz"/>
    <s v="Terreno"/>
    <n v="64"/>
    <s v="Alquiler"/>
    <n v="23391.040000000001"/>
    <n v="649736"/>
    <n v="519788.79999999999"/>
    <n v="106556.16"/>
    <s v="Carlos"/>
    <n v="4.7"/>
  </r>
  <r>
    <n v="2643"/>
    <d v="2018-09-05T00:00:00"/>
    <d v="2019-01-26T00:00:00"/>
    <x v="1"/>
    <s v="Málaga"/>
    <s v="Local Comercial"/>
    <n v="48"/>
    <s v="Alquiler"/>
    <n v="13344.68"/>
    <n v="387977"/>
    <n v="310381.59999999998"/>
    <n v="64250.720000000023"/>
    <s v="Ángeles"/>
    <n v="4.8"/>
  </r>
  <r>
    <n v="2644"/>
    <d v="2018-09-06T00:00:00"/>
    <d v="2018-12-20T00:00:00"/>
    <x v="1"/>
    <s v="Cádiz"/>
    <s v="Local Comercial"/>
    <n v="267"/>
    <s v="Venta"/>
    <n v="97143.96"/>
    <n v="2482209"/>
    <n v="1985767.2"/>
    <n v="399297.84"/>
    <s v="Sabrina"/>
    <n v="4.2"/>
  </r>
  <r>
    <n v="2645"/>
    <d v="2018-09-07T00:00:00"/>
    <d v="2019-04-09T00:00:00"/>
    <x v="0"/>
    <s v="Málaga"/>
    <s v="Casa"/>
    <n v="236"/>
    <s v="Venta"/>
    <n v="78971.320000000007"/>
    <n v="2031418"/>
    <n v="1625134.4"/>
    <n v="327312.28000000009"/>
    <s v="Romina"/>
    <n v="4.8"/>
  </r>
  <r>
    <n v="2646"/>
    <d v="2018-09-07T00:00:00"/>
    <d v="2019-01-28T00:00:00"/>
    <x v="1"/>
    <s v="Córdoba"/>
    <s v="Casa"/>
    <n v="50"/>
    <s v="Alquiler"/>
    <n v="18535.240000000002"/>
    <n v="514916"/>
    <n v="411932.8"/>
    <n v="84447.96"/>
    <s v="Romina"/>
    <n v="4.2"/>
  </r>
  <r>
    <n v="2647"/>
    <d v="2018-09-08T00:00:00"/>
    <d v="2019-04-24T00:00:00"/>
    <x v="0"/>
    <s v="Málaga"/>
    <s v="Estacionamiento"/>
    <n v="90"/>
    <s v="Alquiler"/>
    <n v="15058.56"/>
    <n v="443599"/>
    <n v="354879.2"/>
    <n v="73661.239999999991"/>
    <s v="Arturo"/>
    <n v="3.9"/>
  </r>
  <r>
    <n v="2648"/>
    <d v="2018-09-10T00:00:00"/>
    <d v="2019-02-19T00:00:00"/>
    <x v="0"/>
    <s v="Córdoba"/>
    <s v="Local Comercial"/>
    <n v="139"/>
    <s v="Alquiler"/>
    <n v="26181.24"/>
    <n v="717091"/>
    <n v="573672.80000000005"/>
    <n v="117236.95999999995"/>
    <s v="Arturo"/>
    <n v="3.8"/>
  </r>
  <r>
    <n v="2649"/>
    <d v="2018-09-11T00:00:00"/>
    <d v="2019-01-11T00:00:00"/>
    <x v="1"/>
    <s v="Málaga"/>
    <s v="Departamento"/>
    <n v="93"/>
    <s v="Alquiler"/>
    <n v="20697"/>
    <n v="581585"/>
    <n v="465268"/>
    <n v="95620"/>
    <s v="Arturo"/>
    <n v="4.0999999999999996"/>
  </r>
  <r>
    <n v="2650"/>
    <d v="2018-09-11T00:00:00"/>
    <d v="2019-03-04T00:00:00"/>
    <x v="0"/>
    <s v="Cádiz"/>
    <s v="Oficinas"/>
    <n v="224"/>
    <s v="Venta"/>
    <n v="62333.599999999999"/>
    <n v="1617275"/>
    <n v="1293820"/>
    <n v="261121.4"/>
    <s v="Romina"/>
    <n v="5"/>
  </r>
  <r>
    <n v="2651"/>
    <d v="2018-09-12T00:00:00"/>
    <d v="2019-01-07T00:00:00"/>
    <x v="1"/>
    <s v="Cádiz"/>
    <s v="Terreno"/>
    <n v="105"/>
    <s v="Alquiler"/>
    <n v="22804"/>
    <n v="627810"/>
    <n v="502248"/>
    <n v="102758"/>
    <s v="Carlos"/>
    <n v="4"/>
  </r>
  <r>
    <n v="2652"/>
    <d v="2018-09-13T00:00:00"/>
    <d v="2019-02-13T00:00:00"/>
    <x v="0"/>
    <s v="Cádiz"/>
    <s v="Oficinas"/>
    <n v="288"/>
    <s v="Venta"/>
    <n v="114304.64"/>
    <n v="2921801"/>
    <n v="2337440.7999999998"/>
    <n v="470055.56000000017"/>
    <s v="Ángeles"/>
    <n v="5"/>
  </r>
  <r>
    <n v="2653"/>
    <d v="2018-09-14T00:00:00"/>
    <d v="2019-05-02T00:00:00"/>
    <x v="0"/>
    <s v="Córdoba"/>
    <s v="Estacionamiento"/>
    <n v="114"/>
    <s v="Alquiler"/>
    <n v="18425.96"/>
    <n v="518759"/>
    <n v="415007.2"/>
    <n v="85325.84"/>
    <s v="Ángeles"/>
    <n v="4.7"/>
  </r>
  <r>
    <n v="2654"/>
    <d v="2018-09-15T00:00:00"/>
    <d v="2018-12-28T00:00:00"/>
    <x v="1"/>
    <s v="Cádiz"/>
    <s v="Local Comercial"/>
    <n v="193"/>
    <s v="Venta"/>
    <n v="78061.679999999993"/>
    <n v="2003727"/>
    <n v="1602981.6"/>
    <n v="322683.71999999991"/>
    <s v="Arturo"/>
    <n v="4.3"/>
  </r>
  <r>
    <n v="2655"/>
    <d v="2018-09-16T00:00:00"/>
    <d v="2019-01-28T00:00:00"/>
    <x v="1"/>
    <s v="Sevilla"/>
    <s v="Depósito"/>
    <n v="218"/>
    <s v="Venta"/>
    <n v="77485.56"/>
    <n v="1993349"/>
    <n v="1594679.2"/>
    <n v="321184.24000000005"/>
    <s v="Romina"/>
    <n v="3.8"/>
  </r>
  <r>
    <n v="2656"/>
    <d v="2018-09-16T00:00:00"/>
    <d v="2019-01-06T00:00:00"/>
    <x v="1"/>
    <s v="Córdoba"/>
    <s v="Estacionamiento"/>
    <n v="103"/>
    <s v="Alquiler"/>
    <n v="20270.32"/>
    <n v="571893"/>
    <n v="457514.4"/>
    <n v="94108.27999999997"/>
    <s v="Carlos"/>
    <n v="4.9000000000000004"/>
  </r>
  <r>
    <n v="2657"/>
    <d v="2018-09-19T00:00:00"/>
    <d v="2019-02-15T00:00:00"/>
    <x v="1"/>
    <s v="Sevilla"/>
    <s v="Depósito"/>
    <n v="140"/>
    <s v="Alquiler"/>
    <n v="26246.68"/>
    <n v="708677"/>
    <n v="566941.6"/>
    <n v="115488.72000000003"/>
    <s v="Ángeles"/>
    <n v="3.7"/>
  </r>
  <r>
    <n v="2658"/>
    <d v="2018-09-19T00:00:00"/>
    <d v="2019-01-02T00:00:00"/>
    <x v="1"/>
    <s v="Sevilla"/>
    <s v="Departamento"/>
    <n v="157"/>
    <s v="Venta"/>
    <n v="40742.080000000002"/>
    <n v="1076737"/>
    <n v="861389.6"/>
    <n v="174605.32"/>
    <s v="Romina"/>
    <n v="4.0999999999999996"/>
  </r>
  <r>
    <n v="2659"/>
    <d v="2018-09-20T00:00:00"/>
    <d v="2018-12-31T00:00:00"/>
    <x v="1"/>
    <s v="Córdoba"/>
    <s v="Departamento"/>
    <n v="129"/>
    <s v="Alquiler"/>
    <n v="22544.92"/>
    <n v="615833"/>
    <n v="492666.4"/>
    <n v="100621.67999999998"/>
    <s v="Romina"/>
    <n v="3.9"/>
  </r>
  <r>
    <n v="2660"/>
    <d v="2018-09-21T00:00:00"/>
    <d v="2019-02-23T00:00:00"/>
    <x v="0"/>
    <s v="Málaga"/>
    <s v="Departamento"/>
    <n v="254"/>
    <s v="Venta"/>
    <n v="83729.119999999995"/>
    <n v="2157763"/>
    <n v="1726210.4"/>
    <n v="347823.4800000001"/>
    <s v="Carlos"/>
    <n v="5"/>
  </r>
  <r>
    <n v="2661"/>
    <d v="2018-09-21T00:00:00"/>
    <d v="2019-04-24T00:00:00"/>
    <x v="0"/>
    <s v="Córdoba"/>
    <s v="Casa"/>
    <n v="273"/>
    <s v="Venta"/>
    <n v="49485.84"/>
    <n v="1298681"/>
    <n v="1038944.8"/>
    <n v="210250.35999999996"/>
    <s v="Iván"/>
    <n v="3.6"/>
  </r>
  <r>
    <n v="2662"/>
    <d v="2018-09-22T00:00:00"/>
    <d v="2019-01-07T00:00:00"/>
    <x v="1"/>
    <s v="Cádiz"/>
    <s v="Departamento"/>
    <n v="133"/>
    <s v="Venta"/>
    <n v="51872.4"/>
    <n v="1353695"/>
    <n v="1082956"/>
    <n v="218866.6"/>
    <s v="Ángeles"/>
    <n v="3.6"/>
  </r>
  <r>
    <n v="2663"/>
    <d v="2018-09-23T00:00:00"/>
    <d v="2019-02-10T00:00:00"/>
    <x v="1"/>
    <s v="Cádiz"/>
    <s v="Terreno"/>
    <n v="251"/>
    <s v="Venta"/>
    <n v="78912.639999999999"/>
    <n v="2037751"/>
    <n v="1630200.8"/>
    <n v="328637.55999999994"/>
    <s v="Sabrina"/>
    <n v="5"/>
  </r>
  <r>
    <n v="2664"/>
    <d v="2018-09-23T00:00:00"/>
    <d v="2019-03-11T00:00:00"/>
    <x v="0"/>
    <s v="Sevilla"/>
    <s v="Terreno"/>
    <n v="128"/>
    <s v="Venta"/>
    <n v="42307.64"/>
    <n v="1125101"/>
    <n v="900080.8"/>
    <n v="182712.55999999994"/>
    <s v="Ángeles"/>
    <n v="4.5"/>
  </r>
  <r>
    <n v="2665"/>
    <d v="2018-09-25T00:00:00"/>
    <d v="2019-02-23T00:00:00"/>
    <x v="0"/>
    <s v="Cádiz"/>
    <s v="Casa"/>
    <n v="182"/>
    <s v="Venta"/>
    <n v="37698.32"/>
    <n v="995093"/>
    <n v="796074.4"/>
    <n v="161320.27999999997"/>
    <s v="Iván"/>
    <n v="4.8"/>
  </r>
  <r>
    <n v="2666"/>
    <d v="2018-09-25T00:00:00"/>
    <d v="2019-01-19T00:00:00"/>
    <x v="1"/>
    <s v="Málaga"/>
    <s v="Casa"/>
    <n v="38"/>
    <s v="Alquiler"/>
    <n v="6825.04"/>
    <n v="222461"/>
    <n v="177968.8"/>
    <n v="37667.160000000011"/>
    <s v="Sabrina"/>
    <n v="4.8"/>
  </r>
  <r>
    <n v="2667"/>
    <d v="2018-09-25T00:00:00"/>
    <d v="2019-01-31T00:00:00"/>
    <x v="1"/>
    <s v="Córdoba"/>
    <s v="Casa"/>
    <n v="105"/>
    <s v="Alquiler"/>
    <n v="24610.2"/>
    <n v="677565"/>
    <n v="542052"/>
    <n v="110902.8"/>
    <s v="Romina"/>
    <n v="4.7"/>
  </r>
  <r>
    <n v="2668"/>
    <d v="2018-09-26T00:00:00"/>
    <d v="2019-01-10T00:00:00"/>
    <x v="1"/>
    <s v="Cádiz"/>
    <s v="Casa"/>
    <n v="74"/>
    <s v="Alquiler"/>
    <n v="14364.68"/>
    <n v="411552"/>
    <n v="329241.59999999998"/>
    <n v="67945.72000000003"/>
    <s v="Romina"/>
    <n v="3.9"/>
  </r>
  <r>
    <n v="2669"/>
    <d v="2018-09-27T00:00:00"/>
    <d v="2019-05-07T00:00:00"/>
    <x v="0"/>
    <s v="Sevilla"/>
    <s v="Terreno"/>
    <n v="130"/>
    <s v="Venta"/>
    <n v="53027.8"/>
    <n v="1382030"/>
    <n v="1105624"/>
    <n v="223378.2"/>
    <s v="Sabrina"/>
    <n v="5"/>
  </r>
  <r>
    <n v="2670"/>
    <d v="2018-09-28T00:00:00"/>
    <d v="2019-01-14T00:00:00"/>
    <x v="1"/>
    <s v="Córdoba"/>
    <s v="Depósito"/>
    <n v="130"/>
    <s v="Venta"/>
    <n v="37888.400000000001"/>
    <n v="1013370"/>
    <n v="810696"/>
    <n v="164785.60000000001"/>
    <s v="Arturo"/>
    <n v="3.9"/>
  </r>
  <r>
    <n v="2671"/>
    <d v="2018-09-29T00:00:00"/>
    <d v="2019-05-06T00:00:00"/>
    <x v="0"/>
    <s v="Sevilla"/>
    <s v="Depósito"/>
    <n v="213"/>
    <s v="Venta"/>
    <n v="68307.56"/>
    <n v="1770749"/>
    <n v="1416599.2"/>
    <n v="285842.24000000005"/>
    <s v="Arturo"/>
    <n v="4.8"/>
  </r>
  <r>
    <n v="2672"/>
    <d v="2018-09-30T00:00:00"/>
    <d v="2019-03-30T00:00:00"/>
    <x v="0"/>
    <s v="Málaga"/>
    <s v="Terreno"/>
    <n v="138"/>
    <s v="Venta"/>
    <n v="46612.12"/>
    <n v="1230563"/>
    <n v="984450.4"/>
    <n v="199500.47999999998"/>
    <s v="Carlos"/>
    <n v="4.2"/>
  </r>
  <r>
    <n v="2673"/>
    <d v="2018-09-30T00:00:00"/>
    <d v="2019-04-23T00:00:00"/>
    <x v="0"/>
    <s v="Sevilla"/>
    <s v="Oficinas"/>
    <n v="237"/>
    <s v="Venta"/>
    <n v="90513.16"/>
    <n v="2327889"/>
    <n v="1862311.2"/>
    <n v="375064.64"/>
    <s v="Ángeles"/>
    <n v="4.0999999999999996"/>
  </r>
  <r>
    <n v="2674"/>
    <d v="2018-10-02T00:00:00"/>
    <d v="2019-02-01T00:00:00"/>
    <x v="1"/>
    <s v="Sevilla"/>
    <s v="Casa"/>
    <n v="72"/>
    <s v="Alquiler"/>
    <n v="18904.240000000002"/>
    <n v="533366"/>
    <n v="426692.8"/>
    <n v="87768.960000000006"/>
    <s v="Sabrina"/>
    <n v="3.8"/>
  </r>
  <r>
    <n v="2675"/>
    <d v="2018-10-02T00:00:00"/>
    <d v="2019-05-04T00:00:00"/>
    <x v="0"/>
    <s v="Cádiz"/>
    <s v="Casa"/>
    <n v="65"/>
    <s v="Alquiler"/>
    <n v="13966.88"/>
    <n v="409157"/>
    <n v="327325.59999999998"/>
    <n v="67864.520000000019"/>
    <s v="Ángeles"/>
    <n v="4"/>
  </r>
  <r>
    <n v="2676"/>
    <d v="2018-10-02T00:00:00"/>
    <d v="2019-03-20T00:00:00"/>
    <x v="0"/>
    <s v="Córdoba"/>
    <s v="Terreno"/>
    <n v="266"/>
    <s v="Venta"/>
    <n v="70341.960000000006"/>
    <n v="1816684"/>
    <n v="1453347.2"/>
    <n v="292994.84000000003"/>
    <s v="Romina"/>
    <n v="4.0999999999999996"/>
  </r>
  <r>
    <n v="2677"/>
    <d v="2018-10-04T00:00:00"/>
    <d v="2019-03-11T00:00:00"/>
    <x v="0"/>
    <s v="Cádiz"/>
    <s v="Local Comercial"/>
    <n v="284"/>
    <s v="Venta"/>
    <n v="94216.8"/>
    <n v="2418255"/>
    <n v="1934604"/>
    <n v="389434.2"/>
    <s v="Ángeles"/>
    <n v="4.7"/>
  </r>
  <r>
    <n v="2678"/>
    <d v="2018-10-04T00:00:00"/>
    <d v="2019-02-02T00:00:00"/>
    <x v="1"/>
    <s v="Málaga"/>
    <s v="Terreno"/>
    <n v="278"/>
    <s v="Venta"/>
    <n v="82248.28"/>
    <n v="2109117"/>
    <n v="1687293.6"/>
    <n v="339575.11999999988"/>
    <s v="Carlos"/>
    <n v="4.4000000000000004"/>
  </r>
  <r>
    <n v="2679"/>
    <d v="2018-10-04T00:00:00"/>
    <d v="2019-01-20T00:00:00"/>
    <x v="1"/>
    <s v="Málaga"/>
    <s v="Terreno"/>
    <n v="142"/>
    <s v="Venta"/>
    <n v="37030"/>
    <n v="985510"/>
    <n v="788408"/>
    <n v="160072"/>
    <s v="Carlos"/>
    <n v="4.8"/>
  </r>
  <r>
    <n v="2680"/>
    <d v="2018-10-05T00:00:00"/>
    <d v="2019-03-26T00:00:00"/>
    <x v="0"/>
    <s v="Cádiz"/>
    <s v="Casa"/>
    <n v="151"/>
    <s v="Venta"/>
    <n v="48864.92"/>
    <n v="1278983"/>
    <n v="1023186.4"/>
    <n v="206931.68"/>
    <s v="Sabrina"/>
    <n v="3.9"/>
  </r>
  <r>
    <n v="2681"/>
    <d v="2018-10-06T00:00:00"/>
    <d v="2019-04-14T00:00:00"/>
    <x v="0"/>
    <s v="Málaga"/>
    <s v="Casa"/>
    <n v="216"/>
    <s v="Venta"/>
    <n v="38554.32"/>
    <n v="1022368"/>
    <n v="817894.40000000002"/>
    <n v="165919.27999999997"/>
    <s v="Sabrina"/>
    <n v="3.6"/>
  </r>
  <r>
    <n v="2682"/>
    <d v="2018-10-07T00:00:00"/>
    <d v="2019-03-03T00:00:00"/>
    <x v="1"/>
    <s v="Córdoba"/>
    <s v="Estacionamiento"/>
    <n v="212"/>
    <s v="Venta"/>
    <n v="39809.599999999999"/>
    <n v="1051500"/>
    <n v="841200"/>
    <n v="170490.4"/>
    <s v="Romina"/>
    <n v="4.5"/>
  </r>
  <r>
    <n v="2683"/>
    <d v="2018-10-07T00:00:00"/>
    <d v="2019-04-09T00:00:00"/>
    <x v="0"/>
    <s v="Córdoba"/>
    <s v="Departamento"/>
    <n v="116"/>
    <s v="Venta"/>
    <n v="47331.08"/>
    <n v="1247912"/>
    <n v="998329.6"/>
    <n v="202251.32"/>
    <s v="Iván"/>
    <n v="4"/>
  </r>
  <r>
    <n v="2684"/>
    <d v="2018-10-08T00:00:00"/>
    <d v="2019-04-04T00:00:00"/>
    <x v="0"/>
    <s v="Cádiz"/>
    <s v="Oficinas"/>
    <n v="132"/>
    <s v="Venta"/>
    <n v="30177.599999999999"/>
    <n v="813725"/>
    <n v="650980"/>
    <n v="132567.4"/>
    <s v="Romina"/>
    <n v="4.4000000000000004"/>
  </r>
  <r>
    <n v="2685"/>
    <d v="2018-10-08T00:00:00"/>
    <d v="2019-04-04T00:00:00"/>
    <x v="0"/>
    <s v="Málaga"/>
    <s v="Casa"/>
    <n v="206"/>
    <s v="Venta"/>
    <n v="61620.800000000003"/>
    <n v="1602105"/>
    <n v="1281684"/>
    <n v="258800.2"/>
    <s v="Ángeles"/>
    <n v="4.8"/>
  </r>
  <r>
    <n v="2686"/>
    <d v="2018-10-08T00:00:00"/>
    <d v="2019-01-22T00:00:00"/>
    <x v="1"/>
    <s v="Córdoba"/>
    <s v="Depósito"/>
    <n v="93"/>
    <s v="Venta"/>
    <n v="35929.519999999997"/>
    <n v="950948"/>
    <n v="760758.4"/>
    <n v="154260.07999999999"/>
    <s v="Iván"/>
    <n v="4.9000000000000004"/>
  </r>
  <r>
    <n v="2687"/>
    <d v="2018-10-08T00:00:00"/>
    <d v="2019-02-11T00:00:00"/>
    <x v="1"/>
    <s v="Córdoba"/>
    <s v="Estacionamiento"/>
    <n v="214"/>
    <s v="Venta"/>
    <n v="69752.12"/>
    <n v="1806988"/>
    <n v="1445590.4"/>
    <n v="291645.4800000001"/>
    <s v="Arturo"/>
    <n v="4.8"/>
  </r>
  <r>
    <n v="2688"/>
    <d v="2018-10-13T00:00:00"/>
    <d v="2019-04-06T00:00:00"/>
    <x v="0"/>
    <s v="Sevilla"/>
    <s v="Oficinas"/>
    <n v="59"/>
    <s v="Alquiler"/>
    <n v="22744.2"/>
    <n v="631365"/>
    <n v="505092"/>
    <n v="103528.8"/>
    <s v="Sabrina"/>
    <n v="4.3"/>
  </r>
  <r>
    <n v="2689"/>
    <d v="2018-10-13T00:00:00"/>
    <d v="2019-01-15T00:00:00"/>
    <x v="1"/>
    <s v="Málaga"/>
    <s v="Departamento"/>
    <n v="239"/>
    <s v="Venta"/>
    <n v="96333.08"/>
    <n v="2466237"/>
    <n v="1972989.6"/>
    <n v="396914.31999999989"/>
    <s v="Romina"/>
    <n v="3.9"/>
  </r>
  <r>
    <n v="2690"/>
    <d v="2018-10-13T00:00:00"/>
    <d v="2019-04-17T00:00:00"/>
    <x v="0"/>
    <s v="Sevilla"/>
    <s v="Estacionamiento"/>
    <n v="267"/>
    <s v="Venta"/>
    <n v="76231.320000000007"/>
    <n v="1960043"/>
    <n v="1568034.4"/>
    <n v="315777.28000000009"/>
    <s v="Sabrina"/>
    <n v="3.8"/>
  </r>
  <r>
    <n v="2691"/>
    <d v="2018-10-13T00:00:00"/>
    <d v="2019-02-19T00:00:00"/>
    <x v="1"/>
    <s v="Cádiz"/>
    <s v="Local Comercial"/>
    <n v="264"/>
    <s v="Venta"/>
    <n v="103783"/>
    <n v="2658410"/>
    <n v="2126728"/>
    <n v="427899"/>
    <s v="Romina"/>
    <n v="4.8"/>
  </r>
  <r>
    <n v="2692"/>
    <d v="2018-10-14T00:00:00"/>
    <d v="2019-04-30T00:00:00"/>
    <x v="0"/>
    <s v="Málaga"/>
    <s v="Departamento"/>
    <n v="129"/>
    <s v="Venta"/>
    <n v="41443.08"/>
    <n v="1103012"/>
    <n v="882409.6"/>
    <n v="179159.32"/>
    <s v="Sabrina"/>
    <n v="3.7"/>
  </r>
  <r>
    <n v="2693"/>
    <d v="2018-10-15T00:00:00"/>
    <d v="2019-03-08T00:00:00"/>
    <x v="1"/>
    <s v="Cádiz"/>
    <s v="Local Comercial"/>
    <n v="202"/>
    <s v="Venta"/>
    <n v="65734.679999999993"/>
    <n v="1696227"/>
    <n v="1356981.6"/>
    <n v="273510.71999999991"/>
    <s v="Iván"/>
    <n v="3.7"/>
  </r>
  <r>
    <n v="2694"/>
    <d v="2018-10-15T00:00:00"/>
    <d v="2019-02-18T00:00:00"/>
    <x v="1"/>
    <s v="Sevilla"/>
    <s v="Depósito"/>
    <n v="77"/>
    <s v="Alquiler"/>
    <n v="26947.56"/>
    <n v="732274"/>
    <n v="585819.19999999995"/>
    <n v="119507.24000000005"/>
    <s v="Romina"/>
    <n v="3.7"/>
  </r>
  <r>
    <n v="2695"/>
    <d v="2018-10-16T00:00:00"/>
    <d v="2019-02-19T00:00:00"/>
    <x v="1"/>
    <s v="Cádiz"/>
    <s v="Oficinas"/>
    <n v="245"/>
    <s v="Venta"/>
    <n v="58601"/>
    <n v="1516985"/>
    <n v="1213588"/>
    <n v="244796"/>
    <s v="Sabrina"/>
    <n v="4"/>
  </r>
  <r>
    <n v="2696"/>
    <d v="2018-10-17T00:00:00"/>
    <d v="2019-03-12T00:00:00"/>
    <x v="1"/>
    <s v="Cádiz"/>
    <s v="Casa"/>
    <n v="285"/>
    <s v="Venta"/>
    <n v="75026"/>
    <n v="1941785"/>
    <n v="1553428"/>
    <n v="313331"/>
    <s v="Romina"/>
    <n v="4.3"/>
  </r>
  <r>
    <n v="2697"/>
    <d v="2018-10-18T00:00:00"/>
    <d v="2019-03-17T00:00:00"/>
    <x v="0"/>
    <s v="Sevilla"/>
    <s v="Oficinas"/>
    <n v="160"/>
    <s v="Venta"/>
    <n v="61822.559999999998"/>
    <n v="1609999"/>
    <n v="1287999.2"/>
    <n v="260177.24000000005"/>
    <s v="Arturo"/>
    <n v="3.6"/>
  </r>
  <r>
    <n v="2698"/>
    <d v="2018-10-19T00:00:00"/>
    <d v="2019-05-03T00:00:00"/>
    <x v="0"/>
    <s v="Cádiz"/>
    <s v="Casa"/>
    <n v="234"/>
    <s v="Venta"/>
    <n v="47625.16"/>
    <n v="1252039"/>
    <n v="1001631.2"/>
    <n v="202782.64000000004"/>
    <s v="Sabrina"/>
    <n v="4.8"/>
  </r>
  <r>
    <n v="2699"/>
    <d v="2018-10-22T00:00:00"/>
    <d v="2019-03-23T00:00:00"/>
    <x v="0"/>
    <s v="Málaga"/>
    <s v="Oficinas"/>
    <n v="272"/>
    <s v="Venta"/>
    <n v="105665"/>
    <n v="2705910"/>
    <n v="2164728"/>
    <n v="435517"/>
    <s v="Iván"/>
    <n v="4.0999999999999996"/>
  </r>
  <r>
    <n v="2700"/>
    <d v="2018-10-23T00:00:00"/>
    <d v="2019-03-08T00:00:00"/>
    <x v="1"/>
    <s v="Cádiz"/>
    <s v="Terreno"/>
    <n v="238"/>
    <s v="Venta"/>
    <n v="49145.88"/>
    <n v="1286657"/>
    <n v="1029325.6"/>
    <n v="208185.52000000002"/>
    <s v="Ángeles"/>
    <n v="4"/>
  </r>
  <r>
    <n v="2701"/>
    <d v="2018-10-24T00:00:00"/>
    <d v="2019-03-31T00:00:00"/>
    <x v="0"/>
    <s v="Málaga"/>
    <s v="Oficinas"/>
    <n v="181"/>
    <s v="Venta"/>
    <n v="58048.84"/>
    <n v="1505931"/>
    <n v="1204744.8"/>
    <n v="243137.35999999996"/>
    <s v="Carlos"/>
    <n v="4.3"/>
  </r>
  <r>
    <n v="2702"/>
    <d v="2018-10-24T00:00:00"/>
    <d v="2019-04-07T00:00:00"/>
    <x v="0"/>
    <s v="Córdoba"/>
    <s v="Departamento"/>
    <n v="219"/>
    <s v="Venta"/>
    <n v="44387.76"/>
    <n v="1163429"/>
    <n v="930743.2"/>
    <n v="188298.04000000004"/>
    <s v="Carlos"/>
    <n v="3.7"/>
  </r>
  <r>
    <n v="2703"/>
    <d v="2018-10-26T00:00:00"/>
    <d v="2019-05-03T00:00:00"/>
    <x v="0"/>
    <s v="Cádiz"/>
    <s v="Estacionamiento"/>
    <n v="287"/>
    <s v="Venta"/>
    <n v="77062.720000000001"/>
    <n v="1992553"/>
    <n v="1594042.4"/>
    <n v="321447.88000000012"/>
    <s v="Iván"/>
    <n v="4.5999999999999996"/>
  </r>
  <r>
    <n v="2704"/>
    <d v="2018-10-26T00:00:00"/>
    <d v="2019-04-26T00:00:00"/>
    <x v="0"/>
    <s v="Córdoba"/>
    <s v="Terreno"/>
    <n v="37"/>
    <s v="Alquiler"/>
    <n v="14280.64"/>
    <n v="415776"/>
    <n v="332620.79999999999"/>
    <n v="68874.560000000012"/>
    <s v="Ángeles"/>
    <n v="3.9"/>
  </r>
  <r>
    <n v="2705"/>
    <d v="2018-10-29T00:00:00"/>
    <d v="2019-03-28T00:00:00"/>
    <x v="0"/>
    <s v="Cádiz"/>
    <s v="Depósito"/>
    <n v="165"/>
    <s v="Venta"/>
    <n v="45767.8"/>
    <n v="1203505"/>
    <n v="962804"/>
    <n v="194933.2"/>
    <s v="Arturo"/>
    <n v="3.9"/>
  </r>
  <r>
    <n v="2706"/>
    <d v="2018-10-29T00:00:00"/>
    <d v="2019-05-04T00:00:00"/>
    <x v="0"/>
    <s v="Sevilla"/>
    <s v="Estacionamiento"/>
    <n v="119"/>
    <s v="Venta"/>
    <n v="40810"/>
    <n v="1078110"/>
    <n v="862488"/>
    <n v="174812"/>
    <s v="Arturo"/>
    <n v="3.7"/>
  </r>
  <r>
    <n v="2707"/>
    <d v="2018-10-29T00:00:00"/>
    <d v="2019-03-25T00:00:00"/>
    <x v="1"/>
    <s v="Sevilla"/>
    <s v="Estacionamiento"/>
    <n v="69"/>
    <s v="Alquiler"/>
    <n v="25708.080000000002"/>
    <n v="697062"/>
    <n v="557649.6"/>
    <n v="113704.32000000002"/>
    <s v="Romina"/>
    <n v="4.5"/>
  </r>
  <r>
    <n v="2708"/>
    <d v="2018-10-29T00:00:00"/>
    <d v="2019-01-30T00:00:00"/>
    <x v="1"/>
    <s v="Córdoba"/>
    <s v="Local Comercial"/>
    <n v="242"/>
    <s v="Venta"/>
    <n v="72702.44"/>
    <n v="1879846"/>
    <n v="1503876.8"/>
    <n v="303266.75999999995"/>
    <s v="Arturo"/>
    <n v="4.7"/>
  </r>
  <r>
    <n v="2709"/>
    <d v="2018-10-30T00:00:00"/>
    <d v="2019-03-13T00:00:00"/>
    <x v="1"/>
    <s v="Sevilla"/>
    <s v="Local Comercial"/>
    <n v="56"/>
    <s v="Alquiler"/>
    <n v="15450.88"/>
    <n v="453482"/>
    <n v="362785.6"/>
    <n v="75245.520000000019"/>
    <s v="Carlos"/>
    <n v="4.5"/>
  </r>
  <r>
    <n v="2710"/>
    <d v="2018-10-31T00:00:00"/>
    <d v="2019-05-04T00:00:00"/>
    <x v="0"/>
    <s v="Córdoba"/>
    <s v="Casa"/>
    <n v="280"/>
    <s v="Venta"/>
    <n v="64932"/>
    <n v="1675235"/>
    <n v="1340188"/>
    <n v="270115"/>
    <s v="Romina"/>
    <n v="3.7"/>
  </r>
  <r>
    <n v="2711"/>
    <d v="2018-11-01T00:00:00"/>
    <d v="2019-03-18T00:00:00"/>
    <x v="1"/>
    <s v="Sevilla"/>
    <s v="Departamento"/>
    <n v="114"/>
    <s v="Alquiler"/>
    <n v="22006.44"/>
    <n v="604096"/>
    <n v="483276.79999999999"/>
    <n v="98812.760000000009"/>
    <s v="Iván"/>
    <n v="4.9000000000000004"/>
  </r>
  <r>
    <n v="2712"/>
    <d v="2018-11-01T00:00:00"/>
    <d v="2019-03-07T00:00:00"/>
    <x v="1"/>
    <s v="Sevilla"/>
    <s v="Departamento"/>
    <n v="254"/>
    <s v="Venta"/>
    <n v="91071.4"/>
    <n v="2328645"/>
    <n v="1862916"/>
    <n v="374657.6"/>
    <s v="Iván"/>
    <n v="4.9000000000000004"/>
  </r>
  <r>
    <n v="2713"/>
    <d v="2018-11-02T00:00:00"/>
    <d v="2019-03-28T00:00:00"/>
    <x v="1"/>
    <s v="Córdoba"/>
    <s v="Local Comercial"/>
    <n v="41"/>
    <s v="Alquiler"/>
    <n v="15069.64"/>
    <n v="437301"/>
    <n v="349840.8"/>
    <n v="72390.560000000012"/>
    <s v="Romina"/>
    <n v="3.9"/>
  </r>
  <r>
    <n v="2714"/>
    <d v="2018-11-03T00:00:00"/>
    <d v="2019-03-28T00:00:00"/>
    <x v="1"/>
    <s v="Córdoba"/>
    <s v="Departamento"/>
    <n v="276"/>
    <s v="Venta"/>
    <n v="102006.92"/>
    <n v="2606408"/>
    <n v="2085126.4"/>
    <n v="419274.68000000011"/>
    <s v="Arturo"/>
    <n v="4.3"/>
  </r>
  <r>
    <n v="2715"/>
    <d v="2018-11-03T00:00:00"/>
    <d v="2019-05-06T00:00:00"/>
    <x v="0"/>
    <s v="Cádiz"/>
    <s v="Depósito"/>
    <n v="136"/>
    <s v="Venta"/>
    <n v="29569.52"/>
    <n v="800423"/>
    <n v="640338.4"/>
    <n v="130515.07999999997"/>
    <s v="Iván"/>
    <n v="3.9"/>
  </r>
  <r>
    <n v="2716"/>
    <d v="2018-11-03T00:00:00"/>
    <d v="2019-05-05T00:00:00"/>
    <x v="0"/>
    <s v="Cádiz"/>
    <s v="Estacionamiento"/>
    <n v="37"/>
    <s v="Alquiler"/>
    <n v="11049.88"/>
    <n v="331207"/>
    <n v="264965.59999999998"/>
    <n v="55191.520000000026"/>
    <s v="Iván"/>
    <n v="4"/>
  </r>
  <r>
    <n v="2717"/>
    <d v="2018-11-03T00:00:00"/>
    <d v="2019-04-28T00:00:00"/>
    <x v="0"/>
    <s v="Cádiz"/>
    <s v="Oficinas"/>
    <n v="272"/>
    <s v="Venta"/>
    <n v="63741"/>
    <n v="1660085"/>
    <n v="1328068"/>
    <n v="268276"/>
    <s v="Arturo"/>
    <n v="5"/>
  </r>
  <r>
    <n v="2718"/>
    <d v="2018-11-03T00:00:00"/>
    <d v="2019-04-26T00:00:00"/>
    <x v="0"/>
    <s v="Málaga"/>
    <s v="Estacionamiento"/>
    <n v="62"/>
    <s v="Alquiler"/>
    <n v="24842.12"/>
    <n v="673588"/>
    <n v="538870.4"/>
    <n v="109875.47999999998"/>
    <s v="Arturo"/>
    <n v="3.7"/>
  </r>
  <r>
    <n v="2719"/>
    <d v="2018-11-04T00:00:00"/>
    <d v="2019-03-06T00:00:00"/>
    <x v="1"/>
    <s v="Málaga"/>
    <s v="Terreno"/>
    <n v="127"/>
    <s v="Venta"/>
    <n v="46404.2"/>
    <n v="1222865"/>
    <n v="978292"/>
    <n v="198168.8"/>
    <s v="Iván"/>
    <n v="4.4000000000000004"/>
  </r>
  <r>
    <n v="2720"/>
    <d v="2018-11-05T00:00:00"/>
    <d v="2019-04-25T00:00:00"/>
    <x v="0"/>
    <s v="Cádiz"/>
    <s v="Departamento"/>
    <n v="206"/>
    <s v="Venta"/>
    <n v="53480.92"/>
    <n v="1394133"/>
    <n v="1115306.3999999999"/>
    <n v="225345.68000000011"/>
    <s v="Sabrina"/>
    <n v="4"/>
  </r>
  <r>
    <n v="2721"/>
    <d v="2018-11-06T00:00:00"/>
    <d v="2019-02-21T00:00:00"/>
    <x v="1"/>
    <s v="Sevilla"/>
    <s v="Local Comercial"/>
    <n v="260"/>
    <s v="Venta"/>
    <n v="59475.72"/>
    <n v="1552778"/>
    <n v="1242222.3999999999"/>
    <n v="251079.88000000009"/>
    <s v="Carlos"/>
    <n v="4.4000000000000004"/>
  </r>
  <r>
    <n v="2722"/>
    <d v="2018-11-07T00:00:00"/>
    <d v="2019-03-27T00:00:00"/>
    <x v="1"/>
    <s v="Málaga"/>
    <s v="Terreno"/>
    <n v="131"/>
    <s v="Venta"/>
    <n v="49404.959999999999"/>
    <n v="1299109"/>
    <n v="1039287.2"/>
    <n v="210416.84000000005"/>
    <s v="Romina"/>
    <n v="4"/>
  </r>
  <r>
    <n v="2723"/>
    <d v="2018-11-07T00:00:00"/>
    <d v="2019-03-18T00:00:00"/>
    <x v="1"/>
    <s v="Cádiz"/>
    <s v="Estacionamiento"/>
    <n v="125"/>
    <s v="Alquiler"/>
    <n v="28201.52"/>
    <n v="758498"/>
    <n v="606798.4"/>
    <n v="123498.07999999997"/>
    <s v="Romina"/>
    <n v="4.5"/>
  </r>
  <r>
    <n v="2724"/>
    <d v="2018-11-09T00:00:00"/>
    <d v="2019-04-03T00:00:00"/>
    <x v="1"/>
    <s v="Sevilla"/>
    <s v="Depósito"/>
    <n v="289"/>
    <s v="Venta"/>
    <n v="69616.800000000003"/>
    <n v="1803830"/>
    <n v="1443064"/>
    <n v="291149.2"/>
    <s v="Iván"/>
    <n v="4.5"/>
  </r>
  <r>
    <n v="2725"/>
    <d v="2018-11-09T00:00:00"/>
    <d v="2019-04-25T00:00:00"/>
    <x v="0"/>
    <s v="Córdoba"/>
    <s v="Departamento"/>
    <n v="121"/>
    <s v="Venta"/>
    <n v="31422.68"/>
    <n v="851952"/>
    <n v="681561.59999999998"/>
    <n v="138967.72000000003"/>
    <s v="Arturo"/>
    <n v="4.4000000000000004"/>
  </r>
  <r>
    <n v="2726"/>
    <d v="2018-11-10T00:00:00"/>
    <d v="2019-04-22T00:00:00"/>
    <x v="0"/>
    <s v="Córdoba"/>
    <s v="Oficinas"/>
    <n v="196"/>
    <s v="Venta"/>
    <n v="33379.160000000003"/>
    <n v="886514"/>
    <n v="709211.2"/>
    <n v="143923.64000000004"/>
    <s v="Ángeles"/>
    <n v="4.2"/>
  </r>
  <r>
    <n v="2727"/>
    <d v="2018-11-10T00:00:00"/>
    <d v="2019-02-17T00:00:00"/>
    <x v="1"/>
    <s v="Málaga"/>
    <s v="Casa"/>
    <n v="56"/>
    <s v="Alquiler"/>
    <n v="9904.56"/>
    <n v="301774"/>
    <n v="241419.2"/>
    <n v="50450.239999999991"/>
    <s v="Romina"/>
    <n v="3.7"/>
  </r>
  <r>
    <n v="2728"/>
    <d v="2018-11-11T00:00:00"/>
    <d v="2019-03-20T00:00:00"/>
    <x v="1"/>
    <s v="Córdoba"/>
    <s v="Terreno"/>
    <n v="218"/>
    <s v="Venta"/>
    <n v="41818.6"/>
    <n v="1108000"/>
    <n v="886400"/>
    <n v="179781.4"/>
    <s v="Sabrina"/>
    <n v="4.4000000000000004"/>
  </r>
  <r>
    <n v="2729"/>
    <d v="2018-11-14T00:00:00"/>
    <d v="2019-04-26T00:00:00"/>
    <x v="0"/>
    <s v="Cádiz"/>
    <s v="Estacionamiento"/>
    <n v="230"/>
    <s v="Venta"/>
    <n v="38316.239999999998"/>
    <n v="1015541"/>
    <n v="812432.8"/>
    <n v="164791.95999999996"/>
    <s v="Iván"/>
    <n v="4.9000000000000004"/>
  </r>
  <r>
    <n v="2730"/>
    <d v="2018-11-17T00:00:00"/>
    <d v="2019-04-24T00:00:00"/>
    <x v="0"/>
    <s v="Córdoba"/>
    <s v="Estacionamiento"/>
    <n v="98"/>
    <s v="Venta"/>
    <n v="40784.199999999997"/>
    <n v="1082390"/>
    <n v="865912"/>
    <n v="175693.8"/>
    <s v="Carlos"/>
    <n v="3.9"/>
  </r>
  <r>
    <n v="2731"/>
    <d v="2018-11-19T00:00:00"/>
    <d v="2019-03-13T00:00:00"/>
    <x v="1"/>
    <s v="Málaga"/>
    <s v="Casa"/>
    <n v="132"/>
    <s v="Alquiler"/>
    <n v="21916.400000000001"/>
    <n v="600245"/>
    <n v="480196"/>
    <n v="98132.6"/>
    <s v="Arturo"/>
    <n v="4"/>
  </r>
  <r>
    <n v="2732"/>
    <d v="2018-11-20T00:00:00"/>
    <d v="2019-03-10T00:00:00"/>
    <x v="1"/>
    <s v="Cádiz"/>
    <s v="Terreno"/>
    <n v="275"/>
    <s v="Venta"/>
    <n v="48856.88"/>
    <n v="1276157"/>
    <n v="1020925.6"/>
    <n v="206374.52000000002"/>
    <s v="Iván"/>
    <n v="4.0999999999999996"/>
  </r>
  <r>
    <n v="2733"/>
    <d v="2018-11-22T00:00:00"/>
    <d v="2019-03-15T00:00:00"/>
    <x v="1"/>
    <s v="Málaga"/>
    <s v="Departamento"/>
    <n v="124"/>
    <s v="Alquiler"/>
    <n v="25848.240000000002"/>
    <n v="705541"/>
    <n v="564432.80000000005"/>
    <n v="115259.95999999995"/>
    <s v="Carlos"/>
    <n v="4.7"/>
  </r>
  <r>
    <n v="2734"/>
    <d v="2018-11-23T00:00:00"/>
    <d v="2019-04-17T00:00:00"/>
    <x v="1"/>
    <s v="Córdoba"/>
    <s v="Local Comercial"/>
    <n v="276"/>
    <s v="Venta"/>
    <n v="48234.28"/>
    <n v="1270517"/>
    <n v="1016413.6"/>
    <n v="205869.12000000002"/>
    <s v="Carlos"/>
    <n v="4.4000000000000004"/>
  </r>
  <r>
    <n v="2735"/>
    <d v="2018-11-27T00:00:00"/>
    <d v="2019-03-25T00:00:00"/>
    <x v="1"/>
    <s v="Córdoba"/>
    <s v="Estacionamiento"/>
    <n v="54"/>
    <s v="Alquiler"/>
    <n v="10909.4"/>
    <n v="324845"/>
    <n v="259876"/>
    <n v="54059.6"/>
    <s v="Iván"/>
    <n v="4.9000000000000004"/>
  </r>
  <r>
    <n v="2736"/>
    <d v="2018-11-28T00:00:00"/>
    <d v="2019-04-03T00:00:00"/>
    <x v="1"/>
    <s v="Sevilla"/>
    <s v="Depósito"/>
    <n v="43"/>
    <s v="Alquiler"/>
    <n v="13935.24"/>
    <n v="403691"/>
    <n v="322952.8"/>
    <n v="66802.960000000006"/>
    <s v="Iván"/>
    <n v="4.4000000000000004"/>
  </r>
  <r>
    <n v="2737"/>
    <d v="2018-12-01T00:00:00"/>
    <d v="2019-05-07T00:00:00"/>
    <x v="0"/>
    <s v="Cádiz"/>
    <s v="Departamento"/>
    <n v="96"/>
    <s v="Venta"/>
    <n v="35614"/>
    <n v="942085"/>
    <n v="753668"/>
    <n v="152803"/>
    <s v="Carlos"/>
    <n v="4"/>
  </r>
  <r>
    <n v="2738"/>
    <d v="2018-12-02T00:00:00"/>
    <d v="2019-03-31T00:00:00"/>
    <x v="1"/>
    <s v="Cádiz"/>
    <s v="Terreno"/>
    <n v="110"/>
    <s v="Venta"/>
    <n v="42188.72"/>
    <n v="1115153"/>
    <n v="892122.4"/>
    <n v="180841.87999999998"/>
    <s v="Iván"/>
    <n v="4.8"/>
  </r>
  <r>
    <n v="2739"/>
    <d v="2018-12-02T00:00:00"/>
    <d v="2019-03-08T00:00:00"/>
    <x v="1"/>
    <s v="Cádiz"/>
    <s v="Departamento"/>
    <n v="91"/>
    <s v="Venta"/>
    <n v="30610.04"/>
    <n v="826461"/>
    <n v="661168.80000000005"/>
    <n v="134682.15999999995"/>
    <s v="Ángeles"/>
    <n v="3.6"/>
  </r>
  <r>
    <n v="2740"/>
    <d v="2018-12-04T00:00:00"/>
    <d v="2019-03-09T00:00:00"/>
    <x v="1"/>
    <s v="Sevilla"/>
    <s v="Estacionamiento"/>
    <n v="255"/>
    <s v="Venta"/>
    <n v="87022.12"/>
    <n v="2234888"/>
    <n v="1787910.4"/>
    <n v="359955.4800000001"/>
    <s v="Carlos"/>
    <n v="4.4000000000000004"/>
  </r>
  <r>
    <n v="2741"/>
    <d v="2018-12-06T00:00:00"/>
    <d v="2019-04-24T00:00:00"/>
    <x v="1"/>
    <s v="Sevilla"/>
    <s v="Estacionamiento"/>
    <n v="132"/>
    <s v="Venta"/>
    <n v="46521.96"/>
    <n v="1223009"/>
    <n v="978407.2"/>
    <n v="198079.84000000005"/>
    <s v="Carlos"/>
    <n v="4.3"/>
  </r>
  <r>
    <n v="2742"/>
    <d v="2018-12-07T00:00:00"/>
    <d v="2019-03-13T00:00:00"/>
    <x v="1"/>
    <s v="Sevilla"/>
    <s v="Terreno"/>
    <n v="231"/>
    <s v="Venta"/>
    <n v="84486.16"/>
    <n v="2169689"/>
    <n v="1735751.2"/>
    <n v="349451.64"/>
    <s v="Arturo"/>
    <n v="4.9000000000000004"/>
  </r>
  <r>
    <n v="2743"/>
    <d v="2018-12-09T00:00:00"/>
    <d v="2019-03-10T00:00:00"/>
    <x v="1"/>
    <s v="Málaga"/>
    <s v="Local Comercial"/>
    <n v="187"/>
    <s v="Venta"/>
    <n v="41478.239999999998"/>
    <n v="1096441"/>
    <n v="877152.8"/>
    <n v="177809.95999999996"/>
    <s v="Ángeles"/>
    <n v="3.7"/>
  </r>
  <r>
    <n v="2744"/>
    <d v="2018-12-10T00:00:00"/>
    <d v="2019-04-18T00:00:00"/>
    <x v="1"/>
    <s v="Córdoba"/>
    <s v="Estacionamiento"/>
    <n v="250"/>
    <s v="Venta"/>
    <n v="85922.880000000005"/>
    <n v="2207107"/>
    <n v="1765685.6"/>
    <n v="355498.5199999999"/>
    <s v="Iván"/>
    <n v="3.8"/>
  </r>
  <r>
    <n v="2745"/>
    <d v="2018-12-11T00:00:00"/>
    <d v="2019-04-12T00:00:00"/>
    <x v="1"/>
    <s v="Málaga"/>
    <s v="Terreno"/>
    <n v="194"/>
    <s v="Venta"/>
    <n v="42283.839999999997"/>
    <n v="1113681"/>
    <n v="890944.8"/>
    <n v="180452.35999999996"/>
    <s v="Ángeles"/>
    <n v="5"/>
  </r>
  <r>
    <n v="2746"/>
    <d v="2018-12-13T00:00:00"/>
    <d v="2019-03-25T00:00:00"/>
    <x v="1"/>
    <s v="Cádiz"/>
    <s v="Oficinas"/>
    <n v="192"/>
    <s v="Venta"/>
    <n v="42825.599999999999"/>
    <n v="1131425"/>
    <n v="905140"/>
    <n v="183459.4"/>
    <s v="Carlos"/>
    <n v="4.0999999999999996"/>
  </r>
  <r>
    <n v="2747"/>
    <d v="2018-12-14T00:00:00"/>
    <d v="2019-03-31T00:00:00"/>
    <x v="1"/>
    <s v="Córdoba"/>
    <s v="Terreno"/>
    <n v="197"/>
    <s v="Venta"/>
    <n v="54590"/>
    <n v="1421685"/>
    <n v="1137348"/>
    <n v="229747"/>
    <s v="Carlos"/>
    <n v="3.6"/>
  </r>
  <r>
    <n v="2748"/>
    <d v="2018-12-15T00:00:00"/>
    <d v="2019-04-23T00:00:00"/>
    <x v="1"/>
    <s v="Málaga"/>
    <s v="Depósito"/>
    <n v="197"/>
    <s v="Venta"/>
    <n v="61790"/>
    <n v="1596285"/>
    <n v="1277028"/>
    <n v="257467"/>
    <s v="Carlos"/>
    <n v="4.5"/>
  </r>
  <r>
    <n v="2749"/>
    <d v="2018-12-17T00:00:00"/>
    <d v="2019-04-04T00:00:00"/>
    <x v="1"/>
    <s v="Cádiz"/>
    <s v="Casa"/>
    <n v="177"/>
    <s v="Venta"/>
    <n v="56248.24"/>
    <n v="1457541"/>
    <n v="1166032.8"/>
    <n v="235259.95999999996"/>
    <s v="Ángeles"/>
    <n v="3.7"/>
  </r>
  <r>
    <n v="2750"/>
    <d v="2018-12-19T00:00:00"/>
    <d v="2019-03-26T00:00:00"/>
    <x v="1"/>
    <s v="Córdoba"/>
    <s v="Departamento"/>
    <n v="274"/>
    <s v="Venta"/>
    <n v="89156.64"/>
    <n v="2280551"/>
    <n v="1824440.8"/>
    <n v="366953.55999999994"/>
    <s v="Carlos"/>
    <n v="4.0999999999999996"/>
  </r>
  <r>
    <n v="2751"/>
    <d v="2018-12-19T00:00:00"/>
    <d v="2019-03-20T00:00:00"/>
    <x v="1"/>
    <s v="Málaga"/>
    <s v="Depósito"/>
    <n v="209"/>
    <s v="Venta"/>
    <n v="55382.2"/>
    <n v="1445165"/>
    <n v="1156132"/>
    <n v="233650.8"/>
    <s v="Iván"/>
    <n v="3.9"/>
  </r>
  <r>
    <n v="2752"/>
    <d v="2018-12-20T00:00:00"/>
    <d v="2019-04-08T00:00:00"/>
    <x v="1"/>
    <s v="Sevilla"/>
    <s v="Local Comercial"/>
    <n v="44"/>
    <s v="Alquiler"/>
    <n v="8827.36"/>
    <n v="284069"/>
    <n v="227255.2"/>
    <n v="47986.439999999988"/>
    <s v="Carlos"/>
    <n v="5"/>
  </r>
  <r>
    <n v="2753"/>
    <d v="2018-12-21T00:00:00"/>
    <d v="2019-04-15T00:00:00"/>
    <x v="1"/>
    <s v="Málaga"/>
    <s v="Estacionamiento"/>
    <n v="91"/>
    <s v="Venta"/>
    <n v="30003.8"/>
    <n v="812730"/>
    <n v="650184"/>
    <n v="132542.20000000001"/>
    <s v="Sabrina"/>
    <n v="3.8"/>
  </r>
  <r>
    <n v="2754"/>
    <d v="2018-12-25T00:00:00"/>
    <d v="2019-05-02T00:00:00"/>
    <x v="1"/>
    <s v="Córdoba"/>
    <s v="Estacionamiento"/>
    <n v="77"/>
    <s v="Alquiler"/>
    <n v="27697.4"/>
    <n v="746245"/>
    <n v="596996"/>
    <n v="121551.6"/>
    <s v="Iván"/>
    <n v="4.9000000000000004"/>
  </r>
  <r>
    <n v="2755"/>
    <d v="2018-12-30T00:00:00"/>
    <d v="2019-04-28T00:00:00"/>
    <x v="1"/>
    <s v="Cádiz"/>
    <s v="Casa"/>
    <n v="259"/>
    <s v="Venta"/>
    <n v="41502.519999999997"/>
    <n v="1096973"/>
    <n v="877578.4"/>
    <n v="177892.08"/>
    <s v="Carlos"/>
    <n v="3.8"/>
  </r>
  <r>
    <n v="2756"/>
    <d v="2018-12-31T00:00:00"/>
    <d v="2019-05-05T00:00:00"/>
    <x v="1"/>
    <s v="Córdoba"/>
    <s v="Terreno"/>
    <n v="64"/>
    <s v="Alquiler"/>
    <n v="18548.12"/>
    <n v="520313"/>
    <n v="416250.4"/>
    <n v="85514.479999999981"/>
    <s v="Arturo"/>
    <n v="4.0999999999999996"/>
  </r>
  <r>
    <n v="2757"/>
    <d v="2019-01-07T00:00:00"/>
    <d v="2019-04-20T00:00:00"/>
    <x v="1"/>
    <s v="Cádiz"/>
    <s v="Estacionamiento"/>
    <n v="193"/>
    <s v="Venta"/>
    <n v="35276.76"/>
    <n v="940829"/>
    <n v="752663.2"/>
    <n v="152889.04000000004"/>
    <s v="Arturo"/>
    <n v="4.0999999999999996"/>
  </r>
  <r>
    <n v="2758"/>
    <d v="2019-01-09T00:00:00"/>
    <d v="2019-04-17T00:00:00"/>
    <x v="1"/>
    <s v="Sevilla"/>
    <s v="Departamento"/>
    <n v="87"/>
    <s v="Alquiler"/>
    <n v="27192.84"/>
    <n v="746081"/>
    <n v="596864.80000000005"/>
    <n v="122023.35999999996"/>
    <s v="Romina"/>
    <n v="4.5"/>
  </r>
  <r>
    <n v="2759"/>
    <d v="2019-01-10T00:00:00"/>
    <d v="2019-04-30T00:00:00"/>
    <x v="1"/>
    <s v="Córdoba"/>
    <s v="Casa"/>
    <n v="227"/>
    <s v="Venta"/>
    <n v="42214.32"/>
    <n v="1114343"/>
    <n v="891474.4"/>
    <n v="180654.27999999997"/>
    <s v="Ángeles"/>
    <n v="4.09999999999999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59">
  <r>
    <n v="1"/>
    <d v="2016-01-01T00:00:00"/>
    <d v="2016-06-19T00:00:00"/>
    <s v="Demorado"/>
    <s v="Málaga"/>
    <x v="0"/>
    <n v="285"/>
    <s v="Venta"/>
    <n v="84689.12"/>
    <n v="2170388"/>
    <n v="1736310.4"/>
    <n v="349388.4800000001"/>
    <s v="Romina"/>
    <x v="0"/>
  </r>
  <r>
    <n v="2"/>
    <d v="2016-01-01T00:00:00"/>
    <d v="2016-04-19T00:00:00"/>
    <s v="En Tiempo"/>
    <s v="Córdoba"/>
    <x v="1"/>
    <n v="194"/>
    <s v="Venta"/>
    <n v="77155.960000000006"/>
    <n v="1981909"/>
    <n v="1585527.2"/>
    <n v="319225.84000000003"/>
    <s v="Arturo"/>
    <x v="1"/>
  </r>
  <r>
    <n v="3"/>
    <d v="2016-01-01T00:00:00"/>
    <d v="2016-11-08T00:00:00"/>
    <s v="Demorado"/>
    <s v="Córdoba"/>
    <x v="2"/>
    <n v="76"/>
    <s v="Alquiler"/>
    <n v="27367.64"/>
    <n v="748901"/>
    <n v="599120.80000000005"/>
    <n v="122412.55999999995"/>
    <s v="Carlos"/>
    <x v="1"/>
  </r>
  <r>
    <n v="4"/>
    <d v="2016-01-02T00:00:00"/>
    <d v="2016-04-27T00:00:00"/>
    <s v="En Tiempo"/>
    <s v="Málaga"/>
    <x v="3"/>
    <n v="280"/>
    <s v="Venta"/>
    <n v="71530"/>
    <n v="1851935"/>
    <n v="1481548"/>
    <n v="298857"/>
    <s v="Iván"/>
    <x v="2"/>
  </r>
  <r>
    <n v="5"/>
    <d v="2016-01-02T00:00:00"/>
    <d v="2016-07-10T00:00:00"/>
    <s v="Demorado"/>
    <s v="Sevilla"/>
    <x v="1"/>
    <n v="148"/>
    <s v="Venta"/>
    <n v="44516.959999999999"/>
    <n v="1174509"/>
    <n v="939607.2"/>
    <n v="190384.84000000005"/>
    <s v="Ángeles"/>
    <x v="3"/>
  </r>
  <r>
    <n v="6"/>
    <d v="2016-01-03T00:00:00"/>
    <d v="2016-09-05T00:00:00"/>
    <s v="Demorado"/>
    <s v="Cádiz"/>
    <x v="2"/>
    <n v="124"/>
    <s v="Venta"/>
    <n v="37090.239999999998"/>
    <n v="989641"/>
    <n v="791712.8"/>
    <n v="160837.95999999996"/>
    <s v="Arturo"/>
    <x v="4"/>
  </r>
  <r>
    <n v="7"/>
    <d v="2016-01-03T00:00:00"/>
    <d v="2016-06-07T00:00:00"/>
    <s v="Demorado"/>
    <s v="Córdoba"/>
    <x v="4"/>
    <n v="64"/>
    <s v="Alquiler"/>
    <n v="15565.44"/>
    <n v="443171"/>
    <n v="354536.8"/>
    <n v="73068.760000000009"/>
    <s v="Arturo"/>
    <x v="5"/>
  </r>
  <r>
    <n v="8"/>
    <d v="2016-01-03T00:00:00"/>
    <d v="2016-10-31T00:00:00"/>
    <s v="Demorado"/>
    <s v="Málaga"/>
    <x v="1"/>
    <n v="231"/>
    <s v="Venta"/>
    <n v="85596"/>
    <n v="2194960"/>
    <n v="1755968"/>
    <n v="353396"/>
    <s v="Iván"/>
    <x v="1"/>
  </r>
  <r>
    <n v="9"/>
    <d v="2016-01-04T00:00:00"/>
    <d v="2016-12-28T00:00:00"/>
    <s v="Demorado"/>
    <s v="Sevilla"/>
    <x v="3"/>
    <n v="102"/>
    <s v="Venta"/>
    <n v="40358.199999999997"/>
    <n v="1060865"/>
    <n v="848692"/>
    <n v="171814.8"/>
    <s v="Iván"/>
    <x v="3"/>
  </r>
  <r>
    <n v="10"/>
    <d v="2016-01-04T00:00:00"/>
    <d v="2016-10-06T00:00:00"/>
    <s v="Demorado"/>
    <s v="Cádiz"/>
    <x v="1"/>
    <n v="293"/>
    <s v="Venta"/>
    <n v="80843.72"/>
    <n v="2079253"/>
    <n v="1663402.4"/>
    <n v="335006.88000000012"/>
    <s v="Carlos"/>
    <x v="3"/>
  </r>
  <r>
    <n v="11"/>
    <d v="2016-01-04T00:00:00"/>
    <d v="2016-10-28T00:00:00"/>
    <s v="Demorado"/>
    <s v="Córdoba"/>
    <x v="3"/>
    <n v="117"/>
    <s v="Alquiler"/>
    <n v="23982.720000000001"/>
    <n v="663553"/>
    <n v="530842.4"/>
    <n v="108727.87999999998"/>
    <s v="Arturo"/>
    <x v="6"/>
  </r>
  <r>
    <n v="12"/>
    <d v="2016-01-04T00:00:00"/>
    <d v="2016-04-05T00:00:00"/>
    <s v="En Tiempo"/>
    <s v="Sevilla"/>
    <x v="2"/>
    <n v="182"/>
    <s v="Venta"/>
    <n v="39357.120000000003"/>
    <n v="1035813"/>
    <n v="828650.4"/>
    <n v="167805.47999999998"/>
    <s v="Romina"/>
    <x v="1"/>
  </r>
  <r>
    <n v="13"/>
    <d v="2016-01-04T00:00:00"/>
    <d v="2016-11-04T00:00:00"/>
    <s v="Demorado"/>
    <s v="Sevilla"/>
    <x v="1"/>
    <n v="293"/>
    <s v="Venta"/>
    <n v="116495"/>
    <n v="2973785"/>
    <n v="2379028"/>
    <n v="478262"/>
    <s v="Iván"/>
    <x v="7"/>
  </r>
  <r>
    <n v="14"/>
    <d v="2016-01-04T00:00:00"/>
    <d v="2016-10-01T00:00:00"/>
    <s v="Demorado"/>
    <s v="Cádiz"/>
    <x v="4"/>
    <n v="61"/>
    <s v="Alquiler"/>
    <n v="25992"/>
    <n v="701185"/>
    <n v="560948"/>
    <n v="114245"/>
    <s v="Romina"/>
    <x v="8"/>
  </r>
  <r>
    <n v="15"/>
    <d v="2016-01-04T00:00:00"/>
    <d v="2016-11-29T00:00:00"/>
    <s v="Demorado"/>
    <s v="Sevilla"/>
    <x v="2"/>
    <n v="172"/>
    <s v="Venta"/>
    <n v="31930.44"/>
    <n v="856821"/>
    <n v="685456.8"/>
    <n v="139433.75999999995"/>
    <s v="Arturo"/>
    <x v="7"/>
  </r>
  <r>
    <n v="16"/>
    <d v="2016-01-05T00:00:00"/>
    <d v="2016-11-21T00:00:00"/>
    <s v="Demorado"/>
    <s v="Córdoba"/>
    <x v="4"/>
    <n v="172"/>
    <s v="Venta"/>
    <n v="36282.400000000001"/>
    <n v="974445"/>
    <n v="779556"/>
    <n v="158606.6"/>
    <s v="Romina"/>
    <x v="8"/>
  </r>
  <r>
    <n v="17"/>
    <d v="2016-01-05T00:00:00"/>
    <d v="2016-10-08T00:00:00"/>
    <s v="Demorado"/>
    <s v="Córdoba"/>
    <x v="2"/>
    <n v="53"/>
    <s v="Alquiler"/>
    <n v="13357.84"/>
    <n v="395331"/>
    <n v="316264.8"/>
    <n v="65708.360000000015"/>
    <s v="Sabrina"/>
    <x v="9"/>
  </r>
  <r>
    <n v="18"/>
    <d v="2016-01-06T00:00:00"/>
    <d v="2016-06-06T00:00:00"/>
    <s v="Demorado"/>
    <s v="Cádiz"/>
    <x v="5"/>
    <n v="279"/>
    <s v="Venta"/>
    <n v="66426.2"/>
    <n v="1716090"/>
    <n v="1372872"/>
    <n v="276791.8"/>
    <s v="Romina"/>
    <x v="10"/>
  </r>
  <r>
    <n v="19"/>
    <d v="2016-01-07T00:00:00"/>
    <d v="2016-04-09T00:00:00"/>
    <s v="En Tiempo"/>
    <s v="Córdoba"/>
    <x v="4"/>
    <n v="52"/>
    <s v="Alquiler"/>
    <n v="17757.599999999999"/>
    <n v="509100"/>
    <n v="407280"/>
    <n v="84062.399999999994"/>
    <s v="Sabrina"/>
    <x v="8"/>
  </r>
  <r>
    <n v="20"/>
    <d v="2016-01-08T00:00:00"/>
    <d v="2016-08-19T00:00:00"/>
    <s v="Demorado"/>
    <s v="Sevilla"/>
    <x v="0"/>
    <n v="145"/>
    <s v="Venta"/>
    <n v="45941.84"/>
    <n v="1205981"/>
    <n v="964784.8"/>
    <n v="195254.35999999996"/>
    <s v="Ángeles"/>
    <x v="9"/>
  </r>
  <r>
    <n v="21"/>
    <d v="2016-01-09T00:00:00"/>
    <d v="2016-06-12T00:00:00"/>
    <s v="Demorado"/>
    <s v="Cádiz"/>
    <x v="0"/>
    <n v="221"/>
    <s v="Venta"/>
    <n v="80070.679999999993"/>
    <n v="2057477"/>
    <n v="1645981.6"/>
    <n v="331424.71999999991"/>
    <s v="Romina"/>
    <x v="11"/>
  </r>
  <r>
    <n v="22"/>
    <d v="2016-01-09T00:00:00"/>
    <d v="2016-04-14T00:00:00"/>
    <s v="En Tiempo"/>
    <s v="Córdoba"/>
    <x v="6"/>
    <n v="113"/>
    <s v="Alquiler"/>
    <n v="27877.08"/>
    <n v="764037"/>
    <n v="611229.6"/>
    <n v="124930.32000000002"/>
    <s v="Arturo"/>
    <x v="11"/>
  </r>
  <r>
    <n v="23"/>
    <d v="2016-01-10T00:00:00"/>
    <d v="2016-04-21T00:00:00"/>
    <s v="En Tiempo"/>
    <s v="Córdoba"/>
    <x v="2"/>
    <n v="180"/>
    <s v="Venta"/>
    <n v="56584.160000000003"/>
    <n v="1475414"/>
    <n v="1180331.2"/>
    <n v="238498.64000000004"/>
    <s v="Sabrina"/>
    <x v="2"/>
  </r>
  <r>
    <n v="24"/>
    <d v="2016-01-10T00:00:00"/>
    <d v="2016-12-01T00:00:00"/>
    <s v="Demorado"/>
    <s v="Sevilla"/>
    <x v="1"/>
    <n v="73"/>
    <s v="Alquiler"/>
    <n v="16283.6"/>
    <n v="463875"/>
    <n v="371100"/>
    <n v="76491.399999999994"/>
    <s v="Carlos"/>
    <x v="9"/>
  </r>
  <r>
    <n v="25"/>
    <d v="2016-01-10T00:00:00"/>
    <d v="2016-05-23T00:00:00"/>
    <s v="En Tiempo"/>
    <s v="Córdoba"/>
    <x v="0"/>
    <n v="118"/>
    <s v="Venta"/>
    <n v="45976.36"/>
    <n v="1207169"/>
    <n v="965735.2"/>
    <n v="195457.44000000006"/>
    <s v="Iván"/>
    <x v="2"/>
  </r>
  <r>
    <n v="26"/>
    <d v="2016-01-10T00:00:00"/>
    <d v="2016-06-22T00:00:00"/>
    <s v="Demorado"/>
    <s v="Sevilla"/>
    <x v="3"/>
    <n v="65"/>
    <s v="Alquiler"/>
    <n v="20899.2"/>
    <n v="586265"/>
    <n v="469012"/>
    <n v="96353.8"/>
    <s v="Iván"/>
    <x v="1"/>
  </r>
  <r>
    <n v="27"/>
    <d v="2016-01-11T00:00:00"/>
    <d v="2016-12-23T00:00:00"/>
    <s v="Demorado"/>
    <s v="Sevilla"/>
    <x v="0"/>
    <n v="65"/>
    <s v="Alquiler"/>
    <n v="25465.200000000001"/>
    <n v="695815"/>
    <n v="556652"/>
    <n v="113697.8"/>
    <s v="Arturo"/>
    <x v="4"/>
  </r>
  <r>
    <n v="28"/>
    <d v="2016-01-12T00:00:00"/>
    <d v="2016-06-16T00:00:00"/>
    <s v="Demorado"/>
    <s v="Sevilla"/>
    <x v="3"/>
    <n v="182"/>
    <s v="Venta"/>
    <n v="65473.4"/>
    <n v="1697045"/>
    <n v="1357636"/>
    <n v="273935.59999999998"/>
    <s v="Carlos"/>
    <x v="3"/>
  </r>
  <r>
    <n v="29"/>
    <d v="2016-01-12T00:00:00"/>
    <d v="2016-07-07T00:00:00"/>
    <s v="Demorado"/>
    <s v="Málaga"/>
    <x v="5"/>
    <n v="86"/>
    <s v="Alquiler"/>
    <n v="29011.84"/>
    <n v="790056"/>
    <n v="632044.80000000005"/>
    <n v="128999.35999999996"/>
    <s v="Sabrina"/>
    <x v="0"/>
  </r>
  <r>
    <n v="30"/>
    <d v="2016-01-12T00:00:00"/>
    <d v="2016-08-04T00:00:00"/>
    <s v="Demorado"/>
    <s v="Sevilla"/>
    <x v="6"/>
    <n v="196"/>
    <s v="Venta"/>
    <n v="36883.879999999997"/>
    <n v="975557"/>
    <n v="780445.6"/>
    <n v="158227.52000000002"/>
    <s v="Romina"/>
    <x v="1"/>
  </r>
  <r>
    <n v="31"/>
    <d v="2016-01-13T00:00:00"/>
    <d v="2016-09-24T00:00:00"/>
    <s v="Demorado"/>
    <s v="Sevilla"/>
    <x v="3"/>
    <n v="138"/>
    <s v="Venta"/>
    <n v="55199.96"/>
    <n v="1441859"/>
    <n v="1153487.2"/>
    <n v="233171.84000000005"/>
    <s v="Iván"/>
    <x v="3"/>
  </r>
  <r>
    <n v="32"/>
    <d v="2016-01-13T00:00:00"/>
    <d v="2016-04-12T00:00:00"/>
    <s v="En Tiempo"/>
    <s v="Córdoba"/>
    <x v="1"/>
    <n v="87"/>
    <s v="Alquiler"/>
    <n v="23922.92"/>
    <n v="663833"/>
    <n v="531066.4"/>
    <n v="108843.67999999998"/>
    <s v="Ángeles"/>
    <x v="11"/>
  </r>
  <r>
    <n v="33"/>
    <d v="2016-01-15T00:00:00"/>
    <d v="2016-07-03T00:00:00"/>
    <s v="Demorado"/>
    <s v="Córdoba"/>
    <x v="1"/>
    <n v="178"/>
    <s v="Venta"/>
    <n v="59444.4"/>
    <n v="1540595"/>
    <n v="1232476"/>
    <n v="248674.6"/>
    <s v="Ángeles"/>
    <x v="8"/>
  </r>
  <r>
    <n v="34"/>
    <d v="2016-01-15T00:00:00"/>
    <d v="2016-11-01T00:00:00"/>
    <s v="Demorado"/>
    <s v="Cádiz"/>
    <x v="1"/>
    <n v="276"/>
    <s v="Venta"/>
    <n v="98320.88"/>
    <n v="2519682"/>
    <n v="2015745.6"/>
    <n v="405615.5199999999"/>
    <s v="Ángeles"/>
    <x v="12"/>
  </r>
  <r>
    <n v="35"/>
    <d v="2016-01-15T00:00:00"/>
    <d v="2016-12-31T00:00:00"/>
    <s v="Demorado"/>
    <s v="Cádiz"/>
    <x v="3"/>
    <n v="254"/>
    <s v="Venta"/>
    <n v="71120.84"/>
    <n v="1836256"/>
    <n v="1469004.8"/>
    <n v="296130.36"/>
    <s v="Sabrina"/>
    <x v="4"/>
  </r>
  <r>
    <n v="36"/>
    <d v="2016-01-16T00:00:00"/>
    <d v="2016-12-02T00:00:00"/>
    <s v="Demorado"/>
    <s v="Sevilla"/>
    <x v="2"/>
    <n v="134"/>
    <s v="Venta"/>
    <n v="41183.599999999999"/>
    <n v="1090825"/>
    <n v="872660"/>
    <n v="176981.4"/>
    <s v="Sabrina"/>
    <x v="9"/>
  </r>
  <r>
    <n v="37"/>
    <d v="2016-01-16T00:00:00"/>
    <d v="2016-07-09T00:00:00"/>
    <s v="Demorado"/>
    <s v="Cádiz"/>
    <x v="0"/>
    <n v="222"/>
    <s v="Venta"/>
    <n v="45395.88"/>
    <n v="1197057"/>
    <n v="957645.6"/>
    <n v="194015.52000000002"/>
    <s v="Arturo"/>
    <x v="2"/>
  </r>
  <r>
    <n v="38"/>
    <d v="2016-01-17T00:00:00"/>
    <d v="2016-12-08T00:00:00"/>
    <s v="Demorado"/>
    <s v="Sevilla"/>
    <x v="4"/>
    <n v="293"/>
    <s v="Venta"/>
    <n v="58986"/>
    <n v="1529285"/>
    <n v="1223428"/>
    <n v="246871"/>
    <s v="Carlos"/>
    <x v="12"/>
  </r>
  <r>
    <n v="39"/>
    <d v="2016-01-18T00:00:00"/>
    <d v="2017-01-14T00:00:00"/>
    <s v="Demorado"/>
    <s v="Sevilla"/>
    <x v="3"/>
    <n v="211"/>
    <s v="Venta"/>
    <n v="45281.2"/>
    <n v="1191465"/>
    <n v="953172"/>
    <n v="193011.8"/>
    <s v="Carlos"/>
    <x v="13"/>
  </r>
  <r>
    <n v="40"/>
    <d v="2016-01-18T00:00:00"/>
    <d v="2016-07-22T00:00:00"/>
    <s v="Demorado"/>
    <s v="Málaga"/>
    <x v="3"/>
    <n v="176"/>
    <s v="Venta"/>
    <n v="41447.360000000001"/>
    <n v="1094269"/>
    <n v="875415.2"/>
    <n v="177406.44000000006"/>
    <s v="Iván"/>
    <x v="12"/>
  </r>
  <r>
    <n v="41"/>
    <d v="2016-01-18T00:00:00"/>
    <d v="2016-09-23T00:00:00"/>
    <s v="Demorado"/>
    <s v="Córdoba"/>
    <x v="0"/>
    <n v="224"/>
    <s v="Venta"/>
    <n v="55647.4"/>
    <n v="1458345"/>
    <n v="1166676"/>
    <n v="236021.6"/>
    <s v="Iván"/>
    <x v="5"/>
  </r>
  <r>
    <n v="42"/>
    <d v="2016-01-19T00:00:00"/>
    <d v="2016-11-20T00:00:00"/>
    <s v="Demorado"/>
    <s v="Cádiz"/>
    <x v="1"/>
    <n v="162"/>
    <s v="Venta"/>
    <n v="56193.68"/>
    <n v="1463477"/>
    <n v="1170781.6000000001"/>
    <n v="236501.71999999991"/>
    <s v="Iván"/>
    <x v="14"/>
  </r>
  <r>
    <n v="43"/>
    <d v="2016-01-19T00:00:00"/>
    <d v="2016-09-22T00:00:00"/>
    <s v="Demorado"/>
    <s v="Sevilla"/>
    <x v="0"/>
    <n v="69"/>
    <s v="Alquiler"/>
    <n v="22336.639999999999"/>
    <n v="616201"/>
    <n v="492960.8"/>
    <n v="100903.56000000001"/>
    <s v="Ángeles"/>
    <x v="10"/>
  </r>
  <r>
    <n v="44"/>
    <d v="2016-01-19T00:00:00"/>
    <d v="2016-12-16T00:00:00"/>
    <s v="Demorado"/>
    <s v="Sevilla"/>
    <x v="4"/>
    <n v="274"/>
    <s v="Venta"/>
    <n v="60862.48"/>
    <n v="1573547"/>
    <n v="1258837.6000000001"/>
    <n v="253846.9199999999"/>
    <s v="Ángeles"/>
    <x v="10"/>
  </r>
  <r>
    <n v="45"/>
    <d v="2016-01-20T00:00:00"/>
    <d v="2017-01-02T00:00:00"/>
    <s v="Demorado"/>
    <s v="Córdoba"/>
    <x v="2"/>
    <n v="284"/>
    <s v="Venta"/>
    <n v="113132.32"/>
    <n v="2887543"/>
    <n v="2310034.4"/>
    <n v="464376.28000000009"/>
    <s v="Carlos"/>
    <x v="10"/>
  </r>
  <r>
    <n v="46"/>
    <d v="2016-01-20T00:00:00"/>
    <d v="2016-10-29T00:00:00"/>
    <s v="Demorado"/>
    <s v="Sevilla"/>
    <x v="1"/>
    <n v="219"/>
    <s v="Venta"/>
    <n v="50869.919999999998"/>
    <n v="1330533"/>
    <n v="1064426.3999999999"/>
    <n v="215236.68000000011"/>
    <s v="Romina"/>
    <x v="13"/>
  </r>
  <r>
    <n v="47"/>
    <d v="2016-01-20T00:00:00"/>
    <d v="2016-08-11T00:00:00"/>
    <s v="Demorado"/>
    <s v="Málaga"/>
    <x v="3"/>
    <n v="47"/>
    <s v="Alquiler"/>
    <n v="8993.7199999999993"/>
    <n v="285903"/>
    <n v="228722.4"/>
    <n v="48186.880000000005"/>
    <s v="Sabrina"/>
    <x v="0"/>
  </r>
  <r>
    <n v="48"/>
    <d v="2016-01-20T00:00:00"/>
    <d v="2016-07-06T00:00:00"/>
    <s v="Demorado"/>
    <s v="Sevilla"/>
    <x v="1"/>
    <n v="279"/>
    <s v="Venta"/>
    <n v="57506.52"/>
    <n v="1493973"/>
    <n v="1195178.3999999999"/>
    <n v="241288.0800000001"/>
    <s v="Iván"/>
    <x v="0"/>
  </r>
  <r>
    <n v="49"/>
    <d v="2016-01-20T00:00:00"/>
    <d v="2017-01-11T00:00:00"/>
    <s v="Demorado"/>
    <s v="Córdoba"/>
    <x v="3"/>
    <n v="36"/>
    <s v="Alquiler"/>
    <n v="11870.2"/>
    <n v="358165"/>
    <n v="286532"/>
    <n v="59762.8"/>
    <s v="Iván"/>
    <x v="0"/>
  </r>
  <r>
    <n v="50"/>
    <d v="2016-01-20T00:00:00"/>
    <d v="2016-11-13T00:00:00"/>
    <s v="Demorado"/>
    <s v="Málaga"/>
    <x v="3"/>
    <n v="228"/>
    <s v="Venta"/>
    <n v="37468"/>
    <n v="994110"/>
    <n v="795288"/>
    <n v="161354"/>
    <s v="Romina"/>
    <x v="6"/>
  </r>
  <r>
    <n v="51"/>
    <d v="2016-01-20T00:00:00"/>
    <d v="2016-12-14T00:00:00"/>
    <s v="Demorado"/>
    <s v="Málaga"/>
    <x v="6"/>
    <n v="84"/>
    <s v="Alquiler"/>
    <n v="21612.799999999999"/>
    <n v="605105"/>
    <n v="484084"/>
    <n v="99408.2"/>
    <s v="Carlos"/>
    <x v="11"/>
  </r>
  <r>
    <n v="52"/>
    <d v="2016-01-22T00:00:00"/>
    <d v="2016-09-26T00:00:00"/>
    <s v="Demorado"/>
    <s v="Cádiz"/>
    <x v="4"/>
    <n v="200"/>
    <s v="Venta"/>
    <n v="63061.56"/>
    <n v="1642049"/>
    <n v="1313639.2"/>
    <n v="265348.24000000005"/>
    <s v="Ángeles"/>
    <x v="2"/>
  </r>
  <r>
    <n v="53"/>
    <d v="2016-01-22T00:00:00"/>
    <d v="2016-10-17T00:00:00"/>
    <s v="Demorado"/>
    <s v="Málaga"/>
    <x v="1"/>
    <n v="153"/>
    <s v="Venta"/>
    <n v="56501.919999999998"/>
    <n v="1475233"/>
    <n v="1180186.3999999999"/>
    <n v="238544.68000000011"/>
    <s v="Romina"/>
    <x v="4"/>
  </r>
  <r>
    <n v="54"/>
    <d v="2016-01-22T00:00:00"/>
    <d v="2016-05-30T00:00:00"/>
    <s v="En Tiempo"/>
    <s v="Cádiz"/>
    <x v="4"/>
    <n v="64"/>
    <s v="Alquiler"/>
    <n v="26463.84"/>
    <n v="723481"/>
    <n v="578784.80000000005"/>
    <n v="118232.35999999996"/>
    <s v="Sabrina"/>
    <x v="9"/>
  </r>
  <r>
    <n v="55"/>
    <d v="2016-01-22T00:00:00"/>
    <d v="2016-07-09T00:00:00"/>
    <s v="Demorado"/>
    <s v="Córdoba"/>
    <x v="6"/>
    <n v="120"/>
    <s v="Venta"/>
    <n v="38497.360000000001"/>
    <n v="1019719"/>
    <n v="815775.2"/>
    <n v="165446.44000000006"/>
    <s v="Romina"/>
    <x v="15"/>
  </r>
  <r>
    <n v="56"/>
    <d v="2016-01-23T00:00:00"/>
    <d v="2016-05-01T00:00:00"/>
    <s v="En Tiempo"/>
    <s v="Cádiz"/>
    <x v="2"/>
    <n v="47"/>
    <s v="Alquiler"/>
    <n v="8607.7999999999993"/>
    <n v="275705"/>
    <n v="220564"/>
    <n v="46533.2"/>
    <s v="Ángeles"/>
    <x v="15"/>
  </r>
  <r>
    <n v="57"/>
    <d v="2016-01-23T00:00:00"/>
    <d v="2016-07-04T00:00:00"/>
    <s v="Demorado"/>
    <s v="Málaga"/>
    <x v="3"/>
    <n v="50"/>
    <s v="Alquiler"/>
    <n v="19847.2"/>
    <n v="549215"/>
    <n v="439372"/>
    <n v="89995.8"/>
    <s v="Romina"/>
    <x v="10"/>
  </r>
  <r>
    <n v="58"/>
    <d v="2016-01-24T00:00:00"/>
    <d v="2016-12-21T00:00:00"/>
    <s v="Demorado"/>
    <s v="Cádiz"/>
    <x v="4"/>
    <n v="270"/>
    <s v="Venta"/>
    <n v="90790.04"/>
    <n v="2324111"/>
    <n v="1859288.8"/>
    <n v="374032.16"/>
    <s v="Ángeles"/>
    <x v="11"/>
  </r>
  <r>
    <n v="59"/>
    <d v="2016-01-24T00:00:00"/>
    <d v="2016-11-19T00:00:00"/>
    <s v="Demorado"/>
    <s v="Málaga"/>
    <x v="5"/>
    <n v="159"/>
    <s v="Venta"/>
    <n v="53992.639999999999"/>
    <n v="1410301"/>
    <n v="1128240.8"/>
    <n v="228067.55999999994"/>
    <s v="Carlos"/>
    <x v="4"/>
  </r>
  <r>
    <n v="60"/>
    <d v="2016-01-24T00:00:00"/>
    <d v="2016-06-28T00:00:00"/>
    <s v="Demorado"/>
    <s v="Cádiz"/>
    <x v="4"/>
    <n v="263"/>
    <s v="Venta"/>
    <n v="75571.600000000006"/>
    <n v="1956725"/>
    <n v="1565380"/>
    <n v="315773.40000000002"/>
    <s v="Iván"/>
    <x v="7"/>
  </r>
  <r>
    <n v="61"/>
    <d v="2016-01-24T00:00:00"/>
    <d v="2016-09-12T00:00:00"/>
    <s v="Demorado"/>
    <s v="Sevilla"/>
    <x v="4"/>
    <n v="115"/>
    <s v="Venta"/>
    <n v="44484.6"/>
    <n v="1177325"/>
    <n v="941860"/>
    <n v="190980.4"/>
    <s v="Romina"/>
    <x v="13"/>
  </r>
  <r>
    <n v="62"/>
    <d v="2016-01-24T00:00:00"/>
    <d v="2017-01-23T00:00:00"/>
    <s v="Demorado"/>
    <s v="Málaga"/>
    <x v="0"/>
    <n v="172"/>
    <s v="Venta"/>
    <n v="44562.52"/>
    <n v="1179423"/>
    <n v="943538.4"/>
    <n v="191322.08"/>
    <s v="Carlos"/>
    <x v="2"/>
  </r>
  <r>
    <n v="63"/>
    <d v="2016-01-25T00:00:00"/>
    <d v="2016-09-06T00:00:00"/>
    <s v="Demorado"/>
    <s v="Cádiz"/>
    <x v="0"/>
    <n v="141"/>
    <s v="Alquiler"/>
    <n v="28629.759999999998"/>
    <n v="774629"/>
    <n v="619703.19999999995"/>
    <n v="126296.04000000005"/>
    <s v="Sabrina"/>
    <x v="8"/>
  </r>
  <r>
    <n v="64"/>
    <d v="2016-01-26T00:00:00"/>
    <d v="2016-10-13T00:00:00"/>
    <s v="Demorado"/>
    <s v="Córdoba"/>
    <x v="1"/>
    <n v="51"/>
    <s v="Alquiler"/>
    <n v="19242.400000000001"/>
    <n v="545495"/>
    <n v="436396"/>
    <n v="89856.6"/>
    <s v="Ángeles"/>
    <x v="15"/>
  </r>
  <r>
    <n v="65"/>
    <d v="2016-01-26T00:00:00"/>
    <d v="2016-05-26T00:00:00"/>
    <s v="En Tiempo"/>
    <s v="Málaga"/>
    <x v="1"/>
    <n v="141"/>
    <s v="Venta"/>
    <n v="56279.28"/>
    <n v="1473317"/>
    <n v="1178653.6000000001"/>
    <n v="238384.11999999991"/>
    <s v="Sabrina"/>
    <x v="5"/>
  </r>
  <r>
    <n v="66"/>
    <d v="2016-01-27T00:00:00"/>
    <d v="2016-12-24T00:00:00"/>
    <s v="Demorado"/>
    <s v="Cádiz"/>
    <x v="4"/>
    <n v="269"/>
    <s v="Venta"/>
    <n v="83733.960000000006"/>
    <n v="2155909"/>
    <n v="1724727.2"/>
    <n v="347447.84"/>
    <s v="Arturo"/>
    <x v="10"/>
  </r>
  <r>
    <n v="67"/>
    <d v="2016-01-27T00:00:00"/>
    <d v="2016-10-15T00:00:00"/>
    <s v="Demorado"/>
    <s v="Cádiz"/>
    <x v="4"/>
    <n v="213"/>
    <s v="Venta"/>
    <n v="36981.08"/>
    <n v="985412"/>
    <n v="788329.6"/>
    <n v="160101.32"/>
    <s v="Iván"/>
    <x v="11"/>
  </r>
  <r>
    <n v="68"/>
    <d v="2016-01-27T00:00:00"/>
    <d v="2016-06-28T00:00:00"/>
    <s v="Demorado"/>
    <s v="Córdoba"/>
    <x v="2"/>
    <n v="63"/>
    <s v="Alquiler"/>
    <n v="14207.68"/>
    <n v="413477"/>
    <n v="330781.59999999998"/>
    <n v="68487.72000000003"/>
    <s v="Sabrina"/>
    <x v="1"/>
  </r>
  <r>
    <n v="69"/>
    <d v="2016-01-27T00:00:00"/>
    <d v="2016-10-09T00:00:00"/>
    <s v="Demorado"/>
    <s v="Sevilla"/>
    <x v="3"/>
    <n v="243"/>
    <s v="Venta"/>
    <n v="87263.32"/>
    <n v="2248893"/>
    <n v="1799114.4"/>
    <n v="362515.28000000009"/>
    <s v="Ángeles"/>
    <x v="8"/>
  </r>
  <r>
    <n v="70"/>
    <d v="2016-01-28T00:00:00"/>
    <d v="2016-07-12T00:00:00"/>
    <s v="Demorado"/>
    <s v="Cádiz"/>
    <x v="5"/>
    <n v="174"/>
    <s v="Venta"/>
    <n v="65107.8"/>
    <n v="1684180"/>
    <n v="1347344"/>
    <n v="271728.2"/>
    <s v="Ángeles"/>
    <x v="12"/>
  </r>
  <r>
    <n v="71"/>
    <d v="2016-01-28T00:00:00"/>
    <d v="2016-11-01T00:00:00"/>
    <s v="Demorado"/>
    <s v="Málaga"/>
    <x v="3"/>
    <n v="228"/>
    <s v="Venta"/>
    <n v="76433"/>
    <n v="1976410"/>
    <n v="1581128"/>
    <n v="318849"/>
    <s v="Romina"/>
    <x v="8"/>
  </r>
  <r>
    <n v="72"/>
    <d v="2016-01-28T00:00:00"/>
    <d v="2016-10-15T00:00:00"/>
    <s v="Demorado"/>
    <s v="Sevilla"/>
    <x v="0"/>
    <n v="212"/>
    <s v="Venta"/>
    <n v="58162.080000000002"/>
    <n v="1515437"/>
    <n v="1212349.6000000001"/>
    <n v="244925.31999999989"/>
    <s v="Romina"/>
    <x v="9"/>
  </r>
  <r>
    <n v="73"/>
    <d v="2016-01-28T00:00:00"/>
    <d v="2016-09-04T00:00:00"/>
    <s v="Demorado"/>
    <s v="Cádiz"/>
    <x v="6"/>
    <n v="58"/>
    <s v="Alquiler"/>
    <n v="11813.76"/>
    <n v="356529"/>
    <n v="285223.2"/>
    <n v="59492.039999999986"/>
    <s v="Carlos"/>
    <x v="5"/>
  </r>
  <r>
    <n v="74"/>
    <d v="2016-01-29T00:00:00"/>
    <d v="2016-10-22T00:00:00"/>
    <s v="Demorado"/>
    <s v="Cádiz"/>
    <x v="2"/>
    <n v="226"/>
    <s v="Venta"/>
    <n v="43313.2"/>
    <n v="1134540"/>
    <n v="907632"/>
    <n v="183594.8"/>
    <s v="Carlos"/>
    <x v="10"/>
  </r>
  <r>
    <n v="75"/>
    <d v="2016-01-29T00:00:00"/>
    <d v="2016-08-14T00:00:00"/>
    <s v="Demorado"/>
    <s v="Málaga"/>
    <x v="1"/>
    <n v="38"/>
    <s v="Alquiler"/>
    <n v="6345.48"/>
    <n v="224347"/>
    <n v="179477.6"/>
    <n v="38523.919999999998"/>
    <s v="Iván"/>
    <x v="4"/>
  </r>
  <r>
    <n v="76"/>
    <d v="2016-01-29T00:00:00"/>
    <d v="2016-12-28T00:00:00"/>
    <s v="Demorado"/>
    <s v="Málaga"/>
    <x v="5"/>
    <n v="231"/>
    <s v="Venta"/>
    <n v="69513.240000000005"/>
    <n v="1793591"/>
    <n v="1434872.8"/>
    <n v="289204.95999999996"/>
    <s v="Arturo"/>
    <x v="1"/>
  </r>
  <r>
    <n v="77"/>
    <d v="2016-01-30T00:00:00"/>
    <d v="2016-06-25T00:00:00"/>
    <s v="En Tiempo"/>
    <s v="Cádiz"/>
    <x v="3"/>
    <n v="108"/>
    <s v="Venta"/>
    <n v="43324.68"/>
    <n v="1141477"/>
    <n v="913181.6"/>
    <n v="184970.72000000003"/>
    <s v="Arturo"/>
    <x v="3"/>
  </r>
  <r>
    <n v="78"/>
    <d v="2016-01-31T00:00:00"/>
    <d v="2016-10-04T00:00:00"/>
    <s v="Demorado"/>
    <s v="Cádiz"/>
    <x v="4"/>
    <n v="82"/>
    <s v="Alquiler"/>
    <n v="16901.400000000001"/>
    <n v="484970"/>
    <n v="387976"/>
    <n v="80092.600000000006"/>
    <s v="Ángeles"/>
    <x v="9"/>
  </r>
  <r>
    <n v="79"/>
    <d v="2016-01-31T00:00:00"/>
    <d v="2016-11-27T00:00:00"/>
    <s v="Demorado"/>
    <s v="Cádiz"/>
    <x v="6"/>
    <n v="291"/>
    <s v="Venta"/>
    <n v="99806.36"/>
    <n v="2556969"/>
    <n v="2045575.2"/>
    <n v="411587.44000000006"/>
    <s v="Romina"/>
    <x v="12"/>
  </r>
  <r>
    <n v="80"/>
    <d v="2016-01-31T00:00:00"/>
    <d v="2016-10-05T00:00:00"/>
    <s v="Demorado"/>
    <s v="Cádiz"/>
    <x v="0"/>
    <n v="212"/>
    <s v="Venta"/>
    <n v="52797.279999999999"/>
    <n v="1375592"/>
    <n v="1100473.6000000001"/>
    <n v="222321.11999999991"/>
    <s v="Romina"/>
    <x v="1"/>
  </r>
  <r>
    <n v="81"/>
    <d v="2016-02-01T00:00:00"/>
    <d v="2016-11-17T00:00:00"/>
    <s v="Demorado"/>
    <s v="Sevilla"/>
    <x v="1"/>
    <n v="231"/>
    <s v="Venta"/>
    <n v="71665.759999999995"/>
    <n v="1848729"/>
    <n v="1478983.2"/>
    <n v="298080.04000000004"/>
    <s v="Arturo"/>
    <x v="2"/>
  </r>
  <r>
    <n v="82"/>
    <d v="2016-02-02T00:00:00"/>
    <d v="2016-09-14T00:00:00"/>
    <s v="Demorado"/>
    <s v="Córdoba"/>
    <x v="2"/>
    <n v="111"/>
    <s v="Venta"/>
    <n v="41923.24"/>
    <n v="1106216"/>
    <n v="884972.8"/>
    <n v="179319.95999999996"/>
    <s v="Arturo"/>
    <x v="4"/>
  </r>
  <r>
    <n v="83"/>
    <d v="2016-02-02T00:00:00"/>
    <d v="2016-05-29T00:00:00"/>
    <s v="En Tiempo"/>
    <s v="Cádiz"/>
    <x v="5"/>
    <n v="53"/>
    <s v="Alquiler"/>
    <n v="17924.88"/>
    <n v="507557"/>
    <n v="406045.6"/>
    <n v="83586.520000000019"/>
    <s v="Ángeles"/>
    <x v="15"/>
  </r>
  <r>
    <n v="84"/>
    <d v="2016-02-02T00:00:00"/>
    <d v="2016-07-28T00:00:00"/>
    <s v="Demorado"/>
    <s v="Sevilla"/>
    <x v="5"/>
    <n v="88"/>
    <s v="Alquiler"/>
    <n v="17618.599999999999"/>
    <n v="507425"/>
    <n v="405940"/>
    <n v="83866.399999999994"/>
    <s v="Romina"/>
    <x v="0"/>
  </r>
  <r>
    <n v="85"/>
    <d v="2016-02-02T00:00:00"/>
    <d v="2016-06-03T00:00:00"/>
    <s v="En Tiempo"/>
    <s v="Córdoba"/>
    <x v="1"/>
    <n v="123"/>
    <s v="Venta"/>
    <n v="36015.879999999997"/>
    <n v="961807"/>
    <n v="769445.6"/>
    <n v="156345.52000000002"/>
    <s v="Carlos"/>
    <x v="2"/>
  </r>
  <r>
    <n v="86"/>
    <d v="2016-02-03T00:00:00"/>
    <d v="2017-01-08T00:00:00"/>
    <s v="Demorado"/>
    <s v="Málaga"/>
    <x v="2"/>
    <n v="271"/>
    <s v="Venta"/>
    <n v="84745"/>
    <n v="2178185"/>
    <n v="1742548"/>
    <n v="350892"/>
    <s v="Iván"/>
    <x v="10"/>
  </r>
  <r>
    <n v="87"/>
    <d v="2016-02-03T00:00:00"/>
    <d v="2016-05-12T00:00:00"/>
    <s v="En Tiempo"/>
    <s v="Córdoba"/>
    <x v="3"/>
    <n v="88"/>
    <s v="Venta"/>
    <n v="30523"/>
    <n v="815360"/>
    <n v="652288"/>
    <n v="132549"/>
    <s v="Sabrina"/>
    <x v="11"/>
  </r>
  <r>
    <n v="88"/>
    <d v="2016-02-03T00:00:00"/>
    <d v="2016-10-10T00:00:00"/>
    <s v="Demorado"/>
    <s v="Cádiz"/>
    <x v="3"/>
    <n v="52"/>
    <s v="Alquiler"/>
    <n v="15609.84"/>
    <n v="457681"/>
    <n v="366144.8"/>
    <n v="75926.360000000015"/>
    <s v="Arturo"/>
    <x v="4"/>
  </r>
  <r>
    <n v="89"/>
    <d v="2016-02-04T00:00:00"/>
    <d v="2016-09-27T00:00:00"/>
    <s v="Demorado"/>
    <s v="Córdoba"/>
    <x v="6"/>
    <n v="45"/>
    <s v="Alquiler"/>
    <n v="8051.64"/>
    <n v="256201"/>
    <n v="204960.8"/>
    <n v="43188.560000000012"/>
    <s v="Iván"/>
    <x v="1"/>
  </r>
  <r>
    <n v="90"/>
    <d v="2016-02-04T00:00:00"/>
    <d v="2016-07-24T00:00:00"/>
    <s v="Demorado"/>
    <s v="Málaga"/>
    <x v="3"/>
    <n v="289"/>
    <s v="Venta"/>
    <n v="106547.64"/>
    <n v="2722301"/>
    <n v="2177840.7999999998"/>
    <n v="437912.56000000017"/>
    <s v="Arturo"/>
    <x v="5"/>
  </r>
  <r>
    <n v="91"/>
    <d v="2016-02-04T00:00:00"/>
    <d v="2016-12-16T00:00:00"/>
    <s v="Demorado"/>
    <s v="Sevilla"/>
    <x v="5"/>
    <n v="117"/>
    <s v="Alquiler"/>
    <n v="28230.36"/>
    <n v="760094"/>
    <n v="608075.19999999995"/>
    <n v="123788.44000000005"/>
    <s v="Carlos"/>
    <x v="12"/>
  </r>
  <r>
    <n v="92"/>
    <d v="2016-02-05T00:00:00"/>
    <d v="2016-05-06T00:00:00"/>
    <s v="En Tiempo"/>
    <s v="Málaga"/>
    <x v="1"/>
    <n v="42"/>
    <s v="Alquiler"/>
    <n v="14718.28"/>
    <n v="424517"/>
    <n v="339613.6"/>
    <n v="70185.120000000024"/>
    <s v="Iván"/>
    <x v="3"/>
  </r>
  <r>
    <n v="93"/>
    <d v="2016-02-05T00:00:00"/>
    <d v="2016-10-23T00:00:00"/>
    <s v="Demorado"/>
    <s v="Sevilla"/>
    <x v="4"/>
    <n v="128"/>
    <s v="Venta"/>
    <n v="36040.800000000003"/>
    <n v="958505"/>
    <n v="766804"/>
    <n v="155660.20000000001"/>
    <s v="Carlos"/>
    <x v="3"/>
  </r>
  <r>
    <n v="94"/>
    <d v="2016-02-06T00:00:00"/>
    <d v="2016-06-08T00:00:00"/>
    <s v="En Tiempo"/>
    <s v="Málaga"/>
    <x v="6"/>
    <n v="171"/>
    <s v="Venta"/>
    <n v="37446.32"/>
    <n v="1001843"/>
    <n v="801474.4"/>
    <n v="162922.27999999997"/>
    <s v="Sabrina"/>
    <x v="12"/>
  </r>
  <r>
    <n v="95"/>
    <d v="2016-02-06T00:00:00"/>
    <d v="2016-05-23T00:00:00"/>
    <s v="En Tiempo"/>
    <s v="Córdoba"/>
    <x v="1"/>
    <n v="64"/>
    <s v="Alquiler"/>
    <n v="25665.64"/>
    <n v="700301"/>
    <n v="560240.80000000005"/>
    <n v="114394.55999999995"/>
    <s v="Carlos"/>
    <x v="13"/>
  </r>
  <r>
    <n v="96"/>
    <d v="2016-02-07T00:00:00"/>
    <d v="2017-02-05T00:00:00"/>
    <s v="Demorado"/>
    <s v="Málaga"/>
    <x v="4"/>
    <n v="98"/>
    <s v="Alquiler"/>
    <n v="28174.240000000002"/>
    <n v="765416"/>
    <n v="612332.80000000005"/>
    <n v="124908.95999999995"/>
    <s v="Iván"/>
    <x v="10"/>
  </r>
  <r>
    <n v="97"/>
    <d v="2016-02-07T00:00:00"/>
    <d v="2016-11-07T00:00:00"/>
    <s v="Demorado"/>
    <s v="Cádiz"/>
    <x v="5"/>
    <n v="91"/>
    <s v="Alquiler"/>
    <n v="24226.44"/>
    <n v="662021"/>
    <n v="529616.80000000005"/>
    <n v="108177.75999999995"/>
    <s v="Iván"/>
    <x v="3"/>
  </r>
  <r>
    <n v="98"/>
    <d v="2016-02-07T00:00:00"/>
    <d v="2017-02-01T00:00:00"/>
    <s v="Demorado"/>
    <s v="Córdoba"/>
    <x v="4"/>
    <n v="220"/>
    <s v="Venta"/>
    <n v="57855.28"/>
    <n v="1504267"/>
    <n v="1203413.6000000001"/>
    <n v="242998.11999999991"/>
    <s v="Romina"/>
    <x v="5"/>
  </r>
  <r>
    <n v="99"/>
    <d v="2016-02-07T00:00:00"/>
    <d v="2016-12-22T00:00:00"/>
    <s v="Demorado"/>
    <s v="Córdoba"/>
    <x v="6"/>
    <n v="248"/>
    <s v="Venta"/>
    <n v="81589.440000000002"/>
    <n v="2103721"/>
    <n v="1682976.8"/>
    <n v="339154.75999999995"/>
    <s v="Ángeles"/>
    <x v="7"/>
  </r>
  <r>
    <n v="100"/>
    <d v="2016-02-08T00:00:00"/>
    <d v="2016-06-23T00:00:00"/>
    <s v="En Tiempo"/>
    <s v="Córdoba"/>
    <x v="3"/>
    <n v="120"/>
    <s v="Alquiler"/>
    <n v="20301"/>
    <n v="567860"/>
    <n v="454288"/>
    <n v="93271"/>
    <s v="Iván"/>
    <x v="4"/>
  </r>
  <r>
    <n v="101"/>
    <d v="2016-02-08T00:00:00"/>
    <d v="2016-09-27T00:00:00"/>
    <s v="Demorado"/>
    <s v="Málaga"/>
    <x v="2"/>
    <n v="158"/>
    <s v="Alquiler"/>
    <n v="27427.759999999998"/>
    <n v="747179"/>
    <n v="597743.19999999995"/>
    <n v="122008.04000000005"/>
    <s v="Ángeles"/>
    <x v="0"/>
  </r>
  <r>
    <n v="102"/>
    <d v="2016-02-08T00:00:00"/>
    <d v="2016-05-23T00:00:00"/>
    <s v="En Tiempo"/>
    <s v="Cádiz"/>
    <x v="1"/>
    <n v="41"/>
    <s v="Alquiler"/>
    <n v="16934.400000000001"/>
    <n v="474920"/>
    <n v="379936"/>
    <n v="78049.600000000006"/>
    <s v="Sabrina"/>
    <x v="3"/>
  </r>
  <r>
    <n v="103"/>
    <d v="2016-02-08T00:00:00"/>
    <d v="2016-07-19T00:00:00"/>
    <s v="Demorado"/>
    <s v="Sevilla"/>
    <x v="1"/>
    <n v="252"/>
    <s v="Venta"/>
    <n v="46562.6"/>
    <n v="1224575"/>
    <n v="979660"/>
    <n v="198352.4"/>
    <s v="Ángeles"/>
    <x v="13"/>
  </r>
  <r>
    <n v="104"/>
    <d v="2016-02-09T00:00:00"/>
    <d v="2016-07-14T00:00:00"/>
    <s v="Demorado"/>
    <s v="Córdoba"/>
    <x v="0"/>
    <n v="100"/>
    <s v="Alquiler"/>
    <n v="27226"/>
    <n v="735885"/>
    <n v="588708"/>
    <n v="119951"/>
    <s v="Sabrina"/>
    <x v="3"/>
  </r>
  <r>
    <n v="105"/>
    <d v="2016-02-10T00:00:00"/>
    <d v="2017-02-02T00:00:00"/>
    <s v="Demorado"/>
    <s v="Córdoba"/>
    <x v="5"/>
    <n v="232"/>
    <s v="Venta"/>
    <n v="73257.84"/>
    <n v="1890981"/>
    <n v="1512784.8"/>
    <n v="304938.36"/>
    <s v="Sabrina"/>
    <x v="4"/>
  </r>
  <r>
    <n v="106"/>
    <d v="2016-02-10T00:00:00"/>
    <d v="2017-01-26T00:00:00"/>
    <s v="Demorado"/>
    <s v="Málaga"/>
    <x v="2"/>
    <n v="295"/>
    <s v="Venta"/>
    <n v="83406"/>
    <n v="2142185"/>
    <n v="1713748"/>
    <n v="345031"/>
    <s v="Arturo"/>
    <x v="2"/>
  </r>
  <r>
    <n v="107"/>
    <d v="2016-02-10T00:00:00"/>
    <d v="2016-12-13T00:00:00"/>
    <s v="Demorado"/>
    <s v="Málaga"/>
    <x v="0"/>
    <n v="215"/>
    <s v="Venta"/>
    <n v="70463.72"/>
    <n v="1827803"/>
    <n v="1462242.4"/>
    <n v="295096.88000000012"/>
    <s v="Iván"/>
    <x v="15"/>
  </r>
  <r>
    <n v="108"/>
    <d v="2016-02-12T00:00:00"/>
    <d v="2016-12-20T00:00:00"/>
    <s v="Demorado"/>
    <s v="Cádiz"/>
    <x v="3"/>
    <n v="181"/>
    <s v="Venta"/>
    <n v="70520.88"/>
    <n v="1818782"/>
    <n v="1455025.6"/>
    <n v="293235.5199999999"/>
    <s v="Carlos"/>
    <x v="16"/>
  </r>
  <r>
    <n v="109"/>
    <d v="2016-02-12T00:00:00"/>
    <d v="2016-08-09T00:00:00"/>
    <s v="Demorado"/>
    <s v="Cádiz"/>
    <x v="6"/>
    <n v="295"/>
    <s v="Venta"/>
    <n v="60389"/>
    <n v="1564685"/>
    <n v="1251748"/>
    <n v="252548"/>
    <s v="Arturo"/>
    <x v="6"/>
  </r>
  <r>
    <n v="110"/>
    <d v="2016-02-12T00:00:00"/>
    <d v="2016-12-20T00:00:00"/>
    <s v="Demorado"/>
    <s v="Córdoba"/>
    <x v="1"/>
    <n v="201"/>
    <s v="Venta"/>
    <n v="62651.68"/>
    <n v="1624127"/>
    <n v="1299301.6000000001"/>
    <n v="262173.71999999991"/>
    <s v="Sabrina"/>
    <x v="6"/>
  </r>
  <r>
    <n v="111"/>
    <d v="2016-02-13T00:00:00"/>
    <d v="2016-11-25T00:00:00"/>
    <s v="Demorado"/>
    <s v="Córdoba"/>
    <x v="4"/>
    <n v="159"/>
    <s v="Venta"/>
    <n v="37318.639999999999"/>
    <n v="991151"/>
    <n v="792920.8"/>
    <n v="160911.55999999994"/>
    <s v="Carlos"/>
    <x v="13"/>
  </r>
  <r>
    <n v="112"/>
    <d v="2016-02-13T00:00:00"/>
    <d v="2016-09-22T00:00:00"/>
    <s v="Demorado"/>
    <s v="Málaga"/>
    <x v="1"/>
    <n v="155"/>
    <s v="Venta"/>
    <n v="41449"/>
    <n v="1101285"/>
    <n v="881028"/>
    <n v="178808"/>
    <s v="Arturo"/>
    <x v="7"/>
  </r>
  <r>
    <n v="113"/>
    <d v="2016-02-13T00:00:00"/>
    <d v="2017-01-02T00:00:00"/>
    <s v="Demorado"/>
    <s v="Córdoba"/>
    <x v="3"/>
    <n v="84"/>
    <s v="Venta"/>
    <n v="34612.639999999999"/>
    <n v="923726"/>
    <n v="738980.8"/>
    <n v="150132.55999999994"/>
    <s v="Sabrina"/>
    <x v="8"/>
  </r>
  <r>
    <n v="114"/>
    <d v="2016-02-14T00:00:00"/>
    <d v="2017-01-11T00:00:00"/>
    <s v="Demorado"/>
    <s v="Sevilla"/>
    <x v="6"/>
    <n v="100"/>
    <s v="Venta"/>
    <n v="31351.96"/>
    <n v="843284"/>
    <n v="674627.2"/>
    <n v="137304.84000000005"/>
    <s v="Carlos"/>
    <x v="0"/>
  </r>
  <r>
    <n v="115"/>
    <d v="2016-02-14T00:00:00"/>
    <d v="2016-08-15T00:00:00"/>
    <s v="Demorado"/>
    <s v="Cádiz"/>
    <x v="2"/>
    <n v="50"/>
    <s v="Alquiler"/>
    <n v="16659"/>
    <n v="475235"/>
    <n v="380188"/>
    <n v="78388"/>
    <s v="Romina"/>
    <x v="2"/>
  </r>
  <r>
    <n v="116"/>
    <d v="2016-02-15T00:00:00"/>
    <d v="2017-01-04T00:00:00"/>
    <s v="Demorado"/>
    <s v="Málaga"/>
    <x v="0"/>
    <n v="100"/>
    <s v="Venta"/>
    <n v="38172.36"/>
    <n v="1010144"/>
    <n v="808115.19999999995"/>
    <n v="163856.44000000006"/>
    <s v="Iván"/>
    <x v="3"/>
  </r>
  <r>
    <n v="117"/>
    <d v="2016-02-15T00:00:00"/>
    <d v="2016-09-26T00:00:00"/>
    <s v="Demorado"/>
    <s v="Sevilla"/>
    <x v="6"/>
    <n v="271"/>
    <s v="Venta"/>
    <n v="68225.320000000007"/>
    <n v="1760493"/>
    <n v="1408394.4"/>
    <n v="283873.28000000009"/>
    <s v="Carlos"/>
    <x v="4"/>
  </r>
  <r>
    <n v="118"/>
    <d v="2016-02-15T00:00:00"/>
    <d v="2016-09-10T00:00:00"/>
    <s v="Demorado"/>
    <s v="Málaga"/>
    <x v="3"/>
    <n v="246"/>
    <s v="Venta"/>
    <n v="81051.039999999994"/>
    <n v="2083761"/>
    <n v="1667008.8"/>
    <n v="335701.16"/>
    <s v="Sabrina"/>
    <x v="11"/>
  </r>
  <r>
    <n v="119"/>
    <d v="2016-02-16T00:00:00"/>
    <d v="2016-07-06T00:00:00"/>
    <s v="En Tiempo"/>
    <s v="Sevilla"/>
    <x v="2"/>
    <n v="47"/>
    <s v="Alquiler"/>
    <n v="11550.56"/>
    <n v="344474"/>
    <n v="275579.2"/>
    <n v="57344.239999999991"/>
    <s v="Arturo"/>
    <x v="6"/>
  </r>
  <r>
    <n v="120"/>
    <d v="2016-02-16T00:00:00"/>
    <d v="2016-12-13T00:00:00"/>
    <s v="Demorado"/>
    <s v="Córdoba"/>
    <x v="6"/>
    <n v="168"/>
    <s v="Venta"/>
    <n v="37970.120000000003"/>
    <n v="1010363"/>
    <n v="808290.4"/>
    <n v="164102.47999999998"/>
    <s v="Iván"/>
    <x v="13"/>
  </r>
  <r>
    <n v="121"/>
    <d v="2016-02-17T00:00:00"/>
    <d v="2016-12-06T00:00:00"/>
    <s v="Demorado"/>
    <s v="Sevilla"/>
    <x v="3"/>
    <n v="146"/>
    <s v="Alquiler"/>
    <n v="26654.560000000001"/>
    <n v="725349"/>
    <n v="580279.19999999995"/>
    <n v="118415.24000000005"/>
    <s v="Iván"/>
    <x v="8"/>
  </r>
  <r>
    <n v="122"/>
    <d v="2016-02-17T00:00:00"/>
    <d v="2017-02-05T00:00:00"/>
    <s v="Demorado"/>
    <s v="Córdoba"/>
    <x v="3"/>
    <n v="267"/>
    <s v="Venta"/>
    <n v="54611.4"/>
    <n v="1422395"/>
    <n v="1137916"/>
    <n v="229867.6"/>
    <s v="Arturo"/>
    <x v="1"/>
  </r>
  <r>
    <n v="123"/>
    <d v="2016-02-17T00:00:00"/>
    <d v="2016-07-30T00:00:00"/>
    <s v="Demorado"/>
    <s v="Sevilla"/>
    <x v="1"/>
    <n v="174"/>
    <s v="Venta"/>
    <n v="57657.24"/>
    <n v="1497841"/>
    <n v="1198272.8"/>
    <n v="241910.95999999996"/>
    <s v="Arturo"/>
    <x v="5"/>
  </r>
  <r>
    <n v="124"/>
    <d v="2016-02-18T00:00:00"/>
    <d v="2016-09-05T00:00:00"/>
    <s v="Demorado"/>
    <s v="Córdoba"/>
    <x v="2"/>
    <n v="209"/>
    <s v="Venta"/>
    <n v="36047.120000000003"/>
    <n v="962713"/>
    <n v="770170.4"/>
    <n v="156495.47999999998"/>
    <s v="Carlos"/>
    <x v="8"/>
  </r>
  <r>
    <n v="125"/>
    <d v="2016-02-19T00:00:00"/>
    <d v="2016-08-25T00:00:00"/>
    <s v="Demorado"/>
    <s v="Sevilla"/>
    <x v="2"/>
    <n v="113"/>
    <s v="Venta"/>
    <n v="41763.68"/>
    <n v="1103677"/>
    <n v="882941.6"/>
    <n v="178971.72000000003"/>
    <s v="Romina"/>
    <x v="5"/>
  </r>
  <r>
    <n v="126"/>
    <d v="2016-02-19T00:00:00"/>
    <d v="2016-08-31T00:00:00"/>
    <s v="Demorado"/>
    <s v="Cádiz"/>
    <x v="1"/>
    <n v="187"/>
    <s v="Venta"/>
    <n v="54220.28"/>
    <n v="1409617"/>
    <n v="1127693.6000000001"/>
    <n v="227703.11999999991"/>
    <s v="Ángeles"/>
    <x v="12"/>
  </r>
  <r>
    <n v="127"/>
    <d v="2016-02-20T00:00:00"/>
    <d v="2016-05-29T00:00:00"/>
    <s v="En Tiempo"/>
    <s v="Málaga"/>
    <x v="2"/>
    <n v="132"/>
    <s v="Venta"/>
    <n v="42537.760000000002"/>
    <n v="1123604"/>
    <n v="898883.2"/>
    <n v="182183.04000000004"/>
    <s v="Iván"/>
    <x v="11"/>
  </r>
  <r>
    <n v="128"/>
    <d v="2016-02-20T00:00:00"/>
    <d v="2017-01-04T00:00:00"/>
    <s v="Demorado"/>
    <s v="Cádiz"/>
    <x v="6"/>
    <n v="127"/>
    <s v="Venta"/>
    <n v="48531.6"/>
    <n v="1266675"/>
    <n v="1013340"/>
    <n v="204803.4"/>
    <s v="Sabrina"/>
    <x v="13"/>
  </r>
  <r>
    <n v="129"/>
    <d v="2016-02-21T00:00:00"/>
    <d v="2017-01-08T00:00:00"/>
    <s v="Demorado"/>
    <s v="Cádiz"/>
    <x v="0"/>
    <n v="199"/>
    <s v="Venta"/>
    <n v="53936.04"/>
    <n v="1400411"/>
    <n v="1120328.8"/>
    <n v="226146.15999999995"/>
    <s v="Romina"/>
    <x v="7"/>
  </r>
  <r>
    <n v="130"/>
    <d v="2016-02-21T00:00:00"/>
    <d v="2016-11-23T00:00:00"/>
    <s v="Demorado"/>
    <s v="Sevilla"/>
    <x v="5"/>
    <n v="212"/>
    <s v="Venta"/>
    <n v="54612.84"/>
    <n v="1425581"/>
    <n v="1140464.8"/>
    <n v="230503.35999999996"/>
    <s v="Sabrina"/>
    <x v="3"/>
  </r>
  <r>
    <n v="131"/>
    <d v="2016-02-21T00:00:00"/>
    <d v="2016-09-04T00:00:00"/>
    <s v="Demorado"/>
    <s v="Córdoba"/>
    <x v="5"/>
    <n v="50"/>
    <s v="Alquiler"/>
    <n v="18334.8"/>
    <n v="513830"/>
    <n v="411064"/>
    <n v="84431.2"/>
    <s v="Romina"/>
    <x v="4"/>
  </r>
  <r>
    <n v="132"/>
    <d v="2016-02-21T00:00:00"/>
    <d v="2016-12-04T00:00:00"/>
    <s v="Demorado"/>
    <s v="Sevilla"/>
    <x v="6"/>
    <n v="185"/>
    <s v="Venta"/>
    <n v="50064.2"/>
    <n v="1305115"/>
    <n v="1044092"/>
    <n v="210958.8"/>
    <s v="Iván"/>
    <x v="6"/>
  </r>
  <r>
    <n v="133"/>
    <d v="2016-02-22T00:00:00"/>
    <d v="2016-11-14T00:00:00"/>
    <s v="Demorado"/>
    <s v="Córdoba"/>
    <x v="5"/>
    <n v="55"/>
    <s v="Alquiler"/>
    <n v="14827.56"/>
    <n v="428449"/>
    <n v="342759.2"/>
    <n v="70862.239999999991"/>
    <s v="Arturo"/>
    <x v="13"/>
  </r>
  <r>
    <n v="134"/>
    <d v="2016-02-22T00:00:00"/>
    <d v="2017-02-20T00:00:00"/>
    <s v="Demorado"/>
    <s v="Sevilla"/>
    <x v="0"/>
    <n v="269"/>
    <s v="Venta"/>
    <n v="69682"/>
    <n v="1801710"/>
    <n v="1441368"/>
    <n v="290660"/>
    <s v="Carlos"/>
    <x v="10"/>
  </r>
  <r>
    <n v="135"/>
    <d v="2016-02-22T00:00:00"/>
    <d v="2016-10-05T00:00:00"/>
    <s v="Demorado"/>
    <s v="Cádiz"/>
    <x v="4"/>
    <n v="40"/>
    <s v="Alquiler"/>
    <n v="8584.2000000000007"/>
    <n v="265940"/>
    <n v="212752"/>
    <n v="44603.8"/>
    <s v="Iván"/>
    <x v="15"/>
  </r>
  <r>
    <n v="136"/>
    <d v="2016-02-23T00:00:00"/>
    <d v="2016-06-24T00:00:00"/>
    <s v="En Tiempo"/>
    <s v="Cádiz"/>
    <x v="5"/>
    <n v="98"/>
    <s v="Alquiler"/>
    <n v="24150.400000000001"/>
    <n v="660920"/>
    <n v="528736"/>
    <n v="108033.60000000001"/>
    <s v="Carlos"/>
    <x v="11"/>
  </r>
  <r>
    <n v="137"/>
    <d v="2016-02-23T00:00:00"/>
    <d v="2017-01-19T00:00:00"/>
    <s v="Demorado"/>
    <s v="Córdoba"/>
    <x v="1"/>
    <n v="113"/>
    <s v="Alquiler"/>
    <n v="26342.16"/>
    <n v="722639"/>
    <n v="578111.19999999995"/>
    <n v="118185.64000000004"/>
    <s v="Arturo"/>
    <x v="6"/>
  </r>
  <r>
    <n v="138"/>
    <d v="2016-02-24T00:00:00"/>
    <d v="2016-12-28T00:00:00"/>
    <s v="Demorado"/>
    <s v="Córdoba"/>
    <x v="3"/>
    <n v="85"/>
    <s v="Alquiler"/>
    <n v="26129.200000000001"/>
    <n v="714965"/>
    <n v="571972"/>
    <n v="116863.8"/>
    <s v="Sabrina"/>
    <x v="15"/>
  </r>
  <r>
    <n v="139"/>
    <d v="2016-02-26T00:00:00"/>
    <d v="2016-09-22T00:00:00"/>
    <s v="Demorado"/>
    <s v="Córdoba"/>
    <x v="5"/>
    <n v="57"/>
    <s v="Alquiler"/>
    <n v="20568"/>
    <n v="570410"/>
    <n v="456328"/>
    <n v="93514"/>
    <s v="Carlos"/>
    <x v="15"/>
  </r>
  <r>
    <n v="140"/>
    <d v="2016-02-26T00:00:00"/>
    <d v="2016-06-02T00:00:00"/>
    <s v="En Tiempo"/>
    <s v="Córdoba"/>
    <x v="2"/>
    <n v="216"/>
    <s v="Venta"/>
    <n v="42099.360000000001"/>
    <n v="1112519"/>
    <n v="890015.2"/>
    <n v="180404.44000000006"/>
    <s v="Ángeles"/>
    <x v="11"/>
  </r>
  <r>
    <n v="141"/>
    <d v="2016-02-27T00:00:00"/>
    <d v="2016-12-31T00:00:00"/>
    <s v="Demorado"/>
    <s v="Málaga"/>
    <x v="3"/>
    <n v="40"/>
    <s v="Alquiler"/>
    <n v="17521.080000000002"/>
    <n v="491962"/>
    <n v="393569.6"/>
    <n v="80871.320000000022"/>
    <s v="Carlos"/>
    <x v="10"/>
  </r>
  <r>
    <n v="142"/>
    <d v="2016-02-27T00:00:00"/>
    <d v="2016-09-23T00:00:00"/>
    <s v="Demorado"/>
    <s v="Málaga"/>
    <x v="3"/>
    <n v="118"/>
    <s v="Venta"/>
    <n v="44538.239999999998"/>
    <n v="1164641"/>
    <n v="931712.8"/>
    <n v="188389.95999999996"/>
    <s v="Arturo"/>
    <x v="10"/>
  </r>
  <r>
    <n v="143"/>
    <d v="2016-02-27T00:00:00"/>
    <d v="2016-12-28T00:00:00"/>
    <s v="Demorado"/>
    <s v="Sevilla"/>
    <x v="6"/>
    <n v="128"/>
    <s v="Venta"/>
    <n v="51434.8"/>
    <n v="1347005"/>
    <n v="1077604"/>
    <n v="217966.2"/>
    <s v="Ángeles"/>
    <x v="2"/>
  </r>
  <r>
    <n v="144"/>
    <d v="2016-02-28T00:00:00"/>
    <d v="2016-11-19T00:00:00"/>
    <s v="Demorado"/>
    <s v="Córdoba"/>
    <x v="6"/>
    <n v="117"/>
    <s v="Venta"/>
    <n v="30400.799999999999"/>
    <n v="819355"/>
    <n v="655484"/>
    <n v="133470.20000000001"/>
    <s v="Arturo"/>
    <x v="3"/>
  </r>
  <r>
    <n v="145"/>
    <d v="2016-02-28T00:00:00"/>
    <d v="2016-10-14T00:00:00"/>
    <s v="Demorado"/>
    <s v="Cádiz"/>
    <x v="3"/>
    <n v="44"/>
    <s v="Alquiler"/>
    <n v="11959"/>
    <n v="352035"/>
    <n v="281628"/>
    <n v="58448"/>
    <s v="Arturo"/>
    <x v="13"/>
  </r>
  <r>
    <n v="146"/>
    <d v="2016-02-28T00:00:00"/>
    <d v="2016-08-20T00:00:00"/>
    <s v="Demorado"/>
    <s v="Córdoba"/>
    <x v="1"/>
    <n v="268"/>
    <s v="Venta"/>
    <n v="79970.8"/>
    <n v="2065455"/>
    <n v="1652364"/>
    <n v="333120.2"/>
    <s v="Sabrina"/>
    <x v="7"/>
  </r>
  <r>
    <n v="147"/>
    <d v="2016-02-28T00:00:00"/>
    <d v="2016-05-28T00:00:00"/>
    <s v="En Tiempo"/>
    <s v="Córdoba"/>
    <x v="6"/>
    <n v="70"/>
    <s v="Alquiler"/>
    <n v="28631.52"/>
    <n v="770873"/>
    <n v="616698.4"/>
    <n v="125543.07999999997"/>
    <s v="Carlos"/>
    <x v="2"/>
  </r>
  <r>
    <n v="148"/>
    <d v="2016-02-28T00:00:00"/>
    <d v="2016-05-30T00:00:00"/>
    <s v="En Tiempo"/>
    <s v="Córdoba"/>
    <x v="0"/>
    <n v="105"/>
    <s v="Venta"/>
    <n v="30565.64"/>
    <n v="815726"/>
    <n v="652580.80000000005"/>
    <n v="132579.55999999994"/>
    <s v="Ángeles"/>
    <x v="6"/>
  </r>
  <r>
    <n v="149"/>
    <d v="2016-02-29T00:00:00"/>
    <d v="2017-02-12T00:00:00"/>
    <s v="Demorado"/>
    <s v="Málaga"/>
    <x v="6"/>
    <n v="244"/>
    <s v="Venta"/>
    <n v="58548.24"/>
    <n v="1528991"/>
    <n v="1223192.8"/>
    <n v="247249.95999999996"/>
    <s v="Sabrina"/>
    <x v="2"/>
  </r>
  <r>
    <n v="150"/>
    <d v="2016-03-01T00:00:00"/>
    <d v="2016-12-19T00:00:00"/>
    <s v="Demorado"/>
    <s v="Cádiz"/>
    <x v="0"/>
    <n v="208"/>
    <s v="Venta"/>
    <n v="71234.64"/>
    <n v="1837001"/>
    <n v="1469600.8"/>
    <n v="296165.55999999994"/>
    <s v="Iván"/>
    <x v="12"/>
  </r>
  <r>
    <n v="151"/>
    <d v="2016-03-01T00:00:00"/>
    <d v="2016-10-02T00:00:00"/>
    <s v="Demorado"/>
    <s v="Málaga"/>
    <x v="0"/>
    <n v="122"/>
    <s v="Venta"/>
    <n v="49433.16"/>
    <n v="1296389"/>
    <n v="1037111.2"/>
    <n v="209844.64000000004"/>
    <s v="Sabrina"/>
    <x v="11"/>
  </r>
  <r>
    <n v="152"/>
    <d v="2016-03-02T00:00:00"/>
    <d v="2017-02-13T00:00:00"/>
    <s v="Demorado"/>
    <s v="Cádiz"/>
    <x v="6"/>
    <n v="168"/>
    <s v="Venta"/>
    <n v="41340.92"/>
    <n v="1100133"/>
    <n v="880106.4"/>
    <n v="178685.68"/>
    <s v="Ángeles"/>
    <x v="12"/>
  </r>
  <r>
    <n v="153"/>
    <d v="2016-03-02T00:00:00"/>
    <d v="2016-07-13T00:00:00"/>
    <s v="En Tiempo"/>
    <s v="Cádiz"/>
    <x v="3"/>
    <n v="64"/>
    <s v="Alquiler"/>
    <n v="16415.240000000002"/>
    <n v="471141"/>
    <n v="376912.8"/>
    <n v="77812.960000000006"/>
    <s v="Ángeles"/>
    <x v="13"/>
  </r>
  <r>
    <n v="154"/>
    <d v="2016-03-02T00:00:00"/>
    <d v="2016-09-03T00:00:00"/>
    <s v="Demorado"/>
    <s v="Cádiz"/>
    <x v="2"/>
    <n v="48"/>
    <s v="Alquiler"/>
    <n v="19244.96"/>
    <n v="545409"/>
    <n v="436327.2"/>
    <n v="89836.84"/>
    <s v="Arturo"/>
    <x v="0"/>
  </r>
  <r>
    <n v="155"/>
    <d v="2016-03-03T00:00:00"/>
    <d v="2016-10-02T00:00:00"/>
    <s v="Demorado"/>
    <s v="Cádiz"/>
    <x v="4"/>
    <n v="182"/>
    <s v="Venta"/>
    <n v="55185.8"/>
    <n v="1440080"/>
    <n v="1152064"/>
    <n v="232830.2"/>
    <s v="Arturo"/>
    <x v="0"/>
  </r>
  <r>
    <n v="156"/>
    <d v="2016-03-03T00:00:00"/>
    <d v="2016-07-01T00:00:00"/>
    <s v="En Tiempo"/>
    <s v="Sevilla"/>
    <x v="1"/>
    <n v="281"/>
    <s v="Venta"/>
    <n v="61773.279999999999"/>
    <n v="1597917"/>
    <n v="1278333.6000000001"/>
    <n v="257810.11999999991"/>
    <s v="Arturo"/>
    <x v="13"/>
  </r>
  <r>
    <n v="157"/>
    <d v="2016-03-03T00:00:00"/>
    <d v="2016-10-02T00:00:00"/>
    <s v="Demorado"/>
    <s v="Málaga"/>
    <x v="1"/>
    <n v="197"/>
    <s v="Venta"/>
    <n v="74470.28"/>
    <n v="1928417"/>
    <n v="1542733.6"/>
    <n v="311213.11999999988"/>
    <s v="Ángeles"/>
    <x v="0"/>
  </r>
  <r>
    <n v="158"/>
    <d v="2016-03-03T00:00:00"/>
    <d v="2016-10-10T00:00:00"/>
    <s v="Demorado"/>
    <s v="Cádiz"/>
    <x v="6"/>
    <n v="97"/>
    <s v="Alquiler"/>
    <n v="28173"/>
    <n v="768185"/>
    <n v="614548"/>
    <n v="125464"/>
    <s v="Sabrina"/>
    <x v="2"/>
  </r>
  <r>
    <n v="159"/>
    <d v="2016-03-04T00:00:00"/>
    <d v="2016-08-01T00:00:00"/>
    <s v="Demorado"/>
    <s v="Málaga"/>
    <x v="5"/>
    <n v="99"/>
    <s v="Alquiler"/>
    <n v="21833.119999999999"/>
    <n v="599663"/>
    <n v="479730.4"/>
    <n v="98099.479999999981"/>
    <s v="Arturo"/>
    <x v="8"/>
  </r>
  <r>
    <n v="160"/>
    <d v="2016-03-04T00:00:00"/>
    <d v="2016-07-23T00:00:00"/>
    <s v="En Tiempo"/>
    <s v="Cádiz"/>
    <x v="4"/>
    <n v="207"/>
    <s v="Venta"/>
    <n v="34131.120000000003"/>
    <n v="911713"/>
    <n v="729370.4"/>
    <n v="148211.47999999998"/>
    <s v="Ángeles"/>
    <x v="8"/>
  </r>
  <r>
    <n v="161"/>
    <d v="2016-03-04T00:00:00"/>
    <d v="2016-07-29T00:00:00"/>
    <s v="En Tiempo"/>
    <s v="Sevilla"/>
    <x v="4"/>
    <n v="158"/>
    <s v="Venta"/>
    <n v="51576.2"/>
    <n v="1341965"/>
    <n v="1073572"/>
    <n v="216816.8"/>
    <s v="Iván"/>
    <x v="13"/>
  </r>
  <r>
    <n v="162"/>
    <d v="2016-03-05T00:00:00"/>
    <d v="2016-08-16T00:00:00"/>
    <s v="Demorado"/>
    <s v="Cádiz"/>
    <x v="6"/>
    <n v="245"/>
    <s v="Venta"/>
    <n v="53298"/>
    <n v="1398160"/>
    <n v="1118528"/>
    <n v="226334"/>
    <s v="Iván"/>
    <x v="9"/>
  </r>
  <r>
    <n v="163"/>
    <d v="2016-03-05T00:00:00"/>
    <d v="2016-11-23T00:00:00"/>
    <s v="Demorado"/>
    <s v="Sevilla"/>
    <x v="0"/>
    <n v="259"/>
    <s v="Venta"/>
    <n v="45682.6"/>
    <n v="1197575"/>
    <n v="958060"/>
    <n v="193832.4"/>
    <s v="Romina"/>
    <x v="1"/>
  </r>
  <r>
    <n v="164"/>
    <d v="2016-03-05T00:00:00"/>
    <d v="2016-09-13T00:00:00"/>
    <s v="Demorado"/>
    <s v="Málaga"/>
    <x v="5"/>
    <n v="280"/>
    <s v="Venta"/>
    <n v="55167.24"/>
    <n v="1432166"/>
    <n v="1145732.8"/>
    <n v="231265.95999999996"/>
    <s v="Romina"/>
    <x v="12"/>
  </r>
  <r>
    <n v="165"/>
    <d v="2016-03-05T00:00:00"/>
    <d v="2016-10-11T00:00:00"/>
    <s v="Demorado"/>
    <s v="Cádiz"/>
    <x v="0"/>
    <n v="97"/>
    <s v="Venta"/>
    <n v="39055.160000000003"/>
    <n v="1037589"/>
    <n v="830071.2"/>
    <n v="168462.64000000004"/>
    <s v="Sabrina"/>
    <x v="8"/>
  </r>
  <r>
    <n v="166"/>
    <d v="2016-03-06T00:00:00"/>
    <d v="2016-07-29T00:00:00"/>
    <s v="En Tiempo"/>
    <s v="Cádiz"/>
    <x v="3"/>
    <n v="247"/>
    <s v="Venta"/>
    <n v="90162"/>
    <n v="2311985"/>
    <n v="1849588"/>
    <n v="372235"/>
    <s v="Sabrina"/>
    <x v="12"/>
  </r>
  <r>
    <n v="167"/>
    <d v="2016-03-06T00:00:00"/>
    <d v="2017-01-14T00:00:00"/>
    <s v="Demorado"/>
    <s v="Córdoba"/>
    <x v="3"/>
    <n v="165"/>
    <s v="Venta"/>
    <n v="53933.36"/>
    <n v="1407244"/>
    <n v="1125795.2"/>
    <n v="227515.44000000006"/>
    <s v="Sabrina"/>
    <x v="9"/>
  </r>
  <r>
    <n v="168"/>
    <d v="2016-03-06T00:00:00"/>
    <d v="2016-10-15T00:00:00"/>
    <s v="Demorado"/>
    <s v="Sevilla"/>
    <x v="4"/>
    <n v="218"/>
    <s v="Venta"/>
    <n v="72895.399999999994"/>
    <n v="1878520"/>
    <n v="1502816"/>
    <n v="302808.59999999998"/>
    <s v="Carlos"/>
    <x v="4"/>
  </r>
  <r>
    <n v="169"/>
    <d v="2016-03-07T00:00:00"/>
    <d v="2016-07-14T00:00:00"/>
    <s v="En Tiempo"/>
    <s v="Cádiz"/>
    <x v="1"/>
    <n v="283"/>
    <s v="Venta"/>
    <n v="82592.12"/>
    <n v="2116563"/>
    <n v="1693250.4"/>
    <n v="340720.4800000001"/>
    <s v="Iván"/>
    <x v="12"/>
  </r>
  <r>
    <n v="170"/>
    <d v="2016-03-08T00:00:00"/>
    <d v="2017-02-20T00:00:00"/>
    <s v="Demorado"/>
    <s v="Córdoba"/>
    <x v="5"/>
    <n v="67"/>
    <s v="Alquiler"/>
    <n v="23126.44"/>
    <n v="633771"/>
    <n v="507016.8"/>
    <n v="103627.76000000001"/>
    <s v="Carlos"/>
    <x v="9"/>
  </r>
  <r>
    <n v="171"/>
    <d v="2016-03-08T00:00:00"/>
    <d v="2016-11-13T00:00:00"/>
    <s v="Demorado"/>
    <s v="Málaga"/>
    <x v="0"/>
    <n v="140"/>
    <s v="Venta"/>
    <n v="53713.599999999999"/>
    <n v="1395125"/>
    <n v="1116100"/>
    <n v="225311.4"/>
    <s v="Carlos"/>
    <x v="13"/>
  </r>
  <r>
    <n v="172"/>
    <d v="2016-03-08T00:00:00"/>
    <d v="2016-10-19T00:00:00"/>
    <s v="Demorado"/>
    <s v="Málaga"/>
    <x v="3"/>
    <n v="104"/>
    <s v="Alquiler"/>
    <n v="21682.080000000002"/>
    <n v="594737"/>
    <n v="475789.6"/>
    <n v="97265.320000000022"/>
    <s v="Ángeles"/>
    <x v="6"/>
  </r>
  <r>
    <n v="173"/>
    <d v="2016-03-09T00:00:00"/>
    <d v="2017-03-08T00:00:00"/>
    <s v="Demorado"/>
    <s v="Sevilla"/>
    <x v="3"/>
    <n v="265"/>
    <s v="Venta"/>
    <n v="95282.04"/>
    <n v="2436961"/>
    <n v="1949568.8"/>
    <n v="392110.16"/>
    <s v="Carlos"/>
    <x v="13"/>
  </r>
  <r>
    <n v="174"/>
    <d v="2016-03-09T00:00:00"/>
    <d v="2016-08-25T00:00:00"/>
    <s v="Demorado"/>
    <s v="Cádiz"/>
    <x v="0"/>
    <n v="137"/>
    <s v="Venta"/>
    <n v="44191.64"/>
    <n v="1167901"/>
    <n v="934320.8"/>
    <n v="189388.55999999994"/>
    <s v="Carlos"/>
    <x v="1"/>
  </r>
  <r>
    <n v="175"/>
    <d v="2016-03-10T00:00:00"/>
    <d v="2016-08-25T00:00:00"/>
    <s v="Demorado"/>
    <s v="Cádiz"/>
    <x v="6"/>
    <n v="49"/>
    <s v="Alquiler"/>
    <n v="16023.44"/>
    <n v="453421"/>
    <n v="362736.8"/>
    <n v="74660.760000000009"/>
    <s v="Romina"/>
    <x v="3"/>
  </r>
  <r>
    <n v="176"/>
    <d v="2016-03-10T00:00:00"/>
    <d v="2016-08-30T00:00:00"/>
    <s v="Demorado"/>
    <s v="Córdoba"/>
    <x v="0"/>
    <n v="190"/>
    <s v="Venta"/>
    <n v="65677.399999999994"/>
    <n v="1695320"/>
    <n v="1356256"/>
    <n v="273386.59999999998"/>
    <s v="Iván"/>
    <x v="2"/>
  </r>
  <r>
    <n v="177"/>
    <d v="2016-03-11T00:00:00"/>
    <d v="2016-09-01T00:00:00"/>
    <s v="Demorado"/>
    <s v="Córdoba"/>
    <x v="4"/>
    <n v="145"/>
    <s v="Venta"/>
    <n v="56013.48"/>
    <n v="1467497"/>
    <n v="1173997.6000000001"/>
    <n v="237485.9199999999"/>
    <s v="Iván"/>
    <x v="3"/>
  </r>
  <r>
    <n v="178"/>
    <d v="2016-03-11T00:00:00"/>
    <d v="2016-10-26T00:00:00"/>
    <s v="Demorado"/>
    <s v="Cádiz"/>
    <x v="1"/>
    <n v="114"/>
    <s v="Alquiler"/>
    <n v="19508"/>
    <n v="549785"/>
    <n v="439828"/>
    <n v="90449"/>
    <s v="Ángeles"/>
    <x v="8"/>
  </r>
  <r>
    <n v="179"/>
    <d v="2016-03-12T00:00:00"/>
    <d v="2017-02-27T00:00:00"/>
    <s v="Demorado"/>
    <s v="Cádiz"/>
    <x v="6"/>
    <n v="152"/>
    <s v="Venta"/>
    <n v="33050.120000000003"/>
    <n v="884813"/>
    <n v="707850.4"/>
    <n v="143912.47999999998"/>
    <s v="Iván"/>
    <x v="7"/>
  </r>
  <r>
    <n v="180"/>
    <d v="2016-03-12T00:00:00"/>
    <d v="2016-06-21T00:00:00"/>
    <s v="En Tiempo"/>
    <s v="Córdoba"/>
    <x v="6"/>
    <n v="195"/>
    <s v="Venta"/>
    <n v="73899.12"/>
    <n v="1911413"/>
    <n v="1529130.4"/>
    <n v="308383.4800000001"/>
    <s v="Iván"/>
    <x v="5"/>
  </r>
  <r>
    <n v="181"/>
    <d v="2016-03-12T00:00:00"/>
    <d v="2016-08-11T00:00:00"/>
    <s v="Demorado"/>
    <s v="Cádiz"/>
    <x v="5"/>
    <n v="37"/>
    <s v="Alquiler"/>
    <n v="14011.36"/>
    <n v="404069"/>
    <n v="323255.2"/>
    <n v="66802.439999999988"/>
    <s v="Carlos"/>
    <x v="11"/>
  </r>
  <r>
    <n v="182"/>
    <d v="2016-03-13T00:00:00"/>
    <d v="2016-08-25T00:00:00"/>
    <s v="Demorado"/>
    <s v="Málaga"/>
    <x v="3"/>
    <n v="155"/>
    <s v="Venta"/>
    <n v="52205.16"/>
    <n v="1359539"/>
    <n v="1087631.2"/>
    <n v="219702.64000000004"/>
    <s v="Carlos"/>
    <x v="0"/>
  </r>
  <r>
    <n v="183"/>
    <d v="2016-03-14T00:00:00"/>
    <d v="2016-09-02T00:00:00"/>
    <s v="Demorado"/>
    <s v="Córdoba"/>
    <x v="4"/>
    <n v="228"/>
    <s v="Venta"/>
    <n v="56772.88"/>
    <n v="1483007"/>
    <n v="1186405.6000000001"/>
    <n v="239828.5199999999"/>
    <s v="Romina"/>
    <x v="6"/>
  </r>
  <r>
    <n v="184"/>
    <d v="2016-03-14T00:00:00"/>
    <d v="2016-10-24T00:00:00"/>
    <s v="Demorado"/>
    <s v="Sevilla"/>
    <x v="6"/>
    <n v="268"/>
    <s v="Venta"/>
    <n v="57182.68"/>
    <n v="1484477"/>
    <n v="1187581.6000000001"/>
    <n v="239712.71999999991"/>
    <s v="Arturo"/>
    <x v="6"/>
  </r>
  <r>
    <n v="185"/>
    <d v="2016-03-15T00:00:00"/>
    <d v="2016-08-27T00:00:00"/>
    <s v="Demorado"/>
    <s v="Cádiz"/>
    <x v="5"/>
    <n v="262"/>
    <s v="Venta"/>
    <n v="83708.2"/>
    <n v="2146415"/>
    <n v="1717132"/>
    <n v="345574.8"/>
    <s v="Ángeles"/>
    <x v="3"/>
  </r>
  <r>
    <n v="186"/>
    <d v="2016-03-16T00:00:00"/>
    <d v="2016-10-23T00:00:00"/>
    <s v="Demorado"/>
    <s v="Sevilla"/>
    <x v="2"/>
    <n v="81"/>
    <s v="Venta"/>
    <n v="29990.720000000001"/>
    <n v="816353"/>
    <n v="653082.4"/>
    <n v="133279.87999999998"/>
    <s v="Iván"/>
    <x v="0"/>
  </r>
  <r>
    <n v="187"/>
    <d v="2016-03-16T00:00:00"/>
    <d v="2016-12-10T00:00:00"/>
    <s v="Demorado"/>
    <s v="Cádiz"/>
    <x v="5"/>
    <n v="88"/>
    <s v="Venta"/>
    <n v="36053.199999999997"/>
    <n v="955515"/>
    <n v="764412"/>
    <n v="155049.79999999999"/>
    <s v="Ángeles"/>
    <x v="8"/>
  </r>
  <r>
    <n v="188"/>
    <d v="2016-03-16T00:00:00"/>
    <d v="2017-02-08T00:00:00"/>
    <s v="Demorado"/>
    <s v="Sevilla"/>
    <x v="0"/>
    <n v="56"/>
    <s v="Alquiler"/>
    <n v="20284.560000000001"/>
    <n v="573749"/>
    <n v="458999.2"/>
    <n v="94465.239999999991"/>
    <s v="Romina"/>
    <x v="9"/>
  </r>
  <r>
    <n v="189"/>
    <d v="2016-03-17T00:00:00"/>
    <d v="2016-10-25T00:00:00"/>
    <s v="Demorado"/>
    <s v="Málaga"/>
    <x v="1"/>
    <n v="157"/>
    <s v="Venta"/>
    <n v="49724"/>
    <n v="1298085"/>
    <n v="1038468"/>
    <n v="209893"/>
    <s v="Iván"/>
    <x v="13"/>
  </r>
  <r>
    <n v="190"/>
    <d v="2016-03-17T00:00:00"/>
    <d v="2016-10-25T00:00:00"/>
    <s v="Demorado"/>
    <s v="Málaga"/>
    <x v="5"/>
    <n v="92"/>
    <s v="Alquiler"/>
    <n v="16877.400000000001"/>
    <n v="484695"/>
    <n v="387756"/>
    <n v="80061.600000000006"/>
    <s v="Arturo"/>
    <x v="3"/>
  </r>
  <r>
    <n v="191"/>
    <d v="2016-03-18T00:00:00"/>
    <d v="2016-07-23T00:00:00"/>
    <s v="En Tiempo"/>
    <s v="Córdoba"/>
    <x v="1"/>
    <n v="64"/>
    <s v="Alquiler"/>
    <n v="16313"/>
    <n v="467810"/>
    <n v="374248"/>
    <n v="77249"/>
    <s v="Romina"/>
    <x v="6"/>
  </r>
  <r>
    <n v="192"/>
    <d v="2016-03-18T00:00:00"/>
    <d v="2017-03-09T00:00:00"/>
    <s v="Demorado"/>
    <s v="Sevilla"/>
    <x v="2"/>
    <n v="50"/>
    <s v="Alquiler"/>
    <n v="21216.639999999999"/>
    <n v="590101"/>
    <n v="472080.8"/>
    <n v="96803.560000000012"/>
    <s v="Arturo"/>
    <x v="11"/>
  </r>
  <r>
    <n v="193"/>
    <d v="2016-03-18T00:00:00"/>
    <d v="2016-10-07T00:00:00"/>
    <s v="Demorado"/>
    <s v="Málaga"/>
    <x v="2"/>
    <n v="52"/>
    <s v="Alquiler"/>
    <n v="17442.04"/>
    <n v="490136"/>
    <n v="392108.79999999999"/>
    <n v="80585.16"/>
    <s v="Ángeles"/>
    <x v="11"/>
  </r>
  <r>
    <n v="194"/>
    <d v="2016-03-19T00:00:00"/>
    <d v="2016-09-14T00:00:00"/>
    <s v="Demorado"/>
    <s v="Córdoba"/>
    <x v="1"/>
    <n v="111"/>
    <s v="Venta"/>
    <n v="38886.800000000003"/>
    <n v="1023380"/>
    <n v="818704"/>
    <n v="165789.20000000001"/>
    <s v="Arturo"/>
    <x v="6"/>
  </r>
  <r>
    <n v="195"/>
    <d v="2016-03-19T00:00:00"/>
    <d v="2016-07-21T00:00:00"/>
    <s v="En Tiempo"/>
    <s v="Sevilla"/>
    <x v="0"/>
    <n v="58"/>
    <s v="Alquiler"/>
    <n v="8896.08"/>
    <n v="287337"/>
    <n v="229869.6"/>
    <n v="48571.319999999992"/>
    <s v="Romina"/>
    <x v="1"/>
  </r>
  <r>
    <n v="196"/>
    <d v="2016-03-20T00:00:00"/>
    <d v="2016-11-10T00:00:00"/>
    <s v="Demorado"/>
    <s v="Córdoba"/>
    <x v="3"/>
    <n v="278"/>
    <s v="Venta"/>
    <n v="52863.68"/>
    <n v="1373202"/>
    <n v="1098561.6000000001"/>
    <n v="221776.71999999991"/>
    <s v="Romina"/>
    <x v="1"/>
  </r>
  <r>
    <n v="197"/>
    <d v="2016-03-20T00:00:00"/>
    <d v="2017-01-13T00:00:00"/>
    <s v="Demorado"/>
    <s v="Sevilla"/>
    <x v="4"/>
    <n v="81"/>
    <s v="Alquiler"/>
    <n v="19989.52"/>
    <n v="556223"/>
    <n v="444978.4"/>
    <n v="91255.079999999973"/>
    <s v="Romina"/>
    <x v="9"/>
  </r>
  <r>
    <n v="198"/>
    <d v="2016-03-21T00:00:00"/>
    <d v="2016-08-14T00:00:00"/>
    <s v="En Tiempo"/>
    <s v="Córdoba"/>
    <x v="6"/>
    <n v="171"/>
    <s v="Alquiler"/>
    <n v="27653.279999999999"/>
    <n v="757367"/>
    <n v="605893.6"/>
    <n v="123820.12000000002"/>
    <s v="Arturo"/>
    <x v="12"/>
  </r>
  <r>
    <n v="199"/>
    <d v="2016-03-21T00:00:00"/>
    <d v="2017-03-10T00:00:00"/>
    <s v="Demorado"/>
    <s v="Málaga"/>
    <x v="5"/>
    <n v="172"/>
    <s v="Venta"/>
    <n v="32520.720000000001"/>
    <n v="878828"/>
    <n v="703062.4"/>
    <n v="143244.87999999998"/>
    <s v="Ángeles"/>
    <x v="2"/>
  </r>
  <r>
    <n v="200"/>
    <d v="2016-03-22T00:00:00"/>
    <d v="2016-09-26T00:00:00"/>
    <s v="Demorado"/>
    <s v="Sevilla"/>
    <x v="2"/>
    <n v="278"/>
    <s v="Venta"/>
    <n v="83143.72"/>
    <n v="2144828"/>
    <n v="1715862.4"/>
    <n v="345821.88000000012"/>
    <s v="Arturo"/>
    <x v="13"/>
  </r>
  <r>
    <n v="201"/>
    <d v="2016-03-22T00:00:00"/>
    <d v="2016-11-09T00:00:00"/>
    <s v="Demorado"/>
    <s v="Córdoba"/>
    <x v="0"/>
    <n v="240"/>
    <s v="Venta"/>
    <n v="41292.400000000001"/>
    <n v="1087470"/>
    <n v="869976"/>
    <n v="176201.60000000001"/>
    <s v="Arturo"/>
    <x v="4"/>
  </r>
  <r>
    <n v="202"/>
    <d v="2016-03-22T00:00:00"/>
    <d v="2016-08-13T00:00:00"/>
    <s v="En Tiempo"/>
    <s v="Sevilla"/>
    <x v="2"/>
    <n v="49"/>
    <s v="Alquiler"/>
    <n v="10953.88"/>
    <n v="334757"/>
    <n v="267805.59999999998"/>
    <n v="55997.520000000026"/>
    <s v="Ángeles"/>
    <x v="6"/>
  </r>
  <r>
    <n v="203"/>
    <d v="2016-03-22T00:00:00"/>
    <d v="2016-07-16T00:00:00"/>
    <s v="En Tiempo"/>
    <s v="Córdoba"/>
    <x v="6"/>
    <n v="164"/>
    <s v="Venta"/>
    <n v="35372.92"/>
    <n v="939283"/>
    <n v="751426.4"/>
    <n v="152483.68"/>
    <s v="Sabrina"/>
    <x v="4"/>
  </r>
  <r>
    <n v="204"/>
    <d v="2016-03-23T00:00:00"/>
    <d v="2016-11-09T00:00:00"/>
    <s v="Demorado"/>
    <s v="Málaga"/>
    <x v="3"/>
    <n v="100"/>
    <s v="Alquiler"/>
    <n v="26783.200000000001"/>
    <n v="728665"/>
    <n v="582932"/>
    <n v="118949.8"/>
    <s v="Sabrina"/>
    <x v="9"/>
  </r>
  <r>
    <n v="205"/>
    <d v="2016-03-23T00:00:00"/>
    <d v="2016-12-04T00:00:00"/>
    <s v="Demorado"/>
    <s v="Sevilla"/>
    <x v="4"/>
    <n v="269"/>
    <s v="Venta"/>
    <n v="78979.679999999993"/>
    <n v="2038877"/>
    <n v="1631101.6"/>
    <n v="328795.71999999991"/>
    <s v="Sabrina"/>
    <x v="4"/>
  </r>
  <r>
    <n v="206"/>
    <d v="2016-03-23T00:00:00"/>
    <d v="2017-02-21T00:00:00"/>
    <s v="Demorado"/>
    <s v="Málaga"/>
    <x v="2"/>
    <n v="246"/>
    <s v="Venta"/>
    <n v="89129"/>
    <n v="2289985"/>
    <n v="1831988"/>
    <n v="368868"/>
    <s v="Carlos"/>
    <x v="13"/>
  </r>
  <r>
    <n v="207"/>
    <d v="2016-03-23T00:00:00"/>
    <d v="2016-08-19T00:00:00"/>
    <s v="En Tiempo"/>
    <s v="Sevilla"/>
    <x v="6"/>
    <n v="127"/>
    <s v="Venta"/>
    <n v="52697.96"/>
    <n v="1374609"/>
    <n v="1099687.2"/>
    <n v="222223.84000000005"/>
    <s v="Sabrina"/>
    <x v="8"/>
  </r>
  <r>
    <n v="208"/>
    <d v="2016-03-23T00:00:00"/>
    <d v="2016-09-27T00:00:00"/>
    <s v="Demorado"/>
    <s v="Sevilla"/>
    <x v="1"/>
    <n v="150"/>
    <s v="Venta"/>
    <n v="53758.2"/>
    <n v="1406165"/>
    <n v="1124932"/>
    <n v="227474.8"/>
    <s v="Arturo"/>
    <x v="11"/>
  </r>
  <r>
    <n v="209"/>
    <d v="2016-03-24T00:00:00"/>
    <d v="2016-09-21T00:00:00"/>
    <s v="Demorado"/>
    <s v="Málaga"/>
    <x v="2"/>
    <n v="164"/>
    <s v="Venta"/>
    <n v="64956.92"/>
    <n v="1680433"/>
    <n v="1344346.4"/>
    <n v="271129.68000000011"/>
    <s v="Ángeles"/>
    <x v="5"/>
  </r>
  <r>
    <n v="210"/>
    <d v="2016-03-24T00:00:00"/>
    <d v="2017-03-03T00:00:00"/>
    <s v="Demorado"/>
    <s v="Málaga"/>
    <x v="0"/>
    <n v="199"/>
    <s v="Venta"/>
    <n v="50673.760000000002"/>
    <n v="1334079"/>
    <n v="1067263.2"/>
    <n v="216142.04000000004"/>
    <s v="Romina"/>
    <x v="11"/>
  </r>
  <r>
    <n v="211"/>
    <d v="2016-03-25T00:00:00"/>
    <d v="2016-08-11T00:00:00"/>
    <s v="En Tiempo"/>
    <s v="Córdoba"/>
    <x v="3"/>
    <n v="266"/>
    <s v="Venta"/>
    <n v="84361.84"/>
    <n v="2170731"/>
    <n v="1736584.8"/>
    <n v="349784.36"/>
    <s v="Romina"/>
    <x v="13"/>
  </r>
  <r>
    <n v="212"/>
    <d v="2016-03-25T00:00:00"/>
    <d v="2016-10-25T00:00:00"/>
    <s v="Demorado"/>
    <s v="Málaga"/>
    <x v="4"/>
    <n v="57"/>
    <s v="Alquiler"/>
    <n v="18483.240000000002"/>
    <n v="528641"/>
    <n v="422912.8"/>
    <n v="87244.96"/>
    <s v="Romina"/>
    <x v="13"/>
  </r>
  <r>
    <n v="213"/>
    <d v="2016-03-26T00:00:00"/>
    <d v="2017-01-19T00:00:00"/>
    <s v="Demorado"/>
    <s v="Córdoba"/>
    <x v="6"/>
    <n v="218"/>
    <s v="Venta"/>
    <n v="76186.720000000001"/>
    <n v="1969003"/>
    <n v="1575202.4"/>
    <n v="317613.88000000012"/>
    <s v="Arturo"/>
    <x v="9"/>
  </r>
  <r>
    <n v="214"/>
    <d v="2016-03-26T00:00:00"/>
    <d v="2016-08-26T00:00:00"/>
    <s v="Demorado"/>
    <s v="Córdoba"/>
    <x v="3"/>
    <n v="156"/>
    <s v="Venta"/>
    <n v="54527.44"/>
    <n v="1421496"/>
    <n v="1137196.8"/>
    <n v="229771.75999999995"/>
    <s v="Romina"/>
    <x v="3"/>
  </r>
  <r>
    <n v="215"/>
    <d v="2016-03-27T00:00:00"/>
    <d v="2016-07-13T00:00:00"/>
    <s v="En Tiempo"/>
    <s v="Córdoba"/>
    <x v="0"/>
    <n v="211"/>
    <s v="Venta"/>
    <n v="47852.32"/>
    <n v="1255643"/>
    <n v="1004514.4"/>
    <n v="203276.27999999997"/>
    <s v="Arturo"/>
    <x v="4"/>
  </r>
  <r>
    <n v="216"/>
    <d v="2016-03-27T00:00:00"/>
    <d v="2017-02-02T00:00:00"/>
    <s v="Demorado"/>
    <s v="Córdoba"/>
    <x v="3"/>
    <n v="258"/>
    <s v="Venta"/>
    <n v="58742.68"/>
    <n v="1531377"/>
    <n v="1225101.6000000001"/>
    <n v="247532.71999999991"/>
    <s v="Ángeles"/>
    <x v="7"/>
  </r>
  <r>
    <n v="217"/>
    <d v="2016-03-28T00:00:00"/>
    <d v="2016-11-03T00:00:00"/>
    <s v="Demorado"/>
    <s v="Cádiz"/>
    <x v="0"/>
    <n v="212"/>
    <s v="Venta"/>
    <n v="54946"/>
    <n v="1435085"/>
    <n v="1148068"/>
    <n v="232071"/>
    <s v="Sabrina"/>
    <x v="13"/>
  </r>
  <r>
    <n v="218"/>
    <d v="2016-03-29T00:00:00"/>
    <d v="2016-12-31T00:00:00"/>
    <s v="Demorado"/>
    <s v="Málaga"/>
    <x v="4"/>
    <n v="60"/>
    <s v="Alquiler"/>
    <n v="17354.400000000001"/>
    <n v="497920"/>
    <n v="398336"/>
    <n v="82229.600000000006"/>
    <s v="Romina"/>
    <x v="0"/>
  </r>
  <r>
    <n v="219"/>
    <d v="2016-03-29T00:00:00"/>
    <d v="2017-03-28T00:00:00"/>
    <s v="Demorado"/>
    <s v="Málaga"/>
    <x v="4"/>
    <n v="43"/>
    <s v="Alquiler"/>
    <n v="12957.24"/>
    <n v="387741"/>
    <n v="310192.8"/>
    <n v="64590.960000000014"/>
    <s v="Sabrina"/>
    <x v="15"/>
  </r>
  <r>
    <n v="220"/>
    <d v="2016-03-30T00:00:00"/>
    <d v="2016-09-17T00:00:00"/>
    <s v="Demorado"/>
    <s v="Sevilla"/>
    <x v="2"/>
    <n v="204"/>
    <s v="Venta"/>
    <n v="41001.32"/>
    <n v="1078768"/>
    <n v="863014.40000000002"/>
    <n v="174752.27999999997"/>
    <s v="Iván"/>
    <x v="4"/>
  </r>
  <r>
    <n v="221"/>
    <d v="2016-03-30T00:00:00"/>
    <d v="2016-08-27T00:00:00"/>
    <s v="Demorado"/>
    <s v="Málaga"/>
    <x v="1"/>
    <n v="49"/>
    <s v="Alquiler"/>
    <n v="18215"/>
    <n v="511085"/>
    <n v="408868"/>
    <n v="84002"/>
    <s v="Arturo"/>
    <x v="13"/>
  </r>
  <r>
    <n v="222"/>
    <d v="2016-03-30T00:00:00"/>
    <d v="2016-10-02T00:00:00"/>
    <s v="Demorado"/>
    <s v="Córdoba"/>
    <x v="2"/>
    <n v="79"/>
    <s v="Alquiler"/>
    <n v="15896.4"/>
    <n v="457145"/>
    <n v="365716"/>
    <n v="75532.600000000006"/>
    <s v="Ángeles"/>
    <x v="5"/>
  </r>
  <r>
    <n v="223"/>
    <d v="2016-03-31T00:00:00"/>
    <d v="2016-09-09T00:00:00"/>
    <s v="Demorado"/>
    <s v="Cádiz"/>
    <x v="6"/>
    <n v="57"/>
    <s v="Alquiler"/>
    <n v="18892.96"/>
    <n v="526409"/>
    <n v="421127.2"/>
    <n v="86388.84"/>
    <s v="Sabrina"/>
    <x v="13"/>
  </r>
  <r>
    <n v="224"/>
    <d v="2016-03-31T00:00:00"/>
    <d v="2016-08-21T00:00:00"/>
    <s v="En Tiempo"/>
    <s v="Sevilla"/>
    <x v="4"/>
    <n v="185"/>
    <s v="Venta"/>
    <n v="40467"/>
    <n v="1068485"/>
    <n v="854788"/>
    <n v="173230"/>
    <s v="Sabrina"/>
    <x v="4"/>
  </r>
  <r>
    <n v="225"/>
    <d v="2016-04-01T00:00:00"/>
    <d v="2016-12-15T00:00:00"/>
    <s v="Demorado"/>
    <s v="Málaga"/>
    <x v="3"/>
    <n v="149"/>
    <s v="Venta"/>
    <n v="41786.800000000003"/>
    <n v="1105805"/>
    <n v="884644"/>
    <n v="179374.2"/>
    <s v="Iván"/>
    <x v="11"/>
  </r>
  <r>
    <n v="226"/>
    <d v="2016-04-01T00:00:00"/>
    <d v="2016-08-29T00:00:00"/>
    <s v="Demorado"/>
    <s v="Córdoba"/>
    <x v="3"/>
    <n v="177"/>
    <s v="Venta"/>
    <n v="44181.279999999999"/>
    <n v="1169617"/>
    <n v="935693.6"/>
    <n v="189742.12000000002"/>
    <s v="Carlos"/>
    <x v="11"/>
  </r>
  <r>
    <n v="227"/>
    <d v="2016-04-01T00:00:00"/>
    <d v="2016-09-09T00:00:00"/>
    <s v="Demorado"/>
    <s v="Córdoba"/>
    <x v="2"/>
    <n v="173"/>
    <s v="Venta"/>
    <n v="66100.600000000006"/>
    <n v="1707450"/>
    <n v="1365960"/>
    <n v="275389.40000000002"/>
    <s v="Sabrina"/>
    <x v="9"/>
  </r>
  <r>
    <n v="228"/>
    <d v="2016-04-01T00:00:00"/>
    <d v="2016-11-12T00:00:00"/>
    <s v="Demorado"/>
    <s v="Málaga"/>
    <x v="2"/>
    <n v="204"/>
    <s v="Venta"/>
    <n v="79750.759999999995"/>
    <n v="2047104"/>
    <n v="1637683.2"/>
    <n v="329670.04000000004"/>
    <s v="Iván"/>
    <x v="15"/>
  </r>
  <r>
    <n v="229"/>
    <d v="2016-04-01T00:00:00"/>
    <d v="2017-01-25T00:00:00"/>
    <s v="Demorado"/>
    <s v="Málaga"/>
    <x v="4"/>
    <n v="114"/>
    <s v="Alquiler"/>
    <n v="28784.240000000002"/>
    <n v="775691"/>
    <n v="620552.80000000005"/>
    <n v="126353.95999999995"/>
    <s v="Romina"/>
    <x v="11"/>
  </r>
  <r>
    <n v="230"/>
    <d v="2016-04-02T00:00:00"/>
    <d v="2017-03-01T00:00:00"/>
    <s v="Demorado"/>
    <s v="Córdoba"/>
    <x v="1"/>
    <n v="182"/>
    <s v="Venta"/>
    <n v="54325.64"/>
    <n v="1418651"/>
    <n v="1134920.8"/>
    <n v="229404.55999999994"/>
    <s v="Arturo"/>
    <x v="1"/>
  </r>
  <r>
    <n v="231"/>
    <d v="2016-04-03T00:00:00"/>
    <d v="2017-02-18T00:00:00"/>
    <s v="Demorado"/>
    <s v="Sevilla"/>
    <x v="6"/>
    <n v="140"/>
    <s v="Alquiler"/>
    <n v="26005.040000000001"/>
    <n v="702436"/>
    <n v="561948.80000000005"/>
    <n v="114482.15999999995"/>
    <s v="Arturo"/>
    <x v="6"/>
  </r>
  <r>
    <n v="232"/>
    <d v="2016-04-03T00:00:00"/>
    <d v="2016-11-03T00:00:00"/>
    <s v="Demorado"/>
    <s v="Sevilla"/>
    <x v="2"/>
    <n v="208"/>
    <s v="Venta"/>
    <n v="58200.92"/>
    <n v="1516033"/>
    <n v="1212826.3999999999"/>
    <n v="245005.68000000011"/>
    <s v="Ángeles"/>
    <x v="13"/>
  </r>
  <r>
    <n v="233"/>
    <d v="2016-04-03T00:00:00"/>
    <d v="2016-10-05T00:00:00"/>
    <s v="Demorado"/>
    <s v="Sevilla"/>
    <x v="6"/>
    <n v="239"/>
    <s v="Venta"/>
    <n v="53278.92"/>
    <n v="1398833"/>
    <n v="1119066.3999999999"/>
    <n v="226487.68000000011"/>
    <s v="Carlos"/>
    <x v="6"/>
  </r>
  <r>
    <n v="234"/>
    <d v="2016-04-03T00:00:00"/>
    <d v="2017-03-26T00:00:00"/>
    <s v="Demorado"/>
    <s v="Córdoba"/>
    <x v="3"/>
    <n v="226"/>
    <s v="Venta"/>
    <n v="67818"/>
    <n v="1759185"/>
    <n v="1407348"/>
    <n v="284019"/>
    <s v="Romina"/>
    <x v="6"/>
  </r>
  <r>
    <n v="235"/>
    <d v="2016-04-03T00:00:00"/>
    <d v="2016-11-02T00:00:00"/>
    <s v="Demorado"/>
    <s v="Cádiz"/>
    <x v="3"/>
    <n v="120"/>
    <s v="Venta"/>
    <n v="32747.32"/>
    <n v="884843"/>
    <n v="707874.4"/>
    <n v="144221.27999999997"/>
    <s v="Arturo"/>
    <x v="3"/>
  </r>
  <r>
    <n v="236"/>
    <d v="2016-04-03T00:00:00"/>
    <d v="2016-08-26T00:00:00"/>
    <s v="En Tiempo"/>
    <s v="Córdoba"/>
    <x v="0"/>
    <n v="223"/>
    <s v="Venta"/>
    <n v="83489.440000000002"/>
    <n v="2140771"/>
    <n v="1712616.8"/>
    <n v="344664.75999999995"/>
    <s v="Romina"/>
    <x v="9"/>
  </r>
  <r>
    <n v="237"/>
    <d v="2016-04-05T00:00:00"/>
    <d v="2016-10-07T00:00:00"/>
    <s v="Demorado"/>
    <s v="Cádiz"/>
    <x v="5"/>
    <n v="259"/>
    <s v="Venta"/>
    <n v="69196"/>
    <n v="1785335"/>
    <n v="1428268"/>
    <n v="287871"/>
    <s v="Arturo"/>
    <x v="6"/>
  </r>
  <r>
    <n v="238"/>
    <d v="2016-04-05T00:00:00"/>
    <d v="2017-02-01T00:00:00"/>
    <s v="Demorado"/>
    <s v="Córdoba"/>
    <x v="6"/>
    <n v="166"/>
    <s v="Venta"/>
    <n v="38803.800000000003"/>
    <n v="1032005"/>
    <n v="825604"/>
    <n v="167597.20000000001"/>
    <s v="Iván"/>
    <x v="12"/>
  </r>
  <r>
    <n v="239"/>
    <d v="2016-04-05T00:00:00"/>
    <d v="2017-01-02T00:00:00"/>
    <s v="Demorado"/>
    <s v="Málaga"/>
    <x v="0"/>
    <n v="262"/>
    <s v="Venta"/>
    <n v="92697.279999999999"/>
    <n v="2374517"/>
    <n v="1899613.6"/>
    <n v="382206.11999999988"/>
    <s v="Arturo"/>
    <x v="2"/>
  </r>
  <r>
    <n v="240"/>
    <d v="2016-04-06T00:00:00"/>
    <d v="2016-12-03T00:00:00"/>
    <s v="Demorado"/>
    <s v="Málaga"/>
    <x v="3"/>
    <n v="158"/>
    <s v="Venta"/>
    <n v="51263.64"/>
    <n v="1335201"/>
    <n v="1068160.8"/>
    <n v="215776.55999999994"/>
    <s v="Sabrina"/>
    <x v="2"/>
  </r>
  <r>
    <n v="241"/>
    <d v="2016-04-06T00:00:00"/>
    <d v="2016-07-26T00:00:00"/>
    <s v="En Tiempo"/>
    <s v="Sevilla"/>
    <x v="0"/>
    <n v="256"/>
    <s v="Venta"/>
    <n v="80904.399999999994"/>
    <n v="2075145"/>
    <n v="1660116"/>
    <n v="334124.59999999998"/>
    <s v="Romina"/>
    <x v="0"/>
  </r>
  <r>
    <n v="242"/>
    <d v="2016-04-07T00:00:00"/>
    <d v="2016-08-16T00:00:00"/>
    <s v="En Tiempo"/>
    <s v="Cádiz"/>
    <x v="5"/>
    <n v="63"/>
    <s v="Alquiler"/>
    <n v="25640.400000000001"/>
    <n v="693020"/>
    <n v="554416"/>
    <n v="112963.6"/>
    <s v="Iván"/>
    <x v="6"/>
  </r>
  <r>
    <n v="243"/>
    <d v="2016-04-07T00:00:00"/>
    <d v="2017-03-31T00:00:00"/>
    <s v="Demorado"/>
    <s v="Cádiz"/>
    <x v="4"/>
    <n v="294"/>
    <s v="Venta"/>
    <n v="73978.84"/>
    <n v="1907031"/>
    <n v="1525624.8"/>
    <n v="307427.36"/>
    <s v="Sabrina"/>
    <x v="5"/>
  </r>
  <r>
    <n v="244"/>
    <d v="2016-04-07T00:00:00"/>
    <d v="2016-12-22T00:00:00"/>
    <s v="Demorado"/>
    <s v="Sevilla"/>
    <x v="4"/>
    <n v="278"/>
    <s v="Venta"/>
    <n v="56228.04"/>
    <n v="1467561"/>
    <n v="1174048.8"/>
    <n v="237284.15999999995"/>
    <s v="Ángeles"/>
    <x v="0"/>
  </r>
  <r>
    <n v="245"/>
    <d v="2016-04-08T00:00:00"/>
    <d v="2016-07-07T00:00:00"/>
    <s v="En Tiempo"/>
    <s v="Málaga"/>
    <x v="5"/>
    <n v="233"/>
    <s v="Venta"/>
    <n v="46211.88"/>
    <n v="1213082"/>
    <n v="970465.6"/>
    <n v="196404.52000000002"/>
    <s v="Carlos"/>
    <x v="4"/>
  </r>
  <r>
    <n v="246"/>
    <d v="2016-04-09T00:00:00"/>
    <d v="2017-04-08T00:00:00"/>
    <s v="Demorado"/>
    <s v="Sevilla"/>
    <x v="5"/>
    <n v="284"/>
    <s v="Venta"/>
    <n v="76267.08"/>
    <n v="1972587"/>
    <n v="1578069.6"/>
    <n v="318250.31999999989"/>
    <s v="Iván"/>
    <x v="6"/>
  </r>
  <r>
    <n v="247"/>
    <d v="2016-04-09T00:00:00"/>
    <d v="2016-12-09T00:00:00"/>
    <s v="Demorado"/>
    <s v="Córdoba"/>
    <x v="3"/>
    <n v="154"/>
    <s v="Venta"/>
    <n v="62586.080000000002"/>
    <n v="1619012"/>
    <n v="1295209.6000000001"/>
    <n v="261216.31999999989"/>
    <s v="Iván"/>
    <x v="9"/>
  </r>
  <r>
    <n v="248"/>
    <d v="2016-04-09T00:00:00"/>
    <d v="2016-12-26T00:00:00"/>
    <s v="Demorado"/>
    <s v="Sevilla"/>
    <x v="0"/>
    <n v="131"/>
    <s v="Venta"/>
    <n v="33712.800000000003"/>
    <n v="909605"/>
    <n v="727684"/>
    <n v="148208.20000000001"/>
    <s v="Arturo"/>
    <x v="2"/>
  </r>
  <r>
    <n v="249"/>
    <d v="2016-04-09T00:00:00"/>
    <d v="2016-12-13T00:00:00"/>
    <s v="Demorado"/>
    <s v="Córdoba"/>
    <x v="3"/>
    <n v="218"/>
    <s v="Venta"/>
    <n v="80057.039999999994"/>
    <n v="2062886"/>
    <n v="1650308.8"/>
    <n v="332520.15999999997"/>
    <s v="Carlos"/>
    <x v="6"/>
  </r>
  <r>
    <n v="250"/>
    <d v="2016-04-09T00:00:00"/>
    <d v="2017-02-01T00:00:00"/>
    <s v="Demorado"/>
    <s v="Sevilla"/>
    <x v="4"/>
    <n v="169"/>
    <s v="Alquiler"/>
    <n v="29269"/>
    <n v="783560"/>
    <n v="626848"/>
    <n v="127443"/>
    <s v="Arturo"/>
    <x v="2"/>
  </r>
  <r>
    <n v="251"/>
    <d v="2016-04-09T00:00:00"/>
    <d v="2017-01-22T00:00:00"/>
    <s v="Demorado"/>
    <s v="Cádiz"/>
    <x v="0"/>
    <n v="118"/>
    <s v="Venta"/>
    <n v="44468.28"/>
    <n v="1167117"/>
    <n v="933693.6"/>
    <n v="188955.12000000002"/>
    <s v="Arturo"/>
    <x v="2"/>
  </r>
  <r>
    <n v="252"/>
    <d v="2016-04-09T00:00:00"/>
    <d v="2016-10-15T00:00:00"/>
    <s v="Demorado"/>
    <s v="Cádiz"/>
    <x v="0"/>
    <n v="164"/>
    <s v="Venta"/>
    <n v="64193.599999999999"/>
    <n v="1658525"/>
    <n v="1326820"/>
    <n v="267511.40000000002"/>
    <s v="Ángeles"/>
    <x v="0"/>
  </r>
  <r>
    <n v="253"/>
    <d v="2016-04-10T00:00:00"/>
    <d v="2016-08-08T00:00:00"/>
    <s v="En Tiempo"/>
    <s v="Málaga"/>
    <x v="3"/>
    <n v="99"/>
    <s v="Alquiler"/>
    <n v="21671.24"/>
    <n v="603691"/>
    <n v="482952.8"/>
    <n v="99066.96"/>
    <s v="Ángeles"/>
    <x v="4"/>
  </r>
  <r>
    <n v="254"/>
    <d v="2016-04-10T00:00:00"/>
    <d v="2016-10-29T00:00:00"/>
    <s v="Demorado"/>
    <s v="Sevilla"/>
    <x v="3"/>
    <n v="62"/>
    <s v="Alquiler"/>
    <n v="14284.56"/>
    <n v="416174"/>
    <n v="332939.2"/>
    <n v="68950.239999999991"/>
    <s v="Arturo"/>
    <x v="15"/>
  </r>
  <r>
    <n v="255"/>
    <d v="2016-04-10T00:00:00"/>
    <d v="2017-03-04T00:00:00"/>
    <s v="Demorado"/>
    <s v="Cádiz"/>
    <x v="2"/>
    <n v="43"/>
    <s v="Alquiler"/>
    <n v="16273.44"/>
    <n v="461021"/>
    <n v="368816.8"/>
    <n v="75930.760000000009"/>
    <s v="Arturo"/>
    <x v="11"/>
  </r>
  <r>
    <n v="256"/>
    <d v="2016-04-10T00:00:00"/>
    <d v="2016-10-05T00:00:00"/>
    <s v="Demorado"/>
    <s v="Cádiz"/>
    <x v="5"/>
    <n v="233"/>
    <s v="Venta"/>
    <n v="63975.16"/>
    <n v="1656789"/>
    <n v="1325431.2"/>
    <n v="267382.64"/>
    <s v="Romina"/>
    <x v="9"/>
  </r>
  <r>
    <n v="257"/>
    <d v="2016-04-11T00:00:00"/>
    <d v="2017-02-09T00:00:00"/>
    <s v="Demorado"/>
    <s v="Córdoba"/>
    <x v="3"/>
    <n v="256"/>
    <s v="Venta"/>
    <n v="48147.88"/>
    <n v="1257182"/>
    <n v="1005745.6"/>
    <n v="203288.52000000002"/>
    <s v="Romina"/>
    <x v="3"/>
  </r>
  <r>
    <n v="258"/>
    <d v="2016-04-11T00:00:00"/>
    <d v="2017-02-13T00:00:00"/>
    <s v="Demorado"/>
    <s v="Cádiz"/>
    <x v="3"/>
    <n v="235"/>
    <s v="Venta"/>
    <n v="43189.919999999998"/>
    <n v="1136133"/>
    <n v="908906.4"/>
    <n v="184036.68"/>
    <s v="Ángeles"/>
    <x v="1"/>
  </r>
  <r>
    <n v="259"/>
    <d v="2016-04-11T00:00:00"/>
    <d v="2017-02-26T00:00:00"/>
    <s v="Demorado"/>
    <s v="Sevilla"/>
    <x v="6"/>
    <n v="135"/>
    <s v="Venta"/>
    <n v="46707.48"/>
    <n v="1219697"/>
    <n v="975757.6"/>
    <n v="197231.92"/>
    <s v="Sabrina"/>
    <x v="6"/>
  </r>
  <r>
    <n v="260"/>
    <d v="2016-04-12T00:00:00"/>
    <d v="2016-12-09T00:00:00"/>
    <s v="Demorado"/>
    <s v="Córdoba"/>
    <x v="3"/>
    <n v="253"/>
    <s v="Venta"/>
    <n v="68978.559999999998"/>
    <n v="1786499"/>
    <n v="1429199.2"/>
    <n v="288321.24000000005"/>
    <s v="Sabrina"/>
    <x v="3"/>
  </r>
  <r>
    <n v="261"/>
    <d v="2016-04-12T00:00:00"/>
    <d v="2017-04-07T00:00:00"/>
    <s v="Demorado"/>
    <s v="Córdoba"/>
    <x v="3"/>
    <n v="196"/>
    <s v="Venta"/>
    <n v="43106.32"/>
    <n v="1143593"/>
    <n v="914874.4"/>
    <n v="185612.27999999997"/>
    <s v="Carlos"/>
    <x v="1"/>
  </r>
  <r>
    <n v="262"/>
    <d v="2016-04-12T00:00:00"/>
    <d v="2016-09-14T00:00:00"/>
    <s v="Demorado"/>
    <s v="Sevilla"/>
    <x v="1"/>
    <n v="175"/>
    <s v="Venta"/>
    <n v="57078.16"/>
    <n v="1486114"/>
    <n v="1188891.2"/>
    <n v="240144.64000000004"/>
    <s v="Sabrina"/>
    <x v="11"/>
  </r>
  <r>
    <n v="263"/>
    <d v="2016-04-13T00:00:00"/>
    <d v="2016-08-06T00:00:00"/>
    <s v="En Tiempo"/>
    <s v="Cádiz"/>
    <x v="4"/>
    <n v="237"/>
    <s v="Venta"/>
    <n v="39442.519999999997"/>
    <n v="1043473"/>
    <n v="834778.4"/>
    <n v="169252.08"/>
    <s v="Ángeles"/>
    <x v="3"/>
  </r>
  <r>
    <n v="264"/>
    <d v="2016-04-14T00:00:00"/>
    <d v="2017-03-02T00:00:00"/>
    <s v="Demorado"/>
    <s v="Málaga"/>
    <x v="5"/>
    <n v="253"/>
    <s v="Venta"/>
    <n v="69716.479999999996"/>
    <n v="1807397"/>
    <n v="1445917.6"/>
    <n v="291762.91999999993"/>
    <s v="Iván"/>
    <x v="9"/>
  </r>
  <r>
    <n v="265"/>
    <d v="2016-04-14T00:00:00"/>
    <d v="2016-11-21T00:00:00"/>
    <s v="Demorado"/>
    <s v="Sevilla"/>
    <x v="5"/>
    <n v="102"/>
    <s v="Venta"/>
    <n v="35880.199999999997"/>
    <n v="963740"/>
    <n v="770992"/>
    <n v="156867.79999999999"/>
    <s v="Sabrina"/>
    <x v="11"/>
  </r>
  <r>
    <n v="266"/>
    <d v="2016-04-14T00:00:00"/>
    <d v="2016-09-16T00:00:00"/>
    <s v="Demorado"/>
    <s v="Cádiz"/>
    <x v="5"/>
    <n v="209"/>
    <s v="Venta"/>
    <n v="44217.68"/>
    <n v="1162277"/>
    <n v="929821.6"/>
    <n v="188237.72000000003"/>
    <s v="Iván"/>
    <x v="12"/>
  </r>
  <r>
    <n v="267"/>
    <d v="2016-04-14T00:00:00"/>
    <d v="2016-09-27T00:00:00"/>
    <s v="Demorado"/>
    <s v="Málaga"/>
    <x v="1"/>
    <n v="199"/>
    <s v="Venta"/>
    <n v="50679.64"/>
    <n v="1327601"/>
    <n v="1062080.8"/>
    <n v="214840.55999999994"/>
    <s v="Romina"/>
    <x v="4"/>
  </r>
  <r>
    <n v="268"/>
    <d v="2016-04-15T00:00:00"/>
    <d v="2017-02-15T00:00:00"/>
    <s v="Demorado"/>
    <s v="Cádiz"/>
    <x v="4"/>
    <n v="146"/>
    <s v="Venta"/>
    <n v="38041"/>
    <n v="1004735"/>
    <n v="803788"/>
    <n v="162906"/>
    <s v="Ángeles"/>
    <x v="11"/>
  </r>
  <r>
    <n v="269"/>
    <d v="2016-04-15T00:00:00"/>
    <d v="2016-09-01T00:00:00"/>
    <s v="En Tiempo"/>
    <s v="Cádiz"/>
    <x v="2"/>
    <n v="49"/>
    <s v="Alquiler"/>
    <n v="17219.52"/>
    <n v="483373"/>
    <n v="386698.4"/>
    <n v="79455.079999999973"/>
    <s v="Ángeles"/>
    <x v="2"/>
  </r>
  <r>
    <n v="270"/>
    <d v="2016-04-15T00:00:00"/>
    <d v="2016-10-31T00:00:00"/>
    <s v="Demorado"/>
    <s v="Sevilla"/>
    <x v="4"/>
    <n v="220"/>
    <s v="Venta"/>
    <n v="53099.24"/>
    <n v="1379391"/>
    <n v="1103512.8"/>
    <n v="222778.95999999996"/>
    <s v="Carlos"/>
    <x v="9"/>
  </r>
  <r>
    <n v="271"/>
    <d v="2016-04-15T00:00:00"/>
    <d v="2017-01-02T00:00:00"/>
    <s v="Demorado"/>
    <s v="Cádiz"/>
    <x v="3"/>
    <n v="233"/>
    <s v="Venta"/>
    <n v="42665.24"/>
    <n v="1129766"/>
    <n v="903812.8"/>
    <n v="183287.95999999996"/>
    <s v="Iván"/>
    <x v="15"/>
  </r>
  <r>
    <n v="272"/>
    <d v="2016-04-15T00:00:00"/>
    <d v="2016-09-03T00:00:00"/>
    <s v="En Tiempo"/>
    <s v="Sevilla"/>
    <x v="0"/>
    <n v="267"/>
    <s v="Venta"/>
    <n v="95272.4"/>
    <n v="2445695"/>
    <n v="1956556"/>
    <n v="393866.6"/>
    <s v="Romina"/>
    <x v="7"/>
  </r>
  <r>
    <n v="273"/>
    <d v="2016-04-15T00:00:00"/>
    <d v="2017-02-14T00:00:00"/>
    <s v="Demorado"/>
    <s v="Cádiz"/>
    <x v="3"/>
    <n v="115"/>
    <s v="Alquiler"/>
    <n v="28180.2"/>
    <n v="759365"/>
    <n v="607492"/>
    <n v="123692.8"/>
    <s v="Carlos"/>
    <x v="10"/>
  </r>
  <r>
    <n v="274"/>
    <d v="2016-04-15T00:00:00"/>
    <d v="2017-03-17T00:00:00"/>
    <s v="Demorado"/>
    <s v="Cádiz"/>
    <x v="0"/>
    <n v="110"/>
    <s v="Venta"/>
    <n v="43113.2"/>
    <n v="1139365"/>
    <n v="911492"/>
    <n v="184759.8"/>
    <s v="Iván"/>
    <x v="12"/>
  </r>
  <r>
    <n v="275"/>
    <d v="2016-04-16T00:00:00"/>
    <d v="2016-11-20T00:00:00"/>
    <s v="Demorado"/>
    <s v="Cádiz"/>
    <x v="1"/>
    <n v="189"/>
    <s v="Venta"/>
    <n v="42112.959999999999"/>
    <n v="1115934"/>
    <n v="892747.2"/>
    <n v="181073.84000000005"/>
    <s v="Arturo"/>
    <x v="0"/>
  </r>
  <r>
    <n v="276"/>
    <d v="2016-04-17T00:00:00"/>
    <d v="2016-11-17T00:00:00"/>
    <s v="Demorado"/>
    <s v="Málaga"/>
    <x v="3"/>
    <n v="106"/>
    <s v="Venta"/>
    <n v="40527"/>
    <n v="1075985"/>
    <n v="860788"/>
    <n v="174670"/>
    <s v="Arturo"/>
    <x v="13"/>
  </r>
  <r>
    <n v="277"/>
    <d v="2016-04-17T00:00:00"/>
    <d v="2017-01-06T00:00:00"/>
    <s v="Demorado"/>
    <s v="Cádiz"/>
    <x v="1"/>
    <n v="206"/>
    <s v="Venta"/>
    <n v="80651.44"/>
    <n v="2075071"/>
    <n v="1660056.8"/>
    <n v="334362.75999999995"/>
    <s v="Iván"/>
    <x v="6"/>
  </r>
  <r>
    <n v="278"/>
    <d v="2016-04-17T00:00:00"/>
    <d v="2016-08-25T00:00:00"/>
    <s v="En Tiempo"/>
    <s v="Córdoba"/>
    <x v="4"/>
    <n v="118"/>
    <s v="Venta"/>
    <n v="32910"/>
    <n v="890235"/>
    <n v="712188"/>
    <n v="145137"/>
    <s v="Romina"/>
    <x v="3"/>
  </r>
  <r>
    <n v="279"/>
    <d v="2016-04-18T00:00:00"/>
    <d v="2017-02-26T00:00:00"/>
    <s v="Demorado"/>
    <s v="Córdoba"/>
    <x v="0"/>
    <n v="240"/>
    <s v="Venta"/>
    <n v="55905.24"/>
    <n v="1451441"/>
    <n v="1161152.8"/>
    <n v="234382.95999999996"/>
    <s v="Ángeles"/>
    <x v="3"/>
  </r>
  <r>
    <n v="280"/>
    <d v="2016-04-18T00:00:00"/>
    <d v="2016-08-25T00:00:00"/>
    <s v="En Tiempo"/>
    <s v="Cádiz"/>
    <x v="4"/>
    <n v="148"/>
    <s v="Venta"/>
    <n v="34629.160000000003"/>
    <n v="918289"/>
    <n v="734631.2"/>
    <n v="149028.64000000004"/>
    <s v="Arturo"/>
    <x v="12"/>
  </r>
  <r>
    <n v="281"/>
    <d v="2016-04-18T00:00:00"/>
    <d v="2017-04-13T00:00:00"/>
    <s v="Demorado"/>
    <s v="Málaga"/>
    <x v="1"/>
    <n v="253"/>
    <s v="Venta"/>
    <n v="42255.12"/>
    <n v="1117763"/>
    <n v="894210.4"/>
    <n v="181297.47999999998"/>
    <s v="Romina"/>
    <x v="4"/>
  </r>
  <r>
    <n v="282"/>
    <d v="2016-04-18T00:00:00"/>
    <d v="2016-12-28T00:00:00"/>
    <s v="Demorado"/>
    <s v="Córdoba"/>
    <x v="3"/>
    <n v="282"/>
    <s v="Venta"/>
    <n v="100710.2"/>
    <n v="2570990"/>
    <n v="2056792"/>
    <n v="413487.8"/>
    <s v="Iván"/>
    <x v="1"/>
  </r>
  <r>
    <n v="283"/>
    <d v="2016-04-18T00:00:00"/>
    <d v="2016-11-27T00:00:00"/>
    <s v="Demorado"/>
    <s v="Cádiz"/>
    <x v="1"/>
    <n v="130"/>
    <s v="Venta"/>
    <n v="52706.92"/>
    <n v="1372783"/>
    <n v="1098226.3999999999"/>
    <n v="221849.68000000011"/>
    <s v="Arturo"/>
    <x v="0"/>
  </r>
  <r>
    <n v="284"/>
    <d v="2016-04-19T00:00:00"/>
    <d v="2016-10-20T00:00:00"/>
    <s v="Demorado"/>
    <s v="Cádiz"/>
    <x v="4"/>
    <n v="256"/>
    <s v="Venta"/>
    <n v="95465.919999999998"/>
    <n v="2441383"/>
    <n v="1953106.4"/>
    <n v="392810.68000000011"/>
    <s v="Sabrina"/>
    <x v="5"/>
  </r>
  <r>
    <n v="285"/>
    <d v="2016-04-19T00:00:00"/>
    <d v="2017-01-10T00:00:00"/>
    <s v="Demorado"/>
    <s v="Córdoba"/>
    <x v="2"/>
    <n v="140"/>
    <s v="Alquiler"/>
    <n v="27432.48"/>
    <n v="749197"/>
    <n v="599357.6"/>
    <n v="122406.92000000003"/>
    <s v="Iván"/>
    <x v="13"/>
  </r>
  <r>
    <n v="286"/>
    <d v="2016-04-19T00:00:00"/>
    <d v="2017-01-24T00:00:00"/>
    <s v="Demorado"/>
    <s v="Córdoba"/>
    <x v="0"/>
    <n v="59"/>
    <s v="Alquiler"/>
    <n v="19808.8"/>
    <n v="560255"/>
    <n v="448204"/>
    <n v="92242.2"/>
    <s v="Iván"/>
    <x v="7"/>
  </r>
  <r>
    <n v="287"/>
    <d v="2016-04-19T00:00:00"/>
    <d v="2016-07-22T00:00:00"/>
    <s v="En Tiempo"/>
    <s v="Sevilla"/>
    <x v="6"/>
    <n v="220"/>
    <s v="Venta"/>
    <n v="53345"/>
    <n v="1397285"/>
    <n v="1117828"/>
    <n v="226112"/>
    <s v="Iván"/>
    <x v="11"/>
  </r>
  <r>
    <n v="288"/>
    <d v="2016-04-19T00:00:00"/>
    <d v="2017-01-19T00:00:00"/>
    <s v="Demorado"/>
    <s v="Málaga"/>
    <x v="2"/>
    <n v="173"/>
    <s v="Venta"/>
    <n v="35733.760000000002"/>
    <n v="960779"/>
    <n v="768623.2"/>
    <n v="156422.04000000004"/>
    <s v="Sabrina"/>
    <x v="1"/>
  </r>
  <r>
    <n v="289"/>
    <d v="2016-04-20T00:00:00"/>
    <d v="2017-02-17T00:00:00"/>
    <s v="Demorado"/>
    <s v="Sevilla"/>
    <x v="0"/>
    <n v="157"/>
    <s v="Venta"/>
    <n v="34682.36"/>
    <n v="931844"/>
    <n v="745475.2"/>
    <n v="151686.44000000006"/>
    <s v="Arturo"/>
    <x v="12"/>
  </r>
  <r>
    <n v="290"/>
    <d v="2016-04-20T00:00:00"/>
    <d v="2017-03-27T00:00:00"/>
    <s v="Demorado"/>
    <s v="Cádiz"/>
    <x v="5"/>
    <n v="223"/>
    <s v="Venta"/>
    <n v="56584.72"/>
    <n v="1474303"/>
    <n v="1179442.3999999999"/>
    <n v="238275.88000000009"/>
    <s v="Iván"/>
    <x v="10"/>
  </r>
  <r>
    <n v="291"/>
    <d v="2016-04-21T00:00:00"/>
    <d v="2016-09-11T00:00:00"/>
    <s v="En Tiempo"/>
    <s v="Cádiz"/>
    <x v="5"/>
    <n v="292"/>
    <s v="Venta"/>
    <n v="74018"/>
    <n v="1914160"/>
    <n v="1531328"/>
    <n v="308814"/>
    <s v="Arturo"/>
    <x v="2"/>
  </r>
  <r>
    <n v="292"/>
    <d v="2016-04-21T00:00:00"/>
    <d v="2017-03-08T00:00:00"/>
    <s v="Demorado"/>
    <s v="Sevilla"/>
    <x v="3"/>
    <n v="51"/>
    <s v="Alquiler"/>
    <n v="9206.76"/>
    <n v="294929"/>
    <n v="235943.2"/>
    <n v="49779.039999999986"/>
    <s v="Arturo"/>
    <x v="13"/>
  </r>
  <r>
    <n v="293"/>
    <d v="2016-04-22T00:00:00"/>
    <d v="2017-02-09T00:00:00"/>
    <s v="Demorado"/>
    <s v="Córdoba"/>
    <x v="6"/>
    <n v="79"/>
    <s v="Alquiler"/>
    <n v="16184.72"/>
    <n v="466903"/>
    <n v="373522.4"/>
    <n v="77195.879999999976"/>
    <s v="Sabrina"/>
    <x v="2"/>
  </r>
  <r>
    <n v="294"/>
    <d v="2016-04-22T00:00:00"/>
    <d v="2017-03-18T00:00:00"/>
    <s v="Demorado"/>
    <s v="Sevilla"/>
    <x v="3"/>
    <n v="82"/>
    <s v="Alquiler"/>
    <n v="22570.400000000001"/>
    <n v="626445"/>
    <n v="501156"/>
    <n v="102718.6"/>
    <s v="Romina"/>
    <x v="11"/>
  </r>
  <r>
    <n v="295"/>
    <d v="2016-04-22T00:00:00"/>
    <d v="2016-11-21T00:00:00"/>
    <s v="Demorado"/>
    <s v="Cádiz"/>
    <x v="0"/>
    <n v="127"/>
    <s v="Venta"/>
    <n v="30256.799999999999"/>
    <n v="823180"/>
    <n v="658544"/>
    <n v="134379.20000000001"/>
    <s v="Sabrina"/>
    <x v="12"/>
  </r>
  <r>
    <n v="296"/>
    <d v="2016-04-22T00:00:00"/>
    <d v="2017-03-28T00:00:00"/>
    <s v="Demorado"/>
    <s v="Cádiz"/>
    <x v="1"/>
    <n v="232"/>
    <s v="Venta"/>
    <n v="69849.2"/>
    <n v="1810265"/>
    <n v="1448212"/>
    <n v="292203.8"/>
    <s v="Arturo"/>
    <x v="7"/>
  </r>
  <r>
    <n v="297"/>
    <d v="2016-04-23T00:00:00"/>
    <d v="2016-07-28T00:00:00"/>
    <s v="En Tiempo"/>
    <s v="Málaga"/>
    <x v="4"/>
    <n v="281"/>
    <s v="Venta"/>
    <n v="107234.44"/>
    <n v="2735621"/>
    <n v="2188496.7999999998"/>
    <n v="439889.76000000018"/>
    <s v="Arturo"/>
    <x v="3"/>
  </r>
  <r>
    <n v="298"/>
    <d v="2016-04-23T00:00:00"/>
    <d v="2016-11-23T00:00:00"/>
    <s v="Demorado"/>
    <s v="Cádiz"/>
    <x v="1"/>
    <n v="101"/>
    <s v="Alquiler"/>
    <n v="23240.84"/>
    <n v="637081"/>
    <n v="509664.8"/>
    <n v="104175.36000000002"/>
    <s v="Sabrina"/>
    <x v="5"/>
  </r>
  <r>
    <n v="299"/>
    <d v="2016-04-23T00:00:00"/>
    <d v="2017-04-16T00:00:00"/>
    <s v="Demorado"/>
    <s v="Sevilla"/>
    <x v="3"/>
    <n v="42"/>
    <s v="Alquiler"/>
    <n v="11188.8"/>
    <n v="343655"/>
    <n v="274924"/>
    <n v="57542.2"/>
    <s v="Carlos"/>
    <x v="9"/>
  </r>
  <r>
    <n v="300"/>
    <d v="2016-04-23T00:00:00"/>
    <d v="2017-02-06T00:00:00"/>
    <s v="Demorado"/>
    <s v="Cádiz"/>
    <x v="3"/>
    <n v="79"/>
    <s v="Alquiler"/>
    <n v="26615.200000000001"/>
    <n v="719715"/>
    <n v="575772"/>
    <n v="117327.8"/>
    <s v="Romina"/>
    <x v="2"/>
  </r>
  <r>
    <n v="301"/>
    <d v="2016-04-24T00:00:00"/>
    <d v="2017-02-12T00:00:00"/>
    <s v="Demorado"/>
    <s v="Sevilla"/>
    <x v="0"/>
    <n v="172"/>
    <s v="Venta"/>
    <n v="57277.04"/>
    <n v="1494661"/>
    <n v="1195728.8"/>
    <n v="241655.15999999995"/>
    <s v="Romina"/>
    <x v="9"/>
  </r>
  <r>
    <n v="302"/>
    <d v="2016-04-24T00:00:00"/>
    <d v="2017-03-22T00:00:00"/>
    <s v="Demorado"/>
    <s v="Córdoba"/>
    <x v="5"/>
    <n v="207"/>
    <s v="Venta"/>
    <n v="46078.76"/>
    <n v="1208379"/>
    <n v="966703.2"/>
    <n v="195597.04000000004"/>
    <s v="Arturo"/>
    <x v="5"/>
  </r>
  <r>
    <n v="303"/>
    <d v="2016-04-25T00:00:00"/>
    <d v="2016-08-30T00:00:00"/>
    <s v="En Tiempo"/>
    <s v="Málaga"/>
    <x v="5"/>
    <n v="203"/>
    <s v="Venta"/>
    <n v="68116.84"/>
    <n v="1764706"/>
    <n v="1411764.8"/>
    <n v="284824.36"/>
    <s v="Romina"/>
    <x v="1"/>
  </r>
  <r>
    <n v="304"/>
    <d v="2016-04-26T00:00:00"/>
    <d v="2017-02-16T00:00:00"/>
    <s v="Demorado"/>
    <s v="Cádiz"/>
    <x v="4"/>
    <n v="292"/>
    <s v="Venta"/>
    <n v="103592.64"/>
    <n v="2649051"/>
    <n v="2119240.7999999998"/>
    <n v="426217.56000000017"/>
    <s v="Arturo"/>
    <x v="15"/>
  </r>
  <r>
    <n v="305"/>
    <d v="2016-04-27T00:00:00"/>
    <d v="2016-11-18T00:00:00"/>
    <s v="Demorado"/>
    <s v="Córdoba"/>
    <x v="2"/>
    <n v="245"/>
    <s v="Venta"/>
    <n v="45120.2"/>
    <n v="1186865"/>
    <n v="949492"/>
    <n v="192252.79999999999"/>
    <s v="Carlos"/>
    <x v="8"/>
  </r>
  <r>
    <n v="306"/>
    <d v="2016-04-27T00:00:00"/>
    <d v="2016-09-28T00:00:00"/>
    <s v="Demorado"/>
    <s v="Córdoba"/>
    <x v="4"/>
    <n v="137"/>
    <s v="Venta"/>
    <n v="41165.480000000003"/>
    <n v="1092397"/>
    <n v="873917.6"/>
    <n v="177313.92000000001"/>
    <s v="Iván"/>
    <x v="1"/>
  </r>
  <r>
    <n v="307"/>
    <d v="2016-04-27T00:00:00"/>
    <d v="2017-04-14T00:00:00"/>
    <s v="Demorado"/>
    <s v="Córdoba"/>
    <x v="1"/>
    <n v="193"/>
    <s v="Venta"/>
    <n v="65192.639999999999"/>
    <n v="1682101"/>
    <n v="1345680.8"/>
    <n v="271227.55999999994"/>
    <s v="Romina"/>
    <x v="6"/>
  </r>
  <r>
    <n v="308"/>
    <d v="2016-04-28T00:00:00"/>
    <d v="2017-03-16T00:00:00"/>
    <s v="Demorado"/>
    <s v="Sevilla"/>
    <x v="1"/>
    <n v="221"/>
    <s v="Venta"/>
    <n v="59640.639999999999"/>
    <n v="1557701"/>
    <n v="1246160.8"/>
    <n v="251899.55999999994"/>
    <s v="Romina"/>
    <x v="15"/>
  </r>
  <r>
    <n v="309"/>
    <d v="2016-04-28T00:00:00"/>
    <d v="2016-09-06T00:00:00"/>
    <s v="En Tiempo"/>
    <s v="Málaga"/>
    <x v="3"/>
    <n v="232"/>
    <s v="Venta"/>
    <n v="69823.679999999993"/>
    <n v="1800002"/>
    <n v="1440001.6"/>
    <n v="290176.71999999991"/>
    <s v="Sabrina"/>
    <x v="15"/>
  </r>
  <r>
    <n v="310"/>
    <d v="2016-04-28T00:00:00"/>
    <d v="2016-09-23T00:00:00"/>
    <s v="En Tiempo"/>
    <s v="Sevilla"/>
    <x v="4"/>
    <n v="117"/>
    <s v="Venta"/>
    <n v="30612.68"/>
    <n v="829277"/>
    <n v="663421.6"/>
    <n v="135242.72000000003"/>
    <s v="Arturo"/>
    <x v="0"/>
  </r>
  <r>
    <n v="311"/>
    <d v="2016-04-28T00:00:00"/>
    <d v="2016-12-29T00:00:00"/>
    <s v="Demorado"/>
    <s v="Sevilla"/>
    <x v="3"/>
    <n v="58"/>
    <s v="Alquiler"/>
    <n v="23214"/>
    <n v="641910"/>
    <n v="513528"/>
    <n v="105168"/>
    <s v="Romina"/>
    <x v="2"/>
  </r>
  <r>
    <n v="312"/>
    <d v="2016-04-29T00:00:00"/>
    <d v="2017-01-07T00:00:00"/>
    <s v="Demorado"/>
    <s v="Málaga"/>
    <x v="1"/>
    <n v="186"/>
    <s v="Venta"/>
    <n v="62262.36"/>
    <n v="1615769"/>
    <n v="1292615.2"/>
    <n v="260891.44000000006"/>
    <s v="Sabrina"/>
    <x v="7"/>
  </r>
  <r>
    <n v="313"/>
    <d v="2016-04-30T00:00:00"/>
    <d v="2017-02-13T00:00:00"/>
    <s v="Demorado"/>
    <s v="Sevilla"/>
    <x v="0"/>
    <n v="87"/>
    <s v="Alquiler"/>
    <n v="15044.64"/>
    <n v="427876"/>
    <n v="342300.8"/>
    <n v="70530.560000000012"/>
    <s v="Sabrina"/>
    <x v="5"/>
  </r>
  <r>
    <n v="314"/>
    <d v="2016-04-30T00:00:00"/>
    <d v="2017-03-21T00:00:00"/>
    <s v="Demorado"/>
    <s v="Sevilla"/>
    <x v="5"/>
    <n v="226"/>
    <s v="Venta"/>
    <n v="54317"/>
    <n v="1423385"/>
    <n v="1138708"/>
    <n v="230360"/>
    <s v="Carlos"/>
    <x v="2"/>
  </r>
  <r>
    <n v="315"/>
    <d v="2016-05-01T00:00:00"/>
    <d v="2017-02-14T00:00:00"/>
    <s v="Demorado"/>
    <s v="Sevilla"/>
    <x v="4"/>
    <n v="244"/>
    <s v="Venta"/>
    <n v="96946.84"/>
    <n v="2476456"/>
    <n v="1981164.8"/>
    <n v="398344.36"/>
    <s v="Carlos"/>
    <x v="8"/>
  </r>
  <r>
    <n v="316"/>
    <d v="2016-05-02T00:00:00"/>
    <d v="2017-02-07T00:00:00"/>
    <s v="Demorado"/>
    <s v="Málaga"/>
    <x v="3"/>
    <n v="258"/>
    <s v="Venta"/>
    <n v="101872.44"/>
    <n v="2607596"/>
    <n v="2086076.8"/>
    <n v="419646.75999999995"/>
    <s v="Romina"/>
    <x v="1"/>
  </r>
  <r>
    <n v="317"/>
    <d v="2016-05-02T00:00:00"/>
    <d v="2016-08-26T00:00:00"/>
    <s v="En Tiempo"/>
    <s v="Málaga"/>
    <x v="2"/>
    <n v="246"/>
    <s v="Venta"/>
    <n v="69014.679999999993"/>
    <n v="1791477"/>
    <n v="1433181.6"/>
    <n v="289280.71999999991"/>
    <s v="Iván"/>
    <x v="5"/>
  </r>
  <r>
    <n v="318"/>
    <d v="2016-05-02T00:00:00"/>
    <d v="2016-11-17T00:00:00"/>
    <s v="Demorado"/>
    <s v="Cádiz"/>
    <x v="5"/>
    <n v="39"/>
    <s v="Alquiler"/>
    <n v="16658.88"/>
    <n v="477257"/>
    <n v="381805.6"/>
    <n v="78792.520000000019"/>
    <s v="Iván"/>
    <x v="7"/>
  </r>
  <r>
    <n v="319"/>
    <d v="2016-05-02T00:00:00"/>
    <d v="2016-09-04T00:00:00"/>
    <s v="En Tiempo"/>
    <s v="Cádiz"/>
    <x v="2"/>
    <n v="118"/>
    <s v="Venta"/>
    <n v="37749.72"/>
    <n v="997853"/>
    <n v="798282.4"/>
    <n v="161820.87999999998"/>
    <s v="Sabrina"/>
    <x v="4"/>
  </r>
  <r>
    <n v="320"/>
    <d v="2016-05-02T00:00:00"/>
    <d v="2016-08-04T00:00:00"/>
    <s v="En Tiempo"/>
    <s v="Málaga"/>
    <x v="0"/>
    <n v="273"/>
    <s v="Venta"/>
    <n v="97060.36"/>
    <n v="2492644"/>
    <n v="1994115.2"/>
    <n v="401468.44000000006"/>
    <s v="Ángeles"/>
    <x v="1"/>
  </r>
  <r>
    <n v="321"/>
    <d v="2016-05-03T00:00:00"/>
    <d v="2016-08-12T00:00:00"/>
    <s v="En Tiempo"/>
    <s v="Málaga"/>
    <x v="6"/>
    <n v="187"/>
    <s v="Venta"/>
    <n v="38121.599999999999"/>
    <n v="1014225"/>
    <n v="811380"/>
    <n v="164723.4"/>
    <s v="Arturo"/>
    <x v="5"/>
  </r>
  <r>
    <n v="322"/>
    <d v="2016-05-03T00:00:00"/>
    <d v="2016-11-09T00:00:00"/>
    <s v="Demorado"/>
    <s v="Cádiz"/>
    <x v="5"/>
    <n v="35"/>
    <s v="Alquiler"/>
    <n v="9131.24"/>
    <n v="292391"/>
    <n v="233912.8"/>
    <n v="49346.960000000014"/>
    <s v="Ángeles"/>
    <x v="10"/>
  </r>
  <r>
    <n v="323"/>
    <d v="2016-05-03T00:00:00"/>
    <d v="2016-10-15T00:00:00"/>
    <s v="Demorado"/>
    <s v="Sevilla"/>
    <x v="5"/>
    <n v="232"/>
    <s v="Venta"/>
    <n v="62610.64"/>
    <n v="1628651"/>
    <n v="1302920.8"/>
    <n v="263119.55999999994"/>
    <s v="Ángeles"/>
    <x v="2"/>
  </r>
  <r>
    <n v="324"/>
    <d v="2016-05-04T00:00:00"/>
    <d v="2016-12-31T00:00:00"/>
    <s v="Demorado"/>
    <s v="Cádiz"/>
    <x v="3"/>
    <n v="150"/>
    <s v="Venta"/>
    <n v="34262.400000000001"/>
    <n v="912545"/>
    <n v="730036"/>
    <n v="148246.6"/>
    <s v="Romina"/>
    <x v="5"/>
  </r>
  <r>
    <n v="325"/>
    <d v="2016-05-04T00:00:00"/>
    <d v="2016-08-30T00:00:00"/>
    <s v="En Tiempo"/>
    <s v="Sevilla"/>
    <x v="6"/>
    <n v="53"/>
    <s v="Alquiler"/>
    <n v="12299"/>
    <n v="368885"/>
    <n v="295108"/>
    <n v="61478"/>
    <s v="Carlos"/>
    <x v="12"/>
  </r>
  <r>
    <n v="326"/>
    <d v="2016-05-04T00:00:00"/>
    <d v="2016-10-08T00:00:00"/>
    <s v="Demorado"/>
    <s v="Sevilla"/>
    <x v="0"/>
    <n v="176"/>
    <s v="Venta"/>
    <n v="47968.959999999999"/>
    <n v="1263709"/>
    <n v="1010967.2"/>
    <n v="204772.84000000005"/>
    <s v="Sabrina"/>
    <x v="10"/>
  </r>
  <r>
    <n v="327"/>
    <d v="2016-05-04T00:00:00"/>
    <d v="2017-03-28T00:00:00"/>
    <s v="Demorado"/>
    <s v="Cádiz"/>
    <x v="3"/>
    <n v="176"/>
    <s v="Venta"/>
    <n v="40004.6"/>
    <n v="1058525"/>
    <n v="846820"/>
    <n v="171700.4"/>
    <s v="Iván"/>
    <x v="1"/>
  </r>
  <r>
    <n v="328"/>
    <d v="2016-05-04T00:00:00"/>
    <d v="2017-04-17T00:00:00"/>
    <s v="Demorado"/>
    <s v="Málaga"/>
    <x v="6"/>
    <n v="268"/>
    <s v="Venta"/>
    <n v="54076.72"/>
    <n v="1405853"/>
    <n v="1124682.3999999999"/>
    <n v="227093.88000000009"/>
    <s v="Iván"/>
    <x v="10"/>
  </r>
  <r>
    <n v="329"/>
    <d v="2016-05-04T00:00:00"/>
    <d v="2016-11-11T00:00:00"/>
    <s v="Demorado"/>
    <s v="Cádiz"/>
    <x v="0"/>
    <n v="281"/>
    <s v="Venta"/>
    <n v="75709"/>
    <n v="1958810"/>
    <n v="1567048"/>
    <n v="316053"/>
    <s v="Ángeles"/>
    <x v="7"/>
  </r>
  <r>
    <n v="330"/>
    <d v="2016-05-05T00:00:00"/>
    <d v="2016-10-26T00:00:00"/>
    <s v="Demorado"/>
    <s v="Málaga"/>
    <x v="1"/>
    <n v="122"/>
    <s v="Venta"/>
    <n v="46847"/>
    <n v="1225735"/>
    <n v="980588"/>
    <n v="198300"/>
    <s v="Arturo"/>
    <x v="15"/>
  </r>
  <r>
    <n v="331"/>
    <d v="2016-05-05T00:00:00"/>
    <d v="2016-12-08T00:00:00"/>
    <s v="Demorado"/>
    <s v="Cádiz"/>
    <x v="3"/>
    <n v="201"/>
    <s v="Venta"/>
    <n v="38520.199999999997"/>
    <n v="1026840"/>
    <n v="821472"/>
    <n v="166847.79999999999"/>
    <s v="Sabrina"/>
    <x v="10"/>
  </r>
  <r>
    <n v="332"/>
    <d v="2016-05-06T00:00:00"/>
    <d v="2017-03-31T00:00:00"/>
    <s v="Demorado"/>
    <s v="Sevilla"/>
    <x v="5"/>
    <n v="135"/>
    <s v="Venta"/>
    <n v="34013.199999999997"/>
    <n v="914165"/>
    <n v="731332"/>
    <n v="148819.79999999999"/>
    <s v="Sabrina"/>
    <x v="11"/>
  </r>
  <r>
    <n v="333"/>
    <d v="2016-05-06T00:00:00"/>
    <d v="2016-08-25T00:00:00"/>
    <s v="En Tiempo"/>
    <s v="Córdoba"/>
    <x v="3"/>
    <n v="105"/>
    <s v="Venta"/>
    <n v="31403"/>
    <n v="839485"/>
    <n v="671588"/>
    <n v="136494"/>
    <s v="Iván"/>
    <x v="2"/>
  </r>
  <r>
    <n v="334"/>
    <d v="2016-05-07T00:00:00"/>
    <d v="2017-01-22T00:00:00"/>
    <s v="Demorado"/>
    <s v="Córdoba"/>
    <x v="1"/>
    <n v="236"/>
    <s v="Venta"/>
    <n v="83781.64"/>
    <n v="2147451"/>
    <n v="1717960.8"/>
    <n v="345708.55999999994"/>
    <s v="Arturo"/>
    <x v="3"/>
  </r>
  <r>
    <n v="335"/>
    <d v="2016-05-07T00:00:00"/>
    <d v="2017-04-27T00:00:00"/>
    <s v="Demorado"/>
    <s v="Málaga"/>
    <x v="1"/>
    <n v="142"/>
    <s v="Alquiler"/>
    <n v="24269.8"/>
    <n v="671405"/>
    <n v="537124"/>
    <n v="110011.2"/>
    <s v="Carlos"/>
    <x v="5"/>
  </r>
  <r>
    <n v="336"/>
    <d v="2016-05-07T00:00:00"/>
    <d v="2017-01-28T00:00:00"/>
    <s v="Demorado"/>
    <s v="Sevilla"/>
    <x v="4"/>
    <n v="221"/>
    <s v="Venta"/>
    <n v="54704.44"/>
    <n v="1430946"/>
    <n v="1144756.8"/>
    <n v="231484.75999999995"/>
    <s v="Ángeles"/>
    <x v="0"/>
  </r>
  <r>
    <n v="337"/>
    <d v="2016-05-08T00:00:00"/>
    <d v="2016-09-15T00:00:00"/>
    <s v="En Tiempo"/>
    <s v="Málaga"/>
    <x v="2"/>
    <n v="99"/>
    <s v="Alquiler"/>
    <n v="15480.4"/>
    <n v="450095"/>
    <n v="360076"/>
    <n v="74538.600000000006"/>
    <s v="Arturo"/>
    <x v="12"/>
  </r>
  <r>
    <n v="338"/>
    <d v="2016-05-08T00:00:00"/>
    <d v="2017-01-28T00:00:00"/>
    <s v="Demorado"/>
    <s v="Málaga"/>
    <x v="1"/>
    <n v="37"/>
    <s v="Alquiler"/>
    <n v="13541.44"/>
    <n v="398146"/>
    <n v="318516.8"/>
    <n v="66087.760000000009"/>
    <s v="Romina"/>
    <x v="7"/>
  </r>
  <r>
    <n v="339"/>
    <d v="2016-05-09T00:00:00"/>
    <d v="2016-09-04T00:00:00"/>
    <s v="En Tiempo"/>
    <s v="Córdoba"/>
    <x v="6"/>
    <n v="68"/>
    <s v="Alquiler"/>
    <n v="26363"/>
    <n v="719660"/>
    <n v="575728"/>
    <n v="117569"/>
    <s v="Carlos"/>
    <x v="3"/>
  </r>
  <r>
    <n v="340"/>
    <d v="2016-05-10T00:00:00"/>
    <d v="2016-12-01T00:00:00"/>
    <s v="Demorado"/>
    <s v="Cádiz"/>
    <x v="2"/>
    <n v="93"/>
    <s v="Venta"/>
    <n v="30447.32"/>
    <n v="820268"/>
    <n v="656214.4"/>
    <n v="133606.27999999997"/>
    <s v="Iván"/>
    <x v="9"/>
  </r>
  <r>
    <n v="341"/>
    <d v="2016-05-10T00:00:00"/>
    <d v="2016-11-02T00:00:00"/>
    <s v="Demorado"/>
    <s v="Cádiz"/>
    <x v="3"/>
    <n v="225"/>
    <s v="Venta"/>
    <n v="79040.88"/>
    <n v="2027182"/>
    <n v="1621745.6"/>
    <n v="326395.5199999999"/>
    <s v="Arturo"/>
    <x v="13"/>
  </r>
  <r>
    <n v="342"/>
    <d v="2016-05-10T00:00:00"/>
    <d v="2016-12-21T00:00:00"/>
    <s v="Demorado"/>
    <s v="Cádiz"/>
    <x v="6"/>
    <n v="252"/>
    <s v="Venta"/>
    <n v="78608.12"/>
    <n v="2028713"/>
    <n v="1622970.4"/>
    <n v="327134.4800000001"/>
    <s v="Arturo"/>
    <x v="9"/>
  </r>
  <r>
    <n v="343"/>
    <d v="2016-05-10T00:00:00"/>
    <d v="2016-11-12T00:00:00"/>
    <s v="Demorado"/>
    <s v="Córdoba"/>
    <x v="5"/>
    <n v="172"/>
    <s v="Venta"/>
    <n v="46372"/>
    <n v="1214585"/>
    <n v="971668"/>
    <n v="196545"/>
    <s v="Sabrina"/>
    <x v="0"/>
  </r>
  <r>
    <n v="344"/>
    <d v="2016-05-10T00:00:00"/>
    <d v="2016-09-19T00:00:00"/>
    <s v="En Tiempo"/>
    <s v="Cádiz"/>
    <x v="4"/>
    <n v="139"/>
    <s v="Venta"/>
    <n v="42505.64"/>
    <n v="1119951"/>
    <n v="895960.8"/>
    <n v="181484.55999999994"/>
    <s v="Iván"/>
    <x v="13"/>
  </r>
  <r>
    <n v="345"/>
    <d v="2016-05-11T00:00:00"/>
    <d v="2017-01-01T00:00:00"/>
    <s v="Demorado"/>
    <s v="Córdoba"/>
    <x v="3"/>
    <n v="124"/>
    <s v="Venta"/>
    <n v="49856.800000000003"/>
    <n v="1299980"/>
    <n v="1039984"/>
    <n v="210139.2"/>
    <s v="Iván"/>
    <x v="9"/>
  </r>
  <r>
    <n v="346"/>
    <d v="2016-05-11T00:00:00"/>
    <d v="2016-12-23T00:00:00"/>
    <s v="Demorado"/>
    <s v="Sevilla"/>
    <x v="2"/>
    <n v="197"/>
    <s v="Venta"/>
    <n v="51596.04"/>
    <n v="1357161"/>
    <n v="1085728.8"/>
    <n v="219836.15999999995"/>
    <s v="Arturo"/>
    <x v="13"/>
  </r>
  <r>
    <n v="347"/>
    <d v="2016-05-11T00:00:00"/>
    <d v="2016-09-18T00:00:00"/>
    <s v="En Tiempo"/>
    <s v="Cádiz"/>
    <x v="4"/>
    <n v="166"/>
    <s v="Venta"/>
    <n v="33024.080000000002"/>
    <n v="888337"/>
    <n v="710669.6"/>
    <n v="144643.32"/>
    <s v="Romina"/>
    <x v="15"/>
  </r>
  <r>
    <n v="348"/>
    <d v="2016-05-11T00:00:00"/>
    <d v="2017-03-26T00:00:00"/>
    <s v="Demorado"/>
    <s v="Sevilla"/>
    <x v="4"/>
    <n v="183"/>
    <s v="Venta"/>
    <n v="61246.559999999998"/>
    <n v="1597374"/>
    <n v="1277899.2"/>
    <n v="258228.24000000005"/>
    <s v="Carlos"/>
    <x v="8"/>
  </r>
  <r>
    <n v="349"/>
    <d v="2016-05-12T00:00:00"/>
    <d v="2016-11-01T00:00:00"/>
    <s v="Demorado"/>
    <s v="Córdoba"/>
    <x v="3"/>
    <n v="230"/>
    <s v="Venta"/>
    <n v="55004.08"/>
    <n v="1435337"/>
    <n v="1148269.6000000001"/>
    <n v="232063.31999999989"/>
    <s v="Ángeles"/>
    <x v="2"/>
  </r>
  <r>
    <n v="350"/>
    <d v="2016-05-13T00:00:00"/>
    <d v="2016-09-21T00:00:00"/>
    <s v="En Tiempo"/>
    <s v="Cádiz"/>
    <x v="3"/>
    <n v="100"/>
    <s v="Alquiler"/>
    <n v="26309.200000000001"/>
    <n v="717315"/>
    <n v="573852"/>
    <n v="117153.8"/>
    <s v="Ángeles"/>
    <x v="2"/>
  </r>
  <r>
    <n v="351"/>
    <d v="2016-05-13T00:00:00"/>
    <d v="2017-04-24T00:00:00"/>
    <s v="Demorado"/>
    <s v="Sevilla"/>
    <x v="6"/>
    <n v="70"/>
    <s v="Alquiler"/>
    <n v="15725"/>
    <n v="455210"/>
    <n v="364168"/>
    <n v="75317"/>
    <s v="Arturo"/>
    <x v="8"/>
  </r>
  <r>
    <n v="352"/>
    <d v="2016-05-14T00:00:00"/>
    <d v="2016-10-10T00:00:00"/>
    <s v="En Tiempo"/>
    <s v="Málaga"/>
    <x v="0"/>
    <n v="237"/>
    <s v="Venta"/>
    <n v="81355"/>
    <n v="2097035"/>
    <n v="1677628"/>
    <n v="338052"/>
    <s v="Sabrina"/>
    <x v="2"/>
  </r>
  <r>
    <n v="353"/>
    <d v="2016-05-14T00:00:00"/>
    <d v="2016-08-14T00:00:00"/>
    <s v="En Tiempo"/>
    <s v="Cádiz"/>
    <x v="2"/>
    <n v="253"/>
    <s v="Venta"/>
    <n v="78112.399999999994"/>
    <n v="2016670"/>
    <n v="1613336"/>
    <n v="325221.59999999998"/>
    <s v="Romina"/>
    <x v="13"/>
  </r>
  <r>
    <n v="354"/>
    <d v="2016-05-14T00:00:00"/>
    <d v="2017-03-30T00:00:00"/>
    <s v="Demorado"/>
    <s v="Sevilla"/>
    <x v="5"/>
    <n v="117"/>
    <s v="Venta"/>
    <n v="34247.040000000001"/>
    <n v="921961"/>
    <n v="737568.8"/>
    <n v="150145.15999999995"/>
    <s v="Romina"/>
    <x v="0"/>
  </r>
  <r>
    <n v="355"/>
    <d v="2016-05-14T00:00:00"/>
    <d v="2016-10-15T00:00:00"/>
    <s v="Demorado"/>
    <s v="Sevilla"/>
    <x v="1"/>
    <n v="205"/>
    <s v="Venta"/>
    <n v="46466.44"/>
    <n v="1218171"/>
    <n v="974536.8"/>
    <n v="197167.75999999995"/>
    <s v="Romina"/>
    <x v="1"/>
  </r>
  <r>
    <n v="356"/>
    <d v="2016-05-14T00:00:00"/>
    <d v="2017-02-03T00:00:00"/>
    <s v="Demorado"/>
    <s v="Málaga"/>
    <x v="2"/>
    <n v="150"/>
    <s v="Venta"/>
    <n v="32617.200000000001"/>
    <n v="867315"/>
    <n v="693852"/>
    <n v="140845.79999999999"/>
    <s v="Sabrina"/>
    <x v="15"/>
  </r>
  <r>
    <n v="357"/>
    <d v="2016-05-15T00:00:00"/>
    <d v="2016-08-19T00:00:00"/>
    <s v="En Tiempo"/>
    <s v="Málaga"/>
    <x v="3"/>
    <n v="193"/>
    <s v="Venta"/>
    <n v="67273.759999999995"/>
    <n v="1744429"/>
    <n v="1395543.2"/>
    <n v="281612.04000000004"/>
    <s v="Arturo"/>
    <x v="6"/>
  </r>
  <r>
    <n v="358"/>
    <d v="2016-05-15T00:00:00"/>
    <d v="2016-11-04T00:00:00"/>
    <s v="Demorado"/>
    <s v="Sevilla"/>
    <x v="2"/>
    <n v="124"/>
    <s v="Venta"/>
    <n v="46564.92"/>
    <n v="1216533"/>
    <n v="973226.4"/>
    <n v="196741.68"/>
    <s v="Carlos"/>
    <x v="10"/>
  </r>
  <r>
    <n v="359"/>
    <d v="2016-05-15T00:00:00"/>
    <d v="2017-03-18T00:00:00"/>
    <s v="Demorado"/>
    <s v="Cádiz"/>
    <x v="2"/>
    <n v="127"/>
    <s v="Venta"/>
    <n v="46107.199999999997"/>
    <n v="1213115"/>
    <n v="970492"/>
    <n v="196515.8"/>
    <s v="Iván"/>
    <x v="5"/>
  </r>
  <r>
    <n v="360"/>
    <d v="2016-05-16T00:00:00"/>
    <d v="2017-03-19T00:00:00"/>
    <s v="Demorado"/>
    <s v="Málaga"/>
    <x v="2"/>
    <n v="150"/>
    <s v="Venta"/>
    <n v="34876.800000000003"/>
    <n v="932705"/>
    <n v="746164"/>
    <n v="151664.20000000001"/>
    <s v="Sabrina"/>
    <x v="2"/>
  </r>
  <r>
    <n v="361"/>
    <d v="2016-05-17T00:00:00"/>
    <d v="2017-03-10T00:00:00"/>
    <s v="Demorado"/>
    <s v="Cádiz"/>
    <x v="1"/>
    <n v="288"/>
    <s v="Venta"/>
    <n v="59438"/>
    <n v="1542410"/>
    <n v="1233928"/>
    <n v="249044"/>
    <s v="Sabrina"/>
    <x v="10"/>
  </r>
  <r>
    <n v="362"/>
    <d v="2016-05-18T00:00:00"/>
    <d v="2016-12-02T00:00:00"/>
    <s v="Demorado"/>
    <s v="Málaga"/>
    <x v="4"/>
    <n v="134"/>
    <s v="Alquiler"/>
    <n v="28314.799999999999"/>
    <n v="768980"/>
    <n v="615184"/>
    <n v="125481.2"/>
    <s v="Sabrina"/>
    <x v="6"/>
  </r>
  <r>
    <n v="363"/>
    <d v="2016-05-18T00:00:00"/>
    <d v="2017-03-30T00:00:00"/>
    <s v="Demorado"/>
    <s v="Cádiz"/>
    <x v="3"/>
    <n v="62"/>
    <s v="Alquiler"/>
    <n v="14252.96"/>
    <n v="415109"/>
    <n v="332087.2"/>
    <n v="68768.84"/>
    <s v="Romina"/>
    <x v="10"/>
  </r>
  <r>
    <n v="364"/>
    <d v="2016-05-18T00:00:00"/>
    <d v="2016-12-26T00:00:00"/>
    <s v="Demorado"/>
    <s v="Sevilla"/>
    <x v="1"/>
    <n v="261"/>
    <s v="Venta"/>
    <n v="49428.44"/>
    <n v="1293521"/>
    <n v="1034816.8"/>
    <n v="209275.75999999995"/>
    <s v="Sabrina"/>
    <x v="7"/>
  </r>
  <r>
    <n v="365"/>
    <d v="2016-05-18T00:00:00"/>
    <d v="2016-10-16T00:00:00"/>
    <s v="Demorado"/>
    <s v="Sevilla"/>
    <x v="2"/>
    <n v="132"/>
    <s v="Alquiler"/>
    <n v="25963.200000000001"/>
    <n v="709840"/>
    <n v="567872"/>
    <n v="116004.8"/>
    <s v="Ángeles"/>
    <x v="13"/>
  </r>
  <r>
    <n v="366"/>
    <d v="2016-05-18T00:00:00"/>
    <d v="2017-05-10T00:00:00"/>
    <s v="Demorado"/>
    <s v="Málaga"/>
    <x v="6"/>
    <n v="130"/>
    <s v="Venta"/>
    <n v="37526.68"/>
    <n v="997677"/>
    <n v="798141.6"/>
    <n v="162008.72000000003"/>
    <s v="Iván"/>
    <x v="11"/>
  </r>
  <r>
    <n v="367"/>
    <d v="2016-05-18T00:00:00"/>
    <d v="2017-03-24T00:00:00"/>
    <s v="Demorado"/>
    <s v="Sevilla"/>
    <x v="2"/>
    <n v="73"/>
    <s v="Alquiler"/>
    <n v="18942.8"/>
    <n v="537705"/>
    <n v="430164"/>
    <n v="88598.2"/>
    <s v="Iván"/>
    <x v="2"/>
  </r>
  <r>
    <n v="368"/>
    <d v="2016-05-18T00:00:00"/>
    <d v="2016-10-18T00:00:00"/>
    <s v="Demorado"/>
    <s v="Cádiz"/>
    <x v="3"/>
    <n v="73"/>
    <s v="Alquiler"/>
    <n v="13481.8"/>
    <n v="390805"/>
    <n v="312644"/>
    <n v="64679.199999999997"/>
    <s v="Romina"/>
    <x v="4"/>
  </r>
  <r>
    <n v="369"/>
    <d v="2016-05-19T00:00:00"/>
    <d v="2016-12-27T00:00:00"/>
    <s v="Demorado"/>
    <s v="Cádiz"/>
    <x v="2"/>
    <n v="142"/>
    <s v="Venta"/>
    <n v="48434.559999999998"/>
    <n v="1274824"/>
    <n v="1019859.2"/>
    <n v="206530.24000000005"/>
    <s v="Sabrina"/>
    <x v="3"/>
  </r>
  <r>
    <n v="370"/>
    <d v="2016-05-19T00:00:00"/>
    <d v="2016-09-14T00:00:00"/>
    <s v="En Tiempo"/>
    <s v="Málaga"/>
    <x v="2"/>
    <n v="278"/>
    <s v="Venta"/>
    <n v="54102"/>
    <n v="1414460"/>
    <n v="1131568"/>
    <n v="228790"/>
    <s v="Iván"/>
    <x v="0"/>
  </r>
  <r>
    <n v="371"/>
    <d v="2016-05-20T00:00:00"/>
    <d v="2016-12-08T00:00:00"/>
    <s v="Demorado"/>
    <s v="Córdoba"/>
    <x v="0"/>
    <n v="226"/>
    <s v="Venta"/>
    <n v="43440.2"/>
    <n v="1146465"/>
    <n v="917172"/>
    <n v="185852.79999999999"/>
    <s v="Sabrina"/>
    <x v="6"/>
  </r>
  <r>
    <n v="372"/>
    <d v="2016-05-20T00:00:00"/>
    <d v="2017-05-03T00:00:00"/>
    <s v="Demorado"/>
    <s v="Sevilla"/>
    <x v="0"/>
    <n v="160"/>
    <s v="Venta"/>
    <n v="52081.16"/>
    <n v="1354014"/>
    <n v="1083211.2"/>
    <n v="218721.64000000004"/>
    <s v="Sabrina"/>
    <x v="2"/>
  </r>
  <r>
    <n v="373"/>
    <d v="2016-05-21T00:00:00"/>
    <d v="2017-05-21T00:00:00"/>
    <s v="Demorado"/>
    <s v="Cádiz"/>
    <x v="6"/>
    <n v="127"/>
    <s v="Venta"/>
    <n v="31792.44"/>
    <n v="859296"/>
    <n v="687436.80000000005"/>
    <n v="140066.75999999995"/>
    <s v="Arturo"/>
    <x v="4"/>
  </r>
  <r>
    <n v="374"/>
    <d v="2016-05-21T00:00:00"/>
    <d v="2016-11-13T00:00:00"/>
    <s v="Demorado"/>
    <s v="Málaga"/>
    <x v="2"/>
    <n v="162"/>
    <s v="Venta"/>
    <n v="34986.480000000003"/>
    <n v="931772"/>
    <n v="745417.6"/>
    <n v="151367.92000000001"/>
    <s v="Iván"/>
    <x v="5"/>
  </r>
  <r>
    <n v="375"/>
    <d v="2016-05-22T00:00:00"/>
    <d v="2017-04-10T00:00:00"/>
    <s v="Demorado"/>
    <s v="Sevilla"/>
    <x v="6"/>
    <n v="227"/>
    <s v="Venta"/>
    <n v="55065.2"/>
    <n v="1435115"/>
    <n v="1148092"/>
    <n v="231957.8"/>
    <s v="Ángeles"/>
    <x v="4"/>
  </r>
  <r>
    <n v="376"/>
    <d v="2016-05-23T00:00:00"/>
    <d v="2016-09-04T00:00:00"/>
    <s v="En Tiempo"/>
    <s v="Málaga"/>
    <x v="3"/>
    <n v="243"/>
    <s v="Venta"/>
    <n v="47764.12"/>
    <n v="1246538"/>
    <n v="997230.4"/>
    <n v="201543.47999999998"/>
    <s v="Iván"/>
    <x v="3"/>
  </r>
  <r>
    <n v="377"/>
    <d v="2016-05-24T00:00:00"/>
    <d v="2017-04-16T00:00:00"/>
    <s v="Demorado"/>
    <s v="Cádiz"/>
    <x v="2"/>
    <n v="100"/>
    <s v="Alquiler"/>
    <n v="20016.400000000001"/>
    <n v="561695"/>
    <n v="449356"/>
    <n v="92322.6"/>
    <s v="Arturo"/>
    <x v="11"/>
  </r>
  <r>
    <n v="378"/>
    <d v="2016-05-24T00:00:00"/>
    <d v="2016-09-17T00:00:00"/>
    <s v="En Tiempo"/>
    <s v="Córdoba"/>
    <x v="4"/>
    <n v="276"/>
    <s v="Venta"/>
    <n v="66026"/>
    <n v="1716485"/>
    <n v="1373188"/>
    <n v="277271"/>
    <s v="Ángeles"/>
    <x v="3"/>
  </r>
  <r>
    <n v="379"/>
    <d v="2016-05-24T00:00:00"/>
    <d v="2016-10-13T00:00:00"/>
    <s v="En Tiempo"/>
    <s v="Sevilla"/>
    <x v="6"/>
    <n v="101"/>
    <s v="Venta"/>
    <n v="31652.32"/>
    <n v="849293"/>
    <n v="679434.4"/>
    <n v="138206.27999999997"/>
    <s v="Iván"/>
    <x v="6"/>
  </r>
  <r>
    <n v="380"/>
    <d v="2016-05-25T00:00:00"/>
    <d v="2017-03-27T00:00:00"/>
    <s v="Demorado"/>
    <s v="Cádiz"/>
    <x v="1"/>
    <n v="265"/>
    <s v="Venta"/>
    <n v="102736.16"/>
    <n v="2623189"/>
    <n v="2098551.2000000002"/>
    <n v="421901.63999999978"/>
    <s v="Romina"/>
    <x v="1"/>
  </r>
  <r>
    <n v="381"/>
    <d v="2016-05-25T00:00:00"/>
    <d v="2016-10-21T00:00:00"/>
    <s v="En Tiempo"/>
    <s v="Sevilla"/>
    <x v="1"/>
    <n v="119"/>
    <s v="Venta"/>
    <n v="30416.36"/>
    <n v="812369"/>
    <n v="649895.19999999995"/>
    <n v="132057.44000000006"/>
    <s v="Carlos"/>
    <x v="12"/>
  </r>
  <r>
    <n v="382"/>
    <d v="2016-05-26T00:00:00"/>
    <d v="2017-04-24T00:00:00"/>
    <s v="Demorado"/>
    <s v="Córdoba"/>
    <x v="6"/>
    <n v="258"/>
    <s v="Venta"/>
    <n v="102376.36"/>
    <n v="2618669"/>
    <n v="2094935.2"/>
    <n v="421357.44000000006"/>
    <s v="Sabrina"/>
    <x v="5"/>
  </r>
  <r>
    <n v="383"/>
    <d v="2016-05-26T00:00:00"/>
    <d v="2016-12-28T00:00:00"/>
    <s v="Demorado"/>
    <s v="Cádiz"/>
    <x v="6"/>
    <n v="293"/>
    <s v="Venta"/>
    <n v="52196.639999999999"/>
    <n v="1367651"/>
    <n v="1094120.8"/>
    <n v="221333.55999999994"/>
    <s v="Carlos"/>
    <x v="13"/>
  </r>
  <r>
    <n v="384"/>
    <d v="2016-05-26T00:00:00"/>
    <d v="2016-10-20T00:00:00"/>
    <s v="En Tiempo"/>
    <s v="Sevilla"/>
    <x v="2"/>
    <n v="196"/>
    <s v="Venta"/>
    <n v="71805"/>
    <n v="1859885"/>
    <n v="1487908"/>
    <n v="300172"/>
    <s v="Carlos"/>
    <x v="4"/>
  </r>
  <r>
    <n v="385"/>
    <d v="2016-05-26T00:00:00"/>
    <d v="2017-03-20T00:00:00"/>
    <s v="Demorado"/>
    <s v="Cádiz"/>
    <x v="6"/>
    <n v="194"/>
    <s v="Venta"/>
    <n v="69054.2"/>
    <n v="1782890"/>
    <n v="1426312"/>
    <n v="287523.8"/>
    <s v="Sabrina"/>
    <x v="9"/>
  </r>
  <r>
    <n v="386"/>
    <d v="2016-05-26T00:00:00"/>
    <d v="2016-09-13T00:00:00"/>
    <s v="En Tiempo"/>
    <s v="Sevilla"/>
    <x v="5"/>
    <n v="179"/>
    <s v="Venta"/>
    <n v="32525.4"/>
    <n v="867245"/>
    <n v="693796"/>
    <n v="140923.6"/>
    <s v="Arturo"/>
    <x v="3"/>
  </r>
  <r>
    <n v="387"/>
    <d v="2016-05-27T00:00:00"/>
    <d v="2016-09-04T00:00:00"/>
    <s v="En Tiempo"/>
    <s v="Sevilla"/>
    <x v="6"/>
    <n v="112"/>
    <s v="Alquiler"/>
    <n v="18306.88"/>
    <n v="522957"/>
    <n v="418365.6"/>
    <n v="86284.520000000019"/>
    <s v="Carlos"/>
    <x v="1"/>
  </r>
  <r>
    <n v="388"/>
    <d v="2016-05-28T00:00:00"/>
    <d v="2017-02-13T00:00:00"/>
    <s v="Demorado"/>
    <s v="Sevilla"/>
    <x v="4"/>
    <n v="132"/>
    <s v="Venta"/>
    <n v="32345.08"/>
    <n v="871637"/>
    <n v="697309.6"/>
    <n v="141982.32"/>
    <s v="Iván"/>
    <x v="9"/>
  </r>
  <r>
    <n v="389"/>
    <d v="2016-05-29T00:00:00"/>
    <d v="2017-02-02T00:00:00"/>
    <s v="Demorado"/>
    <s v="Sevilla"/>
    <x v="4"/>
    <n v="192"/>
    <s v="Venta"/>
    <n v="34280.36"/>
    <n v="919269"/>
    <n v="735415.2"/>
    <n v="149573.44000000006"/>
    <s v="Sabrina"/>
    <x v="15"/>
  </r>
  <r>
    <n v="390"/>
    <d v="2016-05-30T00:00:00"/>
    <d v="2016-12-10T00:00:00"/>
    <s v="Demorado"/>
    <s v="Málaga"/>
    <x v="2"/>
    <n v="61"/>
    <s v="Alquiler"/>
    <n v="14925"/>
    <n v="425835"/>
    <n v="340668"/>
    <n v="70242"/>
    <s v="Sabrina"/>
    <x v="1"/>
  </r>
  <r>
    <n v="391"/>
    <d v="2016-05-30T00:00:00"/>
    <d v="2017-03-29T00:00:00"/>
    <s v="Demorado"/>
    <s v="Málaga"/>
    <x v="5"/>
    <n v="294"/>
    <s v="Venta"/>
    <n v="58274"/>
    <n v="1519985"/>
    <n v="1215988"/>
    <n v="245723"/>
    <s v="Romina"/>
    <x v="2"/>
  </r>
  <r>
    <n v="392"/>
    <d v="2016-05-30T00:00:00"/>
    <d v="2017-02-06T00:00:00"/>
    <s v="Demorado"/>
    <s v="Málaga"/>
    <x v="5"/>
    <n v="197"/>
    <s v="Venta"/>
    <n v="61631"/>
    <n v="1596935"/>
    <n v="1277548"/>
    <n v="257756"/>
    <s v="Iván"/>
    <x v="1"/>
  </r>
  <r>
    <n v="393"/>
    <d v="2016-05-31T00:00:00"/>
    <d v="2017-03-04T00:00:00"/>
    <s v="Demorado"/>
    <s v="Sevilla"/>
    <x v="0"/>
    <n v="218"/>
    <s v="Venta"/>
    <n v="45744"/>
    <n v="1200860"/>
    <n v="960688"/>
    <n v="194428"/>
    <s v="Arturo"/>
    <x v="8"/>
  </r>
  <r>
    <n v="394"/>
    <d v="2016-05-31T00:00:00"/>
    <d v="2017-04-17T00:00:00"/>
    <s v="Demorado"/>
    <s v="Málaga"/>
    <x v="2"/>
    <n v="198"/>
    <s v="Venta"/>
    <n v="37222.68"/>
    <n v="983277"/>
    <n v="786621.6"/>
    <n v="159432.72000000003"/>
    <s v="Ángeles"/>
    <x v="4"/>
  </r>
  <r>
    <n v="395"/>
    <d v="2016-05-31T00:00:00"/>
    <d v="2017-05-23T00:00:00"/>
    <s v="Demorado"/>
    <s v="Sevilla"/>
    <x v="2"/>
    <n v="187"/>
    <s v="Venta"/>
    <n v="45761.84"/>
    <n v="1195781"/>
    <n v="956624.8"/>
    <n v="193394.35999999996"/>
    <s v="Romina"/>
    <x v="11"/>
  </r>
  <r>
    <n v="396"/>
    <d v="2016-05-31T00:00:00"/>
    <d v="2016-09-07T00:00:00"/>
    <s v="En Tiempo"/>
    <s v="Sevilla"/>
    <x v="0"/>
    <n v="293"/>
    <s v="Venta"/>
    <n v="62939.76"/>
    <n v="1639029"/>
    <n v="1311223.2"/>
    <n v="264866.04000000004"/>
    <s v="Iván"/>
    <x v="15"/>
  </r>
  <r>
    <n v="397"/>
    <d v="2016-06-01T00:00:00"/>
    <d v="2017-05-10T00:00:00"/>
    <s v="Demorado"/>
    <s v="Cádiz"/>
    <x v="5"/>
    <n v="173"/>
    <s v="Venta"/>
    <n v="36134.839999999997"/>
    <n v="969806"/>
    <n v="775844.8"/>
    <n v="157826.35999999996"/>
    <s v="Carlos"/>
    <x v="3"/>
  </r>
  <r>
    <n v="398"/>
    <d v="2016-06-01T00:00:00"/>
    <d v="2016-11-08T00:00:00"/>
    <s v="Demorado"/>
    <s v="Cádiz"/>
    <x v="6"/>
    <n v="66"/>
    <s v="Alquiler"/>
    <n v="15928.96"/>
    <n v="464309"/>
    <n v="371447.2"/>
    <n v="76932.84"/>
    <s v="Sabrina"/>
    <x v="6"/>
  </r>
  <r>
    <n v="399"/>
    <d v="2016-06-01T00:00:00"/>
    <d v="2017-01-24T00:00:00"/>
    <s v="Demorado"/>
    <s v="Cádiz"/>
    <x v="2"/>
    <n v="60"/>
    <s v="Alquiler"/>
    <n v="18366.400000000001"/>
    <n v="520345"/>
    <n v="416276"/>
    <n v="85702.6"/>
    <s v="Arturo"/>
    <x v="2"/>
  </r>
  <r>
    <n v="400"/>
    <d v="2016-06-01T00:00:00"/>
    <d v="2017-01-22T00:00:00"/>
    <s v="Demorado"/>
    <s v="Cádiz"/>
    <x v="2"/>
    <n v="204"/>
    <s v="Venta"/>
    <n v="48059.8"/>
    <n v="1261605"/>
    <n v="1009284"/>
    <n v="204261.2"/>
    <s v="Romina"/>
    <x v="6"/>
  </r>
  <r>
    <n v="401"/>
    <d v="2016-06-02T00:00:00"/>
    <d v="2017-06-02T00:00:00"/>
    <s v="Demorado"/>
    <s v="Málaga"/>
    <x v="5"/>
    <n v="267"/>
    <s v="Venta"/>
    <n v="106160"/>
    <n v="2719385"/>
    <n v="2175508"/>
    <n v="437717"/>
    <s v="Arturo"/>
    <x v="10"/>
  </r>
  <r>
    <n v="402"/>
    <d v="2016-06-02T00:00:00"/>
    <d v="2017-01-21T00:00:00"/>
    <s v="Demorado"/>
    <s v="Cádiz"/>
    <x v="0"/>
    <n v="273"/>
    <s v="Venta"/>
    <n v="86860.52"/>
    <n v="2224623"/>
    <n v="1779698.4"/>
    <n v="358064.08000000007"/>
    <s v="Ángeles"/>
    <x v="0"/>
  </r>
  <r>
    <n v="403"/>
    <d v="2016-06-02T00:00:00"/>
    <d v="2017-04-26T00:00:00"/>
    <s v="Demorado"/>
    <s v="Málaga"/>
    <x v="4"/>
    <n v="87"/>
    <s v="Venta"/>
    <n v="30152.6"/>
    <n v="806525"/>
    <n v="645220"/>
    <n v="131152.4"/>
    <s v="Iván"/>
    <x v="13"/>
  </r>
  <r>
    <n v="404"/>
    <d v="2016-06-03T00:00:00"/>
    <d v="2017-03-22T00:00:00"/>
    <s v="Demorado"/>
    <s v="Sevilla"/>
    <x v="1"/>
    <n v="69"/>
    <s v="Alquiler"/>
    <n v="27341.040000000001"/>
    <n v="739061"/>
    <n v="591248.80000000005"/>
    <n v="120471.15999999995"/>
    <s v="Romina"/>
    <x v="2"/>
  </r>
  <r>
    <n v="405"/>
    <d v="2016-06-03T00:00:00"/>
    <d v="2017-01-20T00:00:00"/>
    <s v="Demorado"/>
    <s v="Sevilla"/>
    <x v="6"/>
    <n v="217"/>
    <s v="Venta"/>
    <n v="71527.679999999993"/>
    <n v="1841477"/>
    <n v="1473181.6"/>
    <n v="296767.71999999991"/>
    <s v="Iván"/>
    <x v="7"/>
  </r>
  <r>
    <n v="406"/>
    <d v="2016-06-03T00:00:00"/>
    <d v="2017-02-23T00:00:00"/>
    <s v="Demorado"/>
    <s v="Córdoba"/>
    <x v="4"/>
    <n v="201"/>
    <s v="Venta"/>
    <n v="74193"/>
    <n v="1920185"/>
    <n v="1536148"/>
    <n v="309844"/>
    <s v="Romina"/>
    <x v="12"/>
  </r>
  <r>
    <n v="407"/>
    <d v="2016-06-03T00:00:00"/>
    <d v="2016-12-16T00:00:00"/>
    <s v="Demorado"/>
    <s v="Sevilla"/>
    <x v="1"/>
    <n v="159"/>
    <s v="Venta"/>
    <n v="54154.2"/>
    <n v="1419965"/>
    <n v="1135972"/>
    <n v="229838.8"/>
    <s v="Ángeles"/>
    <x v="6"/>
  </r>
  <r>
    <n v="408"/>
    <d v="2016-06-04T00:00:00"/>
    <d v="2017-01-22T00:00:00"/>
    <s v="Demorado"/>
    <s v="Cádiz"/>
    <x v="5"/>
    <n v="70"/>
    <s v="Alquiler"/>
    <n v="28376.52"/>
    <n v="766273"/>
    <n v="613018.4"/>
    <n v="124878.07999999997"/>
    <s v="Arturo"/>
    <x v="4"/>
  </r>
  <r>
    <n v="409"/>
    <d v="2016-06-04T00:00:00"/>
    <d v="2017-04-05T00:00:00"/>
    <s v="Demorado"/>
    <s v="Málaga"/>
    <x v="0"/>
    <n v="288"/>
    <s v="Venta"/>
    <n v="68848.56"/>
    <n v="1786574"/>
    <n v="1429259.2"/>
    <n v="288466.24000000005"/>
    <s v="Sabrina"/>
    <x v="15"/>
  </r>
  <r>
    <n v="410"/>
    <d v="2016-06-04T00:00:00"/>
    <d v="2016-10-30T00:00:00"/>
    <s v="En Tiempo"/>
    <s v="Cádiz"/>
    <x v="6"/>
    <n v="42"/>
    <s v="Alquiler"/>
    <n v="16620.080000000002"/>
    <n v="471737"/>
    <n v="377389.6"/>
    <n v="77727.320000000022"/>
    <s v="Sabrina"/>
    <x v="13"/>
  </r>
  <r>
    <n v="411"/>
    <d v="2016-06-05T00:00:00"/>
    <d v="2016-11-27T00:00:00"/>
    <s v="Demorado"/>
    <s v="Cádiz"/>
    <x v="3"/>
    <n v="87"/>
    <s v="Alquiler"/>
    <n v="29010.799999999999"/>
    <n v="779255"/>
    <n v="623404"/>
    <n v="126840.2"/>
    <s v="Sabrina"/>
    <x v="4"/>
  </r>
  <r>
    <n v="412"/>
    <d v="2016-06-05T00:00:00"/>
    <d v="2016-10-14T00:00:00"/>
    <s v="En Tiempo"/>
    <s v="Málaga"/>
    <x v="1"/>
    <n v="141"/>
    <s v="Venta"/>
    <n v="49807.08"/>
    <n v="1305437"/>
    <n v="1044349.6"/>
    <n v="211280.32"/>
    <s v="Ángeles"/>
    <x v="6"/>
  </r>
  <r>
    <n v="413"/>
    <d v="2016-06-05T00:00:00"/>
    <d v="2017-05-14T00:00:00"/>
    <s v="Demorado"/>
    <s v="Málaga"/>
    <x v="1"/>
    <n v="184"/>
    <s v="Venta"/>
    <n v="60208.92"/>
    <n v="1563983"/>
    <n v="1251186.3999999999"/>
    <n v="252587.68000000011"/>
    <s v="Sabrina"/>
    <x v="8"/>
  </r>
  <r>
    <n v="414"/>
    <d v="2016-06-06T00:00:00"/>
    <d v="2016-09-23T00:00:00"/>
    <s v="En Tiempo"/>
    <s v="Cádiz"/>
    <x v="4"/>
    <n v="49"/>
    <s v="Alquiler"/>
    <n v="16219.28"/>
    <n v="461917"/>
    <n v="369533.6"/>
    <n v="76164.120000000024"/>
    <s v="Sabrina"/>
    <x v="0"/>
  </r>
  <r>
    <n v="415"/>
    <d v="2016-06-06T00:00:00"/>
    <d v="2016-12-17T00:00:00"/>
    <s v="Demorado"/>
    <s v="Sevilla"/>
    <x v="2"/>
    <n v="42"/>
    <s v="Alquiler"/>
    <n v="14743.36"/>
    <n v="423069"/>
    <n v="338455.2"/>
    <n v="69870.439999999988"/>
    <s v="Romina"/>
    <x v="6"/>
  </r>
  <r>
    <n v="416"/>
    <d v="2016-06-07T00:00:00"/>
    <d v="2016-09-11T00:00:00"/>
    <s v="En Tiempo"/>
    <s v="Córdoba"/>
    <x v="3"/>
    <n v="195"/>
    <s v="Venta"/>
    <n v="50818.28"/>
    <n v="1324292"/>
    <n v="1059433.6000000001"/>
    <n v="214040.11999999991"/>
    <s v="Romina"/>
    <x v="7"/>
  </r>
  <r>
    <n v="417"/>
    <d v="2016-06-07T00:00:00"/>
    <d v="2017-04-14T00:00:00"/>
    <s v="Demorado"/>
    <s v="Córdoba"/>
    <x v="4"/>
    <n v="247"/>
    <s v="Venta"/>
    <n v="54120.24"/>
    <n v="1417991"/>
    <n v="1134392.8"/>
    <n v="229477.95999999996"/>
    <s v="Sabrina"/>
    <x v="1"/>
  </r>
  <r>
    <n v="418"/>
    <d v="2016-06-07T00:00:00"/>
    <d v="2017-01-26T00:00:00"/>
    <s v="Demorado"/>
    <s v="Cádiz"/>
    <x v="4"/>
    <n v="281"/>
    <s v="Venta"/>
    <n v="96921.56"/>
    <n v="2489474"/>
    <n v="1991579.2"/>
    <n v="400973.24000000005"/>
    <s v="Carlos"/>
    <x v="15"/>
  </r>
  <r>
    <n v="419"/>
    <d v="2016-06-07T00:00:00"/>
    <d v="2016-12-06T00:00:00"/>
    <s v="Demorado"/>
    <s v="Cádiz"/>
    <x v="1"/>
    <n v="169"/>
    <s v="Venta"/>
    <n v="37028.080000000002"/>
    <n v="988787"/>
    <n v="791029.6"/>
    <n v="160729.32"/>
    <s v="Sabrina"/>
    <x v="11"/>
  </r>
  <r>
    <n v="420"/>
    <d v="2016-06-08T00:00:00"/>
    <d v="2017-05-29T00:00:00"/>
    <s v="Demorado"/>
    <s v="Málaga"/>
    <x v="2"/>
    <n v="107"/>
    <s v="Venta"/>
    <n v="39996.400000000001"/>
    <n v="1055645"/>
    <n v="844516"/>
    <n v="171132.6"/>
    <s v="Romina"/>
    <x v="9"/>
  </r>
  <r>
    <n v="421"/>
    <d v="2016-06-09T00:00:00"/>
    <d v="2017-05-05T00:00:00"/>
    <s v="Demorado"/>
    <s v="Córdoba"/>
    <x v="5"/>
    <n v="130"/>
    <s v="Venta"/>
    <n v="47647.4"/>
    <n v="1246220"/>
    <n v="996976"/>
    <n v="201596.6"/>
    <s v="Arturo"/>
    <x v="12"/>
  </r>
  <r>
    <n v="422"/>
    <d v="2016-06-09T00:00:00"/>
    <d v="2016-11-09T00:00:00"/>
    <s v="Demorado"/>
    <s v="Córdoba"/>
    <x v="4"/>
    <n v="119"/>
    <s v="Alquiler"/>
    <n v="24485.32"/>
    <n v="673793"/>
    <n v="539034.4"/>
    <n v="110273.27999999997"/>
    <s v="Iván"/>
    <x v="5"/>
  </r>
  <r>
    <n v="423"/>
    <d v="2016-06-09T00:00:00"/>
    <d v="2016-12-16T00:00:00"/>
    <s v="Demorado"/>
    <s v="Cádiz"/>
    <x v="4"/>
    <n v="255"/>
    <s v="Venta"/>
    <n v="42870.2"/>
    <n v="1126665"/>
    <n v="901332"/>
    <n v="182462.8"/>
    <s v="Sabrina"/>
    <x v="0"/>
  </r>
  <r>
    <n v="424"/>
    <d v="2016-06-09T00:00:00"/>
    <d v="2016-11-06T00:00:00"/>
    <s v="Demorado"/>
    <s v="Córdoba"/>
    <x v="1"/>
    <n v="255"/>
    <s v="Venta"/>
    <n v="77078.2"/>
    <n v="1982240"/>
    <n v="1585792"/>
    <n v="319369.8"/>
    <s v="Iván"/>
    <x v="9"/>
  </r>
  <r>
    <n v="425"/>
    <d v="2016-06-09T00:00:00"/>
    <d v="2016-12-11T00:00:00"/>
    <s v="Demorado"/>
    <s v="Cádiz"/>
    <x v="4"/>
    <n v="170"/>
    <s v="Venta"/>
    <n v="43668.12"/>
    <n v="1154238"/>
    <n v="923390.4"/>
    <n v="187179.47999999998"/>
    <s v="Ángeles"/>
    <x v="5"/>
  </r>
  <r>
    <n v="426"/>
    <d v="2016-06-09T00:00:00"/>
    <d v="2016-10-12T00:00:00"/>
    <s v="En Tiempo"/>
    <s v="Sevilla"/>
    <x v="2"/>
    <n v="202"/>
    <s v="Venta"/>
    <n v="41039.360000000001"/>
    <n v="1079144"/>
    <n v="863315.2"/>
    <n v="174789.44000000006"/>
    <s v="Iván"/>
    <x v="1"/>
  </r>
  <r>
    <n v="427"/>
    <d v="2016-06-10T00:00:00"/>
    <d v="2017-05-04T00:00:00"/>
    <s v="Demorado"/>
    <s v="Cádiz"/>
    <x v="1"/>
    <n v="78"/>
    <s v="Alquiler"/>
    <n v="22528.48"/>
    <n v="619847"/>
    <n v="495877.6"/>
    <n v="101440.92000000003"/>
    <s v="Romina"/>
    <x v="13"/>
  </r>
  <r>
    <n v="428"/>
    <d v="2016-06-10T00:00:00"/>
    <d v="2017-01-04T00:00:00"/>
    <s v="Demorado"/>
    <s v="Córdoba"/>
    <x v="4"/>
    <n v="45"/>
    <s v="Alquiler"/>
    <n v="12924.56"/>
    <n v="374849"/>
    <n v="299879.2"/>
    <n v="62045.239999999991"/>
    <s v="Romina"/>
    <x v="15"/>
  </r>
  <r>
    <n v="429"/>
    <d v="2016-06-11T00:00:00"/>
    <d v="2016-11-02T00:00:00"/>
    <s v="En Tiempo"/>
    <s v="Córdoba"/>
    <x v="0"/>
    <n v="266"/>
    <s v="Venta"/>
    <n v="86396.72"/>
    <n v="2226978"/>
    <n v="1781582.4"/>
    <n v="358998.88000000012"/>
    <s v="Iván"/>
    <x v="5"/>
  </r>
  <r>
    <n v="430"/>
    <d v="2016-06-11T00:00:00"/>
    <d v="2016-10-29T00:00:00"/>
    <s v="En Tiempo"/>
    <s v="Málaga"/>
    <x v="4"/>
    <n v="243"/>
    <s v="Venta"/>
    <n v="54511"/>
    <n v="1424660"/>
    <n v="1139728"/>
    <n v="230421"/>
    <s v="Sabrina"/>
    <x v="6"/>
  </r>
  <r>
    <n v="431"/>
    <d v="2016-06-11T00:00:00"/>
    <d v="2016-12-19T00:00:00"/>
    <s v="Demorado"/>
    <s v="Málaga"/>
    <x v="3"/>
    <n v="150"/>
    <s v="Venta"/>
    <n v="43567.64"/>
    <n v="1152926"/>
    <n v="922340.8"/>
    <n v="187017.55999999994"/>
    <s v="Iván"/>
    <x v="8"/>
  </r>
  <r>
    <n v="432"/>
    <d v="2016-06-12T00:00:00"/>
    <d v="2017-01-01T00:00:00"/>
    <s v="Demorado"/>
    <s v="Málaga"/>
    <x v="1"/>
    <n v="201"/>
    <s v="Venta"/>
    <n v="78368"/>
    <n v="2016785"/>
    <n v="1613428"/>
    <n v="324989"/>
    <s v="Carlos"/>
    <x v="6"/>
  </r>
  <r>
    <n v="433"/>
    <d v="2016-06-13T00:00:00"/>
    <d v="2017-06-04T00:00:00"/>
    <s v="Demorado"/>
    <s v="Cádiz"/>
    <x v="2"/>
    <n v="141"/>
    <s v="Venta"/>
    <n v="33081.199999999997"/>
    <n v="888965"/>
    <n v="711172"/>
    <n v="144711.79999999999"/>
    <s v="Romina"/>
    <x v="2"/>
  </r>
  <r>
    <n v="434"/>
    <d v="2016-06-13T00:00:00"/>
    <d v="2016-12-15T00:00:00"/>
    <s v="Demorado"/>
    <s v="Málaga"/>
    <x v="0"/>
    <n v="242"/>
    <s v="Venta"/>
    <n v="74860.12"/>
    <n v="1935113"/>
    <n v="1548090.4"/>
    <n v="312162.4800000001"/>
    <s v="Carlos"/>
    <x v="13"/>
  </r>
  <r>
    <n v="435"/>
    <d v="2016-06-13T00:00:00"/>
    <d v="2017-02-03T00:00:00"/>
    <s v="Demorado"/>
    <s v="Málaga"/>
    <x v="3"/>
    <n v="230"/>
    <s v="Venta"/>
    <n v="60693.120000000003"/>
    <n v="1578013"/>
    <n v="1262410.3999999999"/>
    <n v="254909.4800000001"/>
    <s v="Iván"/>
    <x v="8"/>
  </r>
  <r>
    <n v="436"/>
    <d v="2016-06-13T00:00:00"/>
    <d v="2016-11-20T00:00:00"/>
    <s v="Demorado"/>
    <s v="Córdoba"/>
    <x v="2"/>
    <n v="100"/>
    <s v="Venta"/>
    <n v="30550.799999999999"/>
    <n v="819680"/>
    <n v="655744"/>
    <n v="133385.20000000001"/>
    <s v="Romina"/>
    <x v="2"/>
  </r>
  <r>
    <n v="437"/>
    <d v="2016-06-14T00:00:00"/>
    <d v="2017-05-03T00:00:00"/>
    <s v="Demorado"/>
    <s v="Málaga"/>
    <x v="1"/>
    <n v="104"/>
    <s v="Venta"/>
    <n v="35173.839999999997"/>
    <n v="946306"/>
    <n v="757044.8"/>
    <n v="154087.35999999996"/>
    <s v="Sabrina"/>
    <x v="8"/>
  </r>
  <r>
    <n v="438"/>
    <d v="2016-06-14T00:00:00"/>
    <d v="2016-12-26T00:00:00"/>
    <s v="Demorado"/>
    <s v="Sevilla"/>
    <x v="0"/>
    <n v="151"/>
    <s v="Venta"/>
    <n v="61084.76"/>
    <n v="1579829"/>
    <n v="1263863.2"/>
    <n v="254881.04000000004"/>
    <s v="Sabrina"/>
    <x v="1"/>
  </r>
  <r>
    <n v="439"/>
    <d v="2016-06-15T00:00:00"/>
    <d v="2016-10-23T00:00:00"/>
    <s v="En Tiempo"/>
    <s v="Málaga"/>
    <x v="2"/>
    <n v="293"/>
    <s v="Venta"/>
    <n v="100085.32"/>
    <n v="2560843"/>
    <n v="2048674.4"/>
    <n v="412083.28000000009"/>
    <s v="Sabrina"/>
    <x v="6"/>
  </r>
  <r>
    <n v="440"/>
    <d v="2016-06-15T00:00:00"/>
    <d v="2016-09-19T00:00:00"/>
    <s v="En Tiempo"/>
    <s v="Málaga"/>
    <x v="5"/>
    <n v="110"/>
    <s v="Venta"/>
    <n v="42219.6"/>
    <n v="1114150"/>
    <n v="891320"/>
    <n v="180610.4"/>
    <s v="Iván"/>
    <x v="12"/>
  </r>
  <r>
    <n v="441"/>
    <d v="2016-06-16T00:00:00"/>
    <d v="2016-11-09T00:00:00"/>
    <s v="En Tiempo"/>
    <s v="Córdoba"/>
    <x v="1"/>
    <n v="95"/>
    <s v="Venta"/>
    <n v="30763.08"/>
    <n v="827087"/>
    <n v="661669.6"/>
    <n v="134654.32"/>
    <s v="Romina"/>
    <x v="2"/>
  </r>
  <r>
    <n v="442"/>
    <d v="2016-06-16T00:00:00"/>
    <d v="2017-02-26T00:00:00"/>
    <s v="Demorado"/>
    <s v="Cádiz"/>
    <x v="3"/>
    <n v="205"/>
    <s v="Venta"/>
    <n v="34190.519999999997"/>
    <n v="908548"/>
    <n v="726838.4"/>
    <n v="147519.07999999999"/>
    <s v="Arturo"/>
    <x v="4"/>
  </r>
  <r>
    <n v="443"/>
    <d v="2016-06-17T00:00:00"/>
    <d v="2016-10-14T00:00:00"/>
    <s v="En Tiempo"/>
    <s v="Córdoba"/>
    <x v="0"/>
    <n v="240"/>
    <s v="Venta"/>
    <n v="39439.800000000003"/>
    <n v="1037555"/>
    <n v="830044"/>
    <n v="168071.2"/>
    <s v="Iván"/>
    <x v="7"/>
  </r>
  <r>
    <n v="444"/>
    <d v="2016-06-17T00:00:00"/>
    <d v="2017-06-09T00:00:00"/>
    <s v="Demorado"/>
    <s v="Sevilla"/>
    <x v="1"/>
    <n v="95"/>
    <s v="Venta"/>
    <n v="39272.480000000003"/>
    <n v="1041797"/>
    <n v="833437.6"/>
    <n v="169086.92"/>
    <s v="Sabrina"/>
    <x v="12"/>
  </r>
  <r>
    <n v="445"/>
    <d v="2016-06-17T00:00:00"/>
    <d v="2016-11-25T00:00:00"/>
    <s v="Demorado"/>
    <s v="Cádiz"/>
    <x v="4"/>
    <n v="38"/>
    <s v="Alquiler"/>
    <n v="6681.24"/>
    <n v="225641"/>
    <n v="180512.8"/>
    <n v="38446.960000000014"/>
    <s v="Iván"/>
    <x v="3"/>
  </r>
  <r>
    <n v="446"/>
    <d v="2016-06-17T00:00:00"/>
    <d v="2017-03-18T00:00:00"/>
    <s v="Demorado"/>
    <s v="Málaga"/>
    <x v="5"/>
    <n v="53"/>
    <s v="Alquiler"/>
    <n v="16052.12"/>
    <n v="455663"/>
    <n v="364530.4"/>
    <n v="75080.479999999981"/>
    <s v="Iván"/>
    <x v="13"/>
  </r>
  <r>
    <n v="447"/>
    <d v="2016-06-17T00:00:00"/>
    <d v="2017-01-24T00:00:00"/>
    <s v="Demorado"/>
    <s v="Sevilla"/>
    <x v="5"/>
    <n v="256"/>
    <s v="Venta"/>
    <n v="70313.320000000007"/>
    <n v="1815943"/>
    <n v="1452754.4"/>
    <n v="292875.28000000009"/>
    <s v="Arturo"/>
    <x v="11"/>
  </r>
  <r>
    <n v="448"/>
    <d v="2016-06-17T00:00:00"/>
    <d v="2016-10-02T00:00:00"/>
    <s v="En Tiempo"/>
    <s v="Córdoba"/>
    <x v="5"/>
    <n v="228"/>
    <s v="Venta"/>
    <n v="45168.800000000003"/>
    <n v="1195955"/>
    <n v="956764"/>
    <n v="194022.2"/>
    <s v="Arturo"/>
    <x v="7"/>
  </r>
  <r>
    <n v="449"/>
    <d v="2016-06-17T00:00:00"/>
    <d v="2017-04-08T00:00:00"/>
    <s v="Demorado"/>
    <s v="Cádiz"/>
    <x v="6"/>
    <n v="112"/>
    <s v="Venta"/>
    <n v="30377.919999999998"/>
    <n v="825433"/>
    <n v="660346.4"/>
    <n v="134708.68"/>
    <s v="Arturo"/>
    <x v="6"/>
  </r>
  <r>
    <n v="450"/>
    <d v="2016-06-18T00:00:00"/>
    <d v="2017-05-01T00:00:00"/>
    <s v="Demorado"/>
    <s v="Córdoba"/>
    <x v="1"/>
    <n v="242"/>
    <s v="Venta"/>
    <n v="65796.759999999995"/>
    <n v="1711229"/>
    <n v="1368983.2"/>
    <n v="276449.04000000004"/>
    <s v="Sabrina"/>
    <x v="4"/>
  </r>
  <r>
    <n v="451"/>
    <d v="2016-06-18T00:00:00"/>
    <d v="2017-04-25T00:00:00"/>
    <s v="Demorado"/>
    <s v="Málaga"/>
    <x v="1"/>
    <n v="47"/>
    <s v="Alquiler"/>
    <n v="15636.92"/>
    <n v="443483"/>
    <n v="354786.4"/>
    <n v="73059.679999999978"/>
    <s v="Carlos"/>
    <x v="15"/>
  </r>
  <r>
    <n v="452"/>
    <d v="2016-06-19T00:00:00"/>
    <d v="2016-11-13T00:00:00"/>
    <s v="En Tiempo"/>
    <s v="Sevilla"/>
    <x v="2"/>
    <n v="209"/>
    <s v="Venta"/>
    <n v="83110.8"/>
    <n v="2134455"/>
    <n v="1707564"/>
    <n v="343780.2"/>
    <s v="Arturo"/>
    <x v="2"/>
  </r>
  <r>
    <n v="453"/>
    <d v="2016-06-19T00:00:00"/>
    <d v="2017-04-08T00:00:00"/>
    <s v="Demorado"/>
    <s v="Málaga"/>
    <x v="3"/>
    <n v="179"/>
    <s v="Venta"/>
    <n v="63454"/>
    <n v="1653385"/>
    <n v="1322708"/>
    <n v="267223"/>
    <s v="Iván"/>
    <x v="8"/>
  </r>
  <r>
    <n v="454"/>
    <d v="2016-06-19T00:00:00"/>
    <d v="2016-10-06T00:00:00"/>
    <s v="En Tiempo"/>
    <s v="Cádiz"/>
    <x v="4"/>
    <n v="69"/>
    <s v="Alquiler"/>
    <n v="17129.72"/>
    <n v="495053"/>
    <n v="396042.4"/>
    <n v="81880.879999999976"/>
    <s v="Sabrina"/>
    <x v="1"/>
  </r>
  <r>
    <n v="455"/>
    <d v="2016-06-20T00:00:00"/>
    <d v="2017-01-02T00:00:00"/>
    <s v="Demorado"/>
    <s v="Cádiz"/>
    <x v="4"/>
    <n v="237"/>
    <s v="Venta"/>
    <n v="96587.48"/>
    <n v="2475997"/>
    <n v="1980797.6"/>
    <n v="398611.91999999993"/>
    <s v="Romina"/>
    <x v="5"/>
  </r>
  <r>
    <n v="456"/>
    <d v="2016-06-20T00:00:00"/>
    <d v="2016-12-31T00:00:00"/>
    <s v="Demorado"/>
    <s v="Córdoba"/>
    <x v="6"/>
    <n v="192"/>
    <s v="Venta"/>
    <n v="70989.8"/>
    <n v="1833605"/>
    <n v="1466884"/>
    <n v="295731.20000000001"/>
    <s v="Ángeles"/>
    <x v="10"/>
  </r>
  <r>
    <n v="457"/>
    <d v="2016-06-20T00:00:00"/>
    <d v="2017-06-05T00:00:00"/>
    <s v="Demorado"/>
    <s v="Sevilla"/>
    <x v="2"/>
    <n v="100"/>
    <s v="Alquiler"/>
    <n v="19858.2"/>
    <n v="548165"/>
    <n v="438532"/>
    <n v="89774.8"/>
    <s v="Sabrina"/>
    <x v="8"/>
  </r>
  <r>
    <n v="458"/>
    <d v="2016-06-20T00:00:00"/>
    <d v="2016-10-03T00:00:00"/>
    <s v="En Tiempo"/>
    <s v="Málaga"/>
    <x v="1"/>
    <n v="65"/>
    <s v="Alquiler"/>
    <n v="22366.2"/>
    <n v="624365"/>
    <n v="499492"/>
    <n v="102506.8"/>
    <s v="Iván"/>
    <x v="15"/>
  </r>
  <r>
    <n v="459"/>
    <d v="2016-06-21T00:00:00"/>
    <d v="2016-11-03T00:00:00"/>
    <s v="En Tiempo"/>
    <s v="Málaga"/>
    <x v="4"/>
    <n v="101"/>
    <s v="Alquiler"/>
    <n v="22842.04"/>
    <n v="626911"/>
    <n v="501528.8"/>
    <n v="102540.16"/>
    <s v="Ángeles"/>
    <x v="5"/>
  </r>
  <r>
    <n v="460"/>
    <d v="2016-06-22T00:00:00"/>
    <d v="2017-03-12T00:00:00"/>
    <s v="Demorado"/>
    <s v="Málaga"/>
    <x v="3"/>
    <n v="73"/>
    <s v="Alquiler"/>
    <n v="12027.88"/>
    <n v="358807"/>
    <n v="287045.59999999998"/>
    <n v="59733.520000000026"/>
    <s v="Carlos"/>
    <x v="3"/>
  </r>
  <r>
    <n v="461"/>
    <d v="2016-06-22T00:00:00"/>
    <d v="2016-09-26T00:00:00"/>
    <s v="En Tiempo"/>
    <s v="Cádiz"/>
    <x v="6"/>
    <n v="87"/>
    <s v="Alquiler"/>
    <n v="15385.6"/>
    <n v="449225"/>
    <n v="359380"/>
    <n v="74459.399999999994"/>
    <s v="Ángeles"/>
    <x v="1"/>
  </r>
  <r>
    <n v="462"/>
    <d v="2016-06-22T00:00:00"/>
    <d v="2017-04-28T00:00:00"/>
    <s v="Demorado"/>
    <s v="Málaga"/>
    <x v="1"/>
    <n v="198"/>
    <s v="Venta"/>
    <n v="36164.28"/>
    <n v="961217"/>
    <n v="768973.6"/>
    <n v="156079.12000000002"/>
    <s v="Ángeles"/>
    <x v="11"/>
  </r>
  <r>
    <n v="463"/>
    <d v="2016-06-23T00:00:00"/>
    <d v="2017-06-01T00:00:00"/>
    <s v="Demorado"/>
    <s v="Málaga"/>
    <x v="4"/>
    <n v="211"/>
    <s v="Venta"/>
    <n v="77264.2"/>
    <n v="1998865"/>
    <n v="1599092"/>
    <n v="322508.79999999999"/>
    <s v="Arturo"/>
    <x v="1"/>
  </r>
  <r>
    <n v="464"/>
    <d v="2016-06-24T00:00:00"/>
    <d v="2017-06-15T00:00:00"/>
    <s v="Demorado"/>
    <s v="Sevilla"/>
    <x v="0"/>
    <n v="137"/>
    <s v="Venta"/>
    <n v="32853.440000000002"/>
    <n v="873321"/>
    <n v="698656.8"/>
    <n v="141810.75999999995"/>
    <s v="Sabrina"/>
    <x v="7"/>
  </r>
  <r>
    <n v="465"/>
    <d v="2016-06-24T00:00:00"/>
    <d v="2017-03-15T00:00:00"/>
    <s v="Demorado"/>
    <s v="Córdoba"/>
    <x v="1"/>
    <n v="264"/>
    <s v="Venta"/>
    <n v="104377.48"/>
    <n v="2665297"/>
    <n v="2132237.6"/>
    <n v="428681.91999999993"/>
    <s v="Arturo"/>
    <x v="1"/>
  </r>
  <r>
    <n v="466"/>
    <d v="2016-06-24T00:00:00"/>
    <d v="2016-10-03T00:00:00"/>
    <s v="En Tiempo"/>
    <s v="Cádiz"/>
    <x v="4"/>
    <n v="40"/>
    <s v="Alquiler"/>
    <n v="8852.16"/>
    <n v="279189"/>
    <n v="223351.2"/>
    <n v="46985.639999999985"/>
    <s v="Carlos"/>
    <x v="15"/>
  </r>
  <r>
    <n v="467"/>
    <d v="2016-06-24T00:00:00"/>
    <d v="2017-06-16T00:00:00"/>
    <s v="Demorado"/>
    <s v="Córdoba"/>
    <x v="1"/>
    <n v="121"/>
    <s v="Alquiler"/>
    <n v="20135.32"/>
    <n v="557243"/>
    <n v="445794.4"/>
    <n v="91313.27999999997"/>
    <s v="Arturo"/>
    <x v="8"/>
  </r>
  <r>
    <n v="468"/>
    <d v="2016-06-24T00:00:00"/>
    <d v="2017-04-02T00:00:00"/>
    <s v="Demorado"/>
    <s v="Córdoba"/>
    <x v="3"/>
    <n v="210"/>
    <s v="Venta"/>
    <n v="33754.199999999997"/>
    <n v="906590"/>
    <n v="725272"/>
    <n v="147563.79999999999"/>
    <s v="Iván"/>
    <x v="5"/>
  </r>
  <r>
    <n v="469"/>
    <d v="2016-06-24T00:00:00"/>
    <d v="2016-12-13T00:00:00"/>
    <s v="Demorado"/>
    <s v="Málaga"/>
    <x v="6"/>
    <n v="62"/>
    <s v="Alquiler"/>
    <n v="21194.2"/>
    <n v="583265"/>
    <n v="466612"/>
    <n v="95458.8"/>
    <s v="Arturo"/>
    <x v="9"/>
  </r>
  <r>
    <n v="470"/>
    <d v="2016-06-25T00:00:00"/>
    <d v="2016-11-01T00:00:00"/>
    <s v="En Tiempo"/>
    <s v="Córdoba"/>
    <x v="1"/>
    <n v="186"/>
    <s v="Venta"/>
    <n v="34338.76"/>
    <n v="912029"/>
    <n v="729623.2"/>
    <n v="148067.04000000004"/>
    <s v="Iván"/>
    <x v="11"/>
  </r>
  <r>
    <n v="471"/>
    <d v="2016-06-25T00:00:00"/>
    <d v="2017-01-14T00:00:00"/>
    <s v="Demorado"/>
    <s v="Cádiz"/>
    <x v="0"/>
    <n v="150"/>
    <s v="Venta"/>
    <n v="30993"/>
    <n v="837835"/>
    <n v="670268"/>
    <n v="136574"/>
    <s v="Arturo"/>
    <x v="6"/>
  </r>
  <r>
    <n v="472"/>
    <d v="2016-06-25T00:00:00"/>
    <d v="2017-01-08T00:00:00"/>
    <s v="Demorado"/>
    <s v="Málaga"/>
    <x v="6"/>
    <n v="293"/>
    <s v="Venta"/>
    <n v="72039.64"/>
    <n v="1856501"/>
    <n v="1485200.8"/>
    <n v="299260.55999999994"/>
    <s v="Ángeles"/>
    <x v="10"/>
  </r>
  <r>
    <n v="473"/>
    <d v="2016-06-25T00:00:00"/>
    <d v="2017-03-26T00:00:00"/>
    <s v="Demorado"/>
    <s v="Cádiz"/>
    <x v="6"/>
    <n v="99"/>
    <s v="Venta"/>
    <n v="34095.4"/>
    <n v="909245"/>
    <n v="727396"/>
    <n v="147753.60000000001"/>
    <s v="Romina"/>
    <x v="7"/>
  </r>
  <r>
    <n v="474"/>
    <d v="2016-06-25T00:00:00"/>
    <d v="2017-06-23T00:00:00"/>
    <s v="Demorado"/>
    <s v="Cádiz"/>
    <x v="3"/>
    <n v="196"/>
    <s v="Venta"/>
    <n v="64088.84"/>
    <n v="1659131"/>
    <n v="1327304.8"/>
    <n v="267737.36"/>
    <s v="Iván"/>
    <x v="1"/>
  </r>
  <r>
    <n v="475"/>
    <d v="2016-06-25T00:00:00"/>
    <d v="2016-12-03T00:00:00"/>
    <s v="Demorado"/>
    <s v="Sevilla"/>
    <x v="6"/>
    <n v="132"/>
    <s v="Alquiler"/>
    <n v="21780.2"/>
    <n v="604965"/>
    <n v="483972"/>
    <n v="99212.800000000003"/>
    <s v="Arturo"/>
    <x v="4"/>
  </r>
  <r>
    <n v="476"/>
    <d v="2016-06-26T00:00:00"/>
    <d v="2017-05-25T00:00:00"/>
    <s v="Demorado"/>
    <s v="Cádiz"/>
    <x v="1"/>
    <n v="82"/>
    <s v="Venta"/>
    <n v="33100.519999999997"/>
    <n v="887973"/>
    <n v="710378.4"/>
    <n v="144494.07999999999"/>
    <s v="Romina"/>
    <x v="10"/>
  </r>
  <r>
    <n v="477"/>
    <d v="2016-06-28T00:00:00"/>
    <d v="2016-10-20T00:00:00"/>
    <s v="En Tiempo"/>
    <s v="Sevilla"/>
    <x v="3"/>
    <n v="82"/>
    <s v="Venta"/>
    <n v="33536.68"/>
    <n v="891927"/>
    <n v="713541.6"/>
    <n v="144848.72000000003"/>
    <s v="Iván"/>
    <x v="1"/>
  </r>
  <r>
    <n v="478"/>
    <d v="2016-06-28T00:00:00"/>
    <d v="2017-05-13T00:00:00"/>
    <s v="Demorado"/>
    <s v="Málaga"/>
    <x v="1"/>
    <n v="185"/>
    <s v="Venta"/>
    <n v="35854.92"/>
    <n v="949733"/>
    <n v="759786.4"/>
    <n v="154091.68"/>
    <s v="Sabrina"/>
    <x v="13"/>
  </r>
  <r>
    <n v="479"/>
    <d v="2016-06-28T00:00:00"/>
    <d v="2017-05-26T00:00:00"/>
    <s v="Demorado"/>
    <s v="Málaga"/>
    <x v="5"/>
    <n v="228"/>
    <s v="Venta"/>
    <n v="40475.96"/>
    <n v="1064709"/>
    <n v="851767.2"/>
    <n v="172465.84000000005"/>
    <s v="Sabrina"/>
    <x v="3"/>
  </r>
  <r>
    <n v="480"/>
    <d v="2016-06-28T00:00:00"/>
    <d v="2016-10-07T00:00:00"/>
    <s v="En Tiempo"/>
    <s v="Sevilla"/>
    <x v="5"/>
    <n v="54"/>
    <s v="Alquiler"/>
    <n v="20147.64"/>
    <n v="567301"/>
    <n v="453840.8"/>
    <n v="93312.560000000012"/>
    <s v="Sabrina"/>
    <x v="1"/>
  </r>
  <r>
    <n v="481"/>
    <d v="2016-06-29T00:00:00"/>
    <d v="2017-01-10T00:00:00"/>
    <s v="Demorado"/>
    <s v="Málaga"/>
    <x v="5"/>
    <n v="250"/>
    <s v="Venta"/>
    <n v="45533.2"/>
    <n v="1203265"/>
    <n v="962612"/>
    <n v="195119.8"/>
    <s v="Iván"/>
    <x v="3"/>
  </r>
  <r>
    <n v="482"/>
    <d v="2016-06-29T00:00:00"/>
    <d v="2017-06-16T00:00:00"/>
    <s v="Demorado"/>
    <s v="Cádiz"/>
    <x v="6"/>
    <n v="240"/>
    <s v="Venta"/>
    <n v="78141.919999999998"/>
    <n v="2019608"/>
    <n v="1615686.4"/>
    <n v="325779.68000000011"/>
    <s v="Ángeles"/>
    <x v="1"/>
  </r>
  <r>
    <n v="483"/>
    <d v="2016-06-29T00:00:00"/>
    <d v="2017-01-04T00:00:00"/>
    <s v="Demorado"/>
    <s v="Sevilla"/>
    <x v="6"/>
    <n v="130"/>
    <s v="Venta"/>
    <n v="36851.4"/>
    <n v="983195"/>
    <n v="786556"/>
    <n v="159787.6"/>
    <s v="Romina"/>
    <x v="9"/>
  </r>
  <r>
    <n v="484"/>
    <d v="2016-06-30T00:00:00"/>
    <d v="2016-12-03T00:00:00"/>
    <s v="Demorado"/>
    <s v="Sevilla"/>
    <x v="4"/>
    <n v="146"/>
    <s v="Venta"/>
    <n v="59199.519999999997"/>
    <n v="1542923"/>
    <n v="1234338.3999999999"/>
    <n v="249385.0800000001"/>
    <s v="Sabrina"/>
    <x v="0"/>
  </r>
  <r>
    <n v="485"/>
    <d v="2016-06-30T00:00:00"/>
    <d v="2017-02-27T00:00:00"/>
    <s v="Demorado"/>
    <s v="Sevilla"/>
    <x v="1"/>
    <n v="117"/>
    <s v="Venta"/>
    <n v="42717.32"/>
    <n v="1130093"/>
    <n v="904074.4"/>
    <n v="183301.27999999997"/>
    <s v="Sabrina"/>
    <x v="7"/>
  </r>
  <r>
    <n v="486"/>
    <d v="2016-06-30T00:00:00"/>
    <d v="2017-06-04T00:00:00"/>
    <s v="Demorado"/>
    <s v="Málaga"/>
    <x v="3"/>
    <n v="279"/>
    <s v="Venta"/>
    <n v="86829.04"/>
    <n v="2235961"/>
    <n v="1788768.8"/>
    <n v="360363.16"/>
    <s v="Sabrina"/>
    <x v="0"/>
  </r>
  <r>
    <n v="487"/>
    <d v="2016-06-30T00:00:00"/>
    <d v="2017-01-21T00:00:00"/>
    <s v="Demorado"/>
    <s v="Córdoba"/>
    <x v="4"/>
    <n v="258"/>
    <s v="Venta"/>
    <n v="98018.52"/>
    <n v="2511548"/>
    <n v="2009238.4"/>
    <n v="404291.08000000007"/>
    <s v="Romina"/>
    <x v="8"/>
  </r>
  <r>
    <n v="488"/>
    <d v="2016-07-01T00:00:00"/>
    <d v="2017-05-17T00:00:00"/>
    <s v="Demorado"/>
    <s v="Sevilla"/>
    <x v="0"/>
    <n v="179"/>
    <s v="Venta"/>
    <n v="51421.599999999999"/>
    <n v="1343325"/>
    <n v="1074660"/>
    <n v="217243.4"/>
    <s v="Romina"/>
    <x v="1"/>
  </r>
  <r>
    <n v="489"/>
    <d v="2016-07-01T00:00:00"/>
    <d v="2017-01-30T00:00:00"/>
    <s v="Demorado"/>
    <s v="Córdoba"/>
    <x v="0"/>
    <n v="57"/>
    <s v="Alquiler"/>
    <n v="9413.7999999999993"/>
    <n v="290405"/>
    <n v="232324"/>
    <n v="48667.199999999997"/>
    <s v="Sabrina"/>
    <x v="6"/>
  </r>
  <r>
    <n v="490"/>
    <d v="2016-07-02T00:00:00"/>
    <d v="2017-04-08T00:00:00"/>
    <s v="Demorado"/>
    <s v="Córdoba"/>
    <x v="4"/>
    <n v="228"/>
    <s v="Venta"/>
    <n v="75661.48"/>
    <n v="1947797"/>
    <n v="1558237.6"/>
    <n v="313897.91999999993"/>
    <s v="Sabrina"/>
    <x v="4"/>
  </r>
  <r>
    <n v="491"/>
    <d v="2016-07-02T00:00:00"/>
    <d v="2017-06-04T00:00:00"/>
    <s v="Demorado"/>
    <s v="Cádiz"/>
    <x v="5"/>
    <n v="56"/>
    <s v="Alquiler"/>
    <n v="13563.8"/>
    <n v="395155"/>
    <n v="316124"/>
    <n v="65467.199999999997"/>
    <s v="Sabrina"/>
    <x v="2"/>
  </r>
  <r>
    <n v="492"/>
    <d v="2016-07-03T00:00:00"/>
    <d v="2017-03-10T00:00:00"/>
    <s v="Demorado"/>
    <s v="Cádiz"/>
    <x v="3"/>
    <n v="278"/>
    <s v="Venta"/>
    <n v="51302.12"/>
    <n v="1334813"/>
    <n v="1067850.3999999999"/>
    <n v="215660.4800000001"/>
    <s v="Iván"/>
    <x v="5"/>
  </r>
  <r>
    <n v="493"/>
    <d v="2016-07-03T00:00:00"/>
    <d v="2016-12-21T00:00:00"/>
    <s v="Demorado"/>
    <s v="Sevilla"/>
    <x v="0"/>
    <n v="293"/>
    <s v="Venta"/>
    <n v="77169.320000000007"/>
    <n v="1985068"/>
    <n v="1588054.4"/>
    <n v="319844.28000000009"/>
    <s v="Ángeles"/>
    <x v="6"/>
  </r>
  <r>
    <n v="494"/>
    <d v="2016-07-03T00:00:00"/>
    <d v="2017-07-03T00:00:00"/>
    <s v="Demorado"/>
    <s v="Málaga"/>
    <x v="4"/>
    <n v="270"/>
    <s v="Venta"/>
    <n v="68000.479999999996"/>
    <n v="1766247"/>
    <n v="1412997.6"/>
    <n v="285248.91999999993"/>
    <s v="Sabrina"/>
    <x v="15"/>
  </r>
  <r>
    <n v="495"/>
    <d v="2016-07-03T00:00:00"/>
    <d v="2017-06-28T00:00:00"/>
    <s v="Demorado"/>
    <s v="Sevilla"/>
    <x v="2"/>
    <n v="261"/>
    <s v="Venta"/>
    <n v="102049.84"/>
    <n v="2615181"/>
    <n v="2092144.8"/>
    <n v="420986.36"/>
    <s v="Sabrina"/>
    <x v="3"/>
  </r>
  <r>
    <n v="496"/>
    <d v="2016-07-03T00:00:00"/>
    <d v="2016-12-07T00:00:00"/>
    <s v="Demorado"/>
    <s v="Cádiz"/>
    <x v="3"/>
    <n v="150"/>
    <s v="Venta"/>
    <n v="46019.6"/>
    <n v="1202550"/>
    <n v="962040"/>
    <n v="194490.4"/>
    <s v="Iván"/>
    <x v="8"/>
  </r>
  <r>
    <n v="497"/>
    <d v="2016-07-03T00:00:00"/>
    <d v="2017-04-02T00:00:00"/>
    <s v="Demorado"/>
    <s v="Sevilla"/>
    <x v="6"/>
    <n v="202"/>
    <s v="Venta"/>
    <n v="51751.92"/>
    <n v="1352558"/>
    <n v="1082046.3999999999"/>
    <n v="218759.68000000011"/>
    <s v="Arturo"/>
    <x v="13"/>
  </r>
  <r>
    <n v="498"/>
    <d v="2016-07-03T00:00:00"/>
    <d v="2017-07-03T00:00:00"/>
    <s v="Demorado"/>
    <s v="Córdoba"/>
    <x v="6"/>
    <n v="106"/>
    <s v="Venta"/>
    <n v="39429.599999999999"/>
    <n v="1041225"/>
    <n v="832980"/>
    <n v="168815.4"/>
    <s v="Sabrina"/>
    <x v="9"/>
  </r>
  <r>
    <n v="499"/>
    <d v="2016-07-04T00:00:00"/>
    <d v="2017-05-22T00:00:00"/>
    <s v="Demorado"/>
    <s v="Sevilla"/>
    <x v="6"/>
    <n v="57"/>
    <s v="Alquiler"/>
    <n v="20461.28"/>
    <n v="567917"/>
    <n v="454333.6"/>
    <n v="93122.120000000024"/>
    <s v="Carlos"/>
    <x v="2"/>
  </r>
  <r>
    <n v="500"/>
    <d v="2016-07-04T00:00:00"/>
    <d v="2017-05-06T00:00:00"/>
    <s v="Demorado"/>
    <s v="Málaga"/>
    <x v="3"/>
    <n v="234"/>
    <s v="Venta"/>
    <n v="88547"/>
    <n v="2274485"/>
    <n v="1819588"/>
    <n v="366350"/>
    <s v="Arturo"/>
    <x v="6"/>
  </r>
  <r>
    <n v="501"/>
    <d v="2016-07-05T00:00:00"/>
    <d v="2017-02-02T00:00:00"/>
    <s v="Demorado"/>
    <s v="Sevilla"/>
    <x v="2"/>
    <n v="226"/>
    <s v="Venta"/>
    <n v="37460.239999999998"/>
    <n v="1001491"/>
    <n v="801192.8"/>
    <n v="162837.95999999996"/>
    <s v="Arturo"/>
    <x v="1"/>
  </r>
  <r>
    <n v="502"/>
    <d v="2016-07-05T00:00:00"/>
    <d v="2017-01-29T00:00:00"/>
    <s v="Demorado"/>
    <s v="Cádiz"/>
    <x v="4"/>
    <n v="218"/>
    <s v="Venta"/>
    <n v="82354.16"/>
    <n v="2124389"/>
    <n v="1699511.2"/>
    <n v="342523.64"/>
    <s v="Iván"/>
    <x v="11"/>
  </r>
  <r>
    <n v="503"/>
    <d v="2016-07-05T00:00:00"/>
    <d v="2017-06-07T00:00:00"/>
    <s v="Demorado"/>
    <s v="Sevilla"/>
    <x v="0"/>
    <n v="67"/>
    <s v="Alquiler"/>
    <n v="24853.08"/>
    <n v="683837"/>
    <n v="547069.6"/>
    <n v="111914.32000000002"/>
    <s v="Ángeles"/>
    <x v="7"/>
  </r>
  <r>
    <n v="504"/>
    <d v="2016-07-05T00:00:00"/>
    <d v="2017-04-09T00:00:00"/>
    <s v="Demorado"/>
    <s v="Sevilla"/>
    <x v="6"/>
    <n v="182"/>
    <s v="Venta"/>
    <n v="47606.16"/>
    <n v="1252739"/>
    <n v="1002191.2"/>
    <n v="202941.64000000004"/>
    <s v="Ángeles"/>
    <x v="12"/>
  </r>
  <r>
    <n v="505"/>
    <d v="2016-07-05T00:00:00"/>
    <d v="2017-05-16T00:00:00"/>
    <s v="Demorado"/>
    <s v="Sevilla"/>
    <x v="5"/>
    <n v="166"/>
    <s v="Venta"/>
    <n v="33206.879999999997"/>
    <n v="896657"/>
    <n v="717325.6"/>
    <n v="146124.52000000002"/>
    <s v="Sabrina"/>
    <x v="8"/>
  </r>
  <r>
    <n v="506"/>
    <d v="2016-07-05T00:00:00"/>
    <d v="2016-10-14T00:00:00"/>
    <s v="En Tiempo"/>
    <s v="Málaga"/>
    <x v="0"/>
    <n v="232"/>
    <s v="Venta"/>
    <n v="47444.800000000003"/>
    <n v="1243680"/>
    <n v="994944"/>
    <n v="201291.2"/>
    <s v="Sabrina"/>
    <x v="0"/>
  </r>
  <r>
    <n v="507"/>
    <d v="2016-07-05T00:00:00"/>
    <d v="2016-11-07T00:00:00"/>
    <s v="En Tiempo"/>
    <s v="Córdoba"/>
    <x v="5"/>
    <n v="154"/>
    <s v="Venta"/>
    <n v="40551.839999999997"/>
    <n v="1069031"/>
    <n v="855224.8"/>
    <n v="173254.35999999996"/>
    <s v="Romina"/>
    <x v="3"/>
  </r>
  <r>
    <n v="508"/>
    <d v="2016-07-05T00:00:00"/>
    <d v="2016-11-22T00:00:00"/>
    <s v="En Tiempo"/>
    <s v="Sevilla"/>
    <x v="4"/>
    <n v="265"/>
    <s v="Venta"/>
    <n v="90901.52"/>
    <n v="2334023"/>
    <n v="1867218.4"/>
    <n v="375903.08000000007"/>
    <s v="Iván"/>
    <x v="6"/>
  </r>
  <r>
    <n v="509"/>
    <d v="2016-07-06T00:00:00"/>
    <d v="2017-02-01T00:00:00"/>
    <s v="Demorado"/>
    <s v="Córdoba"/>
    <x v="5"/>
    <n v="73"/>
    <s v="Alquiler"/>
    <n v="16265.6"/>
    <n v="464725"/>
    <n v="371780"/>
    <n v="76679.399999999994"/>
    <s v="Arturo"/>
    <x v="3"/>
  </r>
  <r>
    <n v="510"/>
    <d v="2016-07-06T00:00:00"/>
    <d v="2017-07-05T00:00:00"/>
    <s v="Demorado"/>
    <s v="Málaga"/>
    <x v="3"/>
    <n v="221"/>
    <s v="Venta"/>
    <n v="46112.4"/>
    <n v="1212345"/>
    <n v="969876"/>
    <n v="196356.6"/>
    <s v="Carlos"/>
    <x v="1"/>
  </r>
  <r>
    <n v="511"/>
    <d v="2016-07-06T00:00:00"/>
    <d v="2017-03-22T00:00:00"/>
    <s v="Demorado"/>
    <s v="Sevilla"/>
    <x v="0"/>
    <n v="34"/>
    <s v="Alquiler"/>
    <n v="9234.4"/>
    <n v="295045"/>
    <n v="236036"/>
    <n v="49774.6"/>
    <s v="Iván"/>
    <x v="0"/>
  </r>
  <r>
    <n v="512"/>
    <d v="2016-07-06T00:00:00"/>
    <d v="2016-11-13T00:00:00"/>
    <s v="En Tiempo"/>
    <s v="Sevilla"/>
    <x v="6"/>
    <n v="232"/>
    <s v="Venta"/>
    <n v="70621.600000000006"/>
    <n v="1819425"/>
    <n v="1455540"/>
    <n v="293263.40000000002"/>
    <s v="Carlos"/>
    <x v="13"/>
  </r>
  <r>
    <n v="513"/>
    <d v="2016-07-06T00:00:00"/>
    <d v="2017-01-21T00:00:00"/>
    <s v="Demorado"/>
    <s v="Cádiz"/>
    <x v="4"/>
    <n v="186"/>
    <s v="Venta"/>
    <n v="72667.88"/>
    <n v="1878107"/>
    <n v="1502485.6"/>
    <n v="302953.5199999999"/>
    <s v="Iván"/>
    <x v="11"/>
  </r>
  <r>
    <n v="514"/>
    <d v="2016-07-07T00:00:00"/>
    <d v="2016-12-28T00:00:00"/>
    <s v="Demorado"/>
    <s v="Sevilla"/>
    <x v="5"/>
    <n v="73"/>
    <s v="Alquiler"/>
    <n v="28493.119999999999"/>
    <n v="777713"/>
    <n v="622170.4"/>
    <n v="127049.47999999998"/>
    <s v="Sabrina"/>
    <x v="0"/>
  </r>
  <r>
    <n v="515"/>
    <d v="2016-07-08T00:00:00"/>
    <d v="2016-12-22T00:00:00"/>
    <s v="Demorado"/>
    <s v="Córdoba"/>
    <x v="5"/>
    <n v="41"/>
    <s v="Alquiler"/>
    <n v="9547.08"/>
    <n v="299262"/>
    <n v="239409.6"/>
    <n v="50305.319999999992"/>
    <s v="Romina"/>
    <x v="5"/>
  </r>
  <r>
    <n v="516"/>
    <d v="2016-07-08T00:00:00"/>
    <d v="2017-06-23T00:00:00"/>
    <s v="Demorado"/>
    <s v="Córdoba"/>
    <x v="1"/>
    <n v="113"/>
    <s v="Alquiler"/>
    <n v="28231.08"/>
    <n v="757387"/>
    <n v="605909.6"/>
    <n v="123246.32000000002"/>
    <s v="Romina"/>
    <x v="10"/>
  </r>
  <r>
    <n v="517"/>
    <d v="2016-07-08T00:00:00"/>
    <d v="2017-01-16T00:00:00"/>
    <s v="Demorado"/>
    <s v="Málaga"/>
    <x v="2"/>
    <n v="168"/>
    <s v="Venta"/>
    <n v="51306.04"/>
    <n v="1350011"/>
    <n v="1080008.8"/>
    <n v="218696.15999999995"/>
    <s v="Arturo"/>
    <x v="10"/>
  </r>
  <r>
    <n v="518"/>
    <d v="2016-07-08T00:00:00"/>
    <d v="2016-10-24T00:00:00"/>
    <s v="En Tiempo"/>
    <s v="Málaga"/>
    <x v="6"/>
    <n v="101"/>
    <s v="Alquiler"/>
    <n v="24756.560000000001"/>
    <n v="674549"/>
    <n v="539639.19999999995"/>
    <n v="110153.24000000005"/>
    <s v="Sabrina"/>
    <x v="10"/>
  </r>
  <r>
    <n v="519"/>
    <d v="2016-07-09T00:00:00"/>
    <d v="2017-01-30T00:00:00"/>
    <s v="Demorado"/>
    <s v="Málaga"/>
    <x v="3"/>
    <n v="120"/>
    <s v="Alquiler"/>
    <n v="26625.919999999998"/>
    <n v="719258"/>
    <n v="575406.4"/>
    <n v="117225.67999999998"/>
    <s v="Sabrina"/>
    <x v="6"/>
  </r>
  <r>
    <n v="520"/>
    <d v="2016-07-09T00:00:00"/>
    <d v="2017-01-24T00:00:00"/>
    <s v="Demorado"/>
    <s v="Cádiz"/>
    <x v="0"/>
    <n v="37"/>
    <s v="Alquiler"/>
    <n v="10013.68"/>
    <n v="315827"/>
    <n v="252661.6"/>
    <n v="53151.719999999994"/>
    <s v="Ángeles"/>
    <x v="1"/>
  </r>
  <r>
    <n v="521"/>
    <d v="2016-07-09T00:00:00"/>
    <d v="2016-12-08T00:00:00"/>
    <s v="Demorado"/>
    <s v="Sevilla"/>
    <x v="0"/>
    <n v="102"/>
    <s v="Alquiler"/>
    <n v="28527.200000000001"/>
    <n v="776840"/>
    <n v="621472"/>
    <n v="126840.8"/>
    <s v="Sabrina"/>
    <x v="3"/>
  </r>
  <r>
    <n v="522"/>
    <d v="2016-07-09T00:00:00"/>
    <d v="2017-03-03T00:00:00"/>
    <s v="Demorado"/>
    <s v="Córdoba"/>
    <x v="3"/>
    <n v="218"/>
    <s v="Venta"/>
    <n v="50989"/>
    <n v="1329885"/>
    <n v="1063908"/>
    <n v="214988"/>
    <s v="Romina"/>
    <x v="2"/>
  </r>
  <r>
    <n v="523"/>
    <d v="2016-07-09T00:00:00"/>
    <d v="2017-03-25T00:00:00"/>
    <s v="Demorado"/>
    <s v="Córdoba"/>
    <x v="5"/>
    <n v="264"/>
    <s v="Venta"/>
    <n v="56223.199999999997"/>
    <n v="1465865"/>
    <n v="1172692"/>
    <n v="236949.8"/>
    <s v="Romina"/>
    <x v="2"/>
  </r>
  <r>
    <n v="524"/>
    <d v="2016-07-10T00:00:00"/>
    <d v="2017-06-24T00:00:00"/>
    <s v="Demorado"/>
    <s v="Sevilla"/>
    <x v="1"/>
    <n v="152"/>
    <s v="Venta"/>
    <n v="60803.040000000001"/>
    <n v="1573061"/>
    <n v="1258448.8"/>
    <n v="253809.15999999995"/>
    <s v="Arturo"/>
    <x v="3"/>
  </r>
  <r>
    <n v="525"/>
    <d v="2016-07-10T00:00:00"/>
    <d v="2017-01-09T00:00:00"/>
    <s v="Demorado"/>
    <s v="Málaga"/>
    <x v="5"/>
    <n v="277"/>
    <s v="Venta"/>
    <n v="49337.4"/>
    <n v="1285845"/>
    <n v="1028676"/>
    <n v="207831.6"/>
    <s v="Arturo"/>
    <x v="13"/>
  </r>
  <r>
    <n v="526"/>
    <d v="2016-07-11T00:00:00"/>
    <d v="2017-03-07T00:00:00"/>
    <s v="Demorado"/>
    <s v="Córdoba"/>
    <x v="6"/>
    <n v="158"/>
    <s v="Venta"/>
    <n v="63042.16"/>
    <n v="1630889"/>
    <n v="1304711.2"/>
    <n v="263135.64"/>
    <s v="Ángeles"/>
    <x v="4"/>
  </r>
  <r>
    <n v="527"/>
    <d v="2016-07-11T00:00:00"/>
    <d v="2016-11-13T00:00:00"/>
    <s v="En Tiempo"/>
    <s v="Sevilla"/>
    <x v="1"/>
    <n v="225"/>
    <s v="Venta"/>
    <n v="36210.239999999998"/>
    <n v="972266"/>
    <n v="777812.8"/>
    <n v="158242.95999999996"/>
    <s v="Carlos"/>
    <x v="8"/>
  </r>
  <r>
    <n v="528"/>
    <d v="2016-07-12T00:00:00"/>
    <d v="2017-02-04T00:00:00"/>
    <s v="Demorado"/>
    <s v="Málaga"/>
    <x v="2"/>
    <n v="225"/>
    <s v="Venta"/>
    <n v="89809.600000000006"/>
    <n v="2309525"/>
    <n v="1847620"/>
    <n v="372095.4"/>
    <s v="Carlos"/>
    <x v="6"/>
  </r>
  <r>
    <n v="529"/>
    <d v="2016-07-12T00:00:00"/>
    <d v="2017-06-14T00:00:00"/>
    <s v="Demorado"/>
    <s v="Málaga"/>
    <x v="0"/>
    <n v="203"/>
    <s v="Venta"/>
    <n v="55644.08"/>
    <n v="1451087"/>
    <n v="1160869.6000000001"/>
    <n v="234573.31999999989"/>
    <s v="Romina"/>
    <x v="13"/>
  </r>
  <r>
    <n v="530"/>
    <d v="2016-07-12T00:00:00"/>
    <d v="2017-06-12T00:00:00"/>
    <s v="Demorado"/>
    <s v="Sevilla"/>
    <x v="1"/>
    <n v="80"/>
    <s v="Alquiler"/>
    <n v="16794.240000000002"/>
    <n v="483341"/>
    <n v="386672.8"/>
    <n v="79873.960000000006"/>
    <s v="Ángeles"/>
    <x v="12"/>
  </r>
  <r>
    <n v="531"/>
    <d v="2016-07-12T00:00:00"/>
    <d v="2017-06-14T00:00:00"/>
    <s v="Demorado"/>
    <s v="Cádiz"/>
    <x v="4"/>
    <n v="108"/>
    <s v="Alquiler"/>
    <n v="27722.720000000001"/>
    <n v="749253"/>
    <n v="599402.4"/>
    <n v="122127.87999999998"/>
    <s v="Romina"/>
    <x v="8"/>
  </r>
  <r>
    <n v="532"/>
    <d v="2016-07-12T00:00:00"/>
    <d v="2017-02-20T00:00:00"/>
    <s v="Demorado"/>
    <s v="Córdoba"/>
    <x v="0"/>
    <n v="176"/>
    <s v="Venta"/>
    <n v="39337.040000000001"/>
    <n v="1036211"/>
    <n v="828968.8"/>
    <n v="167905.15999999995"/>
    <s v="Romina"/>
    <x v="5"/>
  </r>
  <r>
    <n v="533"/>
    <d v="2016-07-13T00:00:00"/>
    <d v="2017-04-12T00:00:00"/>
    <s v="Demorado"/>
    <s v="Córdoba"/>
    <x v="5"/>
    <n v="68"/>
    <s v="Alquiler"/>
    <n v="23117.96"/>
    <n v="642509"/>
    <n v="514007.2"/>
    <n v="105383.84"/>
    <s v="Romina"/>
    <x v="6"/>
  </r>
  <r>
    <n v="534"/>
    <d v="2016-07-14T00:00:00"/>
    <d v="2016-12-27T00:00:00"/>
    <s v="Demorado"/>
    <s v="Córdoba"/>
    <x v="6"/>
    <n v="59"/>
    <s v="Alquiler"/>
    <n v="15178.64"/>
    <n v="446801"/>
    <n v="357440.8"/>
    <n v="74181.560000000012"/>
    <s v="Sabrina"/>
    <x v="1"/>
  </r>
  <r>
    <n v="535"/>
    <d v="2016-07-14T00:00:00"/>
    <d v="2017-05-07T00:00:00"/>
    <s v="Demorado"/>
    <s v="Málaga"/>
    <x v="3"/>
    <n v="276"/>
    <s v="Venta"/>
    <n v="68363.199999999997"/>
    <n v="1767165"/>
    <n v="1413732"/>
    <n v="285069.8"/>
    <s v="Romina"/>
    <x v="8"/>
  </r>
  <r>
    <n v="536"/>
    <d v="2016-07-14T00:00:00"/>
    <d v="2017-06-30T00:00:00"/>
    <s v="Demorado"/>
    <s v="Cádiz"/>
    <x v="4"/>
    <n v="191"/>
    <s v="Venta"/>
    <n v="50788.92"/>
    <n v="1328608"/>
    <n v="1062886.3999999999"/>
    <n v="214932.68000000011"/>
    <s v="Carlos"/>
    <x v="5"/>
  </r>
  <r>
    <n v="537"/>
    <d v="2016-07-14T00:00:00"/>
    <d v="2017-04-30T00:00:00"/>
    <s v="Demorado"/>
    <s v="Córdoba"/>
    <x v="2"/>
    <n v="110"/>
    <s v="Venta"/>
    <n v="40328.839999999997"/>
    <n v="1067606"/>
    <n v="854084.8"/>
    <n v="173192.35999999996"/>
    <s v="Sabrina"/>
    <x v="1"/>
  </r>
  <r>
    <n v="538"/>
    <d v="2016-07-15T00:00:00"/>
    <d v="2017-03-09T00:00:00"/>
    <s v="Demorado"/>
    <s v="Málaga"/>
    <x v="1"/>
    <n v="273"/>
    <s v="Venta"/>
    <n v="85345.36"/>
    <n v="2197619"/>
    <n v="1758095.2"/>
    <n v="354178.44000000006"/>
    <s v="Ángeles"/>
    <x v="15"/>
  </r>
  <r>
    <n v="539"/>
    <d v="2016-07-16T00:00:00"/>
    <d v="2017-07-11T00:00:00"/>
    <s v="Demorado"/>
    <s v="Málaga"/>
    <x v="0"/>
    <n v="105"/>
    <s v="Alquiler"/>
    <n v="29803.72"/>
    <n v="798278"/>
    <n v="638622.4"/>
    <n v="129851.87999999998"/>
    <s v="Ángeles"/>
    <x v="2"/>
  </r>
  <r>
    <n v="540"/>
    <d v="2016-07-16T00:00:00"/>
    <d v="2017-01-25T00:00:00"/>
    <s v="Demorado"/>
    <s v="Málaga"/>
    <x v="4"/>
    <n v="83"/>
    <s v="Alquiler"/>
    <n v="21586.48"/>
    <n v="602072"/>
    <n v="481657.59999999998"/>
    <n v="98827.920000000027"/>
    <s v="Carlos"/>
    <x v="9"/>
  </r>
  <r>
    <n v="541"/>
    <d v="2016-07-16T00:00:00"/>
    <d v="2017-06-20T00:00:00"/>
    <s v="Demorado"/>
    <s v="Cádiz"/>
    <x v="4"/>
    <n v="58"/>
    <s v="Alquiler"/>
    <n v="9320.84"/>
    <n v="288081"/>
    <n v="230464.8"/>
    <n v="48295.360000000015"/>
    <s v="Iván"/>
    <x v="11"/>
  </r>
  <r>
    <n v="542"/>
    <d v="2016-07-16T00:00:00"/>
    <d v="2016-10-24T00:00:00"/>
    <s v="En Tiempo"/>
    <s v="Córdoba"/>
    <x v="4"/>
    <n v="178"/>
    <s v="Venta"/>
    <n v="59651.72"/>
    <n v="1551453"/>
    <n v="1241162.3999999999"/>
    <n v="250638.88000000009"/>
    <s v="Ángeles"/>
    <x v="3"/>
  </r>
  <r>
    <n v="543"/>
    <d v="2016-07-16T00:00:00"/>
    <d v="2017-01-21T00:00:00"/>
    <s v="Demorado"/>
    <s v="Málaga"/>
    <x v="4"/>
    <n v="97"/>
    <s v="Alquiler"/>
    <n v="21791.439999999999"/>
    <n v="600671"/>
    <n v="480536.8"/>
    <n v="98342.760000000009"/>
    <s v="Arturo"/>
    <x v="5"/>
  </r>
  <r>
    <n v="544"/>
    <d v="2016-07-17T00:00:00"/>
    <d v="2017-03-10T00:00:00"/>
    <s v="Demorado"/>
    <s v="Sevilla"/>
    <x v="4"/>
    <n v="74"/>
    <s v="Alquiler"/>
    <n v="26938.240000000002"/>
    <n v="730816"/>
    <n v="584652.80000000005"/>
    <n v="119224.95999999995"/>
    <s v="Romina"/>
    <x v="2"/>
  </r>
  <r>
    <n v="545"/>
    <d v="2016-07-18T00:00:00"/>
    <d v="2017-03-12T00:00:00"/>
    <s v="Demorado"/>
    <s v="Málaga"/>
    <x v="3"/>
    <n v="78"/>
    <s v="Alquiler"/>
    <n v="15615.92"/>
    <n v="455833"/>
    <n v="364666.4"/>
    <n v="75550.679999999978"/>
    <s v="Iván"/>
    <x v="11"/>
  </r>
  <r>
    <n v="546"/>
    <d v="2016-07-20T00:00:00"/>
    <d v="2017-03-08T00:00:00"/>
    <s v="Demorado"/>
    <s v="Cádiz"/>
    <x v="2"/>
    <n v="61"/>
    <s v="Alquiler"/>
    <n v="24009.8"/>
    <n v="664580"/>
    <n v="531664"/>
    <n v="108906.2"/>
    <s v="Ángeles"/>
    <x v="10"/>
  </r>
  <r>
    <n v="547"/>
    <d v="2016-07-20T00:00:00"/>
    <d v="2016-12-13T00:00:00"/>
    <s v="En Tiempo"/>
    <s v="Málaga"/>
    <x v="6"/>
    <n v="195"/>
    <s v="Venta"/>
    <n v="38855"/>
    <n v="1036485"/>
    <n v="829188"/>
    <n v="168442"/>
    <s v="Iván"/>
    <x v="11"/>
  </r>
  <r>
    <n v="548"/>
    <d v="2016-07-20T00:00:00"/>
    <d v="2016-10-21T00:00:00"/>
    <s v="En Tiempo"/>
    <s v="Córdoba"/>
    <x v="5"/>
    <n v="280"/>
    <s v="Venta"/>
    <n v="92217.68"/>
    <n v="2366527"/>
    <n v="1893221.6"/>
    <n v="381087.71999999991"/>
    <s v="Romina"/>
    <x v="3"/>
  </r>
  <r>
    <n v="549"/>
    <d v="2016-07-20T00:00:00"/>
    <d v="2017-06-27T00:00:00"/>
    <s v="Demorado"/>
    <s v="Sevilla"/>
    <x v="1"/>
    <n v="230"/>
    <s v="Venta"/>
    <n v="55169.52"/>
    <n v="1440473"/>
    <n v="1152378.3999999999"/>
    <n v="232925.0800000001"/>
    <s v="Romina"/>
    <x v="4"/>
  </r>
  <r>
    <n v="550"/>
    <d v="2016-07-21T00:00:00"/>
    <d v="2017-04-27T00:00:00"/>
    <s v="Demorado"/>
    <s v="Málaga"/>
    <x v="2"/>
    <n v="269"/>
    <s v="Venta"/>
    <n v="67253"/>
    <n v="1747810"/>
    <n v="1398248"/>
    <n v="282309"/>
    <s v="Sabrina"/>
    <x v="13"/>
  </r>
  <r>
    <n v="551"/>
    <d v="2016-07-21T00:00:00"/>
    <d v="2016-10-31T00:00:00"/>
    <s v="En Tiempo"/>
    <s v="Málaga"/>
    <x v="0"/>
    <n v="230"/>
    <s v="Venta"/>
    <n v="87622.080000000002"/>
    <n v="2251487"/>
    <n v="1801189.6"/>
    <n v="362675.31999999989"/>
    <s v="Arturo"/>
    <x v="5"/>
  </r>
  <r>
    <n v="552"/>
    <d v="2016-07-21T00:00:00"/>
    <d v="2017-06-26T00:00:00"/>
    <s v="Demorado"/>
    <s v="Córdoba"/>
    <x v="4"/>
    <n v="119"/>
    <s v="Venta"/>
    <n v="31165"/>
    <n v="841110"/>
    <n v="672888"/>
    <n v="137057"/>
    <s v="Romina"/>
    <x v="8"/>
  </r>
  <r>
    <n v="553"/>
    <d v="2016-07-21T00:00:00"/>
    <d v="2016-12-15T00:00:00"/>
    <s v="En Tiempo"/>
    <s v="Sevilla"/>
    <x v="5"/>
    <n v="204"/>
    <s v="Venta"/>
    <n v="61948.160000000003"/>
    <n v="1605239"/>
    <n v="1284191.2"/>
    <n v="259099.64000000004"/>
    <s v="Arturo"/>
    <x v="13"/>
  </r>
  <r>
    <n v="554"/>
    <d v="2016-07-21T00:00:00"/>
    <d v="2016-11-21T00:00:00"/>
    <s v="En Tiempo"/>
    <s v="Cádiz"/>
    <x v="4"/>
    <n v="135"/>
    <s v="Venta"/>
    <n v="33563.360000000001"/>
    <n v="903494"/>
    <n v="722795.2"/>
    <n v="147135.44000000006"/>
    <s v="Carlos"/>
    <x v="13"/>
  </r>
  <r>
    <n v="555"/>
    <d v="2016-07-22T00:00:00"/>
    <d v="2016-12-25T00:00:00"/>
    <s v="Demorado"/>
    <s v="Córdoba"/>
    <x v="4"/>
    <n v="131"/>
    <s v="Venta"/>
    <n v="50939.92"/>
    <n v="1326233"/>
    <n v="1060986.3999999999"/>
    <n v="214306.68000000011"/>
    <s v="Sabrina"/>
    <x v="3"/>
  </r>
  <r>
    <n v="556"/>
    <d v="2016-07-22T00:00:00"/>
    <d v="2017-02-08T00:00:00"/>
    <s v="Demorado"/>
    <s v="Córdoba"/>
    <x v="3"/>
    <n v="52"/>
    <s v="Alquiler"/>
    <n v="21581.68"/>
    <n v="603977"/>
    <n v="483181.6"/>
    <n v="99213.72000000003"/>
    <s v="Romina"/>
    <x v="9"/>
  </r>
  <r>
    <n v="557"/>
    <d v="2016-07-23T00:00:00"/>
    <d v="2017-04-14T00:00:00"/>
    <s v="Demorado"/>
    <s v="Córdoba"/>
    <x v="3"/>
    <n v="195"/>
    <s v="Venta"/>
    <n v="75855.679999999993"/>
    <n v="1952927"/>
    <n v="1562341.6"/>
    <n v="314729.71999999991"/>
    <s v="Carlos"/>
    <x v="2"/>
  </r>
  <r>
    <n v="558"/>
    <d v="2016-07-24T00:00:00"/>
    <d v="2017-03-08T00:00:00"/>
    <s v="Demorado"/>
    <s v="Málaga"/>
    <x v="3"/>
    <n v="241"/>
    <s v="Venta"/>
    <n v="74174.48"/>
    <n v="1911497"/>
    <n v="1529197.6"/>
    <n v="308124.91999999993"/>
    <s v="Sabrina"/>
    <x v="2"/>
  </r>
  <r>
    <n v="559"/>
    <d v="2016-07-24T00:00:00"/>
    <d v="2016-10-26T00:00:00"/>
    <s v="En Tiempo"/>
    <s v="Málaga"/>
    <x v="6"/>
    <n v="185"/>
    <s v="Venta"/>
    <n v="62713.16"/>
    <n v="1626589"/>
    <n v="1301271.2"/>
    <n v="262604.64"/>
    <s v="Arturo"/>
    <x v="15"/>
  </r>
  <r>
    <n v="560"/>
    <d v="2016-07-25T00:00:00"/>
    <d v="2016-12-01T00:00:00"/>
    <s v="En Tiempo"/>
    <s v="Málaga"/>
    <x v="3"/>
    <n v="281"/>
    <s v="Venta"/>
    <n v="55337"/>
    <n v="1448660"/>
    <n v="1158928"/>
    <n v="234395"/>
    <s v="Arturo"/>
    <x v="10"/>
  </r>
  <r>
    <n v="561"/>
    <d v="2016-07-25T00:00:00"/>
    <d v="2017-07-01T00:00:00"/>
    <s v="Demorado"/>
    <s v="Sevilla"/>
    <x v="0"/>
    <n v="46"/>
    <s v="Alquiler"/>
    <n v="10560.64"/>
    <n v="317226"/>
    <n v="253780.8"/>
    <n v="52884.560000000012"/>
    <s v="Iván"/>
    <x v="7"/>
  </r>
  <r>
    <n v="562"/>
    <d v="2016-07-25T00:00:00"/>
    <d v="2017-06-21T00:00:00"/>
    <s v="Demorado"/>
    <s v="Cádiz"/>
    <x v="6"/>
    <n v="154"/>
    <s v="Venta"/>
    <n v="37210.04"/>
    <n v="997011"/>
    <n v="797608.8"/>
    <n v="162192.15999999995"/>
    <s v="Carlos"/>
    <x v="2"/>
  </r>
  <r>
    <n v="563"/>
    <d v="2016-07-25T00:00:00"/>
    <d v="2017-04-27T00:00:00"/>
    <s v="Demorado"/>
    <s v="Cádiz"/>
    <x v="4"/>
    <n v="231"/>
    <s v="Venta"/>
    <n v="49789.64"/>
    <n v="1308701"/>
    <n v="1046960.8"/>
    <n v="211950.55999999994"/>
    <s v="Iván"/>
    <x v="8"/>
  </r>
  <r>
    <n v="564"/>
    <d v="2016-07-25T00:00:00"/>
    <d v="2017-04-30T00:00:00"/>
    <s v="Demorado"/>
    <s v="Sevilla"/>
    <x v="4"/>
    <n v="106"/>
    <s v="Alquiler"/>
    <n v="19761.72"/>
    <n v="550453"/>
    <n v="440362.4"/>
    <n v="90328.879999999976"/>
    <s v="Iván"/>
    <x v="3"/>
  </r>
  <r>
    <n v="565"/>
    <d v="2016-07-25T00:00:00"/>
    <d v="2016-11-15T00:00:00"/>
    <s v="En Tiempo"/>
    <s v="Cádiz"/>
    <x v="0"/>
    <n v="142"/>
    <s v="Venta"/>
    <n v="35718.720000000001"/>
    <n v="954353"/>
    <n v="763482.4"/>
    <n v="155151.87999999998"/>
    <s v="Carlos"/>
    <x v="9"/>
  </r>
  <r>
    <n v="566"/>
    <d v="2016-07-26T00:00:00"/>
    <d v="2017-01-15T00:00:00"/>
    <s v="Demorado"/>
    <s v="Sevilla"/>
    <x v="6"/>
    <n v="261"/>
    <s v="Venta"/>
    <n v="74128"/>
    <n v="1918435"/>
    <n v="1534748"/>
    <n v="309559"/>
    <s v="Ángeles"/>
    <x v="5"/>
  </r>
  <r>
    <n v="567"/>
    <d v="2016-07-26T00:00:00"/>
    <d v="2017-01-08T00:00:00"/>
    <s v="Demorado"/>
    <s v="Cádiz"/>
    <x v="4"/>
    <n v="92"/>
    <s v="Alquiler"/>
    <n v="18083.400000000001"/>
    <n v="506395"/>
    <n v="405116"/>
    <n v="83195.600000000006"/>
    <s v="Carlos"/>
    <x v="7"/>
  </r>
  <r>
    <n v="568"/>
    <d v="2016-07-26T00:00:00"/>
    <d v="2017-05-11T00:00:00"/>
    <s v="Demorado"/>
    <s v="Cádiz"/>
    <x v="3"/>
    <n v="146"/>
    <s v="Alquiler"/>
    <n v="24926.959999999999"/>
    <n v="676484"/>
    <n v="541187.19999999995"/>
    <n v="110369.84000000005"/>
    <s v="Sabrina"/>
    <x v="1"/>
  </r>
  <r>
    <n v="569"/>
    <d v="2016-07-26T00:00:00"/>
    <d v="2017-03-07T00:00:00"/>
    <s v="Demorado"/>
    <s v="Málaga"/>
    <x v="2"/>
    <n v="164"/>
    <s v="Alquiler"/>
    <n v="27245.919999999998"/>
    <n v="736883"/>
    <n v="589506.4"/>
    <n v="120130.67999999998"/>
    <s v="Sabrina"/>
    <x v="13"/>
  </r>
  <r>
    <n v="570"/>
    <d v="2016-07-27T00:00:00"/>
    <d v="2017-01-23T00:00:00"/>
    <s v="Demorado"/>
    <s v="Málaga"/>
    <x v="4"/>
    <n v="75"/>
    <s v="Alquiler"/>
    <n v="25457.32"/>
    <n v="696293"/>
    <n v="557034.4"/>
    <n v="113801.27999999997"/>
    <s v="Arturo"/>
    <x v="0"/>
  </r>
  <r>
    <n v="571"/>
    <d v="2016-07-27T00:00:00"/>
    <d v="2016-12-20T00:00:00"/>
    <s v="En Tiempo"/>
    <s v="Sevilla"/>
    <x v="0"/>
    <n v="41"/>
    <s v="Alquiler"/>
    <n v="11752.44"/>
    <n v="358521"/>
    <n v="286816.8"/>
    <n v="59951.760000000009"/>
    <s v="Iván"/>
    <x v="9"/>
  </r>
  <r>
    <n v="572"/>
    <d v="2016-07-28T00:00:00"/>
    <d v="2017-07-01T00:00:00"/>
    <s v="Demorado"/>
    <s v="Málaga"/>
    <x v="2"/>
    <n v="229"/>
    <s v="Venta"/>
    <n v="75199.199999999997"/>
    <n v="1933640"/>
    <n v="1546912"/>
    <n v="311528.8"/>
    <s v="Romina"/>
    <x v="13"/>
  </r>
  <r>
    <n v="573"/>
    <d v="2016-07-28T00:00:00"/>
    <d v="2016-12-14T00:00:00"/>
    <s v="En Tiempo"/>
    <s v="Córdoba"/>
    <x v="1"/>
    <n v="237"/>
    <s v="Venta"/>
    <n v="40657"/>
    <n v="1075310"/>
    <n v="860248"/>
    <n v="174405"/>
    <s v="Iván"/>
    <x v="6"/>
  </r>
  <r>
    <n v="574"/>
    <d v="2016-07-28T00:00:00"/>
    <d v="2017-05-30T00:00:00"/>
    <s v="Demorado"/>
    <s v="Málaga"/>
    <x v="2"/>
    <n v="51"/>
    <s v="Alquiler"/>
    <n v="9414.2000000000007"/>
    <n v="287915"/>
    <n v="230332"/>
    <n v="48168.800000000003"/>
    <s v="Romina"/>
    <x v="5"/>
  </r>
  <r>
    <n v="575"/>
    <d v="2016-07-28T00:00:00"/>
    <d v="2017-04-21T00:00:00"/>
    <s v="Demorado"/>
    <s v="Sevilla"/>
    <x v="0"/>
    <n v="277"/>
    <s v="Venta"/>
    <n v="74153"/>
    <n v="1913885"/>
    <n v="1531108"/>
    <n v="308624"/>
    <s v="Carlos"/>
    <x v="2"/>
  </r>
  <r>
    <n v="576"/>
    <d v="2016-07-29T00:00:00"/>
    <d v="2017-02-20T00:00:00"/>
    <s v="Demorado"/>
    <s v="Sevilla"/>
    <x v="4"/>
    <n v="50"/>
    <s v="Alquiler"/>
    <n v="16533.919999999998"/>
    <n v="471833"/>
    <n v="377466.4"/>
    <n v="77832.679999999978"/>
    <s v="Arturo"/>
    <x v="0"/>
  </r>
  <r>
    <n v="577"/>
    <d v="2016-07-29T00:00:00"/>
    <d v="2017-06-22T00:00:00"/>
    <s v="Demorado"/>
    <s v="Córdoba"/>
    <x v="2"/>
    <n v="150"/>
    <s v="Venta"/>
    <n v="34526.32"/>
    <n v="926143"/>
    <n v="740914.4"/>
    <n v="150702.27999999997"/>
    <s v="Carlos"/>
    <x v="6"/>
  </r>
  <r>
    <n v="578"/>
    <d v="2016-07-29T00:00:00"/>
    <d v="2016-12-25T00:00:00"/>
    <s v="En Tiempo"/>
    <s v="Cádiz"/>
    <x v="3"/>
    <n v="218"/>
    <s v="Venta"/>
    <n v="61949.919999999998"/>
    <n v="1608458"/>
    <n v="1286766.3999999999"/>
    <n v="259741.68000000011"/>
    <s v="Carlos"/>
    <x v="8"/>
  </r>
  <r>
    <n v="579"/>
    <d v="2016-07-29T00:00:00"/>
    <d v="2017-04-17T00:00:00"/>
    <s v="Demorado"/>
    <s v="Córdoba"/>
    <x v="6"/>
    <n v="144"/>
    <s v="Venta"/>
    <n v="31778.2"/>
    <n v="848265"/>
    <n v="678612"/>
    <n v="137874.79999999999"/>
    <s v="Sabrina"/>
    <x v="12"/>
  </r>
  <r>
    <n v="580"/>
    <d v="2016-07-30T00:00:00"/>
    <d v="2017-07-20T00:00:00"/>
    <s v="Demorado"/>
    <s v="Córdoba"/>
    <x v="5"/>
    <n v="219"/>
    <s v="Venta"/>
    <n v="64243.360000000001"/>
    <n v="1671369"/>
    <n v="1337095.2"/>
    <n v="270030.44000000006"/>
    <s v="Ángeles"/>
    <x v="0"/>
  </r>
  <r>
    <n v="581"/>
    <d v="2016-07-30T00:00:00"/>
    <d v="2016-11-16T00:00:00"/>
    <s v="En Tiempo"/>
    <s v="Málaga"/>
    <x v="2"/>
    <n v="226"/>
    <s v="Venta"/>
    <n v="68972.800000000003"/>
    <n v="1778505"/>
    <n v="1422804"/>
    <n v="286728.2"/>
    <s v="Iván"/>
    <x v="6"/>
  </r>
  <r>
    <n v="582"/>
    <d v="2016-07-31T00:00:00"/>
    <d v="2016-11-22T00:00:00"/>
    <s v="En Tiempo"/>
    <s v="Córdoba"/>
    <x v="4"/>
    <n v="286"/>
    <s v="Venta"/>
    <n v="102176.2"/>
    <n v="2620965"/>
    <n v="2096772"/>
    <n v="422016.8"/>
    <s v="Iván"/>
    <x v="10"/>
  </r>
  <r>
    <n v="583"/>
    <d v="2016-07-31T00:00:00"/>
    <d v="2017-03-23T00:00:00"/>
    <s v="Demorado"/>
    <s v="Cádiz"/>
    <x v="3"/>
    <n v="291"/>
    <s v="Venta"/>
    <n v="69500.759999999995"/>
    <n v="1804229"/>
    <n v="1443383.2"/>
    <n v="291345.04000000004"/>
    <s v="Arturo"/>
    <x v="6"/>
  </r>
  <r>
    <n v="584"/>
    <d v="2016-08-01T00:00:00"/>
    <d v="2017-02-07T00:00:00"/>
    <s v="Demorado"/>
    <s v="Sevilla"/>
    <x v="6"/>
    <n v="251"/>
    <s v="Venta"/>
    <n v="42171.040000000001"/>
    <n v="1114086"/>
    <n v="891268.8"/>
    <n v="180646.15999999995"/>
    <s v="Sabrina"/>
    <x v="5"/>
  </r>
  <r>
    <n v="585"/>
    <d v="2016-08-01T00:00:00"/>
    <d v="2017-02-04T00:00:00"/>
    <s v="Demorado"/>
    <s v="Málaga"/>
    <x v="3"/>
    <n v="157"/>
    <s v="Venta"/>
    <n v="41237.120000000003"/>
    <n v="1086688"/>
    <n v="869350.40000000002"/>
    <n v="176100.47999999998"/>
    <s v="Carlos"/>
    <x v="5"/>
  </r>
  <r>
    <n v="586"/>
    <d v="2016-08-01T00:00:00"/>
    <d v="2017-03-23T00:00:00"/>
    <s v="Demorado"/>
    <s v="Málaga"/>
    <x v="4"/>
    <n v="72"/>
    <s v="Alquiler"/>
    <n v="23367.84"/>
    <n v="650406"/>
    <n v="520324.8"/>
    <n v="106713.36000000002"/>
    <s v="Ángeles"/>
    <x v="15"/>
  </r>
  <r>
    <n v="587"/>
    <d v="2016-08-02T00:00:00"/>
    <d v="2017-07-02T00:00:00"/>
    <s v="Demorado"/>
    <s v="Málaga"/>
    <x v="3"/>
    <n v="177"/>
    <s v="Venta"/>
    <n v="50428.76"/>
    <n v="1322829"/>
    <n v="1058263.2"/>
    <n v="214137.04000000004"/>
    <s v="Carlos"/>
    <x v="9"/>
  </r>
  <r>
    <n v="588"/>
    <d v="2016-08-02T00:00:00"/>
    <d v="2017-03-08T00:00:00"/>
    <s v="Demorado"/>
    <s v="Málaga"/>
    <x v="6"/>
    <n v="50"/>
    <s v="Alquiler"/>
    <n v="17629.72"/>
    <n v="505653"/>
    <n v="404522.4"/>
    <n v="83500.879999999976"/>
    <s v="Arturo"/>
    <x v="10"/>
  </r>
  <r>
    <n v="589"/>
    <d v="2016-08-02T00:00:00"/>
    <d v="2017-06-17T00:00:00"/>
    <s v="Demorado"/>
    <s v="Sevilla"/>
    <x v="5"/>
    <n v="132"/>
    <s v="Venta"/>
    <n v="53766.44"/>
    <n v="1409171"/>
    <n v="1127336.8"/>
    <n v="228067.75999999995"/>
    <s v="Romina"/>
    <x v="4"/>
  </r>
  <r>
    <n v="590"/>
    <d v="2016-08-03T00:00:00"/>
    <d v="2017-03-16T00:00:00"/>
    <s v="Demorado"/>
    <s v="Málaga"/>
    <x v="5"/>
    <n v="89"/>
    <s v="Alquiler"/>
    <n v="24037.8"/>
    <n v="664055"/>
    <n v="531244"/>
    <n v="108773.2"/>
    <s v="Romina"/>
    <x v="5"/>
  </r>
  <r>
    <n v="591"/>
    <d v="2016-08-03T00:00:00"/>
    <d v="2017-03-31T00:00:00"/>
    <s v="Demorado"/>
    <s v="Cádiz"/>
    <x v="5"/>
    <n v="43"/>
    <s v="Alquiler"/>
    <n v="16327.48"/>
    <n v="472197"/>
    <n v="377757.6"/>
    <n v="78111.920000000027"/>
    <s v="Sabrina"/>
    <x v="11"/>
  </r>
  <r>
    <n v="592"/>
    <d v="2016-08-03T00:00:00"/>
    <d v="2017-05-01T00:00:00"/>
    <s v="Demorado"/>
    <s v="Córdoba"/>
    <x v="1"/>
    <n v="142"/>
    <s v="Venta"/>
    <n v="39318.199999999997"/>
    <n v="1036115"/>
    <n v="828892"/>
    <n v="167904.8"/>
    <s v="Arturo"/>
    <x v="13"/>
  </r>
  <r>
    <n v="593"/>
    <d v="2016-08-04T00:00:00"/>
    <d v="2017-06-23T00:00:00"/>
    <s v="Demorado"/>
    <s v="Málaga"/>
    <x v="6"/>
    <n v="206"/>
    <s v="Venta"/>
    <n v="48574.96"/>
    <n v="1271459"/>
    <n v="1017167.2"/>
    <n v="205716.84000000005"/>
    <s v="Romina"/>
    <x v="2"/>
  </r>
  <r>
    <n v="594"/>
    <d v="2016-08-04T00:00:00"/>
    <d v="2017-06-29T00:00:00"/>
    <s v="Demorado"/>
    <s v="Sevilla"/>
    <x v="6"/>
    <n v="168"/>
    <s v="Venta"/>
    <n v="45024.44"/>
    <n v="1184921"/>
    <n v="947936.8"/>
    <n v="191959.75999999995"/>
    <s v="Arturo"/>
    <x v="6"/>
  </r>
  <r>
    <n v="595"/>
    <d v="2016-08-04T00:00:00"/>
    <d v="2017-04-15T00:00:00"/>
    <s v="Demorado"/>
    <s v="Málaga"/>
    <x v="0"/>
    <n v="258"/>
    <s v="Venta"/>
    <n v="52876.92"/>
    <n v="1380283"/>
    <n v="1104226.3999999999"/>
    <n v="223179.68000000011"/>
    <s v="Iván"/>
    <x v="6"/>
  </r>
  <r>
    <n v="596"/>
    <d v="2016-08-04T00:00:00"/>
    <d v="2017-07-23T00:00:00"/>
    <s v="Demorado"/>
    <s v="Cádiz"/>
    <x v="1"/>
    <n v="58"/>
    <s v="Alquiler"/>
    <n v="13598.4"/>
    <n v="394845"/>
    <n v="315876"/>
    <n v="65370.6"/>
    <s v="Sabrina"/>
    <x v="2"/>
  </r>
  <r>
    <n v="597"/>
    <d v="2016-08-05T00:00:00"/>
    <d v="2017-03-15T00:00:00"/>
    <s v="Demorado"/>
    <s v="Sevilla"/>
    <x v="1"/>
    <n v="67"/>
    <s v="Alquiler"/>
    <n v="12251.4"/>
    <n v="360245"/>
    <n v="288196"/>
    <n v="59797.599999999999"/>
    <s v="Ángeles"/>
    <x v="8"/>
  </r>
  <r>
    <n v="598"/>
    <d v="2016-08-06T00:00:00"/>
    <d v="2017-05-02T00:00:00"/>
    <s v="Demorado"/>
    <s v="Cádiz"/>
    <x v="5"/>
    <n v="91"/>
    <s v="Alquiler"/>
    <n v="28210.240000000002"/>
    <n v="771941"/>
    <n v="617552.80000000005"/>
    <n v="126177.95999999995"/>
    <s v="Ángeles"/>
    <x v="1"/>
  </r>
  <r>
    <n v="599"/>
    <d v="2016-08-08T00:00:00"/>
    <d v="2017-03-22T00:00:00"/>
    <s v="Demorado"/>
    <s v="Sevilla"/>
    <x v="1"/>
    <n v="69"/>
    <s v="Alquiler"/>
    <n v="28445.72"/>
    <n v="775053"/>
    <n v="620042.4"/>
    <n v="126564.87999999998"/>
    <s v="Carlos"/>
    <x v="13"/>
  </r>
  <r>
    <n v="600"/>
    <d v="2016-08-08T00:00:00"/>
    <d v="2017-01-29T00:00:00"/>
    <s v="Demorado"/>
    <s v="Sevilla"/>
    <x v="3"/>
    <n v="286"/>
    <s v="Venta"/>
    <n v="50434.84"/>
    <n v="1312131"/>
    <n v="1049704.8"/>
    <n v="211991.35999999996"/>
    <s v="Arturo"/>
    <x v="0"/>
  </r>
  <r>
    <n v="601"/>
    <d v="2016-08-08T00:00:00"/>
    <d v="2017-06-23T00:00:00"/>
    <s v="Demorado"/>
    <s v="Córdoba"/>
    <x v="5"/>
    <n v="142"/>
    <s v="Venta"/>
    <n v="35744.28"/>
    <n v="956117"/>
    <n v="764893.6"/>
    <n v="155479.12000000002"/>
    <s v="Sabrina"/>
    <x v="0"/>
  </r>
  <r>
    <n v="602"/>
    <d v="2016-08-09T00:00:00"/>
    <d v="2017-07-27T00:00:00"/>
    <s v="Demorado"/>
    <s v="Cádiz"/>
    <x v="1"/>
    <n v="220"/>
    <s v="Venta"/>
    <n v="47702.52"/>
    <n v="1255248"/>
    <n v="1004198.4"/>
    <n v="203347.08"/>
    <s v="Carlos"/>
    <x v="8"/>
  </r>
  <r>
    <n v="603"/>
    <d v="2016-08-09T00:00:00"/>
    <d v="2017-05-23T00:00:00"/>
    <s v="Demorado"/>
    <s v="Cádiz"/>
    <x v="6"/>
    <n v="170"/>
    <s v="Venta"/>
    <n v="55675.28"/>
    <n v="1444667"/>
    <n v="1155733.6000000001"/>
    <n v="233258.11999999991"/>
    <s v="Iván"/>
    <x v="6"/>
  </r>
  <r>
    <n v="604"/>
    <d v="2016-08-10T00:00:00"/>
    <d v="2017-08-03T00:00:00"/>
    <s v="Demorado"/>
    <s v="Málaga"/>
    <x v="0"/>
    <n v="145"/>
    <s v="Alquiler"/>
    <n v="27000.92"/>
    <n v="740808"/>
    <n v="592646.40000000002"/>
    <n v="121160.67999999998"/>
    <s v="Sabrina"/>
    <x v="10"/>
  </r>
  <r>
    <n v="605"/>
    <d v="2016-08-10T00:00:00"/>
    <d v="2017-06-25T00:00:00"/>
    <s v="Demorado"/>
    <s v="Cádiz"/>
    <x v="0"/>
    <n v="209"/>
    <s v="Venta"/>
    <n v="71679.56"/>
    <n v="1853749"/>
    <n v="1482999.2"/>
    <n v="299070.24000000005"/>
    <s v="Ángeles"/>
    <x v="3"/>
  </r>
  <r>
    <n v="606"/>
    <d v="2016-08-10T00:00:00"/>
    <d v="2017-03-05T00:00:00"/>
    <s v="Demorado"/>
    <s v="Cádiz"/>
    <x v="1"/>
    <n v="39"/>
    <s v="Alquiler"/>
    <n v="13192.6"/>
    <n v="397250"/>
    <n v="317800"/>
    <n v="66257.399999999994"/>
    <s v="Ángeles"/>
    <x v="2"/>
  </r>
  <r>
    <n v="607"/>
    <d v="2016-08-10T00:00:00"/>
    <d v="2017-02-22T00:00:00"/>
    <s v="Demorado"/>
    <s v="Málaga"/>
    <x v="5"/>
    <n v="42"/>
    <s v="Alquiler"/>
    <n v="15580.76"/>
    <n v="454504"/>
    <n v="363603.20000000001"/>
    <n v="75320.039999999994"/>
    <s v="Arturo"/>
    <x v="10"/>
  </r>
  <r>
    <n v="608"/>
    <d v="2016-08-11T00:00:00"/>
    <d v="2017-05-12T00:00:00"/>
    <s v="Demorado"/>
    <s v="Córdoba"/>
    <x v="6"/>
    <n v="205"/>
    <s v="Venta"/>
    <n v="43763.8"/>
    <n v="1154105"/>
    <n v="923284"/>
    <n v="187057.2"/>
    <s v="Romina"/>
    <x v="4"/>
  </r>
  <r>
    <n v="609"/>
    <d v="2016-08-11T00:00:00"/>
    <d v="2016-11-18T00:00:00"/>
    <s v="En Tiempo"/>
    <s v="Sevilla"/>
    <x v="3"/>
    <n v="283"/>
    <s v="Venta"/>
    <n v="70820.2"/>
    <n v="1827365"/>
    <n v="1461892"/>
    <n v="294652.79999999999"/>
    <s v="Arturo"/>
    <x v="8"/>
  </r>
  <r>
    <n v="610"/>
    <d v="2016-08-11T00:00:00"/>
    <d v="2017-01-23T00:00:00"/>
    <s v="Demorado"/>
    <s v="Málaga"/>
    <x v="4"/>
    <n v="121"/>
    <s v="Venta"/>
    <n v="41472.800000000003"/>
    <n v="1095030"/>
    <n v="876024"/>
    <n v="177533.2"/>
    <s v="Carlos"/>
    <x v="7"/>
  </r>
  <r>
    <n v="611"/>
    <d v="2016-08-11T00:00:00"/>
    <d v="2017-06-21T00:00:00"/>
    <s v="Demorado"/>
    <s v="Córdoba"/>
    <x v="5"/>
    <n v="291"/>
    <s v="Venta"/>
    <n v="105523.44"/>
    <n v="2695421"/>
    <n v="2156336.7999999998"/>
    <n v="433560.76000000018"/>
    <s v="Sabrina"/>
    <x v="15"/>
  </r>
  <r>
    <n v="612"/>
    <d v="2016-08-11T00:00:00"/>
    <d v="2017-05-06T00:00:00"/>
    <s v="Demorado"/>
    <s v="Sevilla"/>
    <x v="6"/>
    <n v="86"/>
    <s v="Venta"/>
    <n v="33941.760000000002"/>
    <n v="915729"/>
    <n v="732583.2"/>
    <n v="149204.04000000004"/>
    <s v="Carlos"/>
    <x v="5"/>
  </r>
  <r>
    <n v="613"/>
    <d v="2016-08-11T00:00:00"/>
    <d v="2016-11-19T00:00:00"/>
    <s v="En Tiempo"/>
    <s v="Córdoba"/>
    <x v="6"/>
    <n v="221"/>
    <s v="Venta"/>
    <n v="74529"/>
    <n v="1915685"/>
    <n v="1532548"/>
    <n v="308608"/>
    <s v="Arturo"/>
    <x v="3"/>
  </r>
  <r>
    <n v="614"/>
    <d v="2016-08-12T00:00:00"/>
    <d v="2017-01-28T00:00:00"/>
    <s v="Demorado"/>
    <s v="Córdoba"/>
    <x v="0"/>
    <n v="235"/>
    <s v="Venta"/>
    <n v="42359.199999999997"/>
    <n v="1122190"/>
    <n v="897752"/>
    <n v="182078.8"/>
    <s v="Arturo"/>
    <x v="15"/>
  </r>
  <r>
    <n v="615"/>
    <d v="2016-08-12T00:00:00"/>
    <d v="2017-04-07T00:00:00"/>
    <s v="Demorado"/>
    <s v="Córdoba"/>
    <x v="2"/>
    <n v="278"/>
    <s v="Venta"/>
    <n v="79104.800000000003"/>
    <n v="2028805"/>
    <n v="1623044"/>
    <n v="326656.2"/>
    <s v="Ángeles"/>
    <x v="0"/>
  </r>
  <r>
    <n v="616"/>
    <d v="2016-08-12T00:00:00"/>
    <d v="2017-04-13T00:00:00"/>
    <s v="Demorado"/>
    <s v="Córdoba"/>
    <x v="0"/>
    <n v="228"/>
    <s v="Venta"/>
    <n v="48301.16"/>
    <n v="1274414"/>
    <n v="1019531.2"/>
    <n v="206581.64000000004"/>
    <s v="Sabrina"/>
    <x v="1"/>
  </r>
  <r>
    <n v="617"/>
    <d v="2016-08-13T00:00:00"/>
    <d v="2017-01-27T00:00:00"/>
    <s v="Demorado"/>
    <s v="Málaga"/>
    <x v="1"/>
    <n v="168"/>
    <s v="Venta"/>
    <n v="50567.199999999997"/>
    <n v="1320465"/>
    <n v="1056372"/>
    <n v="213525.8"/>
    <s v="Romina"/>
    <x v="0"/>
  </r>
  <r>
    <n v="618"/>
    <d v="2016-08-13T00:00:00"/>
    <d v="2017-01-20T00:00:00"/>
    <s v="Demorado"/>
    <s v="Córdoba"/>
    <x v="0"/>
    <n v="75"/>
    <s v="Alquiler"/>
    <n v="14941.4"/>
    <n v="428045"/>
    <n v="342436"/>
    <n v="70667.600000000006"/>
    <s v="Arturo"/>
    <x v="4"/>
  </r>
  <r>
    <n v="619"/>
    <d v="2016-08-13T00:00:00"/>
    <d v="2017-03-30T00:00:00"/>
    <s v="Demorado"/>
    <s v="Málaga"/>
    <x v="1"/>
    <n v="88"/>
    <s v="Alquiler"/>
    <n v="27524.52"/>
    <n v="742448"/>
    <n v="593958.40000000002"/>
    <n v="120965.07999999997"/>
    <s v="Arturo"/>
    <x v="12"/>
  </r>
  <r>
    <n v="620"/>
    <d v="2016-08-14T00:00:00"/>
    <d v="2017-07-04T00:00:00"/>
    <s v="Demorado"/>
    <s v="Sevilla"/>
    <x v="1"/>
    <n v="51"/>
    <s v="Alquiler"/>
    <n v="15186.6"/>
    <n v="442775"/>
    <n v="354220"/>
    <n v="73368.399999999994"/>
    <s v="Romina"/>
    <x v="12"/>
  </r>
  <r>
    <n v="621"/>
    <d v="2016-08-14T00:00:00"/>
    <d v="2017-03-23T00:00:00"/>
    <s v="Demorado"/>
    <s v="Córdoba"/>
    <x v="0"/>
    <n v="219"/>
    <s v="Venta"/>
    <n v="85790.12"/>
    <n v="2207613"/>
    <n v="1766090.4"/>
    <n v="355732.4800000001"/>
    <s v="Romina"/>
    <x v="15"/>
  </r>
  <r>
    <n v="622"/>
    <d v="2016-08-14T00:00:00"/>
    <d v="2017-06-29T00:00:00"/>
    <s v="Demorado"/>
    <s v="Málaga"/>
    <x v="0"/>
    <n v="119"/>
    <s v="Venta"/>
    <n v="43893.919999999998"/>
    <n v="1152833"/>
    <n v="922266.4"/>
    <n v="186672.68"/>
    <s v="Sabrina"/>
    <x v="1"/>
  </r>
  <r>
    <n v="623"/>
    <d v="2016-08-15T00:00:00"/>
    <d v="2017-07-30T00:00:00"/>
    <s v="Demorado"/>
    <s v="Córdoba"/>
    <x v="3"/>
    <n v="67"/>
    <s v="Alquiler"/>
    <n v="22516.240000000002"/>
    <n v="614141"/>
    <n v="491312.8"/>
    <n v="100311.96"/>
    <s v="Ángeles"/>
    <x v="7"/>
  </r>
  <r>
    <n v="624"/>
    <d v="2016-08-15T00:00:00"/>
    <d v="2017-05-11T00:00:00"/>
    <s v="Demorado"/>
    <s v="Málaga"/>
    <x v="3"/>
    <n v="148"/>
    <s v="Venta"/>
    <n v="43690.080000000002"/>
    <n v="1158837"/>
    <n v="927069.6"/>
    <n v="188077.32"/>
    <s v="Iván"/>
    <x v="0"/>
  </r>
  <r>
    <n v="625"/>
    <d v="2016-08-15T00:00:00"/>
    <d v="2017-01-12T00:00:00"/>
    <s v="Demorado"/>
    <s v="Sevilla"/>
    <x v="3"/>
    <n v="217"/>
    <s v="Venta"/>
    <n v="86077.04"/>
    <n v="2208311"/>
    <n v="1766648.8"/>
    <n v="355585.16"/>
    <s v="Romina"/>
    <x v="0"/>
  </r>
  <r>
    <n v="626"/>
    <d v="2016-08-16T00:00:00"/>
    <d v="2017-07-28T00:00:00"/>
    <s v="Demorado"/>
    <s v="Córdoba"/>
    <x v="6"/>
    <n v="256"/>
    <s v="Venta"/>
    <n v="81523.240000000005"/>
    <n v="2097616"/>
    <n v="1678092.8"/>
    <n v="337999.95999999996"/>
    <s v="Carlos"/>
    <x v="15"/>
  </r>
  <r>
    <n v="627"/>
    <d v="2016-08-16T00:00:00"/>
    <d v="2017-03-04T00:00:00"/>
    <s v="Demorado"/>
    <s v="Málaga"/>
    <x v="2"/>
    <n v="79"/>
    <s v="Alquiler"/>
    <n v="18716.32"/>
    <n v="531243"/>
    <n v="424994.4"/>
    <n v="87532.27999999997"/>
    <s v="Ángeles"/>
    <x v="11"/>
  </r>
  <r>
    <n v="628"/>
    <d v="2016-08-16T00:00:00"/>
    <d v="2017-04-24T00:00:00"/>
    <s v="Demorado"/>
    <s v="Sevilla"/>
    <x v="1"/>
    <n v="208"/>
    <s v="Venta"/>
    <n v="53605.120000000003"/>
    <n v="1397313"/>
    <n v="1117850.3999999999"/>
    <n v="225857.4800000001"/>
    <s v="Iván"/>
    <x v="6"/>
  </r>
  <r>
    <n v="629"/>
    <d v="2016-08-17T00:00:00"/>
    <d v="2016-12-04T00:00:00"/>
    <s v="En Tiempo"/>
    <s v="Sevilla"/>
    <x v="4"/>
    <n v="244"/>
    <s v="Venta"/>
    <n v="55927.76"/>
    <n v="1463504"/>
    <n v="1170803.2"/>
    <n v="236773.04000000004"/>
    <s v="Iván"/>
    <x v="5"/>
  </r>
  <r>
    <n v="630"/>
    <d v="2016-08-17T00:00:00"/>
    <d v="2017-02-19T00:00:00"/>
    <s v="Demorado"/>
    <s v="Sevilla"/>
    <x v="5"/>
    <n v="167"/>
    <s v="Venta"/>
    <n v="61873.4"/>
    <n v="1603545"/>
    <n v="1282836"/>
    <n v="258835.6"/>
    <s v="Ángeles"/>
    <x v="6"/>
  </r>
  <r>
    <n v="631"/>
    <d v="2016-08-17T00:00:00"/>
    <d v="2017-08-14T00:00:00"/>
    <s v="Demorado"/>
    <s v="Málaga"/>
    <x v="5"/>
    <n v="268"/>
    <s v="Venta"/>
    <n v="77827.64"/>
    <n v="2009301"/>
    <n v="1607440.8"/>
    <n v="324032.55999999994"/>
    <s v="Romina"/>
    <x v="10"/>
  </r>
  <r>
    <n v="632"/>
    <d v="2016-08-17T00:00:00"/>
    <d v="2017-05-10T00:00:00"/>
    <s v="Demorado"/>
    <s v="Sevilla"/>
    <x v="2"/>
    <n v="198"/>
    <s v="Venta"/>
    <n v="71999.48"/>
    <n v="1852922"/>
    <n v="1482337.6"/>
    <n v="298584.91999999993"/>
    <s v="Arturo"/>
    <x v="15"/>
  </r>
  <r>
    <n v="633"/>
    <d v="2016-08-17T00:00:00"/>
    <d v="2017-01-11T00:00:00"/>
    <s v="En Tiempo"/>
    <s v="Málaga"/>
    <x v="1"/>
    <n v="164"/>
    <s v="Venta"/>
    <n v="46979.76"/>
    <n v="1227529"/>
    <n v="982023.2"/>
    <n v="198526.04000000004"/>
    <s v="Sabrina"/>
    <x v="10"/>
  </r>
  <r>
    <n v="634"/>
    <d v="2016-08-18T00:00:00"/>
    <d v="2017-05-13T00:00:00"/>
    <s v="Demorado"/>
    <s v="Córdoba"/>
    <x v="0"/>
    <n v="277"/>
    <s v="Venta"/>
    <n v="102104.28"/>
    <n v="2612917"/>
    <n v="2090333.6"/>
    <n v="420479.11999999988"/>
    <s v="Ángeles"/>
    <x v="5"/>
  </r>
  <r>
    <n v="635"/>
    <d v="2016-08-18T00:00:00"/>
    <d v="2017-01-17T00:00:00"/>
    <s v="Demorado"/>
    <s v="Málaga"/>
    <x v="3"/>
    <n v="193"/>
    <s v="Venta"/>
    <n v="38402.04"/>
    <n v="1018136"/>
    <n v="814508.8"/>
    <n v="165225.15999999995"/>
    <s v="Iván"/>
    <x v="6"/>
  </r>
  <r>
    <n v="636"/>
    <d v="2016-08-18T00:00:00"/>
    <d v="2017-05-07T00:00:00"/>
    <s v="Demorado"/>
    <s v="Sevilla"/>
    <x v="6"/>
    <n v="174"/>
    <s v="Venta"/>
    <n v="45588.08"/>
    <n v="1197962"/>
    <n v="958369.6"/>
    <n v="194004.32"/>
    <s v="Ángeles"/>
    <x v="5"/>
  </r>
  <r>
    <n v="637"/>
    <d v="2016-08-18T00:00:00"/>
    <d v="2017-06-03T00:00:00"/>
    <s v="Demorado"/>
    <s v="Córdoba"/>
    <x v="6"/>
    <n v="91"/>
    <s v="Venta"/>
    <n v="36349.199999999997"/>
    <n v="974515"/>
    <n v="779612"/>
    <n v="158553.79999999999"/>
    <s v="Ángeles"/>
    <x v="1"/>
  </r>
  <r>
    <n v="638"/>
    <d v="2016-08-18T00:00:00"/>
    <d v="2017-01-27T00:00:00"/>
    <s v="Demorado"/>
    <s v="Córdoba"/>
    <x v="1"/>
    <n v="109"/>
    <s v="Venta"/>
    <n v="35419.160000000003"/>
    <n v="952189"/>
    <n v="761751.2"/>
    <n v="155018.64000000004"/>
    <s v="Ángeles"/>
    <x v="3"/>
  </r>
  <r>
    <n v="639"/>
    <d v="2016-08-19T00:00:00"/>
    <d v="2017-07-04T00:00:00"/>
    <s v="Demorado"/>
    <s v="Córdoba"/>
    <x v="0"/>
    <n v="274"/>
    <s v="Venta"/>
    <n v="104918.24"/>
    <n v="2682666"/>
    <n v="2146132.7999999998"/>
    <n v="431614.9600000002"/>
    <s v="Romina"/>
    <x v="1"/>
  </r>
  <r>
    <n v="640"/>
    <d v="2016-08-19T00:00:00"/>
    <d v="2017-07-16T00:00:00"/>
    <s v="Demorado"/>
    <s v="Málaga"/>
    <x v="2"/>
    <n v="178"/>
    <s v="Venta"/>
    <n v="49067.4"/>
    <n v="1279545"/>
    <n v="1023636"/>
    <n v="206841.60000000001"/>
    <s v="Ángeles"/>
    <x v="4"/>
  </r>
  <r>
    <n v="641"/>
    <d v="2016-08-19T00:00:00"/>
    <d v="2017-03-02T00:00:00"/>
    <s v="Demorado"/>
    <s v="Córdoba"/>
    <x v="4"/>
    <n v="245"/>
    <s v="Venta"/>
    <n v="91601.52"/>
    <n v="2342723"/>
    <n v="1874178.4"/>
    <n v="376943.08000000007"/>
    <s v="Ángeles"/>
    <x v="6"/>
  </r>
  <r>
    <n v="642"/>
    <d v="2016-08-20T00:00:00"/>
    <d v="2017-08-01T00:00:00"/>
    <s v="Demorado"/>
    <s v="Málaga"/>
    <x v="1"/>
    <n v="116"/>
    <s v="Alquiler"/>
    <n v="27655.279999999999"/>
    <n v="747867"/>
    <n v="598293.6"/>
    <n v="121918.12000000002"/>
    <s v="Sabrina"/>
    <x v="1"/>
  </r>
  <r>
    <n v="643"/>
    <d v="2016-08-20T00:00:00"/>
    <d v="2017-08-10T00:00:00"/>
    <s v="Demorado"/>
    <s v="Córdoba"/>
    <x v="4"/>
    <n v="252"/>
    <s v="Venta"/>
    <n v="92393.8"/>
    <n v="2374580"/>
    <n v="1899664"/>
    <n v="382522.2"/>
    <s v="Romina"/>
    <x v="7"/>
  </r>
  <r>
    <n v="644"/>
    <d v="2016-08-20T00:00:00"/>
    <d v="2017-05-10T00:00:00"/>
    <s v="Demorado"/>
    <s v="Córdoba"/>
    <x v="0"/>
    <n v="160"/>
    <s v="Venta"/>
    <n v="45334.16"/>
    <n v="1198589"/>
    <n v="958871.2"/>
    <n v="194383.64000000004"/>
    <s v="Arturo"/>
    <x v="0"/>
  </r>
  <r>
    <n v="645"/>
    <d v="2016-08-20T00:00:00"/>
    <d v="2017-02-22T00:00:00"/>
    <s v="Demorado"/>
    <s v="Sevilla"/>
    <x v="2"/>
    <n v="222"/>
    <s v="Venta"/>
    <n v="76085.84"/>
    <n v="1954181"/>
    <n v="1563344.8"/>
    <n v="314750.36"/>
    <s v="Carlos"/>
    <x v="10"/>
  </r>
  <r>
    <n v="646"/>
    <d v="2016-08-20T00:00:00"/>
    <d v="2017-07-14T00:00:00"/>
    <s v="Demorado"/>
    <s v="Málaga"/>
    <x v="1"/>
    <n v="162"/>
    <s v="Venta"/>
    <n v="46615"/>
    <n v="1229285"/>
    <n v="983428"/>
    <n v="199242"/>
    <s v="Carlos"/>
    <x v="1"/>
  </r>
  <r>
    <n v="647"/>
    <d v="2016-08-21T00:00:00"/>
    <d v="2017-05-18T00:00:00"/>
    <s v="Demorado"/>
    <s v="Málaga"/>
    <x v="5"/>
    <n v="62"/>
    <s v="Alquiler"/>
    <n v="13255.24"/>
    <n v="382741"/>
    <n v="306192.8"/>
    <n v="63292.960000000014"/>
    <s v="Sabrina"/>
    <x v="8"/>
  </r>
  <r>
    <n v="648"/>
    <d v="2016-08-21T00:00:00"/>
    <d v="2017-03-28T00:00:00"/>
    <s v="Demorado"/>
    <s v="Cádiz"/>
    <x v="5"/>
    <n v="263"/>
    <s v="Venta"/>
    <n v="45174.92"/>
    <n v="1189658"/>
    <n v="951726.4"/>
    <n v="192756.68"/>
    <s v="Arturo"/>
    <x v="9"/>
  </r>
  <r>
    <n v="649"/>
    <d v="2016-08-21T00:00:00"/>
    <d v="2017-05-04T00:00:00"/>
    <s v="Demorado"/>
    <s v="Sevilla"/>
    <x v="4"/>
    <n v="42"/>
    <s v="Alquiler"/>
    <n v="14659.16"/>
    <n v="422839"/>
    <n v="338271.2"/>
    <n v="69908.639999999985"/>
    <s v="Arturo"/>
    <x v="7"/>
  </r>
  <r>
    <n v="650"/>
    <d v="2016-08-22T00:00:00"/>
    <d v="2017-04-21T00:00:00"/>
    <s v="Demorado"/>
    <s v="Cádiz"/>
    <x v="2"/>
    <n v="74"/>
    <s v="Venta"/>
    <n v="30504.400000000001"/>
    <n v="813845"/>
    <n v="651076"/>
    <n v="132264.6"/>
    <s v="Romina"/>
    <x v="4"/>
  </r>
  <r>
    <n v="651"/>
    <d v="2016-08-22T00:00:00"/>
    <d v="2017-06-17T00:00:00"/>
    <s v="Demorado"/>
    <s v="Sevilla"/>
    <x v="0"/>
    <n v="203"/>
    <s v="Venta"/>
    <n v="39739.24"/>
    <n v="1052441"/>
    <n v="841952.8"/>
    <n v="170748.95999999996"/>
    <s v="Iván"/>
    <x v="9"/>
  </r>
  <r>
    <n v="652"/>
    <d v="2016-08-22T00:00:00"/>
    <d v="2016-12-31T00:00:00"/>
    <s v="En Tiempo"/>
    <s v="Cádiz"/>
    <x v="3"/>
    <n v="255"/>
    <s v="Venta"/>
    <n v="42065.919999999998"/>
    <n v="1117033"/>
    <n v="893626.4"/>
    <n v="181340.68"/>
    <s v="Ángeles"/>
    <x v="1"/>
  </r>
  <r>
    <n v="653"/>
    <d v="2016-08-22T00:00:00"/>
    <d v="2016-12-25T00:00:00"/>
    <s v="En Tiempo"/>
    <s v="Sevilla"/>
    <x v="5"/>
    <n v="141"/>
    <s v="Alquiler"/>
    <n v="28505.96"/>
    <n v="766634"/>
    <n v="613307.19999999995"/>
    <n v="124820.84000000005"/>
    <s v="Romina"/>
    <x v="9"/>
  </r>
  <r>
    <n v="654"/>
    <d v="2016-08-22T00:00:00"/>
    <d v="2017-06-10T00:00:00"/>
    <s v="Demorado"/>
    <s v="Córdoba"/>
    <x v="4"/>
    <n v="201"/>
    <s v="Venta"/>
    <n v="77484.92"/>
    <n v="1990358"/>
    <n v="1592286.4"/>
    <n v="320586.68000000011"/>
    <s v="Sabrina"/>
    <x v="7"/>
  </r>
  <r>
    <n v="655"/>
    <d v="2016-08-22T00:00:00"/>
    <d v="2017-03-23T00:00:00"/>
    <s v="Demorado"/>
    <s v="Córdoba"/>
    <x v="4"/>
    <n v="290"/>
    <s v="Venta"/>
    <n v="110671.64"/>
    <n v="2823501"/>
    <n v="2258800.7999999998"/>
    <n v="454028.56000000017"/>
    <s v="Sabrina"/>
    <x v="1"/>
  </r>
  <r>
    <n v="656"/>
    <d v="2016-08-23T00:00:00"/>
    <d v="2017-04-01T00:00:00"/>
    <s v="Demorado"/>
    <s v="Sevilla"/>
    <x v="0"/>
    <n v="245"/>
    <s v="Venta"/>
    <n v="70207.88"/>
    <n v="1809557"/>
    <n v="1447645.6"/>
    <n v="291703.5199999999"/>
    <s v="Sabrina"/>
    <x v="13"/>
  </r>
  <r>
    <n v="657"/>
    <d v="2016-08-23T00:00:00"/>
    <d v="2017-02-28T00:00:00"/>
    <s v="Demorado"/>
    <s v="Sevilla"/>
    <x v="3"/>
    <n v="277"/>
    <s v="Venta"/>
    <n v="62931.28"/>
    <n v="1626317"/>
    <n v="1301053.6000000001"/>
    <n v="262332.11999999988"/>
    <s v="Sabrina"/>
    <x v="6"/>
  </r>
  <r>
    <n v="658"/>
    <d v="2016-08-23T00:00:00"/>
    <d v="2017-08-09T00:00:00"/>
    <s v="Demorado"/>
    <s v="Sevilla"/>
    <x v="5"/>
    <n v="283"/>
    <s v="Venta"/>
    <n v="56807.8"/>
    <n v="1479355"/>
    <n v="1183484"/>
    <n v="239063.2"/>
    <s v="Arturo"/>
    <x v="2"/>
  </r>
  <r>
    <n v="659"/>
    <d v="2016-08-23T00:00:00"/>
    <d v="2017-01-22T00:00:00"/>
    <s v="Demorado"/>
    <s v="Cádiz"/>
    <x v="4"/>
    <n v="65"/>
    <s v="Alquiler"/>
    <n v="19357"/>
    <n v="536885"/>
    <n v="429508"/>
    <n v="88020"/>
    <s v="Ángeles"/>
    <x v="13"/>
  </r>
  <r>
    <n v="660"/>
    <d v="2016-08-23T00:00:00"/>
    <d v="2017-08-05T00:00:00"/>
    <s v="Demorado"/>
    <s v="Cádiz"/>
    <x v="6"/>
    <n v="172"/>
    <s v="Venta"/>
    <n v="38978.080000000002"/>
    <n v="1040037"/>
    <n v="832029.6"/>
    <n v="169029.32"/>
    <s v="Romina"/>
    <x v="3"/>
  </r>
  <r>
    <n v="661"/>
    <d v="2016-08-23T00:00:00"/>
    <d v="2016-12-09T00:00:00"/>
    <s v="En Tiempo"/>
    <s v="Málaga"/>
    <x v="0"/>
    <n v="273"/>
    <s v="Venta"/>
    <n v="68216"/>
    <n v="1767035"/>
    <n v="1413628"/>
    <n v="285191"/>
    <s v="Ángeles"/>
    <x v="4"/>
  </r>
  <r>
    <n v="662"/>
    <d v="2016-08-24T00:00:00"/>
    <d v="2017-07-27T00:00:00"/>
    <s v="Demorado"/>
    <s v="Cádiz"/>
    <x v="3"/>
    <n v="248"/>
    <s v="Venta"/>
    <n v="77773.64"/>
    <n v="1999651"/>
    <n v="1599720.8"/>
    <n v="322156.55999999994"/>
    <s v="Carlos"/>
    <x v="8"/>
  </r>
  <r>
    <n v="663"/>
    <d v="2016-08-24T00:00:00"/>
    <d v="2017-02-19T00:00:00"/>
    <s v="Demorado"/>
    <s v="Córdoba"/>
    <x v="1"/>
    <n v="42"/>
    <s v="Alquiler"/>
    <n v="17965.72"/>
    <n v="500328"/>
    <n v="400262.40000000002"/>
    <n v="82099.879999999976"/>
    <s v="Carlos"/>
    <x v="15"/>
  </r>
  <r>
    <n v="664"/>
    <d v="2016-08-24T00:00:00"/>
    <d v="2017-03-14T00:00:00"/>
    <s v="Demorado"/>
    <s v="Málaga"/>
    <x v="5"/>
    <n v="248"/>
    <s v="Venta"/>
    <n v="81720.28"/>
    <n v="2094317"/>
    <n v="1675453.6"/>
    <n v="337143.11999999988"/>
    <s v="Sabrina"/>
    <x v="2"/>
  </r>
  <r>
    <n v="665"/>
    <d v="2016-08-25T00:00:00"/>
    <d v="2017-04-20T00:00:00"/>
    <s v="Demorado"/>
    <s v="Málaga"/>
    <x v="6"/>
    <n v="156"/>
    <s v="Venta"/>
    <n v="59720.08"/>
    <n v="1557112"/>
    <n v="1245689.6000000001"/>
    <n v="251702.31999999989"/>
    <s v="Arturo"/>
    <x v="9"/>
  </r>
  <r>
    <n v="666"/>
    <d v="2016-08-26T00:00:00"/>
    <d v="2017-05-09T00:00:00"/>
    <s v="Demorado"/>
    <s v="Málaga"/>
    <x v="2"/>
    <n v="266"/>
    <s v="Venta"/>
    <n v="57523.199999999997"/>
    <n v="1494465"/>
    <n v="1195572"/>
    <n v="241369.8"/>
    <s v="Sabrina"/>
    <x v="2"/>
  </r>
  <r>
    <n v="667"/>
    <d v="2016-08-26T00:00:00"/>
    <d v="2017-05-09T00:00:00"/>
    <s v="Demorado"/>
    <s v="Cádiz"/>
    <x v="5"/>
    <n v="112"/>
    <s v="Alquiler"/>
    <n v="25115.8"/>
    <n v="688405"/>
    <n v="550724"/>
    <n v="112565.2"/>
    <s v="Ángeles"/>
    <x v="13"/>
  </r>
  <r>
    <n v="668"/>
    <d v="2016-08-27T00:00:00"/>
    <d v="2017-01-21T00:00:00"/>
    <s v="En Tiempo"/>
    <s v="Córdoba"/>
    <x v="5"/>
    <n v="189"/>
    <s v="Venta"/>
    <n v="59643.199999999997"/>
    <n v="1549490"/>
    <n v="1239592"/>
    <n v="250254.8"/>
    <s v="Arturo"/>
    <x v="9"/>
  </r>
  <r>
    <n v="669"/>
    <d v="2016-08-27T00:00:00"/>
    <d v="2017-01-14T00:00:00"/>
    <s v="En Tiempo"/>
    <s v="Málaga"/>
    <x v="6"/>
    <n v="283"/>
    <s v="Venta"/>
    <n v="68847.199999999997"/>
    <n v="1784315"/>
    <n v="1427452"/>
    <n v="288015.8"/>
    <s v="Sabrina"/>
    <x v="2"/>
  </r>
  <r>
    <n v="670"/>
    <d v="2016-08-28T00:00:00"/>
    <d v="2017-04-27T00:00:00"/>
    <s v="Demorado"/>
    <s v="Málaga"/>
    <x v="6"/>
    <n v="286"/>
    <s v="Venta"/>
    <n v="86764.88"/>
    <n v="2225082"/>
    <n v="1780065.6"/>
    <n v="358251.5199999999"/>
    <s v="Ángeles"/>
    <x v="8"/>
  </r>
  <r>
    <n v="671"/>
    <d v="2016-08-28T00:00:00"/>
    <d v="2017-04-07T00:00:00"/>
    <s v="Demorado"/>
    <s v="Málaga"/>
    <x v="6"/>
    <n v="228"/>
    <s v="Venta"/>
    <n v="50174.2"/>
    <n v="1314415"/>
    <n v="1051532"/>
    <n v="212708.8"/>
    <s v="Sabrina"/>
    <x v="12"/>
  </r>
  <r>
    <n v="672"/>
    <d v="2016-08-28T00:00:00"/>
    <d v="2017-05-16T00:00:00"/>
    <s v="Demorado"/>
    <s v="Cádiz"/>
    <x v="5"/>
    <n v="181"/>
    <s v="Venta"/>
    <n v="48354.04"/>
    <n v="1262411"/>
    <n v="1009928.8"/>
    <n v="204128.15999999995"/>
    <s v="Sabrina"/>
    <x v="9"/>
  </r>
  <r>
    <n v="673"/>
    <d v="2016-08-29T00:00:00"/>
    <d v="2017-04-03T00:00:00"/>
    <s v="Demorado"/>
    <s v="Córdoba"/>
    <x v="1"/>
    <n v="62"/>
    <s v="Alquiler"/>
    <n v="18380.72"/>
    <n v="515803"/>
    <n v="412642.4"/>
    <n v="84779.879999999976"/>
    <s v="Sabrina"/>
    <x v="15"/>
  </r>
  <r>
    <n v="674"/>
    <d v="2016-08-29T00:00:00"/>
    <d v="2017-08-04T00:00:00"/>
    <s v="Demorado"/>
    <s v="Cádiz"/>
    <x v="0"/>
    <n v="147"/>
    <s v="Venta"/>
    <n v="54709.72"/>
    <n v="1428653"/>
    <n v="1142922.3999999999"/>
    <n v="231020.88000000009"/>
    <s v="Arturo"/>
    <x v="5"/>
  </r>
  <r>
    <n v="675"/>
    <d v="2016-08-29T00:00:00"/>
    <d v="2017-05-10T00:00:00"/>
    <s v="Demorado"/>
    <s v="Córdoba"/>
    <x v="5"/>
    <n v="55"/>
    <s v="Alquiler"/>
    <n v="12492.64"/>
    <n v="366201"/>
    <n v="292960.8"/>
    <n v="60747.560000000012"/>
    <s v="Arturo"/>
    <x v="8"/>
  </r>
  <r>
    <n v="676"/>
    <d v="2016-08-29T00:00:00"/>
    <d v="2016-12-27T00:00:00"/>
    <s v="En Tiempo"/>
    <s v="Cádiz"/>
    <x v="1"/>
    <n v="40"/>
    <s v="Alquiler"/>
    <n v="11467.52"/>
    <n v="348048"/>
    <n v="278438.40000000002"/>
    <n v="58142.079999999973"/>
    <s v="Romina"/>
    <x v="15"/>
  </r>
  <r>
    <n v="677"/>
    <d v="2016-08-30T00:00:00"/>
    <d v="2017-01-24T00:00:00"/>
    <s v="En Tiempo"/>
    <s v="Cádiz"/>
    <x v="1"/>
    <n v="49"/>
    <s v="Alquiler"/>
    <n v="8151.12"/>
    <n v="263663"/>
    <n v="210930.4"/>
    <n v="44581.48"/>
    <s v="Carlos"/>
    <x v="1"/>
  </r>
  <r>
    <n v="678"/>
    <d v="2016-08-30T00:00:00"/>
    <d v="2017-01-29T00:00:00"/>
    <s v="Demorado"/>
    <s v="Cádiz"/>
    <x v="5"/>
    <n v="219"/>
    <s v="Venta"/>
    <n v="48616"/>
    <n v="1275785"/>
    <n v="1020628"/>
    <n v="206541"/>
    <s v="Ángeles"/>
    <x v="1"/>
  </r>
  <r>
    <n v="679"/>
    <d v="2016-08-30T00:00:00"/>
    <d v="2017-04-16T00:00:00"/>
    <s v="Demorado"/>
    <s v="Cádiz"/>
    <x v="4"/>
    <n v="106"/>
    <s v="Venta"/>
    <n v="41935.760000000002"/>
    <n v="1111454"/>
    <n v="889163.2"/>
    <n v="180355.04000000004"/>
    <s v="Carlos"/>
    <x v="11"/>
  </r>
  <r>
    <n v="680"/>
    <d v="2016-08-30T00:00:00"/>
    <d v="2017-05-06T00:00:00"/>
    <s v="Demorado"/>
    <s v="Córdoba"/>
    <x v="3"/>
    <n v="243"/>
    <s v="Venta"/>
    <n v="39966.559999999998"/>
    <n v="1066349"/>
    <n v="853079.2"/>
    <n v="173303.24000000005"/>
    <s v="Romina"/>
    <x v="13"/>
  </r>
  <r>
    <n v="681"/>
    <d v="2016-08-30T00:00:00"/>
    <d v="2017-04-08T00:00:00"/>
    <s v="Demorado"/>
    <s v="Sevilla"/>
    <x v="5"/>
    <n v="280"/>
    <s v="Venta"/>
    <n v="45757.16"/>
    <n v="1202589"/>
    <n v="962071.2"/>
    <n v="194760.64000000004"/>
    <s v="Iván"/>
    <x v="1"/>
  </r>
  <r>
    <n v="682"/>
    <d v="2016-08-30T00:00:00"/>
    <d v="2017-05-11T00:00:00"/>
    <s v="Demorado"/>
    <s v="Córdoba"/>
    <x v="4"/>
    <n v="271"/>
    <s v="Venta"/>
    <n v="61896.68"/>
    <n v="1614177"/>
    <n v="1291341.6000000001"/>
    <n v="260938.71999999991"/>
    <s v="Carlos"/>
    <x v="15"/>
  </r>
  <r>
    <n v="683"/>
    <d v="2016-08-30T00:00:00"/>
    <d v="2017-06-07T00:00:00"/>
    <s v="Demorado"/>
    <s v="Cádiz"/>
    <x v="4"/>
    <n v="116"/>
    <s v="Venta"/>
    <n v="41324.32"/>
    <n v="1085918"/>
    <n v="868734.4"/>
    <n v="175859.27999999997"/>
    <s v="Iván"/>
    <x v="4"/>
  </r>
  <r>
    <n v="684"/>
    <d v="2016-08-31T00:00:00"/>
    <d v="2017-03-07T00:00:00"/>
    <s v="Demorado"/>
    <s v="Cádiz"/>
    <x v="1"/>
    <n v="243"/>
    <s v="Venta"/>
    <n v="90278.76"/>
    <n v="2321729"/>
    <n v="1857383.2"/>
    <n v="374067.04000000004"/>
    <s v="Ángeles"/>
    <x v="2"/>
  </r>
  <r>
    <n v="685"/>
    <d v="2016-08-31T00:00:00"/>
    <d v="2017-04-27T00:00:00"/>
    <s v="Demorado"/>
    <s v="Córdoba"/>
    <x v="4"/>
    <n v="93"/>
    <s v="Alquiler"/>
    <n v="25757.64"/>
    <n v="698801"/>
    <n v="559040.80000000005"/>
    <n v="114002.55999999995"/>
    <s v="Romina"/>
    <x v="4"/>
  </r>
  <r>
    <n v="686"/>
    <d v="2016-08-31T00:00:00"/>
    <d v="2017-01-05T00:00:00"/>
    <s v="En Tiempo"/>
    <s v="Córdoba"/>
    <x v="4"/>
    <n v="50"/>
    <s v="Alquiler"/>
    <n v="12172.84"/>
    <n v="367256"/>
    <n v="293804.79999999999"/>
    <n v="61278.360000000015"/>
    <s v="Ángeles"/>
    <x v="13"/>
  </r>
  <r>
    <n v="687"/>
    <d v="2016-09-01T00:00:00"/>
    <d v="2017-04-09T00:00:00"/>
    <s v="Demorado"/>
    <s v="Málaga"/>
    <x v="4"/>
    <n v="235"/>
    <s v="Venta"/>
    <n v="47989.2"/>
    <n v="1251365"/>
    <n v="1001092"/>
    <n v="202283.8"/>
    <s v="Sabrina"/>
    <x v="4"/>
  </r>
  <r>
    <n v="688"/>
    <d v="2016-09-01T00:00:00"/>
    <d v="2016-12-13T00:00:00"/>
    <s v="En Tiempo"/>
    <s v="Córdoba"/>
    <x v="0"/>
    <n v="159"/>
    <s v="Alquiler"/>
    <n v="26566.52"/>
    <n v="725323"/>
    <n v="580258.4"/>
    <n v="118498.07999999997"/>
    <s v="Sabrina"/>
    <x v="3"/>
  </r>
  <r>
    <n v="689"/>
    <d v="2016-09-02T00:00:00"/>
    <d v="2017-07-05T00:00:00"/>
    <s v="Demorado"/>
    <s v="Sevilla"/>
    <x v="0"/>
    <n v="60"/>
    <s v="Alquiler"/>
    <n v="23776.76"/>
    <n v="658629"/>
    <n v="526903.19999999995"/>
    <n v="107949.04000000005"/>
    <s v="Ángeles"/>
    <x v="2"/>
  </r>
  <r>
    <n v="690"/>
    <d v="2016-09-02T00:00:00"/>
    <d v="2017-07-10T00:00:00"/>
    <s v="Demorado"/>
    <s v="Cádiz"/>
    <x v="6"/>
    <n v="78"/>
    <s v="Alquiler"/>
    <n v="28191.68"/>
    <n v="759977"/>
    <n v="607981.6"/>
    <n v="123803.72000000003"/>
    <s v="Carlos"/>
    <x v="12"/>
  </r>
  <r>
    <n v="691"/>
    <d v="2016-09-02T00:00:00"/>
    <d v="2017-03-22T00:00:00"/>
    <s v="Demorado"/>
    <s v="Málaga"/>
    <x v="2"/>
    <n v="114"/>
    <s v="Venta"/>
    <n v="32445.48"/>
    <n v="863547"/>
    <n v="690837.6"/>
    <n v="140263.92000000001"/>
    <s v="Carlos"/>
    <x v="0"/>
  </r>
  <r>
    <n v="692"/>
    <d v="2016-09-02T00:00:00"/>
    <d v="2017-04-29T00:00:00"/>
    <s v="Demorado"/>
    <s v="Cádiz"/>
    <x v="1"/>
    <n v="173"/>
    <s v="Venta"/>
    <n v="39780.32"/>
    <n v="1059368"/>
    <n v="847494.4"/>
    <n v="172093.27999999997"/>
    <s v="Ángeles"/>
    <x v="0"/>
  </r>
  <r>
    <n v="693"/>
    <d v="2016-09-03T00:00:00"/>
    <d v="2016-12-21T00:00:00"/>
    <s v="En Tiempo"/>
    <s v="Sevilla"/>
    <x v="2"/>
    <n v="262"/>
    <s v="Venta"/>
    <n v="68289.279999999999"/>
    <n v="1758892"/>
    <n v="1407113.6"/>
    <n v="283489.11999999988"/>
    <s v="Iván"/>
    <x v="11"/>
  </r>
  <r>
    <n v="694"/>
    <d v="2016-09-03T00:00:00"/>
    <d v="2017-01-28T00:00:00"/>
    <s v="En Tiempo"/>
    <s v="Cádiz"/>
    <x v="6"/>
    <n v="83"/>
    <s v="Alquiler"/>
    <n v="15053.28"/>
    <n v="429317"/>
    <n v="343453.6"/>
    <n v="70810.120000000024"/>
    <s v="Ángeles"/>
    <x v="8"/>
  </r>
  <r>
    <n v="695"/>
    <d v="2016-09-03T00:00:00"/>
    <d v="2017-05-02T00:00:00"/>
    <s v="Demorado"/>
    <s v="Córdoba"/>
    <x v="2"/>
    <n v="201"/>
    <s v="Venta"/>
    <n v="60346.400000000001"/>
    <n v="1561070"/>
    <n v="1248856"/>
    <n v="251867.6"/>
    <s v="Arturo"/>
    <x v="10"/>
  </r>
  <r>
    <n v="696"/>
    <d v="2016-09-04T00:00:00"/>
    <d v="2017-03-27T00:00:00"/>
    <s v="Demorado"/>
    <s v="Córdoba"/>
    <x v="3"/>
    <n v="251"/>
    <s v="Venta"/>
    <n v="54512.12"/>
    <n v="1415813"/>
    <n v="1132650.3999999999"/>
    <n v="228650.4800000001"/>
    <s v="Sabrina"/>
    <x v="8"/>
  </r>
  <r>
    <n v="697"/>
    <d v="2016-09-04T00:00:00"/>
    <d v="2017-08-04T00:00:00"/>
    <s v="Demorado"/>
    <s v="Málaga"/>
    <x v="2"/>
    <n v="156"/>
    <s v="Venta"/>
    <n v="61745.64"/>
    <n v="1606501"/>
    <n v="1285200.8"/>
    <n v="259554.55999999994"/>
    <s v="Romina"/>
    <x v="0"/>
  </r>
  <r>
    <n v="698"/>
    <d v="2016-09-05T00:00:00"/>
    <d v="2017-05-16T00:00:00"/>
    <s v="Demorado"/>
    <s v="Sevilla"/>
    <x v="3"/>
    <n v="182"/>
    <s v="Venta"/>
    <n v="30431.599999999999"/>
    <n v="825625"/>
    <n v="660500"/>
    <n v="134693.4"/>
    <s v="Romina"/>
    <x v="12"/>
  </r>
  <r>
    <n v="699"/>
    <d v="2016-09-05T00:00:00"/>
    <d v="2017-06-14T00:00:00"/>
    <s v="Demorado"/>
    <s v="Córdoba"/>
    <x v="4"/>
    <n v="67"/>
    <s v="Alquiler"/>
    <n v="21026.959999999999"/>
    <n v="579459"/>
    <n v="463567.2"/>
    <n v="94864.84"/>
    <s v="Sabrina"/>
    <x v="0"/>
  </r>
  <r>
    <n v="700"/>
    <d v="2016-09-06T00:00:00"/>
    <d v="2017-01-20T00:00:00"/>
    <s v="En Tiempo"/>
    <s v="Córdoba"/>
    <x v="6"/>
    <n v="293"/>
    <s v="Venta"/>
    <n v="49006.6"/>
    <n v="1287800"/>
    <n v="1030240"/>
    <n v="208553.4"/>
    <s v="Sabrina"/>
    <x v="4"/>
  </r>
  <r>
    <n v="701"/>
    <d v="2016-09-06T00:00:00"/>
    <d v="2016-12-27T00:00:00"/>
    <s v="En Tiempo"/>
    <s v="Sevilla"/>
    <x v="1"/>
    <n v="219"/>
    <s v="Venta"/>
    <n v="79728"/>
    <n v="2059685"/>
    <n v="1647748"/>
    <n v="332209"/>
    <s v="Carlos"/>
    <x v="0"/>
  </r>
  <r>
    <n v="702"/>
    <d v="2016-09-07T00:00:00"/>
    <d v="2017-01-14T00:00:00"/>
    <s v="En Tiempo"/>
    <s v="Sevilla"/>
    <x v="5"/>
    <n v="289"/>
    <s v="Venta"/>
    <n v="101180"/>
    <n v="2589710"/>
    <n v="2071768"/>
    <n v="416762"/>
    <s v="Romina"/>
    <x v="10"/>
  </r>
  <r>
    <n v="703"/>
    <d v="2016-09-07T00:00:00"/>
    <d v="2017-07-25T00:00:00"/>
    <s v="Demorado"/>
    <s v="Cádiz"/>
    <x v="0"/>
    <n v="154"/>
    <s v="Venta"/>
    <n v="52448.800000000003"/>
    <n v="1377605"/>
    <n v="1102084"/>
    <n v="223072.2"/>
    <s v="Ángeles"/>
    <x v="9"/>
  </r>
  <r>
    <n v="704"/>
    <d v="2016-09-08T00:00:00"/>
    <d v="2017-04-12T00:00:00"/>
    <s v="Demorado"/>
    <s v="Sevilla"/>
    <x v="4"/>
    <n v="272"/>
    <s v="Venta"/>
    <n v="100939.56"/>
    <n v="2576849"/>
    <n v="2061479.2"/>
    <n v="414430.24000000005"/>
    <s v="Romina"/>
    <x v="2"/>
  </r>
  <r>
    <n v="705"/>
    <d v="2016-09-08T00:00:00"/>
    <d v="2017-02-10T00:00:00"/>
    <s v="Demorado"/>
    <s v="Málaga"/>
    <x v="2"/>
    <n v="264"/>
    <s v="Venta"/>
    <n v="45902.68"/>
    <n v="1202327"/>
    <n v="961861.6"/>
    <n v="194562.72000000003"/>
    <s v="Sabrina"/>
    <x v="3"/>
  </r>
  <r>
    <n v="706"/>
    <d v="2016-09-08T00:00:00"/>
    <d v="2017-01-05T00:00:00"/>
    <s v="En Tiempo"/>
    <s v="Sevilla"/>
    <x v="3"/>
    <n v="255"/>
    <s v="Venta"/>
    <n v="59437.4"/>
    <n v="1538045"/>
    <n v="1230436"/>
    <n v="248171.6"/>
    <s v="Carlos"/>
    <x v="5"/>
  </r>
  <r>
    <n v="707"/>
    <d v="2016-09-08T00:00:00"/>
    <d v="2017-05-27T00:00:00"/>
    <s v="Demorado"/>
    <s v="Cádiz"/>
    <x v="6"/>
    <n v="209"/>
    <s v="Venta"/>
    <n v="67322.8"/>
    <n v="1749605"/>
    <n v="1399684"/>
    <n v="282598.2"/>
    <s v="Romina"/>
    <x v="2"/>
  </r>
  <r>
    <n v="708"/>
    <d v="2016-09-08T00:00:00"/>
    <d v="2017-05-03T00:00:00"/>
    <s v="Demorado"/>
    <s v="Málaga"/>
    <x v="6"/>
    <n v="154"/>
    <s v="Venta"/>
    <n v="44299.48"/>
    <n v="1160497"/>
    <n v="928397.6"/>
    <n v="187799.92"/>
    <s v="Arturo"/>
    <x v="4"/>
  </r>
  <r>
    <n v="709"/>
    <d v="2016-09-09T00:00:00"/>
    <d v="2017-07-13T00:00:00"/>
    <s v="Demorado"/>
    <s v="Sevilla"/>
    <x v="4"/>
    <n v="203"/>
    <s v="Venta"/>
    <n v="46221.8"/>
    <n v="1218155"/>
    <n v="974524"/>
    <n v="197409.2"/>
    <s v="Iván"/>
    <x v="3"/>
  </r>
  <r>
    <n v="710"/>
    <d v="2016-09-09T00:00:00"/>
    <d v="2017-05-24T00:00:00"/>
    <s v="Demorado"/>
    <s v="Sevilla"/>
    <x v="5"/>
    <n v="270"/>
    <s v="Venta"/>
    <n v="50665.440000000002"/>
    <n v="1328121"/>
    <n v="1062496.8"/>
    <n v="214958.75999999995"/>
    <s v="Ángeles"/>
    <x v="7"/>
  </r>
  <r>
    <n v="711"/>
    <d v="2016-09-10T00:00:00"/>
    <d v="2016-12-14T00:00:00"/>
    <s v="En Tiempo"/>
    <s v="Sevilla"/>
    <x v="5"/>
    <n v="283"/>
    <s v="Venta"/>
    <n v="83723.399999999994"/>
    <n v="2150520"/>
    <n v="1720416"/>
    <n v="346380.6"/>
    <s v="Sabrina"/>
    <x v="12"/>
  </r>
  <r>
    <n v="712"/>
    <d v="2016-09-10T00:00:00"/>
    <d v="2017-07-16T00:00:00"/>
    <s v="Demorado"/>
    <s v="Sevilla"/>
    <x v="0"/>
    <n v="237"/>
    <s v="Venta"/>
    <n v="90414.720000000001"/>
    <n v="2317153"/>
    <n v="1853722.4"/>
    <n v="373015.88000000012"/>
    <s v="Ángeles"/>
    <x v="3"/>
  </r>
  <r>
    <n v="713"/>
    <d v="2016-09-10T00:00:00"/>
    <d v="2017-08-08T00:00:00"/>
    <s v="Demorado"/>
    <s v="Málaga"/>
    <x v="1"/>
    <n v="70"/>
    <s v="Alquiler"/>
    <n v="26764.52"/>
    <n v="724948"/>
    <n v="579958.4"/>
    <n v="118225.07999999997"/>
    <s v="Sabrina"/>
    <x v="6"/>
  </r>
  <r>
    <n v="714"/>
    <d v="2016-09-10T00:00:00"/>
    <d v="2017-05-14T00:00:00"/>
    <s v="Demorado"/>
    <s v="Córdoba"/>
    <x v="2"/>
    <n v="228"/>
    <s v="Venta"/>
    <n v="84474.4"/>
    <n v="2171695"/>
    <n v="1737356"/>
    <n v="349864.6"/>
    <s v="Arturo"/>
    <x v="5"/>
  </r>
  <r>
    <n v="715"/>
    <d v="2016-09-10T00:00:00"/>
    <d v="2017-01-19T00:00:00"/>
    <s v="En Tiempo"/>
    <s v="Cádiz"/>
    <x v="3"/>
    <n v="40"/>
    <s v="Alquiler"/>
    <n v="11948.24"/>
    <n v="366166"/>
    <n v="292932.8"/>
    <n v="61284.960000000014"/>
    <s v="Iván"/>
    <x v="4"/>
  </r>
  <r>
    <n v="716"/>
    <d v="2016-09-10T00:00:00"/>
    <d v="2017-09-03T00:00:00"/>
    <s v="Demorado"/>
    <s v="Cádiz"/>
    <x v="3"/>
    <n v="201"/>
    <s v="Venta"/>
    <n v="71070.92"/>
    <n v="1830333"/>
    <n v="1464266.4"/>
    <n v="294995.68000000011"/>
    <s v="Sabrina"/>
    <x v="11"/>
  </r>
  <r>
    <n v="717"/>
    <d v="2016-09-10T00:00:00"/>
    <d v="2017-02-23T00:00:00"/>
    <s v="Demorado"/>
    <s v="Córdoba"/>
    <x v="5"/>
    <n v="41"/>
    <s v="Alquiler"/>
    <n v="17075.919999999998"/>
    <n v="493983"/>
    <n v="395186.4"/>
    <n v="81720.679999999978"/>
    <s v="Iván"/>
    <x v="8"/>
  </r>
  <r>
    <n v="718"/>
    <d v="2016-09-11T00:00:00"/>
    <d v="2017-02-26T00:00:00"/>
    <s v="Demorado"/>
    <s v="Cádiz"/>
    <x v="6"/>
    <n v="154"/>
    <s v="Alquiler"/>
    <n v="28461.68"/>
    <n v="772577"/>
    <n v="618061.6"/>
    <n v="126053.72000000003"/>
    <s v="Ángeles"/>
    <x v="11"/>
  </r>
  <r>
    <n v="719"/>
    <d v="2016-09-11T00:00:00"/>
    <d v="2017-06-15T00:00:00"/>
    <s v="Demorado"/>
    <s v="Sevilla"/>
    <x v="0"/>
    <n v="276"/>
    <s v="Venta"/>
    <n v="61854.559999999998"/>
    <n v="1602324"/>
    <n v="1281859.2"/>
    <n v="258610.24000000005"/>
    <s v="Arturo"/>
    <x v="15"/>
  </r>
  <r>
    <n v="720"/>
    <d v="2016-09-11T00:00:00"/>
    <d v="2017-07-09T00:00:00"/>
    <s v="Demorado"/>
    <s v="Cádiz"/>
    <x v="1"/>
    <n v="220"/>
    <s v="Venta"/>
    <n v="87883.32"/>
    <n v="2253093"/>
    <n v="1802474.4"/>
    <n v="362735.28000000009"/>
    <s v="Sabrina"/>
    <x v="8"/>
  </r>
  <r>
    <n v="721"/>
    <d v="2016-09-12T00:00:00"/>
    <d v="2017-04-23T00:00:00"/>
    <s v="Demorado"/>
    <s v="Córdoba"/>
    <x v="2"/>
    <n v="39"/>
    <s v="Alquiler"/>
    <n v="9638.84"/>
    <n v="303081"/>
    <n v="242464.8"/>
    <n v="50977.360000000015"/>
    <s v="Sabrina"/>
    <x v="4"/>
  </r>
  <r>
    <n v="722"/>
    <d v="2016-09-12T00:00:00"/>
    <d v="2017-02-10T00:00:00"/>
    <s v="Demorado"/>
    <s v="Málaga"/>
    <x v="1"/>
    <n v="79"/>
    <s v="Alquiler"/>
    <n v="23298.84"/>
    <n v="648031"/>
    <n v="518424.8"/>
    <n v="106307.36000000002"/>
    <s v="Romina"/>
    <x v="10"/>
  </r>
  <r>
    <n v="723"/>
    <d v="2016-09-12T00:00:00"/>
    <d v="2017-02-16T00:00:00"/>
    <s v="Demorado"/>
    <s v="Córdoba"/>
    <x v="4"/>
    <n v="50"/>
    <s v="Alquiler"/>
    <n v="19549.32"/>
    <n v="554993"/>
    <n v="443994.4"/>
    <n v="91449.27999999997"/>
    <s v="Ángeles"/>
    <x v="10"/>
  </r>
  <r>
    <n v="724"/>
    <d v="2016-09-12T00:00:00"/>
    <d v="2017-07-07T00:00:00"/>
    <s v="Demorado"/>
    <s v="Córdoba"/>
    <x v="4"/>
    <n v="236"/>
    <s v="Venta"/>
    <n v="82572.92"/>
    <n v="2121858"/>
    <n v="1697486.4"/>
    <n v="341798.68000000011"/>
    <s v="Carlos"/>
    <x v="13"/>
  </r>
  <r>
    <n v="725"/>
    <d v="2016-09-13T00:00:00"/>
    <d v="2017-02-07T00:00:00"/>
    <s v="En Tiempo"/>
    <s v="Málaga"/>
    <x v="5"/>
    <n v="173"/>
    <s v="Venta"/>
    <n v="35283.199999999997"/>
    <n v="938465"/>
    <n v="750772"/>
    <n v="152409.79999999999"/>
    <s v="Romina"/>
    <x v="9"/>
  </r>
  <r>
    <n v="726"/>
    <d v="2016-09-13T00:00:00"/>
    <d v="2017-05-03T00:00:00"/>
    <s v="Demorado"/>
    <s v="Córdoba"/>
    <x v="4"/>
    <n v="108"/>
    <s v="Venta"/>
    <n v="42509.4"/>
    <n v="1117845"/>
    <n v="894276"/>
    <n v="181059.6"/>
    <s v="Ángeles"/>
    <x v="1"/>
  </r>
  <r>
    <n v="727"/>
    <d v="2016-09-15T00:00:00"/>
    <d v="2016-12-30T00:00:00"/>
    <s v="En Tiempo"/>
    <s v="Sevilla"/>
    <x v="0"/>
    <n v="188"/>
    <s v="Venta"/>
    <n v="46116.6"/>
    <n v="1204925"/>
    <n v="963940"/>
    <n v="194868.4"/>
    <s v="Sabrina"/>
    <x v="11"/>
  </r>
  <r>
    <n v="728"/>
    <d v="2016-09-16T00:00:00"/>
    <d v="2017-05-03T00:00:00"/>
    <s v="Demorado"/>
    <s v="Cádiz"/>
    <x v="0"/>
    <n v="135"/>
    <s v="Alquiler"/>
    <n v="22454.84"/>
    <n v="622231"/>
    <n v="497784.8"/>
    <n v="101991.36000000002"/>
    <s v="Arturo"/>
    <x v="2"/>
  </r>
  <r>
    <n v="729"/>
    <d v="2016-09-16T00:00:00"/>
    <d v="2017-09-15T00:00:00"/>
    <s v="Demorado"/>
    <s v="Cádiz"/>
    <x v="3"/>
    <n v="190"/>
    <s v="Venta"/>
    <n v="74979.48"/>
    <n v="1941672"/>
    <n v="1553337.6"/>
    <n v="313354.91999999993"/>
    <s v="Arturo"/>
    <x v="5"/>
  </r>
  <r>
    <n v="730"/>
    <d v="2016-09-16T00:00:00"/>
    <d v="2017-01-02T00:00:00"/>
    <s v="En Tiempo"/>
    <s v="Cádiz"/>
    <x v="3"/>
    <n v="279"/>
    <s v="Venta"/>
    <n v="72450.559999999998"/>
    <n v="1867149"/>
    <n v="1493719.2"/>
    <n v="300979.24000000005"/>
    <s v="Arturo"/>
    <x v="11"/>
  </r>
  <r>
    <n v="731"/>
    <d v="2016-09-16T00:00:00"/>
    <d v="2017-04-10T00:00:00"/>
    <s v="Demorado"/>
    <s v="Málaga"/>
    <x v="4"/>
    <n v="106"/>
    <s v="Alquiler"/>
    <n v="21480.84"/>
    <n v="591731"/>
    <n v="473384.8"/>
    <n v="96865.360000000015"/>
    <s v="Carlos"/>
    <x v="5"/>
  </r>
  <r>
    <n v="732"/>
    <d v="2016-09-16T00:00:00"/>
    <d v="2016-12-23T00:00:00"/>
    <s v="En Tiempo"/>
    <s v="Córdoba"/>
    <x v="3"/>
    <n v="114"/>
    <s v="Alquiler"/>
    <n v="25262.720000000001"/>
    <n v="689228"/>
    <n v="551382.4"/>
    <n v="112582.87999999998"/>
    <s v="Arturo"/>
    <x v="13"/>
  </r>
  <r>
    <n v="733"/>
    <d v="2016-09-17T00:00:00"/>
    <d v="2017-08-07T00:00:00"/>
    <s v="Demorado"/>
    <s v="Córdoba"/>
    <x v="0"/>
    <n v="160"/>
    <s v="Venta"/>
    <n v="47958.76"/>
    <n v="1261729"/>
    <n v="1009383.2"/>
    <n v="204387.04000000004"/>
    <s v="Iván"/>
    <x v="7"/>
  </r>
  <r>
    <n v="734"/>
    <d v="2016-09-17T00:00:00"/>
    <d v="2017-06-22T00:00:00"/>
    <s v="Demorado"/>
    <s v="Sevilla"/>
    <x v="5"/>
    <n v="81"/>
    <s v="Alquiler"/>
    <n v="24839.8"/>
    <n v="680955"/>
    <n v="544764"/>
    <n v="111351.2"/>
    <s v="Ángeles"/>
    <x v="5"/>
  </r>
  <r>
    <n v="735"/>
    <d v="2016-09-18T00:00:00"/>
    <d v="2017-06-26T00:00:00"/>
    <s v="Demorado"/>
    <s v="Córdoba"/>
    <x v="6"/>
    <n v="83"/>
    <s v="Alquiler"/>
    <n v="22716.92"/>
    <n v="624508"/>
    <n v="499606.4"/>
    <n v="102184.67999999998"/>
    <s v="Carlos"/>
    <x v="5"/>
  </r>
  <r>
    <n v="736"/>
    <d v="2016-09-19T00:00:00"/>
    <d v="2017-06-29T00:00:00"/>
    <s v="Demorado"/>
    <s v="Córdoba"/>
    <x v="6"/>
    <n v="106"/>
    <s v="Venta"/>
    <n v="32600.400000000001"/>
    <n v="877045"/>
    <n v="701636"/>
    <n v="142808.6"/>
    <s v="Arturo"/>
    <x v="3"/>
  </r>
  <r>
    <n v="737"/>
    <d v="2016-09-19T00:00:00"/>
    <d v="2017-07-20T00:00:00"/>
    <s v="Demorado"/>
    <s v="Málaga"/>
    <x v="6"/>
    <n v="82"/>
    <s v="Venta"/>
    <n v="30481.200000000001"/>
    <n v="817465"/>
    <n v="653972"/>
    <n v="133011.79999999999"/>
    <s v="Carlos"/>
    <x v="8"/>
  </r>
  <r>
    <n v="738"/>
    <d v="2016-09-19T00:00:00"/>
    <d v="2017-01-31T00:00:00"/>
    <s v="En Tiempo"/>
    <s v="Sevilla"/>
    <x v="0"/>
    <n v="288"/>
    <s v="Venta"/>
    <n v="46899.12"/>
    <n v="1238063"/>
    <n v="990450.4"/>
    <n v="200713.47999999998"/>
    <s v="Sabrina"/>
    <x v="11"/>
  </r>
  <r>
    <n v="739"/>
    <d v="2016-09-20T00:00:00"/>
    <d v="2017-02-10T00:00:00"/>
    <s v="En Tiempo"/>
    <s v="Sevilla"/>
    <x v="3"/>
    <n v="245"/>
    <s v="Venta"/>
    <n v="60475"/>
    <n v="1564235"/>
    <n v="1251388"/>
    <n v="252372"/>
    <s v="Sabrina"/>
    <x v="5"/>
  </r>
  <r>
    <n v="740"/>
    <d v="2016-09-21T00:00:00"/>
    <d v="2017-01-06T00:00:00"/>
    <s v="En Tiempo"/>
    <s v="Cádiz"/>
    <x v="1"/>
    <n v="249"/>
    <s v="Venta"/>
    <n v="91920.72"/>
    <n v="2364903"/>
    <n v="1891922.4"/>
    <n v="381059.88000000012"/>
    <s v="Carlos"/>
    <x v="0"/>
  </r>
  <r>
    <n v="741"/>
    <d v="2016-09-21T00:00:00"/>
    <d v="2017-07-28T00:00:00"/>
    <s v="Demorado"/>
    <s v="Cádiz"/>
    <x v="5"/>
    <n v="121"/>
    <s v="Venta"/>
    <n v="46625.96"/>
    <n v="1220759"/>
    <n v="976607.2"/>
    <n v="197525.84000000005"/>
    <s v="Ángeles"/>
    <x v="4"/>
  </r>
  <r>
    <n v="742"/>
    <d v="2016-09-22T00:00:00"/>
    <d v="2016-12-27T00:00:00"/>
    <s v="En Tiempo"/>
    <s v="Córdoba"/>
    <x v="4"/>
    <n v="211"/>
    <s v="Venta"/>
    <n v="52237.440000000002"/>
    <n v="1366721"/>
    <n v="1093376.8"/>
    <n v="221106.75999999995"/>
    <s v="Arturo"/>
    <x v="6"/>
  </r>
  <r>
    <n v="743"/>
    <d v="2016-09-22T00:00:00"/>
    <d v="2017-09-08T00:00:00"/>
    <s v="Demorado"/>
    <s v="Málaga"/>
    <x v="0"/>
    <n v="52"/>
    <s v="Alquiler"/>
    <n v="21096.560000000001"/>
    <n v="579349"/>
    <n v="463479.2"/>
    <n v="94773.239999999991"/>
    <s v="Ángeles"/>
    <x v="12"/>
  </r>
  <r>
    <n v="744"/>
    <d v="2016-09-22T00:00:00"/>
    <d v="2017-06-19T00:00:00"/>
    <s v="Demorado"/>
    <s v="Cádiz"/>
    <x v="5"/>
    <n v="92"/>
    <s v="Alquiler"/>
    <n v="20933.599999999999"/>
    <n v="574550"/>
    <n v="459640"/>
    <n v="93976.4"/>
    <s v="Iván"/>
    <x v="1"/>
  </r>
  <r>
    <n v="745"/>
    <d v="2016-09-22T00:00:00"/>
    <d v="2017-01-30T00:00:00"/>
    <s v="En Tiempo"/>
    <s v="Córdoba"/>
    <x v="4"/>
    <n v="76"/>
    <s v="Alquiler"/>
    <n v="16686.8"/>
    <n v="481780"/>
    <n v="385424"/>
    <n v="79669.2"/>
    <s v="Arturo"/>
    <x v="0"/>
  </r>
  <r>
    <n v="746"/>
    <d v="2016-09-22T00:00:00"/>
    <d v="2017-04-11T00:00:00"/>
    <s v="Demorado"/>
    <s v="Cádiz"/>
    <x v="3"/>
    <n v="132"/>
    <s v="Alquiler"/>
    <n v="29263.24"/>
    <n v="797541"/>
    <n v="638032.80000000005"/>
    <n v="130244.95999999995"/>
    <s v="Iván"/>
    <x v="5"/>
  </r>
  <r>
    <n v="747"/>
    <d v="2016-09-22T00:00:00"/>
    <d v="2016-12-24T00:00:00"/>
    <s v="En Tiempo"/>
    <s v="Málaga"/>
    <x v="2"/>
    <n v="172"/>
    <s v="Venta"/>
    <n v="53593.8"/>
    <n v="1391955"/>
    <n v="1113564"/>
    <n v="224797.2"/>
    <s v="Ángeles"/>
    <x v="8"/>
  </r>
  <r>
    <n v="748"/>
    <d v="2016-09-22T00:00:00"/>
    <d v="2017-06-21T00:00:00"/>
    <s v="Demorado"/>
    <s v="Córdoba"/>
    <x v="5"/>
    <n v="225"/>
    <s v="Venta"/>
    <n v="85106.2"/>
    <n v="2181965"/>
    <n v="1745572"/>
    <n v="351286.8"/>
    <s v="Ángeles"/>
    <x v="0"/>
  </r>
  <r>
    <n v="749"/>
    <d v="2016-09-23T00:00:00"/>
    <d v="2017-09-16T00:00:00"/>
    <s v="Demorado"/>
    <s v="Málaga"/>
    <x v="1"/>
    <n v="109"/>
    <s v="Alquiler"/>
    <n v="25966.16"/>
    <n v="716039"/>
    <n v="572831.19999999995"/>
    <n v="117241.64000000004"/>
    <s v="Arturo"/>
    <x v="11"/>
  </r>
  <r>
    <n v="750"/>
    <d v="2016-09-23T00:00:00"/>
    <d v="2017-07-14T00:00:00"/>
    <s v="Demorado"/>
    <s v="Málaga"/>
    <x v="6"/>
    <n v="290"/>
    <s v="Venta"/>
    <n v="52635.44"/>
    <n v="1372421"/>
    <n v="1097936.8"/>
    <n v="221848.75999999995"/>
    <s v="Romina"/>
    <x v="12"/>
  </r>
  <r>
    <n v="751"/>
    <d v="2016-09-23T00:00:00"/>
    <d v="2017-09-11T00:00:00"/>
    <s v="Demorado"/>
    <s v="Málaga"/>
    <x v="2"/>
    <n v="129"/>
    <s v="Alquiler"/>
    <n v="21409.64"/>
    <n v="592601"/>
    <n v="474080.8"/>
    <n v="97110.560000000012"/>
    <s v="Sabrina"/>
    <x v="6"/>
  </r>
  <r>
    <n v="752"/>
    <d v="2016-09-25T00:00:00"/>
    <d v="2017-08-05T00:00:00"/>
    <s v="Demorado"/>
    <s v="Córdoba"/>
    <x v="4"/>
    <n v="178"/>
    <s v="Venta"/>
    <n v="59200.88"/>
    <n v="1546357"/>
    <n v="1237085.6000000001"/>
    <n v="250070.5199999999"/>
    <s v="Sabrina"/>
    <x v="0"/>
  </r>
  <r>
    <n v="753"/>
    <d v="2016-09-25T00:00:00"/>
    <d v="2017-08-13T00:00:00"/>
    <s v="Demorado"/>
    <s v="Sevilla"/>
    <x v="2"/>
    <n v="61"/>
    <s v="Alquiler"/>
    <n v="15395.2"/>
    <n v="436140"/>
    <n v="348912"/>
    <n v="71832.800000000003"/>
    <s v="Sabrina"/>
    <x v="4"/>
  </r>
  <r>
    <n v="754"/>
    <d v="2016-09-25T00:00:00"/>
    <d v="2017-05-20T00:00:00"/>
    <s v="Demorado"/>
    <s v="Cádiz"/>
    <x v="5"/>
    <n v="244"/>
    <s v="Venta"/>
    <n v="47564.28"/>
    <n v="1243042"/>
    <n v="994433.6"/>
    <n v="201044.12000000002"/>
    <s v="Ángeles"/>
    <x v="8"/>
  </r>
  <r>
    <n v="755"/>
    <d v="2016-09-25T00:00:00"/>
    <d v="2017-04-16T00:00:00"/>
    <s v="Demorado"/>
    <s v="Cádiz"/>
    <x v="3"/>
    <n v="232"/>
    <s v="Venta"/>
    <n v="87508.2"/>
    <n v="2239140"/>
    <n v="1791312"/>
    <n v="360319.8"/>
    <s v="Arturo"/>
    <x v="1"/>
  </r>
  <r>
    <n v="756"/>
    <d v="2016-09-26T00:00:00"/>
    <d v="2017-08-10T00:00:00"/>
    <s v="Demorado"/>
    <s v="Málaga"/>
    <x v="3"/>
    <n v="43"/>
    <s v="Alquiler"/>
    <n v="11316"/>
    <n v="345335"/>
    <n v="276268"/>
    <n v="57751"/>
    <s v="Arturo"/>
    <x v="7"/>
  </r>
  <r>
    <n v="757"/>
    <d v="2016-09-26T00:00:00"/>
    <d v="2017-06-16T00:00:00"/>
    <s v="Demorado"/>
    <s v="Cádiz"/>
    <x v="0"/>
    <n v="39"/>
    <s v="Alquiler"/>
    <n v="11562.04"/>
    <n v="343211"/>
    <n v="274568.8"/>
    <n v="57080.160000000011"/>
    <s v="Iván"/>
    <x v="9"/>
  </r>
  <r>
    <n v="758"/>
    <d v="2016-09-26T00:00:00"/>
    <d v="2017-07-26T00:00:00"/>
    <s v="Demorado"/>
    <s v="Málaga"/>
    <x v="2"/>
    <n v="266"/>
    <s v="Venta"/>
    <n v="60696.72"/>
    <n v="1571653"/>
    <n v="1257322.3999999999"/>
    <n v="253633.88000000009"/>
    <s v="Sabrina"/>
    <x v="15"/>
  </r>
  <r>
    <n v="759"/>
    <d v="2016-09-26T00:00:00"/>
    <d v="2017-01-19T00:00:00"/>
    <s v="En Tiempo"/>
    <s v="Córdoba"/>
    <x v="4"/>
    <n v="113"/>
    <s v="Venta"/>
    <n v="31921.200000000001"/>
    <n v="860165"/>
    <n v="688132"/>
    <n v="140111.79999999999"/>
    <s v="Ángeles"/>
    <x v="2"/>
  </r>
  <r>
    <n v="760"/>
    <d v="2016-09-26T00:00:00"/>
    <d v="2017-07-14T00:00:00"/>
    <s v="Demorado"/>
    <s v="Málaga"/>
    <x v="3"/>
    <n v="296"/>
    <s v="Venta"/>
    <n v="66733.2"/>
    <n v="1731815"/>
    <n v="1385452"/>
    <n v="279629.8"/>
    <s v="Carlos"/>
    <x v="6"/>
  </r>
  <r>
    <n v="761"/>
    <d v="2016-09-26T00:00:00"/>
    <d v="2017-01-05T00:00:00"/>
    <s v="En Tiempo"/>
    <s v="Málaga"/>
    <x v="5"/>
    <n v="45"/>
    <s v="Alquiler"/>
    <n v="15498"/>
    <n v="448185"/>
    <n v="358548"/>
    <n v="74139"/>
    <s v="Romina"/>
    <x v="13"/>
  </r>
  <r>
    <n v="762"/>
    <d v="2016-09-26T00:00:00"/>
    <d v="2017-08-14T00:00:00"/>
    <s v="Demorado"/>
    <s v="Cádiz"/>
    <x v="3"/>
    <n v="44"/>
    <s v="Alquiler"/>
    <n v="13996.48"/>
    <n v="408197"/>
    <n v="326557.59999999998"/>
    <n v="67642.920000000027"/>
    <s v="Ángeles"/>
    <x v="9"/>
  </r>
  <r>
    <n v="763"/>
    <d v="2016-09-27T00:00:00"/>
    <d v="2017-02-28T00:00:00"/>
    <s v="Demorado"/>
    <s v="Sevilla"/>
    <x v="3"/>
    <n v="284"/>
    <s v="Venta"/>
    <n v="95764.32"/>
    <n v="2448293"/>
    <n v="1958634.4"/>
    <n v="393894.28000000009"/>
    <s v="Carlos"/>
    <x v="12"/>
  </r>
  <r>
    <n v="764"/>
    <d v="2016-09-27T00:00:00"/>
    <d v="2017-08-27T00:00:00"/>
    <s v="Demorado"/>
    <s v="Málaga"/>
    <x v="2"/>
    <n v="205"/>
    <s v="Venta"/>
    <n v="43947.6"/>
    <n v="1158725"/>
    <n v="926980"/>
    <n v="187797.4"/>
    <s v="Arturo"/>
    <x v="9"/>
  </r>
  <r>
    <n v="765"/>
    <d v="2016-09-28T00:00:00"/>
    <d v="2017-01-26T00:00:00"/>
    <s v="En Tiempo"/>
    <s v="Cádiz"/>
    <x v="5"/>
    <n v="287"/>
    <s v="Venta"/>
    <n v="93303.24"/>
    <n v="2390966"/>
    <n v="1912772.8"/>
    <n v="384889.95999999996"/>
    <s v="Romina"/>
    <x v="9"/>
  </r>
  <r>
    <n v="766"/>
    <d v="2016-09-29T00:00:00"/>
    <d v="2017-04-17T00:00:00"/>
    <s v="Demorado"/>
    <s v="Cádiz"/>
    <x v="5"/>
    <n v="200"/>
    <s v="Venta"/>
    <n v="40555.199999999997"/>
    <n v="1080965"/>
    <n v="864772"/>
    <n v="175637.8"/>
    <s v="Iván"/>
    <x v="1"/>
  </r>
  <r>
    <n v="767"/>
    <d v="2016-09-29T00:00:00"/>
    <d v="2017-05-07T00:00:00"/>
    <s v="Demorado"/>
    <s v="Sevilla"/>
    <x v="0"/>
    <n v="90"/>
    <s v="Alquiler"/>
    <n v="19475"/>
    <n v="546635"/>
    <n v="437308"/>
    <n v="89852"/>
    <s v="Iván"/>
    <x v="9"/>
  </r>
  <r>
    <n v="768"/>
    <d v="2016-09-29T00:00:00"/>
    <d v="2017-06-24T00:00:00"/>
    <s v="Demorado"/>
    <s v="Cádiz"/>
    <x v="5"/>
    <n v="226"/>
    <s v="Venta"/>
    <n v="47906.48"/>
    <n v="1249697"/>
    <n v="999757.6"/>
    <n v="202032.92"/>
    <s v="Romina"/>
    <x v="0"/>
  </r>
  <r>
    <n v="769"/>
    <d v="2016-10-02T00:00:00"/>
    <d v="2017-08-25T00:00:00"/>
    <s v="Demorado"/>
    <s v="Cádiz"/>
    <x v="4"/>
    <n v="154"/>
    <s v="Venta"/>
    <n v="45753.24"/>
    <n v="1198616"/>
    <n v="958892.8"/>
    <n v="193969.95999999996"/>
    <s v="Arturo"/>
    <x v="8"/>
  </r>
  <r>
    <n v="770"/>
    <d v="2016-10-04T00:00:00"/>
    <d v="2017-04-17T00:00:00"/>
    <s v="Demorado"/>
    <s v="Cádiz"/>
    <x v="0"/>
    <n v="180"/>
    <s v="Venta"/>
    <n v="52649.599999999999"/>
    <n v="1380325"/>
    <n v="1104260"/>
    <n v="223415.4"/>
    <s v="Romina"/>
    <x v="12"/>
  </r>
  <r>
    <n v="771"/>
    <d v="2016-10-04T00:00:00"/>
    <d v="2017-09-26T00:00:00"/>
    <s v="Demorado"/>
    <s v="Córdoba"/>
    <x v="0"/>
    <n v="39"/>
    <s v="Alquiler"/>
    <n v="8063.56"/>
    <n v="260049"/>
    <n v="208039.2"/>
    <n v="43946.239999999991"/>
    <s v="Sabrina"/>
    <x v="10"/>
  </r>
  <r>
    <n v="772"/>
    <d v="2016-10-04T00:00:00"/>
    <d v="2017-01-02T00:00:00"/>
    <s v="En Tiempo"/>
    <s v="Cádiz"/>
    <x v="0"/>
    <n v="271"/>
    <s v="Venta"/>
    <n v="53890.92"/>
    <n v="1400433"/>
    <n v="1120346.3999999999"/>
    <n v="226195.68000000011"/>
    <s v="Iván"/>
    <x v="10"/>
  </r>
  <r>
    <n v="773"/>
    <d v="2016-10-04T00:00:00"/>
    <d v="2017-05-27T00:00:00"/>
    <s v="Demorado"/>
    <s v="Córdoba"/>
    <x v="0"/>
    <n v="53"/>
    <s v="Alquiler"/>
    <n v="18568.759999999998"/>
    <n v="521229"/>
    <n v="416983.2"/>
    <n v="85677.04"/>
    <s v="Carlos"/>
    <x v="6"/>
  </r>
  <r>
    <n v="774"/>
    <d v="2016-10-05T00:00:00"/>
    <d v="2017-06-05T00:00:00"/>
    <s v="Demorado"/>
    <s v="Sevilla"/>
    <x v="1"/>
    <n v="240"/>
    <s v="Venta"/>
    <n v="92064.08"/>
    <n v="2368637"/>
    <n v="1894909.6"/>
    <n v="381663.31999999989"/>
    <s v="Carlos"/>
    <x v="15"/>
  </r>
  <r>
    <n v="775"/>
    <d v="2016-10-05T00:00:00"/>
    <d v="2017-07-25T00:00:00"/>
    <s v="Demorado"/>
    <s v="Málaga"/>
    <x v="2"/>
    <n v="197"/>
    <s v="Venta"/>
    <n v="63124"/>
    <n v="1642985"/>
    <n v="1314388"/>
    <n v="265473"/>
    <s v="Romina"/>
    <x v="10"/>
  </r>
  <r>
    <n v="776"/>
    <d v="2016-10-05T00:00:00"/>
    <d v="2017-02-15T00:00:00"/>
    <s v="En Tiempo"/>
    <s v="Málaga"/>
    <x v="4"/>
    <n v="69"/>
    <s v="Alquiler"/>
    <n v="15702.4"/>
    <n v="447645"/>
    <n v="358116"/>
    <n v="73826.600000000006"/>
    <s v="Carlos"/>
    <x v="11"/>
  </r>
  <r>
    <n v="777"/>
    <d v="2016-10-05T00:00:00"/>
    <d v="2017-06-18T00:00:00"/>
    <s v="Demorado"/>
    <s v="Sevilla"/>
    <x v="5"/>
    <n v="61"/>
    <s v="Alquiler"/>
    <n v="23234.84"/>
    <n v="648281"/>
    <n v="518624.8"/>
    <n v="106421.36000000002"/>
    <s v="Sabrina"/>
    <x v="5"/>
  </r>
  <r>
    <n v="778"/>
    <d v="2016-10-06T00:00:00"/>
    <d v="2017-08-17T00:00:00"/>
    <s v="Demorado"/>
    <s v="Córdoba"/>
    <x v="1"/>
    <n v="225"/>
    <s v="Venta"/>
    <n v="61583.28"/>
    <n v="1591217"/>
    <n v="1272973.6000000001"/>
    <n v="256660.11999999991"/>
    <s v="Iván"/>
    <x v="15"/>
  </r>
  <r>
    <n v="779"/>
    <d v="2016-10-06T00:00:00"/>
    <d v="2017-04-14T00:00:00"/>
    <s v="Demorado"/>
    <s v="Córdoba"/>
    <x v="0"/>
    <n v="252"/>
    <s v="Venta"/>
    <n v="74075.399999999994"/>
    <n v="1914245"/>
    <n v="1531396"/>
    <n v="308773.59999999998"/>
    <s v="Ángeles"/>
    <x v="7"/>
  </r>
  <r>
    <n v="780"/>
    <d v="2016-10-06T00:00:00"/>
    <d v="2017-03-28T00:00:00"/>
    <s v="Demorado"/>
    <s v="Málaga"/>
    <x v="0"/>
    <n v="179"/>
    <s v="Venta"/>
    <n v="63620.2"/>
    <n v="1643765"/>
    <n v="1315012"/>
    <n v="265132.79999999999"/>
    <s v="Romina"/>
    <x v="1"/>
  </r>
  <r>
    <n v="781"/>
    <d v="2016-10-06T00:00:00"/>
    <d v="2017-04-27T00:00:00"/>
    <s v="Demorado"/>
    <s v="Málaga"/>
    <x v="0"/>
    <n v="154"/>
    <s v="Venta"/>
    <n v="47808.6"/>
    <n v="1253875"/>
    <n v="1003100"/>
    <n v="202966.39999999999"/>
    <s v="Sabrina"/>
    <x v="2"/>
  </r>
  <r>
    <n v="782"/>
    <d v="2016-10-06T00:00:00"/>
    <d v="2017-09-02T00:00:00"/>
    <s v="Demorado"/>
    <s v="Córdoba"/>
    <x v="2"/>
    <n v="67"/>
    <s v="Alquiler"/>
    <n v="11288.84"/>
    <n v="336481"/>
    <n v="269184.8"/>
    <n v="56007.360000000015"/>
    <s v="Ángeles"/>
    <x v="6"/>
  </r>
  <r>
    <n v="783"/>
    <d v="2016-10-06T00:00:00"/>
    <d v="2017-01-28T00:00:00"/>
    <s v="En Tiempo"/>
    <s v="Málaga"/>
    <x v="0"/>
    <n v="214"/>
    <s v="Venta"/>
    <n v="57205.72"/>
    <n v="1492178"/>
    <n v="1193742.3999999999"/>
    <n v="241229.88000000009"/>
    <s v="Carlos"/>
    <x v="2"/>
  </r>
  <r>
    <n v="784"/>
    <d v="2016-10-06T00:00:00"/>
    <d v="2017-09-11T00:00:00"/>
    <s v="Demorado"/>
    <s v="Córdoba"/>
    <x v="1"/>
    <n v="80"/>
    <s v="Venta"/>
    <n v="29978.240000000002"/>
    <n v="815191"/>
    <n v="652152.80000000005"/>
    <n v="133059.95999999996"/>
    <s v="Ángeles"/>
    <x v="9"/>
  </r>
  <r>
    <n v="785"/>
    <d v="2016-10-06T00:00:00"/>
    <d v="2017-10-05T00:00:00"/>
    <s v="Demorado"/>
    <s v="Málaga"/>
    <x v="2"/>
    <n v="225"/>
    <s v="Venta"/>
    <n v="66461.919999999998"/>
    <n v="1721633"/>
    <n v="1377306.4"/>
    <n v="277864.68000000011"/>
    <s v="Sabrina"/>
    <x v="12"/>
  </r>
  <r>
    <n v="786"/>
    <d v="2016-10-06T00:00:00"/>
    <d v="2017-07-03T00:00:00"/>
    <s v="Demorado"/>
    <s v="Málaga"/>
    <x v="3"/>
    <n v="217"/>
    <s v="Venta"/>
    <n v="35322.92"/>
    <n v="949733"/>
    <n v="759786.4"/>
    <n v="154623.67999999999"/>
    <s v="Iván"/>
    <x v="12"/>
  </r>
  <r>
    <n v="787"/>
    <d v="2016-10-06T00:00:00"/>
    <d v="2017-05-07T00:00:00"/>
    <s v="Demorado"/>
    <s v="Málaga"/>
    <x v="5"/>
    <n v="274"/>
    <s v="Venta"/>
    <n v="81985.16"/>
    <n v="2101364"/>
    <n v="1681091.2"/>
    <n v="338287.64"/>
    <s v="Ángeles"/>
    <x v="5"/>
  </r>
  <r>
    <n v="788"/>
    <d v="2016-10-07T00:00:00"/>
    <d v="2017-09-25T00:00:00"/>
    <s v="Demorado"/>
    <s v="Málaga"/>
    <x v="1"/>
    <n v="85"/>
    <s v="Venta"/>
    <n v="33322.080000000002"/>
    <n v="890337"/>
    <n v="712269.6"/>
    <n v="144745.32"/>
    <s v="Romina"/>
    <x v="6"/>
  </r>
  <r>
    <n v="789"/>
    <d v="2016-10-07T00:00:00"/>
    <d v="2017-07-23T00:00:00"/>
    <s v="Demorado"/>
    <s v="Málaga"/>
    <x v="0"/>
    <n v="245"/>
    <s v="Venta"/>
    <n v="70033.960000000006"/>
    <n v="1818334"/>
    <n v="1454667.2"/>
    <n v="293632.84000000003"/>
    <s v="Sabrina"/>
    <x v="15"/>
  </r>
  <r>
    <n v="790"/>
    <d v="2016-10-07T00:00:00"/>
    <d v="2017-03-10T00:00:00"/>
    <s v="Demorado"/>
    <s v="Cádiz"/>
    <x v="2"/>
    <n v="101"/>
    <s v="Alquiler"/>
    <n v="25205.4"/>
    <n v="683945"/>
    <n v="547156"/>
    <n v="111583.6"/>
    <s v="Sabrina"/>
    <x v="10"/>
  </r>
  <r>
    <n v="791"/>
    <d v="2016-10-08T00:00:00"/>
    <d v="2017-07-28T00:00:00"/>
    <s v="Demorado"/>
    <s v="Sevilla"/>
    <x v="3"/>
    <n v="108"/>
    <s v="Venta"/>
    <n v="33815.839999999997"/>
    <n v="905681"/>
    <n v="724544.8"/>
    <n v="147320.35999999996"/>
    <s v="Iván"/>
    <x v="11"/>
  </r>
  <r>
    <n v="792"/>
    <d v="2016-10-08T00:00:00"/>
    <d v="2017-10-02T00:00:00"/>
    <s v="Demorado"/>
    <s v="Málaga"/>
    <x v="6"/>
    <n v="289"/>
    <s v="Venta"/>
    <n v="61755.8"/>
    <n v="1601605"/>
    <n v="1281284"/>
    <n v="258565.2"/>
    <s v="Carlos"/>
    <x v="6"/>
  </r>
  <r>
    <n v="793"/>
    <d v="2016-10-08T00:00:00"/>
    <d v="2017-09-06T00:00:00"/>
    <s v="Demorado"/>
    <s v="Córdoba"/>
    <x v="0"/>
    <n v="85"/>
    <s v="Alquiler"/>
    <n v="19289.8"/>
    <n v="543805"/>
    <n v="435044"/>
    <n v="89471.2"/>
    <s v="Ángeles"/>
    <x v="2"/>
  </r>
  <r>
    <n v="794"/>
    <d v="2016-10-10T00:00:00"/>
    <d v="2017-03-09T00:00:00"/>
    <s v="Demorado"/>
    <s v="Sevilla"/>
    <x v="2"/>
    <n v="273"/>
    <s v="Venta"/>
    <n v="60121.84"/>
    <n v="1559431"/>
    <n v="1247544.8"/>
    <n v="251764.35999999996"/>
    <s v="Carlos"/>
    <x v="10"/>
  </r>
  <r>
    <n v="795"/>
    <d v="2016-10-10T00:00:00"/>
    <d v="2017-05-19T00:00:00"/>
    <s v="Demorado"/>
    <s v="Cádiz"/>
    <x v="2"/>
    <n v="71"/>
    <s v="Alquiler"/>
    <n v="12384.04"/>
    <n v="374961"/>
    <n v="299968.8"/>
    <n v="62608.160000000011"/>
    <s v="Iván"/>
    <x v="6"/>
  </r>
  <r>
    <n v="796"/>
    <d v="2016-10-10T00:00:00"/>
    <d v="2017-06-08T00:00:00"/>
    <s v="Demorado"/>
    <s v="Málaga"/>
    <x v="5"/>
    <n v="103"/>
    <s v="Venta"/>
    <n v="37387.599999999999"/>
    <n v="986775"/>
    <n v="789420"/>
    <n v="159967.4"/>
    <s v="Romina"/>
    <x v="0"/>
  </r>
  <r>
    <n v="797"/>
    <d v="2016-10-11T00:00:00"/>
    <d v="2017-05-04T00:00:00"/>
    <s v="Demorado"/>
    <s v="Córdoba"/>
    <x v="6"/>
    <n v="248"/>
    <s v="Venta"/>
    <n v="56542.2"/>
    <n v="1478765"/>
    <n v="1183012"/>
    <n v="239210.8"/>
    <s v="Iván"/>
    <x v="2"/>
  </r>
  <r>
    <n v="798"/>
    <d v="2016-10-11T00:00:00"/>
    <d v="2017-09-24T00:00:00"/>
    <s v="Demorado"/>
    <s v="Córdoba"/>
    <x v="2"/>
    <n v="215"/>
    <s v="Venta"/>
    <n v="58406.68"/>
    <n v="1515227"/>
    <n v="1212181.6000000001"/>
    <n v="244638.71999999991"/>
    <s v="Iván"/>
    <x v="8"/>
  </r>
  <r>
    <n v="799"/>
    <d v="2016-10-11T00:00:00"/>
    <d v="2017-02-27T00:00:00"/>
    <s v="En Tiempo"/>
    <s v="Málaga"/>
    <x v="2"/>
    <n v="273"/>
    <s v="Venta"/>
    <n v="87701.88"/>
    <n v="2246307"/>
    <n v="1797045.6"/>
    <n v="361559.5199999999"/>
    <s v="Iván"/>
    <x v="10"/>
  </r>
  <r>
    <n v="800"/>
    <d v="2016-10-12T00:00:00"/>
    <d v="2017-02-19T00:00:00"/>
    <s v="En Tiempo"/>
    <s v="Córdoba"/>
    <x v="3"/>
    <n v="61"/>
    <s v="Alquiler"/>
    <n v="25040"/>
    <n v="689735"/>
    <n v="551788"/>
    <n v="112907"/>
    <s v="Ángeles"/>
    <x v="12"/>
  </r>
  <r>
    <n v="801"/>
    <d v="2016-10-13T00:00:00"/>
    <d v="2017-08-26T00:00:00"/>
    <s v="Demorado"/>
    <s v="Córdoba"/>
    <x v="0"/>
    <n v="156"/>
    <s v="Venta"/>
    <n v="52296.92"/>
    <n v="1359683"/>
    <n v="1087746.3999999999"/>
    <n v="219639.68000000011"/>
    <s v="Iván"/>
    <x v="5"/>
  </r>
  <r>
    <n v="802"/>
    <d v="2016-10-13T00:00:00"/>
    <d v="2017-02-27T00:00:00"/>
    <s v="En Tiempo"/>
    <s v="Córdoba"/>
    <x v="0"/>
    <n v="111"/>
    <s v="Venta"/>
    <n v="43362.12"/>
    <n v="1142513"/>
    <n v="914010.4"/>
    <n v="185140.47999999998"/>
    <s v="Ángeles"/>
    <x v="5"/>
  </r>
  <r>
    <n v="803"/>
    <d v="2016-10-13T00:00:00"/>
    <d v="2017-03-14T00:00:00"/>
    <s v="Demorado"/>
    <s v="Málaga"/>
    <x v="4"/>
    <n v="157"/>
    <s v="Venta"/>
    <n v="44015.360000000001"/>
    <n v="1151894"/>
    <n v="921515.2"/>
    <n v="186363.44000000006"/>
    <s v="Ángeles"/>
    <x v="7"/>
  </r>
  <r>
    <n v="804"/>
    <d v="2016-10-13T00:00:00"/>
    <d v="2017-03-28T00:00:00"/>
    <s v="Demorado"/>
    <s v="Córdoba"/>
    <x v="4"/>
    <n v="108"/>
    <s v="Alquiler"/>
    <n v="21961.279999999999"/>
    <n v="616517"/>
    <n v="493213.6"/>
    <n v="101342.12000000002"/>
    <s v="Iván"/>
    <x v="1"/>
  </r>
  <r>
    <n v="805"/>
    <d v="2016-10-14T00:00:00"/>
    <d v="2017-02-18T00:00:00"/>
    <s v="En Tiempo"/>
    <s v="Málaga"/>
    <x v="0"/>
    <n v="238"/>
    <s v="Venta"/>
    <n v="57659.12"/>
    <n v="1505663"/>
    <n v="1204530.3999999999"/>
    <n v="243473.4800000001"/>
    <s v="Arturo"/>
    <x v="8"/>
  </r>
  <r>
    <n v="806"/>
    <d v="2016-10-14T00:00:00"/>
    <d v="2017-01-16T00:00:00"/>
    <s v="En Tiempo"/>
    <s v="Málaga"/>
    <x v="5"/>
    <n v="37"/>
    <s v="Alquiler"/>
    <n v="15993.08"/>
    <n v="452037"/>
    <n v="361629.6"/>
    <n v="74414.320000000022"/>
    <s v="Sabrina"/>
    <x v="10"/>
  </r>
  <r>
    <n v="807"/>
    <d v="2016-10-15T00:00:00"/>
    <d v="2017-07-18T00:00:00"/>
    <s v="Demorado"/>
    <s v="Sevilla"/>
    <x v="4"/>
    <n v="253"/>
    <s v="Venta"/>
    <n v="74531.44"/>
    <n v="1928221"/>
    <n v="1542576.8"/>
    <n v="311112.75999999995"/>
    <s v="Ángeles"/>
    <x v="12"/>
  </r>
  <r>
    <n v="808"/>
    <d v="2016-10-15T00:00:00"/>
    <d v="2017-04-09T00:00:00"/>
    <s v="Demorado"/>
    <s v="Cádiz"/>
    <x v="6"/>
    <n v="115"/>
    <s v="Alquiler"/>
    <n v="24546.959999999999"/>
    <n v="666709"/>
    <n v="533367.19999999995"/>
    <n v="108794.84000000005"/>
    <s v="Carlos"/>
    <x v="0"/>
  </r>
  <r>
    <n v="809"/>
    <d v="2016-10-15T00:00:00"/>
    <d v="2017-10-01T00:00:00"/>
    <s v="Demorado"/>
    <s v="Córdoba"/>
    <x v="2"/>
    <n v="217"/>
    <s v="Venta"/>
    <n v="50961.36"/>
    <n v="1328969"/>
    <n v="1063175.2"/>
    <n v="214832.44000000006"/>
    <s v="Arturo"/>
    <x v="1"/>
  </r>
  <r>
    <n v="810"/>
    <d v="2016-10-15T00:00:00"/>
    <d v="2017-09-25T00:00:00"/>
    <s v="Demorado"/>
    <s v="Cádiz"/>
    <x v="4"/>
    <n v="45"/>
    <s v="Alquiler"/>
    <n v="12507.2"/>
    <n v="370790"/>
    <n v="296632"/>
    <n v="61650.8"/>
    <s v="Romina"/>
    <x v="6"/>
  </r>
  <r>
    <n v="811"/>
    <d v="2016-10-16T00:00:00"/>
    <d v="2017-08-30T00:00:00"/>
    <s v="Demorado"/>
    <s v="Cádiz"/>
    <x v="4"/>
    <n v="208"/>
    <s v="Venta"/>
    <n v="71331.72"/>
    <n v="1842003"/>
    <n v="1473602.4"/>
    <n v="297068.88000000012"/>
    <s v="Romina"/>
    <x v="13"/>
  </r>
  <r>
    <n v="812"/>
    <d v="2016-10-16T00:00:00"/>
    <d v="2017-04-21T00:00:00"/>
    <s v="Demorado"/>
    <s v="Sevilla"/>
    <x v="5"/>
    <n v="232"/>
    <s v="Venta"/>
    <n v="87406.080000000002"/>
    <n v="2244737"/>
    <n v="1795789.6"/>
    <n v="361541.31999999989"/>
    <s v="Arturo"/>
    <x v="2"/>
  </r>
  <r>
    <n v="813"/>
    <d v="2016-10-17T00:00:00"/>
    <d v="2017-04-04T00:00:00"/>
    <s v="Demorado"/>
    <s v="Cádiz"/>
    <x v="3"/>
    <n v="131"/>
    <s v="Alquiler"/>
    <n v="28418.799999999999"/>
    <n v="769955"/>
    <n v="615964"/>
    <n v="125572.2"/>
    <s v="Arturo"/>
    <x v="6"/>
  </r>
  <r>
    <n v="814"/>
    <d v="2016-10-17T00:00:00"/>
    <d v="2017-01-27T00:00:00"/>
    <s v="En Tiempo"/>
    <s v="Cádiz"/>
    <x v="2"/>
    <n v="189"/>
    <s v="Venta"/>
    <n v="63870"/>
    <n v="1663685"/>
    <n v="1330948"/>
    <n v="268867"/>
    <s v="Sabrina"/>
    <x v="1"/>
  </r>
  <r>
    <n v="815"/>
    <d v="2016-10-17T00:00:00"/>
    <d v="2017-09-04T00:00:00"/>
    <s v="Demorado"/>
    <s v="Córdoba"/>
    <x v="2"/>
    <n v="179"/>
    <s v="Venta"/>
    <n v="66589.64"/>
    <n v="1726901"/>
    <n v="1381520.8"/>
    <n v="278790.55999999994"/>
    <s v="Arturo"/>
    <x v="2"/>
  </r>
  <r>
    <n v="816"/>
    <d v="2016-10-18T00:00:00"/>
    <d v="2017-07-19T00:00:00"/>
    <s v="Demorado"/>
    <s v="Córdoba"/>
    <x v="4"/>
    <n v="225"/>
    <s v="Venta"/>
    <n v="86513.16"/>
    <n v="2216589"/>
    <n v="1773271.2"/>
    <n v="356804.64"/>
    <s v="Carlos"/>
    <x v="1"/>
  </r>
  <r>
    <n v="817"/>
    <d v="2016-10-18T00:00:00"/>
    <d v="2017-05-05T00:00:00"/>
    <s v="Demorado"/>
    <s v="Cádiz"/>
    <x v="1"/>
    <n v="155"/>
    <s v="Venta"/>
    <n v="33989.519999999997"/>
    <n v="915123"/>
    <n v="732098.4"/>
    <n v="149035.07999999999"/>
    <s v="Carlos"/>
    <x v="10"/>
  </r>
  <r>
    <n v="818"/>
    <d v="2016-10-18T00:00:00"/>
    <d v="2017-04-21T00:00:00"/>
    <s v="Demorado"/>
    <s v="Córdoba"/>
    <x v="4"/>
    <n v="43"/>
    <s v="Alquiler"/>
    <n v="8827.32"/>
    <n v="281093"/>
    <n v="224874.4"/>
    <n v="47391.280000000006"/>
    <s v="Arturo"/>
    <x v="7"/>
  </r>
  <r>
    <n v="819"/>
    <d v="2016-10-19T00:00:00"/>
    <d v="2017-09-01T00:00:00"/>
    <s v="Demorado"/>
    <s v="Málaga"/>
    <x v="6"/>
    <n v="95"/>
    <s v="Alquiler"/>
    <n v="21468.28"/>
    <n v="599117"/>
    <n v="479293.6"/>
    <n v="98355.120000000024"/>
    <s v="Sabrina"/>
    <x v="13"/>
  </r>
  <r>
    <n v="820"/>
    <d v="2016-10-19T00:00:00"/>
    <d v="2017-07-17T00:00:00"/>
    <s v="Demorado"/>
    <s v="Córdoba"/>
    <x v="1"/>
    <n v="199"/>
    <s v="Venta"/>
    <n v="66462.8"/>
    <n v="1724655"/>
    <n v="1379724"/>
    <n v="278468.2"/>
    <s v="Iván"/>
    <x v="15"/>
  </r>
  <r>
    <n v="821"/>
    <d v="2016-10-19T00:00:00"/>
    <d v="2017-07-12T00:00:00"/>
    <s v="Demorado"/>
    <s v="Málaga"/>
    <x v="3"/>
    <n v="154"/>
    <s v="Venta"/>
    <n v="54520.24"/>
    <n v="1428491"/>
    <n v="1142792.8"/>
    <n v="231177.95999999996"/>
    <s v="Ángeles"/>
    <x v="3"/>
  </r>
  <r>
    <n v="822"/>
    <d v="2016-10-20T00:00:00"/>
    <d v="2017-08-09T00:00:00"/>
    <s v="Demorado"/>
    <s v="Cádiz"/>
    <x v="0"/>
    <n v="254"/>
    <s v="Venta"/>
    <n v="64048.32"/>
    <n v="1664818"/>
    <n v="1331854.3999999999"/>
    <n v="268915.28000000009"/>
    <s v="Ángeles"/>
    <x v="7"/>
  </r>
  <r>
    <n v="823"/>
    <d v="2016-10-20T00:00:00"/>
    <d v="2017-03-20T00:00:00"/>
    <s v="Demorado"/>
    <s v="Málaga"/>
    <x v="6"/>
    <n v="171"/>
    <s v="Venta"/>
    <n v="39099.72"/>
    <n v="1029278"/>
    <n v="823422.4"/>
    <n v="166755.87999999998"/>
    <s v="Romina"/>
    <x v="12"/>
  </r>
  <r>
    <n v="824"/>
    <d v="2016-10-21T00:00:00"/>
    <d v="2017-08-24T00:00:00"/>
    <s v="Demorado"/>
    <s v="Málaga"/>
    <x v="0"/>
    <n v="54"/>
    <s v="Alquiler"/>
    <n v="18773.400000000001"/>
    <n v="521045"/>
    <n v="416836"/>
    <n v="85435.6"/>
    <s v="Iván"/>
    <x v="10"/>
  </r>
  <r>
    <n v="825"/>
    <d v="2016-10-21T00:00:00"/>
    <d v="2017-09-01T00:00:00"/>
    <s v="Demorado"/>
    <s v="Málaga"/>
    <x v="5"/>
    <n v="168"/>
    <s v="Venta"/>
    <n v="33789.199999999997"/>
    <n v="903365"/>
    <n v="722692"/>
    <n v="146883.79999999999"/>
    <s v="Sabrina"/>
    <x v="12"/>
  </r>
  <r>
    <n v="826"/>
    <d v="2016-10-21T00:00:00"/>
    <d v="2017-06-10T00:00:00"/>
    <s v="Demorado"/>
    <s v="Sevilla"/>
    <x v="1"/>
    <n v="232"/>
    <s v="Venta"/>
    <n v="67325.679999999993"/>
    <n v="1746052"/>
    <n v="1396841.6"/>
    <n v="281884.71999999991"/>
    <s v="Iván"/>
    <x v="4"/>
  </r>
  <r>
    <n v="827"/>
    <d v="2016-10-22T00:00:00"/>
    <d v="2017-08-06T00:00:00"/>
    <s v="Demorado"/>
    <s v="Cádiz"/>
    <x v="2"/>
    <n v="144"/>
    <s v="Venta"/>
    <n v="54501.36"/>
    <n v="1428294"/>
    <n v="1142635.2"/>
    <n v="231157.44000000006"/>
    <s v="Arturo"/>
    <x v="1"/>
  </r>
  <r>
    <n v="828"/>
    <d v="2016-10-23T00:00:00"/>
    <d v="2017-04-06T00:00:00"/>
    <s v="Demorado"/>
    <s v="Córdoba"/>
    <x v="6"/>
    <n v="193"/>
    <s v="Venta"/>
    <n v="50068.959999999999"/>
    <n v="1315259"/>
    <n v="1052207.2"/>
    <n v="212982.84000000005"/>
    <s v="Arturo"/>
    <x v="3"/>
  </r>
  <r>
    <n v="829"/>
    <d v="2016-10-23T00:00:00"/>
    <d v="2017-03-04T00:00:00"/>
    <s v="En Tiempo"/>
    <s v="Málaga"/>
    <x v="4"/>
    <n v="147"/>
    <s v="Venta"/>
    <n v="47705.52"/>
    <n v="1255373"/>
    <n v="1004298.4"/>
    <n v="203369.08"/>
    <s v="Carlos"/>
    <x v="1"/>
  </r>
  <r>
    <n v="830"/>
    <d v="2016-10-24T00:00:00"/>
    <d v="2017-04-23T00:00:00"/>
    <s v="Demorado"/>
    <s v="Córdoba"/>
    <x v="4"/>
    <n v="138"/>
    <s v="Venta"/>
    <n v="55207.040000000001"/>
    <n v="1446036"/>
    <n v="1156828.8"/>
    <n v="234000.15999999995"/>
    <s v="Iván"/>
    <x v="13"/>
  </r>
  <r>
    <n v="831"/>
    <d v="2016-10-24T00:00:00"/>
    <d v="2017-07-04T00:00:00"/>
    <s v="Demorado"/>
    <s v="Málaga"/>
    <x v="2"/>
    <n v="109"/>
    <s v="Venta"/>
    <n v="34117"/>
    <n v="917385"/>
    <n v="733908"/>
    <n v="149360"/>
    <s v="Romina"/>
    <x v="8"/>
  </r>
  <r>
    <n v="832"/>
    <d v="2016-10-24T00:00:00"/>
    <d v="2017-05-19T00:00:00"/>
    <s v="Demorado"/>
    <s v="Sevilla"/>
    <x v="0"/>
    <n v="82"/>
    <s v="Alquiler"/>
    <n v="22188"/>
    <n v="610685"/>
    <n v="488548"/>
    <n v="99949"/>
    <s v="Romina"/>
    <x v="1"/>
  </r>
  <r>
    <n v="833"/>
    <d v="2016-10-24T00:00:00"/>
    <d v="2017-10-23T00:00:00"/>
    <s v="Demorado"/>
    <s v="Sevilla"/>
    <x v="4"/>
    <n v="208"/>
    <s v="Venta"/>
    <n v="77756.28"/>
    <n v="2005117"/>
    <n v="1604093.6"/>
    <n v="323267.11999999988"/>
    <s v="Arturo"/>
    <x v="8"/>
  </r>
  <r>
    <n v="834"/>
    <d v="2016-10-24T00:00:00"/>
    <d v="2017-03-21T00:00:00"/>
    <s v="En Tiempo"/>
    <s v="Cádiz"/>
    <x v="2"/>
    <n v="67"/>
    <s v="Alquiler"/>
    <n v="22680.12"/>
    <n v="628588"/>
    <n v="502870.4"/>
    <n v="103037.47999999998"/>
    <s v="Iván"/>
    <x v="12"/>
  </r>
  <r>
    <n v="835"/>
    <d v="2016-10-25T00:00:00"/>
    <d v="2017-07-25T00:00:00"/>
    <s v="Demorado"/>
    <s v="Málaga"/>
    <x v="3"/>
    <n v="161"/>
    <s v="Venta"/>
    <n v="50083"/>
    <n v="1313285"/>
    <n v="1050628"/>
    <n v="212574"/>
    <s v="Romina"/>
    <x v="3"/>
  </r>
  <r>
    <n v="836"/>
    <d v="2016-10-25T00:00:00"/>
    <d v="2017-02-21T00:00:00"/>
    <s v="En Tiempo"/>
    <s v="Cádiz"/>
    <x v="4"/>
    <n v="271"/>
    <s v="Venta"/>
    <n v="84137.84"/>
    <n v="2161081"/>
    <n v="1728864.8"/>
    <n v="348078.36"/>
    <s v="Romina"/>
    <x v="4"/>
  </r>
  <r>
    <n v="837"/>
    <d v="2016-10-27T00:00:00"/>
    <d v="2017-05-21T00:00:00"/>
    <s v="Demorado"/>
    <s v="Málaga"/>
    <x v="5"/>
    <n v="121"/>
    <s v="Venta"/>
    <n v="40103.360000000001"/>
    <n v="1057819"/>
    <n v="846255.2"/>
    <n v="171460.44000000006"/>
    <s v="Carlos"/>
    <x v="8"/>
  </r>
  <r>
    <n v="838"/>
    <d v="2016-10-27T00:00:00"/>
    <d v="2017-02-19T00:00:00"/>
    <s v="En Tiempo"/>
    <s v="Córdoba"/>
    <x v="0"/>
    <n v="56"/>
    <s v="Alquiler"/>
    <n v="22322.400000000001"/>
    <n v="619595"/>
    <n v="495676"/>
    <n v="101596.6"/>
    <s v="Carlos"/>
    <x v="12"/>
  </r>
  <r>
    <n v="839"/>
    <d v="2016-10-27T00:00:00"/>
    <d v="2017-07-13T00:00:00"/>
    <s v="Demorado"/>
    <s v="Cádiz"/>
    <x v="5"/>
    <n v="106"/>
    <s v="Venta"/>
    <n v="40188.120000000003"/>
    <n v="1065663"/>
    <n v="852530.4"/>
    <n v="172944.47999999998"/>
    <s v="Carlos"/>
    <x v="3"/>
  </r>
  <r>
    <n v="840"/>
    <d v="2016-10-27T00:00:00"/>
    <d v="2017-04-29T00:00:00"/>
    <s v="Demorado"/>
    <s v="Málaga"/>
    <x v="5"/>
    <n v="111"/>
    <s v="Venta"/>
    <n v="40569.120000000003"/>
    <n v="1076963"/>
    <n v="861570.4"/>
    <n v="174823.47999999998"/>
    <s v="Romina"/>
    <x v="0"/>
  </r>
  <r>
    <n v="841"/>
    <d v="2016-10-27T00:00:00"/>
    <d v="2017-04-13T00:00:00"/>
    <s v="Demorado"/>
    <s v="Sevilla"/>
    <x v="1"/>
    <n v="113"/>
    <s v="Venta"/>
    <n v="41454.400000000001"/>
    <n v="1097645"/>
    <n v="878116"/>
    <n v="178074.6"/>
    <s v="Sabrina"/>
    <x v="2"/>
  </r>
  <r>
    <n v="842"/>
    <d v="2016-10-29T00:00:00"/>
    <d v="2017-08-31T00:00:00"/>
    <s v="Demorado"/>
    <s v="Sevilla"/>
    <x v="1"/>
    <n v="103"/>
    <s v="Venta"/>
    <n v="36898.839999999997"/>
    <n v="978681"/>
    <n v="782944.8"/>
    <n v="158837.35999999996"/>
    <s v="Carlos"/>
    <x v="8"/>
  </r>
  <r>
    <n v="843"/>
    <d v="2016-10-30T00:00:00"/>
    <d v="2017-03-12T00:00:00"/>
    <s v="En Tiempo"/>
    <s v="Sevilla"/>
    <x v="2"/>
    <n v="172"/>
    <s v="Venta"/>
    <n v="67879"/>
    <n v="1749210"/>
    <n v="1399368"/>
    <n v="281963"/>
    <s v="Romina"/>
    <x v="4"/>
  </r>
  <r>
    <n v="844"/>
    <d v="2016-10-30T00:00:00"/>
    <d v="2017-02-28T00:00:00"/>
    <s v="En Tiempo"/>
    <s v="Málaga"/>
    <x v="5"/>
    <n v="116"/>
    <s v="Alquiler"/>
    <n v="22882.84"/>
    <n v="629506"/>
    <n v="503604.8"/>
    <n v="103018.36000000002"/>
    <s v="Sabrina"/>
    <x v="11"/>
  </r>
  <r>
    <n v="845"/>
    <d v="2016-10-31T00:00:00"/>
    <d v="2017-10-23T00:00:00"/>
    <s v="Demorado"/>
    <s v="Córdoba"/>
    <x v="4"/>
    <n v="273"/>
    <s v="Venta"/>
    <n v="58382.2"/>
    <n v="1522165"/>
    <n v="1217732"/>
    <n v="246050.8"/>
    <s v="Sabrina"/>
    <x v="12"/>
  </r>
  <r>
    <n v="846"/>
    <d v="2016-10-31T00:00:00"/>
    <d v="2017-09-22T00:00:00"/>
    <s v="Demorado"/>
    <s v="Málaga"/>
    <x v="1"/>
    <n v="241"/>
    <s v="Venta"/>
    <n v="87715.36"/>
    <n v="2251469"/>
    <n v="1801175.2"/>
    <n v="362578.44000000006"/>
    <s v="Carlos"/>
    <x v="12"/>
  </r>
  <r>
    <n v="847"/>
    <d v="2016-10-31T00:00:00"/>
    <d v="2017-06-27T00:00:00"/>
    <s v="Demorado"/>
    <s v="Cádiz"/>
    <x v="1"/>
    <n v="116"/>
    <s v="Alquiler"/>
    <n v="28087.16"/>
    <n v="768414"/>
    <n v="614731.19999999995"/>
    <n v="125595.64000000004"/>
    <s v="Arturo"/>
    <x v="11"/>
  </r>
  <r>
    <n v="848"/>
    <d v="2016-10-31T00:00:00"/>
    <d v="2017-04-06T00:00:00"/>
    <s v="Demorado"/>
    <s v="Cádiz"/>
    <x v="1"/>
    <n v="217"/>
    <s v="Venta"/>
    <n v="61452.160000000003"/>
    <n v="1602614"/>
    <n v="1282091.2"/>
    <n v="259070.64000000004"/>
    <s v="Iván"/>
    <x v="11"/>
  </r>
  <r>
    <n v="849"/>
    <d v="2016-11-01T00:00:00"/>
    <d v="2017-07-18T00:00:00"/>
    <s v="Demorado"/>
    <s v="Málaga"/>
    <x v="5"/>
    <n v="114"/>
    <s v="Venta"/>
    <n v="39361.800000000003"/>
    <n v="1039805"/>
    <n v="831844"/>
    <n v="168599.2"/>
    <s v="Romina"/>
    <x v="7"/>
  </r>
  <r>
    <n v="850"/>
    <d v="2016-11-01T00:00:00"/>
    <d v="2017-06-16T00:00:00"/>
    <s v="Demorado"/>
    <s v="Córdoba"/>
    <x v="1"/>
    <n v="155"/>
    <s v="Venta"/>
    <n v="54506.64"/>
    <n v="1427576"/>
    <n v="1142060.8"/>
    <n v="231008.55999999994"/>
    <s v="Romina"/>
    <x v="0"/>
  </r>
  <r>
    <n v="851"/>
    <d v="2016-11-01T00:00:00"/>
    <d v="2017-06-16T00:00:00"/>
    <s v="Demorado"/>
    <s v="Málaga"/>
    <x v="6"/>
    <n v="154"/>
    <s v="Venta"/>
    <n v="40463.72"/>
    <n v="1068603"/>
    <n v="854882.4"/>
    <n v="173256.87999999998"/>
    <s v="Sabrina"/>
    <x v="7"/>
  </r>
  <r>
    <n v="852"/>
    <d v="2016-11-02T00:00:00"/>
    <d v="2017-04-27T00:00:00"/>
    <s v="Demorado"/>
    <s v="Cádiz"/>
    <x v="4"/>
    <n v="233"/>
    <s v="Venta"/>
    <n v="69856.800000000003"/>
    <n v="1804505"/>
    <n v="1443604"/>
    <n v="291044.2"/>
    <s v="Sabrina"/>
    <x v="4"/>
  </r>
  <r>
    <n v="853"/>
    <d v="2016-11-02T00:00:00"/>
    <d v="2017-03-16T00:00:00"/>
    <s v="En Tiempo"/>
    <s v="Cádiz"/>
    <x v="6"/>
    <n v="239"/>
    <s v="Venta"/>
    <n v="67366.64"/>
    <n v="1745201"/>
    <n v="1396160.8"/>
    <n v="281673.55999999994"/>
    <s v="Iván"/>
    <x v="8"/>
  </r>
  <r>
    <n v="854"/>
    <d v="2016-11-02T00:00:00"/>
    <d v="2017-03-26T00:00:00"/>
    <s v="En Tiempo"/>
    <s v="Sevilla"/>
    <x v="5"/>
    <n v="294"/>
    <s v="Venta"/>
    <n v="96571.88"/>
    <n v="2466757"/>
    <n v="1973405.6"/>
    <n v="396779.5199999999"/>
    <s v="Romina"/>
    <x v="13"/>
  </r>
  <r>
    <n v="855"/>
    <d v="2016-11-03T00:00:00"/>
    <d v="2017-08-28T00:00:00"/>
    <s v="Demorado"/>
    <s v="Córdoba"/>
    <x v="0"/>
    <n v="219"/>
    <s v="Venta"/>
    <n v="64883"/>
    <n v="1686685"/>
    <n v="1349348"/>
    <n v="272454"/>
    <s v="Romina"/>
    <x v="0"/>
  </r>
  <r>
    <n v="856"/>
    <d v="2016-11-03T00:00:00"/>
    <d v="2017-06-29T00:00:00"/>
    <s v="Demorado"/>
    <s v="Sevilla"/>
    <x v="2"/>
    <n v="241"/>
    <s v="Venta"/>
    <n v="39006.28"/>
    <n v="1032142"/>
    <n v="825713.6"/>
    <n v="167422.12000000002"/>
    <s v="Iván"/>
    <x v="8"/>
  </r>
  <r>
    <n v="857"/>
    <d v="2016-11-03T00:00:00"/>
    <d v="2017-09-08T00:00:00"/>
    <s v="Demorado"/>
    <s v="Cádiz"/>
    <x v="3"/>
    <n v="231"/>
    <s v="Venta"/>
    <n v="94088.92"/>
    <n v="2415533"/>
    <n v="1932426.4"/>
    <n v="389017.68000000011"/>
    <s v="Ángeles"/>
    <x v="11"/>
  </r>
  <r>
    <n v="858"/>
    <d v="2016-11-03T00:00:00"/>
    <d v="2017-06-11T00:00:00"/>
    <s v="Demorado"/>
    <s v="Málaga"/>
    <x v="5"/>
    <n v="248"/>
    <s v="Venta"/>
    <n v="71912.320000000007"/>
    <n v="1858243"/>
    <n v="1486594.4"/>
    <n v="299736.28000000009"/>
    <s v="Sabrina"/>
    <x v="9"/>
  </r>
  <r>
    <n v="859"/>
    <d v="2016-11-03T00:00:00"/>
    <d v="2017-05-22T00:00:00"/>
    <s v="Demorado"/>
    <s v="Málaga"/>
    <x v="6"/>
    <n v="58"/>
    <s v="Alquiler"/>
    <n v="14786.6"/>
    <n v="434025"/>
    <n v="347220"/>
    <n v="72018.399999999994"/>
    <s v="Carlos"/>
    <x v="15"/>
  </r>
  <r>
    <n v="860"/>
    <d v="2016-11-03T00:00:00"/>
    <d v="2017-02-11T00:00:00"/>
    <s v="En Tiempo"/>
    <s v="Córdoba"/>
    <x v="1"/>
    <n v="285"/>
    <s v="Venta"/>
    <n v="88785.24"/>
    <n v="2279141"/>
    <n v="1823312.8"/>
    <n v="367042.95999999996"/>
    <s v="Iván"/>
    <x v="8"/>
  </r>
  <r>
    <n v="861"/>
    <d v="2016-11-03T00:00:00"/>
    <d v="2017-07-28T00:00:00"/>
    <s v="Demorado"/>
    <s v="Córdoba"/>
    <x v="2"/>
    <n v="89"/>
    <s v="Venta"/>
    <n v="35045.24"/>
    <n v="927941"/>
    <n v="742352.8"/>
    <n v="150542.95999999996"/>
    <s v="Arturo"/>
    <x v="10"/>
  </r>
  <r>
    <n v="862"/>
    <d v="2016-11-04T00:00:00"/>
    <d v="2017-10-28T00:00:00"/>
    <s v="Demorado"/>
    <s v="Córdoba"/>
    <x v="4"/>
    <n v="148"/>
    <s v="Alquiler"/>
    <n v="24262.400000000001"/>
    <n v="668045"/>
    <n v="534436"/>
    <n v="109346.6"/>
    <s v="Carlos"/>
    <x v="2"/>
  </r>
  <r>
    <n v="863"/>
    <d v="2016-11-06T00:00:00"/>
    <d v="2017-03-10T00:00:00"/>
    <s v="En Tiempo"/>
    <s v="Cádiz"/>
    <x v="2"/>
    <n v="243"/>
    <s v="Venta"/>
    <n v="92044.44"/>
    <n v="2365121"/>
    <n v="1892096.8"/>
    <n v="380979.75999999995"/>
    <s v="Sabrina"/>
    <x v="11"/>
  </r>
  <r>
    <n v="864"/>
    <d v="2016-11-06T00:00:00"/>
    <d v="2017-02-04T00:00:00"/>
    <s v="En Tiempo"/>
    <s v="Córdoba"/>
    <x v="3"/>
    <n v="105"/>
    <s v="Alquiler"/>
    <n v="21420.32"/>
    <n v="590093"/>
    <n v="472074.4"/>
    <n v="96598.27999999997"/>
    <s v="Sabrina"/>
    <x v="11"/>
  </r>
  <r>
    <n v="865"/>
    <d v="2016-11-06T00:00:00"/>
    <d v="2017-09-11T00:00:00"/>
    <s v="Demorado"/>
    <s v="Sevilla"/>
    <x v="3"/>
    <n v="103"/>
    <s v="Alquiler"/>
    <n v="20286.400000000001"/>
    <n v="559645"/>
    <n v="447716"/>
    <n v="91642.6"/>
    <s v="Carlos"/>
    <x v="10"/>
  </r>
  <r>
    <n v="866"/>
    <d v="2016-11-07T00:00:00"/>
    <d v="2017-09-18T00:00:00"/>
    <s v="Demorado"/>
    <s v="Cádiz"/>
    <x v="0"/>
    <n v="133"/>
    <s v="Venta"/>
    <n v="41554.76"/>
    <n v="1091029"/>
    <n v="872823.2"/>
    <n v="176651.04000000004"/>
    <s v="Ángeles"/>
    <x v="3"/>
  </r>
  <r>
    <n v="867"/>
    <d v="2016-11-07T00:00:00"/>
    <d v="2017-09-10T00:00:00"/>
    <s v="Demorado"/>
    <s v="Cádiz"/>
    <x v="1"/>
    <n v="77"/>
    <s v="Alquiler"/>
    <n v="15751.68"/>
    <n v="455177"/>
    <n v="364141.6"/>
    <n v="75283.72000000003"/>
    <s v="Sabrina"/>
    <x v="3"/>
  </r>
  <r>
    <n v="868"/>
    <d v="2016-11-07T00:00:00"/>
    <d v="2017-09-20T00:00:00"/>
    <s v="Demorado"/>
    <s v="Córdoba"/>
    <x v="3"/>
    <n v="120"/>
    <s v="Venta"/>
    <n v="35678.559999999998"/>
    <n v="948599"/>
    <n v="758879.2"/>
    <n v="154041.24000000005"/>
    <s v="Carlos"/>
    <x v="2"/>
  </r>
  <r>
    <n v="869"/>
    <d v="2016-11-07T00:00:00"/>
    <d v="2017-09-07T00:00:00"/>
    <s v="Demorado"/>
    <s v="Sevilla"/>
    <x v="4"/>
    <n v="176"/>
    <s v="Venta"/>
    <n v="42141.16"/>
    <n v="1118564"/>
    <n v="894851.2"/>
    <n v="181571.64000000004"/>
    <s v="Romina"/>
    <x v="13"/>
  </r>
  <r>
    <n v="870"/>
    <d v="2016-11-08T00:00:00"/>
    <d v="2017-04-06T00:00:00"/>
    <s v="En Tiempo"/>
    <s v="Córdoba"/>
    <x v="3"/>
    <n v="242"/>
    <s v="Venta"/>
    <n v="76956.2"/>
    <n v="1987665"/>
    <n v="1590132"/>
    <n v="320576.8"/>
    <s v="Sabrina"/>
    <x v="5"/>
  </r>
  <r>
    <n v="871"/>
    <d v="2016-11-08T00:00:00"/>
    <d v="2017-06-13T00:00:00"/>
    <s v="Demorado"/>
    <s v="Cádiz"/>
    <x v="4"/>
    <n v="83"/>
    <s v="Alquiler"/>
    <n v="28016.080000000002"/>
    <n v="762837"/>
    <n v="610269.6"/>
    <n v="124551.32000000002"/>
    <s v="Carlos"/>
    <x v="1"/>
  </r>
  <r>
    <n v="872"/>
    <d v="2016-11-09T00:00:00"/>
    <d v="2017-08-29T00:00:00"/>
    <s v="Demorado"/>
    <s v="Cádiz"/>
    <x v="3"/>
    <n v="182"/>
    <s v="Venta"/>
    <n v="54839.4"/>
    <n v="1426945"/>
    <n v="1141556"/>
    <n v="230549.6"/>
    <s v="Iván"/>
    <x v="3"/>
  </r>
  <r>
    <n v="873"/>
    <d v="2016-11-09T00:00:00"/>
    <d v="2017-05-06T00:00:00"/>
    <s v="Demorado"/>
    <s v="Málaga"/>
    <x v="1"/>
    <n v="292"/>
    <s v="Venta"/>
    <n v="116336.2"/>
    <n v="2959640"/>
    <n v="2367712"/>
    <n v="475591.8"/>
    <s v="Sabrina"/>
    <x v="4"/>
  </r>
  <r>
    <n v="874"/>
    <d v="2016-11-09T00:00:00"/>
    <d v="2017-02-22T00:00:00"/>
    <s v="En Tiempo"/>
    <s v="Cádiz"/>
    <x v="1"/>
    <n v="76"/>
    <s v="Alquiler"/>
    <n v="17397.400000000001"/>
    <n v="495045"/>
    <n v="396036"/>
    <n v="81611.600000000006"/>
    <s v="Arturo"/>
    <x v="10"/>
  </r>
  <r>
    <n v="875"/>
    <d v="2016-11-09T00:00:00"/>
    <d v="2017-05-03T00:00:00"/>
    <s v="Demorado"/>
    <s v="Córdoba"/>
    <x v="3"/>
    <n v="140"/>
    <s v="Venta"/>
    <n v="49148.08"/>
    <n v="1295687"/>
    <n v="1036549.6"/>
    <n v="209989.32"/>
    <s v="Arturo"/>
    <x v="11"/>
  </r>
  <r>
    <n v="876"/>
    <d v="2016-11-09T00:00:00"/>
    <d v="2017-06-29T00:00:00"/>
    <s v="Demorado"/>
    <s v="Cádiz"/>
    <x v="6"/>
    <n v="110"/>
    <s v="Venta"/>
    <n v="37781.32"/>
    <n v="1005143"/>
    <n v="804114.4"/>
    <n v="163247.27999999997"/>
    <s v="Ángeles"/>
    <x v="7"/>
  </r>
  <r>
    <n v="877"/>
    <d v="2016-11-09T00:00:00"/>
    <d v="2017-03-16T00:00:00"/>
    <s v="En Tiempo"/>
    <s v="Málaga"/>
    <x v="6"/>
    <n v="125"/>
    <s v="Alquiler"/>
    <n v="20805.8"/>
    <n v="585605"/>
    <n v="468484"/>
    <n v="96315.199999999997"/>
    <s v="Romina"/>
    <x v="7"/>
  </r>
  <r>
    <n v="878"/>
    <d v="2016-11-10T00:00:00"/>
    <d v="2017-04-18T00:00:00"/>
    <s v="Demorado"/>
    <s v="Córdoba"/>
    <x v="6"/>
    <n v="139"/>
    <s v="Venta"/>
    <n v="53782.400000000001"/>
    <n v="1408620"/>
    <n v="1126896"/>
    <n v="227941.6"/>
    <s v="Arturo"/>
    <x v="0"/>
  </r>
  <r>
    <n v="879"/>
    <d v="2016-11-10T00:00:00"/>
    <d v="2017-07-10T00:00:00"/>
    <s v="Demorado"/>
    <s v="Cádiz"/>
    <x v="6"/>
    <n v="140"/>
    <s v="Venta"/>
    <n v="42044.28"/>
    <n v="1106792"/>
    <n v="885433.6"/>
    <n v="179314.12000000002"/>
    <s v="Arturo"/>
    <x v="7"/>
  </r>
  <r>
    <n v="880"/>
    <d v="2016-11-11T00:00:00"/>
    <d v="2017-06-24T00:00:00"/>
    <s v="Demorado"/>
    <s v="Córdoba"/>
    <x v="3"/>
    <n v="265"/>
    <s v="Venta"/>
    <n v="61022.36"/>
    <n v="1579269"/>
    <n v="1263415.2"/>
    <n v="254831.44000000006"/>
    <s v="Carlos"/>
    <x v="0"/>
  </r>
  <r>
    <n v="881"/>
    <d v="2016-11-11T00:00:00"/>
    <d v="2017-06-10T00:00:00"/>
    <s v="Demorado"/>
    <s v="Sevilla"/>
    <x v="0"/>
    <n v="109"/>
    <s v="Alquiler"/>
    <n v="25087.759999999998"/>
    <n v="682054"/>
    <n v="545643.19999999995"/>
    <n v="111323.04000000005"/>
    <s v="Romina"/>
    <x v="2"/>
  </r>
  <r>
    <n v="882"/>
    <d v="2016-11-11T00:00:00"/>
    <d v="2017-08-28T00:00:00"/>
    <s v="Demorado"/>
    <s v="Córdoba"/>
    <x v="4"/>
    <n v="216"/>
    <s v="Venta"/>
    <n v="37835.800000000003"/>
    <n v="1006905"/>
    <n v="805524"/>
    <n v="163545.20000000001"/>
    <s v="Sabrina"/>
    <x v="2"/>
  </r>
  <r>
    <n v="883"/>
    <d v="2016-11-11T00:00:00"/>
    <d v="2017-10-22T00:00:00"/>
    <s v="Demorado"/>
    <s v="Málaga"/>
    <x v="6"/>
    <n v="261"/>
    <s v="Venta"/>
    <n v="53627.56"/>
    <n v="1407449"/>
    <n v="1125959.2"/>
    <n v="227862.24000000005"/>
    <s v="Ángeles"/>
    <x v="0"/>
  </r>
  <r>
    <n v="884"/>
    <d v="2016-11-11T00:00:00"/>
    <d v="2017-09-20T00:00:00"/>
    <s v="Demorado"/>
    <s v="Málaga"/>
    <x v="0"/>
    <n v="120"/>
    <s v="Alquiler"/>
    <n v="22410"/>
    <n v="627360"/>
    <n v="501888"/>
    <n v="103062"/>
    <s v="Romina"/>
    <x v="2"/>
  </r>
  <r>
    <n v="885"/>
    <d v="2016-11-11T00:00:00"/>
    <d v="2017-02-23T00:00:00"/>
    <s v="En Tiempo"/>
    <s v="Sevilla"/>
    <x v="4"/>
    <n v="148"/>
    <s v="Alquiler"/>
    <n v="27775.52"/>
    <n v="755698"/>
    <n v="604558.4"/>
    <n v="123364.07999999997"/>
    <s v="Iván"/>
    <x v="3"/>
  </r>
  <r>
    <n v="886"/>
    <d v="2016-11-12T00:00:00"/>
    <d v="2017-06-28T00:00:00"/>
    <s v="Demorado"/>
    <s v="Cádiz"/>
    <x v="4"/>
    <n v="127"/>
    <s v="Venta"/>
    <n v="46525.24"/>
    <n v="1227766"/>
    <n v="982212.8"/>
    <n v="199027.95999999996"/>
    <s v="Carlos"/>
    <x v="10"/>
  </r>
  <r>
    <n v="887"/>
    <d v="2016-11-13T00:00:00"/>
    <d v="2017-11-08T00:00:00"/>
    <s v="Demorado"/>
    <s v="Málaga"/>
    <x v="5"/>
    <n v="155"/>
    <s v="Venta"/>
    <n v="53537.4"/>
    <n v="1392645"/>
    <n v="1114116"/>
    <n v="224991.6"/>
    <s v="Sabrina"/>
    <x v="10"/>
  </r>
  <r>
    <n v="888"/>
    <d v="2016-11-13T00:00:00"/>
    <d v="2017-07-31T00:00:00"/>
    <s v="Demorado"/>
    <s v="Málaga"/>
    <x v="5"/>
    <n v="89"/>
    <s v="Alquiler"/>
    <n v="15629.8"/>
    <n v="448880"/>
    <n v="359104"/>
    <n v="74146.2"/>
    <s v="Ángeles"/>
    <x v="10"/>
  </r>
  <r>
    <n v="889"/>
    <d v="2016-11-13T00:00:00"/>
    <d v="2017-10-31T00:00:00"/>
    <s v="Demorado"/>
    <s v="Málaga"/>
    <x v="4"/>
    <n v="229"/>
    <s v="Venta"/>
    <n v="55769.48"/>
    <n v="1456497"/>
    <n v="1165197.6000000001"/>
    <n v="235529.9199999999"/>
    <s v="Arturo"/>
    <x v="13"/>
  </r>
  <r>
    <n v="890"/>
    <d v="2016-11-13T00:00:00"/>
    <d v="2017-10-11T00:00:00"/>
    <s v="Demorado"/>
    <s v="Málaga"/>
    <x v="5"/>
    <n v="159"/>
    <s v="Venta"/>
    <n v="62967.8"/>
    <n v="1635005"/>
    <n v="1308004"/>
    <n v="264033.2"/>
    <s v="Arturo"/>
    <x v="15"/>
  </r>
  <r>
    <n v="891"/>
    <d v="2016-11-13T00:00:00"/>
    <d v="2017-08-29T00:00:00"/>
    <s v="Demorado"/>
    <s v="Sevilla"/>
    <x v="6"/>
    <n v="252"/>
    <s v="Venta"/>
    <n v="100927"/>
    <n v="2580110"/>
    <n v="2064088"/>
    <n v="415095"/>
    <s v="Arturo"/>
    <x v="7"/>
  </r>
  <r>
    <n v="892"/>
    <d v="2016-11-14T00:00:00"/>
    <d v="2017-05-04T00:00:00"/>
    <s v="Demorado"/>
    <s v="Sevilla"/>
    <x v="0"/>
    <n v="222"/>
    <s v="Venta"/>
    <n v="80102.52"/>
    <n v="2062123"/>
    <n v="1649698.4"/>
    <n v="332322.08000000007"/>
    <s v="Ángeles"/>
    <x v="4"/>
  </r>
  <r>
    <n v="893"/>
    <d v="2016-11-14T00:00:00"/>
    <d v="2017-09-21T00:00:00"/>
    <s v="Demorado"/>
    <s v="Málaga"/>
    <x v="4"/>
    <n v="222"/>
    <s v="Venta"/>
    <n v="43757.16"/>
    <n v="1152089"/>
    <n v="921671.2"/>
    <n v="186660.64000000004"/>
    <s v="Arturo"/>
    <x v="0"/>
  </r>
  <r>
    <n v="894"/>
    <d v="2016-11-14T00:00:00"/>
    <d v="2017-05-04T00:00:00"/>
    <s v="Demorado"/>
    <s v="Cádiz"/>
    <x v="2"/>
    <n v="88"/>
    <s v="Alquiler"/>
    <n v="23321.84"/>
    <n v="647181"/>
    <n v="517744.8"/>
    <n v="106114.36000000002"/>
    <s v="Iván"/>
    <x v="0"/>
  </r>
  <r>
    <n v="895"/>
    <d v="2016-11-14T00:00:00"/>
    <d v="2017-09-12T00:00:00"/>
    <s v="Demorado"/>
    <s v="Sevilla"/>
    <x v="6"/>
    <n v="223"/>
    <s v="Venta"/>
    <n v="52459.96"/>
    <n v="1377509"/>
    <n v="1102007.2"/>
    <n v="223041.84000000005"/>
    <s v="Iván"/>
    <x v="0"/>
  </r>
  <r>
    <n v="896"/>
    <d v="2016-11-14T00:00:00"/>
    <d v="2017-09-24T00:00:00"/>
    <s v="Demorado"/>
    <s v="Sevilla"/>
    <x v="3"/>
    <n v="219"/>
    <s v="Venta"/>
    <n v="52399.28"/>
    <n v="1377117"/>
    <n v="1101693.6000000001"/>
    <n v="223024.11999999991"/>
    <s v="Sabrina"/>
    <x v="4"/>
  </r>
  <r>
    <n v="897"/>
    <d v="2016-11-15T00:00:00"/>
    <d v="2017-02-15T00:00:00"/>
    <s v="En Tiempo"/>
    <s v="Córdoba"/>
    <x v="3"/>
    <n v="58"/>
    <s v="Alquiler"/>
    <n v="22042.720000000001"/>
    <n v="618053"/>
    <n v="494442.4"/>
    <n v="101567.87999999998"/>
    <s v="Romina"/>
    <x v="7"/>
  </r>
  <r>
    <n v="898"/>
    <d v="2016-11-15T00:00:00"/>
    <d v="2017-03-14T00:00:00"/>
    <s v="En Tiempo"/>
    <s v="Cádiz"/>
    <x v="1"/>
    <n v="253"/>
    <s v="Venta"/>
    <n v="96801.08"/>
    <n v="2485937"/>
    <n v="1988749.6"/>
    <n v="400386.31999999989"/>
    <s v="Iván"/>
    <x v="0"/>
  </r>
  <r>
    <n v="899"/>
    <d v="2016-11-16T00:00:00"/>
    <d v="2017-06-14T00:00:00"/>
    <s v="Demorado"/>
    <s v="Sevilla"/>
    <x v="1"/>
    <n v="52"/>
    <s v="Alquiler"/>
    <n v="11850.4"/>
    <n v="352295"/>
    <n v="281836"/>
    <n v="58608.6"/>
    <s v="Iván"/>
    <x v="3"/>
  </r>
  <r>
    <n v="900"/>
    <d v="2016-11-16T00:00:00"/>
    <d v="2017-04-02T00:00:00"/>
    <s v="En Tiempo"/>
    <s v="Cádiz"/>
    <x v="2"/>
    <n v="132"/>
    <s v="Venta"/>
    <n v="41705.72"/>
    <n v="1109253"/>
    <n v="887402.4"/>
    <n v="180144.87999999998"/>
    <s v="Arturo"/>
    <x v="8"/>
  </r>
  <r>
    <n v="901"/>
    <d v="2016-11-16T00:00:00"/>
    <d v="2017-07-18T00:00:00"/>
    <s v="Demorado"/>
    <s v="Cádiz"/>
    <x v="2"/>
    <n v="287"/>
    <s v="Venta"/>
    <n v="64999.24"/>
    <n v="1689941"/>
    <n v="1351952.8"/>
    <n v="272988.95999999996"/>
    <s v="Arturo"/>
    <x v="10"/>
  </r>
  <r>
    <n v="902"/>
    <d v="2016-11-17T00:00:00"/>
    <d v="2017-11-05T00:00:00"/>
    <s v="Demorado"/>
    <s v="Córdoba"/>
    <x v="0"/>
    <n v="288"/>
    <s v="Venta"/>
    <n v="108258.84"/>
    <n v="2758631"/>
    <n v="2206904.7999999998"/>
    <n v="443467.36000000022"/>
    <s v="Carlos"/>
    <x v="3"/>
  </r>
  <r>
    <n v="903"/>
    <d v="2016-11-17T00:00:00"/>
    <d v="2017-05-05T00:00:00"/>
    <s v="Demorado"/>
    <s v="Cádiz"/>
    <x v="2"/>
    <n v="147"/>
    <s v="Venta"/>
    <n v="40387.68"/>
    <n v="1065852"/>
    <n v="852681.6"/>
    <n v="172782.72000000003"/>
    <s v="Romina"/>
    <x v="1"/>
  </r>
  <r>
    <n v="904"/>
    <d v="2016-11-17T00:00:00"/>
    <d v="2017-07-25T00:00:00"/>
    <s v="Demorado"/>
    <s v="Sevilla"/>
    <x v="4"/>
    <n v="56"/>
    <s v="Alquiler"/>
    <n v="17559.48"/>
    <n v="492247"/>
    <n v="393797.6"/>
    <n v="80889.920000000027"/>
    <s v="Arturo"/>
    <x v="11"/>
  </r>
  <r>
    <n v="905"/>
    <d v="2016-11-18T00:00:00"/>
    <d v="2017-11-11T00:00:00"/>
    <s v="Demorado"/>
    <s v="Málaga"/>
    <x v="4"/>
    <n v="110"/>
    <s v="Alquiler"/>
    <n v="18331.68"/>
    <n v="516377"/>
    <n v="413101.6"/>
    <n v="84943.72000000003"/>
    <s v="Carlos"/>
    <x v="1"/>
  </r>
  <r>
    <n v="906"/>
    <d v="2016-11-18T00:00:00"/>
    <d v="2017-10-27T00:00:00"/>
    <s v="Demorado"/>
    <s v="Córdoba"/>
    <x v="6"/>
    <n v="63"/>
    <s v="Alquiler"/>
    <n v="19029.599999999999"/>
    <n v="536625"/>
    <n v="429300"/>
    <n v="88295.4"/>
    <s v="Arturo"/>
    <x v="6"/>
  </r>
  <r>
    <n v="907"/>
    <d v="2016-11-18T00:00:00"/>
    <d v="2017-07-03T00:00:00"/>
    <s v="Demorado"/>
    <s v="Córdoba"/>
    <x v="5"/>
    <n v="55"/>
    <s v="Alquiler"/>
    <n v="18430.240000000002"/>
    <n v="528191"/>
    <n v="422552.8"/>
    <n v="87207.96"/>
    <s v="Iván"/>
    <x v="8"/>
  </r>
  <r>
    <n v="908"/>
    <d v="2016-11-18T00:00:00"/>
    <d v="2017-04-17T00:00:00"/>
    <s v="Demorado"/>
    <s v="Córdoba"/>
    <x v="4"/>
    <n v="129"/>
    <s v="Venta"/>
    <n v="36340.76"/>
    <n v="969929"/>
    <n v="775943.2"/>
    <n v="157645.04000000004"/>
    <s v="Arturo"/>
    <x v="9"/>
  </r>
  <r>
    <n v="909"/>
    <d v="2016-11-18T00:00:00"/>
    <d v="2017-04-15T00:00:00"/>
    <s v="En Tiempo"/>
    <s v="Córdoba"/>
    <x v="4"/>
    <n v="120"/>
    <s v="Venta"/>
    <n v="47182.8"/>
    <n v="1241080"/>
    <n v="992864"/>
    <n v="201033.2"/>
    <s v="Romina"/>
    <x v="5"/>
  </r>
  <r>
    <n v="910"/>
    <d v="2016-11-19T00:00:00"/>
    <d v="2017-11-16T00:00:00"/>
    <s v="Demorado"/>
    <s v="Córdoba"/>
    <x v="5"/>
    <n v="190"/>
    <s v="Venta"/>
    <n v="59542.12"/>
    <n v="1543338"/>
    <n v="1234670.3999999999"/>
    <n v="249125.4800000001"/>
    <s v="Iván"/>
    <x v="2"/>
  </r>
  <r>
    <n v="911"/>
    <d v="2016-11-20T00:00:00"/>
    <d v="2017-11-08T00:00:00"/>
    <s v="Demorado"/>
    <s v="Cádiz"/>
    <x v="3"/>
    <n v="131"/>
    <s v="Venta"/>
    <n v="40858.6"/>
    <n v="1073150"/>
    <n v="858520"/>
    <n v="173771.4"/>
    <s v="Arturo"/>
    <x v="0"/>
  </r>
  <r>
    <n v="912"/>
    <d v="2016-11-20T00:00:00"/>
    <d v="2017-08-30T00:00:00"/>
    <s v="Demorado"/>
    <s v="Sevilla"/>
    <x v="3"/>
    <n v="193"/>
    <s v="Venta"/>
    <n v="77794"/>
    <n v="2003885"/>
    <n v="1603108"/>
    <n v="322983"/>
    <s v="Arturo"/>
    <x v="13"/>
  </r>
  <r>
    <n v="913"/>
    <d v="2016-11-20T00:00:00"/>
    <d v="2017-08-30T00:00:00"/>
    <s v="Demorado"/>
    <s v="Cádiz"/>
    <x v="4"/>
    <n v="243"/>
    <s v="Venta"/>
    <n v="66184"/>
    <n v="1712985"/>
    <n v="1370388"/>
    <n v="276413"/>
    <s v="Arturo"/>
    <x v="3"/>
  </r>
  <r>
    <n v="914"/>
    <d v="2016-11-20T00:00:00"/>
    <d v="2017-09-19T00:00:00"/>
    <s v="Demorado"/>
    <s v="Cádiz"/>
    <x v="0"/>
    <n v="45"/>
    <s v="Alquiler"/>
    <n v="13648.2"/>
    <n v="402965"/>
    <n v="322372"/>
    <n v="66944.800000000003"/>
    <s v="Arturo"/>
    <x v="0"/>
  </r>
  <r>
    <n v="915"/>
    <d v="2016-11-20T00:00:00"/>
    <d v="2017-08-10T00:00:00"/>
    <s v="Demorado"/>
    <s v="Cádiz"/>
    <x v="4"/>
    <n v="282"/>
    <s v="Venta"/>
    <n v="73773.399999999994"/>
    <n v="1906370"/>
    <n v="1525096"/>
    <n v="307500.59999999998"/>
    <s v="Iván"/>
    <x v="9"/>
  </r>
  <r>
    <n v="916"/>
    <d v="2016-11-21T00:00:00"/>
    <d v="2017-08-20T00:00:00"/>
    <s v="Demorado"/>
    <s v="Cádiz"/>
    <x v="3"/>
    <n v="151"/>
    <s v="Venta"/>
    <n v="59369.8"/>
    <n v="1547580"/>
    <n v="1238064"/>
    <n v="250146.2"/>
    <s v="Ángeles"/>
    <x v="9"/>
  </r>
  <r>
    <n v="917"/>
    <d v="2016-11-21T00:00:00"/>
    <d v="2017-08-28T00:00:00"/>
    <s v="Demorado"/>
    <s v="Málaga"/>
    <x v="0"/>
    <n v="257"/>
    <s v="Venta"/>
    <n v="68025.279999999999"/>
    <n v="1756242"/>
    <n v="1404993.6"/>
    <n v="283223.11999999988"/>
    <s v="Arturo"/>
    <x v="2"/>
  </r>
  <r>
    <n v="918"/>
    <d v="2016-11-22T00:00:00"/>
    <d v="2017-06-29T00:00:00"/>
    <s v="Demorado"/>
    <s v="Sevilla"/>
    <x v="4"/>
    <n v="193"/>
    <s v="Venta"/>
    <n v="65695.56"/>
    <n v="1698574"/>
    <n v="1358859.2"/>
    <n v="274019.24000000005"/>
    <s v="Romina"/>
    <x v="4"/>
  </r>
  <r>
    <n v="919"/>
    <d v="2016-11-22T00:00:00"/>
    <d v="2017-10-11T00:00:00"/>
    <s v="Demorado"/>
    <s v="Sevilla"/>
    <x v="2"/>
    <n v="264"/>
    <s v="Venta"/>
    <n v="51676.4"/>
    <n v="1348145"/>
    <n v="1078516"/>
    <n v="217952.6"/>
    <s v="Ángeles"/>
    <x v="8"/>
  </r>
  <r>
    <n v="920"/>
    <d v="2016-11-23T00:00:00"/>
    <d v="2017-08-08T00:00:00"/>
    <s v="Demorado"/>
    <s v="Málaga"/>
    <x v="1"/>
    <n v="131"/>
    <s v="Venta"/>
    <n v="48710.68"/>
    <n v="1278527"/>
    <n v="1022821.6"/>
    <n v="206994.72000000003"/>
    <s v="Sabrina"/>
    <x v="15"/>
  </r>
  <r>
    <n v="921"/>
    <d v="2016-11-24T00:00:00"/>
    <d v="2017-06-16T00:00:00"/>
    <s v="Demorado"/>
    <s v="Sevilla"/>
    <x v="4"/>
    <n v="158"/>
    <s v="Venta"/>
    <n v="49874.2"/>
    <n v="1309515"/>
    <n v="1047612"/>
    <n v="212028.79999999999"/>
    <s v="Sabrina"/>
    <x v="13"/>
  </r>
  <r>
    <n v="922"/>
    <d v="2016-11-24T00:00:00"/>
    <d v="2017-05-11T00:00:00"/>
    <s v="Demorado"/>
    <s v="Sevilla"/>
    <x v="4"/>
    <n v="214"/>
    <s v="Venta"/>
    <n v="48709.08"/>
    <n v="1274687"/>
    <n v="1019749.6"/>
    <n v="206228.32"/>
    <s v="Carlos"/>
    <x v="7"/>
  </r>
  <r>
    <n v="923"/>
    <d v="2016-11-24T00:00:00"/>
    <d v="2017-07-09T00:00:00"/>
    <s v="Demorado"/>
    <s v="Málaga"/>
    <x v="0"/>
    <n v="250"/>
    <s v="Venta"/>
    <n v="56951.68"/>
    <n v="1477227"/>
    <n v="1181781.6000000001"/>
    <n v="238493.71999999991"/>
    <s v="Romina"/>
    <x v="5"/>
  </r>
  <r>
    <n v="924"/>
    <d v="2016-11-25T00:00:00"/>
    <d v="2017-05-10T00:00:00"/>
    <s v="Demorado"/>
    <s v="Málaga"/>
    <x v="1"/>
    <n v="279"/>
    <s v="Venta"/>
    <n v="87518.36"/>
    <n v="2250394"/>
    <n v="1800315.2"/>
    <n v="362560.44000000006"/>
    <s v="Sabrina"/>
    <x v="9"/>
  </r>
  <r>
    <n v="925"/>
    <d v="2016-11-25T00:00:00"/>
    <d v="2017-10-11T00:00:00"/>
    <s v="Demorado"/>
    <s v="Córdoba"/>
    <x v="1"/>
    <n v="295"/>
    <s v="Venta"/>
    <n v="80779.48"/>
    <n v="2075997"/>
    <n v="1660797.6"/>
    <n v="334419.91999999993"/>
    <s v="Carlos"/>
    <x v="3"/>
  </r>
  <r>
    <n v="926"/>
    <d v="2016-11-25T00:00:00"/>
    <d v="2017-10-19T00:00:00"/>
    <s v="Demorado"/>
    <s v="Sevilla"/>
    <x v="1"/>
    <n v="292"/>
    <s v="Venta"/>
    <n v="94254"/>
    <n v="2413035"/>
    <n v="1930428"/>
    <n v="388353"/>
    <s v="Sabrina"/>
    <x v="5"/>
  </r>
  <r>
    <n v="927"/>
    <d v="2016-11-25T00:00:00"/>
    <d v="2017-03-16T00:00:00"/>
    <s v="En Tiempo"/>
    <s v="Córdoba"/>
    <x v="2"/>
    <n v="144"/>
    <s v="Alquiler"/>
    <n v="27623"/>
    <n v="746185"/>
    <n v="596948"/>
    <n v="121614"/>
    <s v="Romina"/>
    <x v="5"/>
  </r>
  <r>
    <n v="928"/>
    <d v="2016-11-26T00:00:00"/>
    <d v="2017-06-06T00:00:00"/>
    <s v="Demorado"/>
    <s v="Málaga"/>
    <x v="5"/>
    <n v="277"/>
    <s v="Venta"/>
    <n v="63474.879999999997"/>
    <n v="1652132"/>
    <n v="1321705.6000000001"/>
    <n v="266951.5199999999"/>
    <s v="Carlos"/>
    <x v="13"/>
  </r>
  <r>
    <n v="929"/>
    <d v="2016-11-27T00:00:00"/>
    <d v="2017-10-29T00:00:00"/>
    <s v="Demorado"/>
    <s v="Cádiz"/>
    <x v="6"/>
    <n v="67"/>
    <s v="Alquiler"/>
    <n v="15173.4"/>
    <n v="446745"/>
    <n v="357396"/>
    <n v="74175.600000000006"/>
    <s v="Romina"/>
    <x v="4"/>
  </r>
  <r>
    <n v="930"/>
    <d v="2016-11-27T00:00:00"/>
    <d v="2017-03-05T00:00:00"/>
    <s v="En Tiempo"/>
    <s v="Sevilla"/>
    <x v="2"/>
    <n v="156"/>
    <s v="Venta"/>
    <n v="63065.48"/>
    <n v="1641172"/>
    <n v="1312937.6000000001"/>
    <n v="265168.91999999993"/>
    <s v="Sabrina"/>
    <x v="8"/>
  </r>
  <r>
    <n v="931"/>
    <d v="2016-11-27T00:00:00"/>
    <d v="2017-11-13T00:00:00"/>
    <s v="Demorado"/>
    <s v="Córdoba"/>
    <x v="2"/>
    <n v="219"/>
    <s v="Venta"/>
    <n v="81518.36"/>
    <n v="2089869"/>
    <n v="1671895.2"/>
    <n v="336455.44000000006"/>
    <s v="Romina"/>
    <x v="3"/>
  </r>
  <r>
    <n v="932"/>
    <d v="2016-11-29T00:00:00"/>
    <d v="2017-04-23T00:00:00"/>
    <s v="En Tiempo"/>
    <s v="Málaga"/>
    <x v="2"/>
    <n v="115"/>
    <s v="Alquiler"/>
    <n v="29558.400000000001"/>
    <n v="790920"/>
    <n v="632736"/>
    <n v="128625.60000000001"/>
    <s v="Carlos"/>
    <x v="13"/>
  </r>
  <r>
    <n v="933"/>
    <d v="2016-11-29T00:00:00"/>
    <d v="2017-10-17T00:00:00"/>
    <s v="Demorado"/>
    <s v="Málaga"/>
    <x v="1"/>
    <n v="144"/>
    <s v="Venta"/>
    <n v="30785"/>
    <n v="831485"/>
    <n v="665188"/>
    <n v="135512"/>
    <s v="Sabrina"/>
    <x v="7"/>
  </r>
  <r>
    <n v="934"/>
    <d v="2016-11-29T00:00:00"/>
    <d v="2017-10-10T00:00:00"/>
    <s v="Demorado"/>
    <s v="Córdoba"/>
    <x v="5"/>
    <n v="223"/>
    <s v="Venta"/>
    <n v="87443.6"/>
    <n v="2249225"/>
    <n v="1799380"/>
    <n v="362401.4"/>
    <s v="Iván"/>
    <x v="8"/>
  </r>
  <r>
    <n v="935"/>
    <d v="2016-11-30T00:00:00"/>
    <d v="2017-06-09T00:00:00"/>
    <s v="Demorado"/>
    <s v="Sevilla"/>
    <x v="5"/>
    <n v="158"/>
    <s v="Venta"/>
    <n v="54034.32"/>
    <n v="1409493"/>
    <n v="1127594.3999999999"/>
    <n v="227864.28000000009"/>
    <s v="Arturo"/>
    <x v="7"/>
  </r>
  <r>
    <n v="936"/>
    <d v="2016-12-01T00:00:00"/>
    <d v="2017-11-01T00:00:00"/>
    <s v="Demorado"/>
    <s v="Cádiz"/>
    <x v="5"/>
    <n v="110"/>
    <s v="Alquiler"/>
    <n v="22236.6"/>
    <n v="609525"/>
    <n v="487620"/>
    <n v="99668.4"/>
    <s v="Ángeles"/>
    <x v="10"/>
  </r>
  <r>
    <n v="937"/>
    <d v="2016-12-01T00:00:00"/>
    <d v="2017-10-20T00:00:00"/>
    <s v="Demorado"/>
    <s v="Cádiz"/>
    <x v="3"/>
    <n v="269"/>
    <s v="Venta"/>
    <n v="76418.080000000002"/>
    <n v="1969037"/>
    <n v="1575229.6"/>
    <n v="317389.31999999989"/>
    <s v="Ángeles"/>
    <x v="5"/>
  </r>
  <r>
    <n v="938"/>
    <d v="2016-12-01T00:00:00"/>
    <d v="2017-03-24T00:00:00"/>
    <s v="En Tiempo"/>
    <s v="Sevilla"/>
    <x v="2"/>
    <n v="155"/>
    <s v="Venta"/>
    <n v="29704.959999999999"/>
    <n v="803259"/>
    <n v="642607.19999999995"/>
    <n v="130946.84000000005"/>
    <s v="Arturo"/>
    <x v="12"/>
  </r>
  <r>
    <n v="939"/>
    <d v="2016-12-01T00:00:00"/>
    <d v="2017-05-17T00:00:00"/>
    <s v="Demorado"/>
    <s v="Córdoba"/>
    <x v="0"/>
    <n v="210"/>
    <s v="Venta"/>
    <n v="77354.399999999994"/>
    <n v="1998845"/>
    <n v="1599076"/>
    <n v="322414.59999999998"/>
    <s v="Arturo"/>
    <x v="11"/>
  </r>
  <r>
    <n v="940"/>
    <d v="2016-12-02T00:00:00"/>
    <d v="2017-07-11T00:00:00"/>
    <s v="Demorado"/>
    <s v="Sevilla"/>
    <x v="3"/>
    <n v="245"/>
    <s v="Venta"/>
    <n v="65392.88"/>
    <n v="1699307"/>
    <n v="1359445.6"/>
    <n v="274468.5199999999"/>
    <s v="Sabrina"/>
    <x v="7"/>
  </r>
  <r>
    <n v="941"/>
    <d v="2016-12-02T00:00:00"/>
    <d v="2017-05-11T00:00:00"/>
    <s v="Demorado"/>
    <s v="Sevilla"/>
    <x v="5"/>
    <n v="64"/>
    <s v="Alquiler"/>
    <n v="23673.759999999998"/>
    <n v="650729"/>
    <n v="520583.2"/>
    <n v="106472.04"/>
    <s v="Iván"/>
    <x v="11"/>
  </r>
  <r>
    <n v="942"/>
    <d v="2016-12-02T00:00:00"/>
    <d v="2017-04-29T00:00:00"/>
    <s v="En Tiempo"/>
    <s v="Sevilla"/>
    <x v="1"/>
    <n v="172"/>
    <s v="Venta"/>
    <n v="58232.6"/>
    <n v="1522400"/>
    <n v="1217920"/>
    <n v="246247.4"/>
    <s v="Romina"/>
    <x v="11"/>
  </r>
  <r>
    <n v="943"/>
    <d v="2016-12-03T00:00:00"/>
    <d v="2017-06-16T00:00:00"/>
    <s v="Demorado"/>
    <s v="Málaga"/>
    <x v="4"/>
    <n v="262"/>
    <s v="Venta"/>
    <n v="49773"/>
    <n v="1309485"/>
    <n v="1047588"/>
    <n v="212124"/>
    <s v="Romina"/>
    <x v="0"/>
  </r>
  <r>
    <n v="944"/>
    <d v="2016-12-03T00:00:00"/>
    <d v="2017-12-01T00:00:00"/>
    <s v="Demorado"/>
    <s v="Sevilla"/>
    <x v="1"/>
    <n v="60"/>
    <s v="Alquiler"/>
    <n v="21691.200000000001"/>
    <n v="594515"/>
    <n v="475612"/>
    <n v="97211.8"/>
    <s v="Romina"/>
    <x v="3"/>
  </r>
  <r>
    <n v="945"/>
    <d v="2016-12-04T00:00:00"/>
    <d v="2017-03-26T00:00:00"/>
    <s v="En Tiempo"/>
    <s v="Cádiz"/>
    <x v="3"/>
    <n v="155"/>
    <s v="Venta"/>
    <n v="34955.519999999997"/>
    <n v="931373"/>
    <n v="745098.4"/>
    <n v="151319.07999999999"/>
    <s v="Arturo"/>
    <x v="11"/>
  </r>
  <r>
    <n v="946"/>
    <d v="2016-12-04T00:00:00"/>
    <d v="2017-09-13T00:00:00"/>
    <s v="Demorado"/>
    <s v="Sevilla"/>
    <x v="0"/>
    <n v="239"/>
    <s v="Venta"/>
    <n v="57102.04"/>
    <n v="1484036"/>
    <n v="1187228.8"/>
    <n v="239705.15999999995"/>
    <s v="Arturo"/>
    <x v="1"/>
  </r>
  <r>
    <n v="947"/>
    <d v="2016-12-04T00:00:00"/>
    <d v="2017-03-25T00:00:00"/>
    <s v="En Tiempo"/>
    <s v="Cádiz"/>
    <x v="1"/>
    <n v="96"/>
    <s v="Alquiler"/>
    <n v="18254.96"/>
    <n v="511109"/>
    <n v="408887.2"/>
    <n v="83966.84"/>
    <s v="Romina"/>
    <x v="11"/>
  </r>
  <r>
    <n v="948"/>
    <d v="2016-12-05T00:00:00"/>
    <d v="2017-07-07T00:00:00"/>
    <s v="Demorado"/>
    <s v="Málaga"/>
    <x v="3"/>
    <n v="234"/>
    <s v="Venta"/>
    <n v="68328.88"/>
    <n v="1762082"/>
    <n v="1409665.6"/>
    <n v="284087.5199999999"/>
    <s v="Arturo"/>
    <x v="12"/>
  </r>
  <r>
    <n v="949"/>
    <d v="2016-12-05T00:00:00"/>
    <d v="2017-07-27T00:00:00"/>
    <s v="Demorado"/>
    <s v="Cádiz"/>
    <x v="3"/>
    <n v="202"/>
    <s v="Venta"/>
    <n v="48933.48"/>
    <n v="1278047"/>
    <n v="1022437.6"/>
    <n v="206675.92"/>
    <s v="Ángeles"/>
    <x v="3"/>
  </r>
  <r>
    <n v="950"/>
    <d v="2016-12-05T00:00:00"/>
    <d v="2017-03-11T00:00:00"/>
    <s v="En Tiempo"/>
    <s v="Málaga"/>
    <x v="3"/>
    <n v="226"/>
    <s v="Venta"/>
    <n v="85049.08"/>
    <n v="2190337"/>
    <n v="1752269.6"/>
    <n v="353018.31999999989"/>
    <s v="Arturo"/>
    <x v="2"/>
  </r>
  <r>
    <n v="951"/>
    <d v="2016-12-06T00:00:00"/>
    <d v="2017-10-11T00:00:00"/>
    <s v="Demorado"/>
    <s v="Málaga"/>
    <x v="0"/>
    <n v="58"/>
    <s v="Alquiler"/>
    <n v="11700.2"/>
    <n v="343740"/>
    <n v="274992"/>
    <n v="57047.8"/>
    <s v="Romina"/>
    <x v="10"/>
  </r>
  <r>
    <n v="952"/>
    <d v="2016-12-07T00:00:00"/>
    <d v="2017-06-18T00:00:00"/>
    <s v="Demorado"/>
    <s v="Málaga"/>
    <x v="5"/>
    <n v="136"/>
    <s v="Venta"/>
    <n v="36998.32"/>
    <n v="991293"/>
    <n v="793034.4"/>
    <n v="161260.27999999997"/>
    <s v="Ángeles"/>
    <x v="9"/>
  </r>
  <r>
    <n v="953"/>
    <d v="2016-12-07T00:00:00"/>
    <d v="2017-10-19T00:00:00"/>
    <s v="Demorado"/>
    <s v="Málaga"/>
    <x v="2"/>
    <n v="233"/>
    <s v="Venta"/>
    <n v="59408.800000000003"/>
    <n v="1546805"/>
    <n v="1237444"/>
    <n v="249952.2"/>
    <s v="Romina"/>
    <x v="12"/>
  </r>
  <r>
    <n v="954"/>
    <d v="2016-12-08T00:00:00"/>
    <d v="2017-09-18T00:00:00"/>
    <s v="Demorado"/>
    <s v="Sevilla"/>
    <x v="1"/>
    <n v="61"/>
    <s v="Alquiler"/>
    <n v="12348.24"/>
    <n v="367441"/>
    <n v="293952.8"/>
    <n v="61139.960000000014"/>
    <s v="Ángeles"/>
    <x v="5"/>
  </r>
  <r>
    <n v="955"/>
    <d v="2016-12-09T00:00:00"/>
    <d v="2017-08-25T00:00:00"/>
    <s v="Demorado"/>
    <s v="Sevilla"/>
    <x v="3"/>
    <n v="194"/>
    <s v="Venta"/>
    <n v="76486"/>
    <n v="1974885"/>
    <n v="1579908"/>
    <n v="318491"/>
    <s v="Ángeles"/>
    <x v="9"/>
  </r>
  <r>
    <n v="956"/>
    <d v="2016-12-09T00:00:00"/>
    <d v="2017-05-21T00:00:00"/>
    <s v="Demorado"/>
    <s v="Sevilla"/>
    <x v="1"/>
    <n v="76"/>
    <s v="Alquiler"/>
    <n v="19584.599999999999"/>
    <n v="546325"/>
    <n v="437060"/>
    <n v="89680.4"/>
    <s v="Romina"/>
    <x v="15"/>
  </r>
  <r>
    <n v="957"/>
    <d v="2016-12-09T00:00:00"/>
    <d v="2017-07-30T00:00:00"/>
    <s v="Demorado"/>
    <s v="Córdoba"/>
    <x v="4"/>
    <n v="78"/>
    <s v="Alquiler"/>
    <n v="14082.4"/>
    <n v="405245"/>
    <n v="324196"/>
    <n v="66966.600000000006"/>
    <s v="Sabrina"/>
    <x v="9"/>
  </r>
  <r>
    <n v="958"/>
    <d v="2016-12-10T00:00:00"/>
    <d v="2017-05-26T00:00:00"/>
    <s v="Demorado"/>
    <s v="Cádiz"/>
    <x v="2"/>
    <n v="223"/>
    <s v="Venta"/>
    <n v="41844.68"/>
    <n v="1108152"/>
    <n v="886521.6"/>
    <n v="179785.72000000003"/>
    <s v="Romina"/>
    <x v="11"/>
  </r>
  <r>
    <n v="959"/>
    <d v="2016-12-10T00:00:00"/>
    <d v="2017-05-16T00:00:00"/>
    <s v="Demorado"/>
    <s v="Córdoba"/>
    <x v="2"/>
    <n v="284"/>
    <s v="Venta"/>
    <n v="74308.039999999994"/>
    <n v="1909361"/>
    <n v="1527488.8"/>
    <n v="307564.15999999997"/>
    <s v="Ángeles"/>
    <x v="7"/>
  </r>
  <r>
    <n v="960"/>
    <d v="2016-12-10T00:00:00"/>
    <d v="2017-07-10T00:00:00"/>
    <s v="Demorado"/>
    <s v="Córdoba"/>
    <x v="3"/>
    <n v="270"/>
    <s v="Venta"/>
    <n v="68654"/>
    <n v="1768985"/>
    <n v="1415188"/>
    <n v="285143"/>
    <s v="Carlos"/>
    <x v="3"/>
  </r>
  <r>
    <n v="961"/>
    <d v="2016-12-10T00:00:00"/>
    <d v="2017-10-22T00:00:00"/>
    <s v="Demorado"/>
    <s v="Córdoba"/>
    <x v="6"/>
    <n v="89"/>
    <s v="Alquiler"/>
    <n v="20425.36"/>
    <n v="572069"/>
    <n v="457655.2"/>
    <n v="93988.439999999988"/>
    <s v="Romina"/>
    <x v="9"/>
  </r>
  <r>
    <n v="962"/>
    <d v="2016-12-10T00:00:00"/>
    <d v="2017-07-13T00:00:00"/>
    <s v="Demorado"/>
    <s v="Cádiz"/>
    <x v="2"/>
    <n v="169"/>
    <s v="Venta"/>
    <n v="50211.68"/>
    <n v="1308077"/>
    <n v="1046461.6"/>
    <n v="211403.72000000003"/>
    <s v="Carlos"/>
    <x v="0"/>
  </r>
  <r>
    <n v="963"/>
    <d v="2016-12-11T00:00:00"/>
    <d v="2017-05-28T00:00:00"/>
    <s v="Demorado"/>
    <s v="Cádiz"/>
    <x v="5"/>
    <n v="184"/>
    <s v="Venta"/>
    <n v="62713.8"/>
    <n v="1630205"/>
    <n v="1304164"/>
    <n v="263327.2"/>
    <s v="Arturo"/>
    <x v="15"/>
  </r>
  <r>
    <n v="964"/>
    <d v="2016-12-11T00:00:00"/>
    <d v="2017-07-15T00:00:00"/>
    <s v="Demorado"/>
    <s v="Cádiz"/>
    <x v="3"/>
    <n v="181"/>
    <s v="Venta"/>
    <n v="40800.6"/>
    <n v="1075075"/>
    <n v="860060"/>
    <n v="174214.39999999999"/>
    <s v="Sabrina"/>
    <x v="2"/>
  </r>
  <r>
    <n v="965"/>
    <d v="2016-12-11T00:00:00"/>
    <d v="2017-08-15T00:00:00"/>
    <s v="Demorado"/>
    <s v="Sevilla"/>
    <x v="2"/>
    <n v="53"/>
    <s v="Alquiler"/>
    <n v="19884.64"/>
    <n v="562101"/>
    <n v="449680.8"/>
    <n v="92535.560000000012"/>
    <s v="Carlos"/>
    <x v="15"/>
  </r>
  <r>
    <n v="966"/>
    <d v="2016-12-11T00:00:00"/>
    <d v="2017-04-22T00:00:00"/>
    <s v="En Tiempo"/>
    <s v="Córdoba"/>
    <x v="4"/>
    <n v="208"/>
    <s v="Venta"/>
    <n v="78752.28"/>
    <n v="2031017"/>
    <n v="1624813.6"/>
    <n v="327451.11999999988"/>
    <s v="Ángeles"/>
    <x v="5"/>
  </r>
  <r>
    <n v="967"/>
    <d v="2016-12-12T00:00:00"/>
    <d v="2017-03-18T00:00:00"/>
    <s v="En Tiempo"/>
    <s v="Cádiz"/>
    <x v="3"/>
    <n v="171"/>
    <s v="Alquiler"/>
    <n v="28193"/>
    <n v="759410"/>
    <n v="607528"/>
    <n v="123689"/>
    <s v="Romina"/>
    <x v="15"/>
  </r>
  <r>
    <n v="968"/>
    <d v="2016-12-12T00:00:00"/>
    <d v="2017-10-03T00:00:00"/>
    <s v="Demorado"/>
    <s v="Córdoba"/>
    <x v="1"/>
    <n v="92"/>
    <s v="Venta"/>
    <n v="29679.96"/>
    <n v="806309"/>
    <n v="645047.19999999995"/>
    <n v="131581.84000000005"/>
    <s v="Iván"/>
    <x v="6"/>
  </r>
  <r>
    <n v="969"/>
    <d v="2016-12-14T00:00:00"/>
    <d v="2017-10-22T00:00:00"/>
    <s v="Demorado"/>
    <s v="Sevilla"/>
    <x v="3"/>
    <n v="267"/>
    <s v="Venta"/>
    <n v="102384.08"/>
    <n v="2618037"/>
    <n v="2094429.6"/>
    <n v="421223.31999999989"/>
    <s v="Arturo"/>
    <x v="7"/>
  </r>
  <r>
    <n v="970"/>
    <d v="2016-12-14T00:00:00"/>
    <d v="2017-06-07T00:00:00"/>
    <s v="Demorado"/>
    <s v="Córdoba"/>
    <x v="0"/>
    <n v="228"/>
    <s v="Venta"/>
    <n v="47048.32"/>
    <n v="1229893"/>
    <n v="983914.4"/>
    <n v="198930.27999999997"/>
    <s v="Sabrina"/>
    <x v="4"/>
  </r>
  <r>
    <n v="971"/>
    <d v="2016-12-14T00:00:00"/>
    <d v="2017-09-22T00:00:00"/>
    <s v="Demorado"/>
    <s v="Córdoba"/>
    <x v="4"/>
    <n v="194"/>
    <s v="Venta"/>
    <n v="44712"/>
    <n v="1182085"/>
    <n v="945668"/>
    <n v="191705"/>
    <s v="Ángeles"/>
    <x v="12"/>
  </r>
  <r>
    <n v="972"/>
    <d v="2016-12-14T00:00:00"/>
    <d v="2017-07-27T00:00:00"/>
    <s v="Demorado"/>
    <s v="Málaga"/>
    <x v="5"/>
    <n v="213"/>
    <s v="Venta"/>
    <n v="41634.120000000003"/>
    <n v="1095788"/>
    <n v="876630.4"/>
    <n v="177523.47999999998"/>
    <s v="Carlos"/>
    <x v="8"/>
  </r>
  <r>
    <n v="973"/>
    <d v="2016-12-15T00:00:00"/>
    <d v="2017-08-20T00:00:00"/>
    <s v="Demorado"/>
    <s v="Málaga"/>
    <x v="0"/>
    <n v="120"/>
    <s v="Alquiler"/>
    <n v="22856.68"/>
    <n v="637127"/>
    <n v="509701.6"/>
    <n v="104568.72000000003"/>
    <s v="Iván"/>
    <x v="8"/>
  </r>
  <r>
    <n v="974"/>
    <d v="2016-12-15T00:00:00"/>
    <d v="2017-12-10T00:00:00"/>
    <s v="Demorado"/>
    <s v="Córdoba"/>
    <x v="6"/>
    <n v="125"/>
    <s v="Venta"/>
    <n v="36200.76"/>
    <n v="956629"/>
    <n v="765303.2"/>
    <n v="155125.04000000004"/>
    <s v="Iván"/>
    <x v="12"/>
  </r>
  <r>
    <n v="975"/>
    <d v="2016-12-16T00:00:00"/>
    <d v="2017-07-30T00:00:00"/>
    <s v="Demorado"/>
    <s v="Córdoba"/>
    <x v="5"/>
    <n v="73"/>
    <s v="Alquiler"/>
    <n v="15251.52"/>
    <n v="446048"/>
    <n v="356838.40000000002"/>
    <n v="73958.079999999973"/>
    <s v="Arturo"/>
    <x v="2"/>
  </r>
  <r>
    <n v="976"/>
    <d v="2016-12-16T00:00:00"/>
    <d v="2017-11-20T00:00:00"/>
    <s v="Demorado"/>
    <s v="Málaga"/>
    <x v="1"/>
    <n v="227"/>
    <s v="Venta"/>
    <n v="48862.400000000001"/>
    <n v="1273045"/>
    <n v="1018436"/>
    <n v="205746.6"/>
    <s v="Arturo"/>
    <x v="9"/>
  </r>
  <r>
    <n v="977"/>
    <d v="2016-12-16T00:00:00"/>
    <d v="2017-04-04T00:00:00"/>
    <s v="En Tiempo"/>
    <s v="Córdoba"/>
    <x v="2"/>
    <n v="196"/>
    <s v="Venta"/>
    <n v="59099.6"/>
    <n v="1530975"/>
    <n v="1224780"/>
    <n v="247095.4"/>
    <s v="Carlos"/>
    <x v="6"/>
  </r>
  <r>
    <n v="978"/>
    <d v="2016-12-17T00:00:00"/>
    <d v="2017-10-09T00:00:00"/>
    <s v="Demorado"/>
    <s v="Cádiz"/>
    <x v="2"/>
    <n v="110"/>
    <s v="Alquiler"/>
    <n v="25136.799999999999"/>
    <n v="695780"/>
    <n v="556624"/>
    <n v="114019.2"/>
    <s v="Ángeles"/>
    <x v="7"/>
  </r>
  <r>
    <n v="979"/>
    <d v="2016-12-18T00:00:00"/>
    <d v="2017-05-23T00:00:00"/>
    <s v="Demorado"/>
    <s v="Cádiz"/>
    <x v="3"/>
    <n v="94"/>
    <s v="Alquiler"/>
    <n v="26194.68"/>
    <n v="709277"/>
    <n v="567421.6"/>
    <n v="115660.72000000003"/>
    <s v="Carlos"/>
    <x v="11"/>
  </r>
  <r>
    <n v="980"/>
    <d v="2016-12-18T00:00:00"/>
    <d v="2017-10-04T00:00:00"/>
    <s v="Demorado"/>
    <s v="Sevilla"/>
    <x v="4"/>
    <n v="119"/>
    <s v="Alquiler"/>
    <n v="22360.639999999999"/>
    <n v="625501"/>
    <n v="500400.8"/>
    <n v="102739.56000000001"/>
    <s v="Carlos"/>
    <x v="11"/>
  </r>
  <r>
    <n v="981"/>
    <d v="2016-12-18T00:00:00"/>
    <d v="2017-11-30T00:00:00"/>
    <s v="Demorado"/>
    <s v="Cádiz"/>
    <x v="2"/>
    <n v="275"/>
    <s v="Venta"/>
    <n v="90211.48"/>
    <n v="2310247"/>
    <n v="1848197.6"/>
    <n v="371837.91999999993"/>
    <s v="Arturo"/>
    <x v="2"/>
  </r>
  <r>
    <n v="982"/>
    <d v="2016-12-19T00:00:00"/>
    <d v="2017-08-29T00:00:00"/>
    <s v="Demorado"/>
    <s v="Málaga"/>
    <x v="4"/>
    <n v="207"/>
    <s v="Venta"/>
    <n v="62711.6"/>
    <n v="1625425"/>
    <n v="1300340"/>
    <n v="262373.40000000002"/>
    <s v="Romina"/>
    <x v="11"/>
  </r>
  <r>
    <n v="983"/>
    <d v="2016-12-19T00:00:00"/>
    <d v="2017-04-04T00:00:00"/>
    <s v="En Tiempo"/>
    <s v="Cádiz"/>
    <x v="1"/>
    <n v="245"/>
    <s v="Venta"/>
    <n v="44384"/>
    <n v="1164235"/>
    <n v="931388"/>
    <n v="188463"/>
    <s v="Sabrina"/>
    <x v="2"/>
  </r>
  <r>
    <n v="984"/>
    <d v="2016-12-19T00:00:00"/>
    <d v="2017-04-20T00:00:00"/>
    <s v="En Tiempo"/>
    <s v="Málaga"/>
    <x v="3"/>
    <n v="273"/>
    <s v="Venta"/>
    <n v="66481.440000000002"/>
    <n v="1714771"/>
    <n v="1371816.8"/>
    <n v="276472.75999999995"/>
    <s v="Iván"/>
    <x v="6"/>
  </r>
  <r>
    <n v="985"/>
    <d v="2016-12-20T00:00:00"/>
    <d v="2017-09-06T00:00:00"/>
    <s v="Demorado"/>
    <s v="Sevilla"/>
    <x v="5"/>
    <n v="267"/>
    <s v="Venta"/>
    <n v="96267"/>
    <n v="2463785"/>
    <n v="1971028"/>
    <n v="396490"/>
    <s v="Arturo"/>
    <x v="11"/>
  </r>
  <r>
    <n v="986"/>
    <d v="2016-12-20T00:00:00"/>
    <d v="2017-05-14T00:00:00"/>
    <s v="En Tiempo"/>
    <s v="Cádiz"/>
    <x v="2"/>
    <n v="206"/>
    <s v="Venta"/>
    <n v="68957.600000000006"/>
    <n v="1789725"/>
    <n v="1431780"/>
    <n v="288987.40000000002"/>
    <s v="Carlos"/>
    <x v="15"/>
  </r>
  <r>
    <n v="987"/>
    <d v="2016-12-21T00:00:00"/>
    <d v="2017-08-21T00:00:00"/>
    <s v="Demorado"/>
    <s v="Málaga"/>
    <x v="0"/>
    <n v="255"/>
    <s v="Venta"/>
    <n v="75088.08"/>
    <n v="1931237"/>
    <n v="1544989.6"/>
    <n v="311159.31999999989"/>
    <s v="Romina"/>
    <x v="11"/>
  </r>
  <r>
    <n v="988"/>
    <d v="2016-12-21T00:00:00"/>
    <d v="2017-07-12T00:00:00"/>
    <s v="Demorado"/>
    <s v="Cádiz"/>
    <x v="4"/>
    <n v="221"/>
    <s v="Venta"/>
    <n v="79354"/>
    <n v="2036960"/>
    <n v="1629568"/>
    <n v="328038"/>
    <s v="Iván"/>
    <x v="13"/>
  </r>
  <r>
    <n v="989"/>
    <d v="2016-12-21T00:00:00"/>
    <d v="2017-07-09T00:00:00"/>
    <s v="Demorado"/>
    <s v="Cádiz"/>
    <x v="1"/>
    <n v="76"/>
    <s v="Alquiler"/>
    <n v="20315.8"/>
    <n v="564605"/>
    <n v="451684"/>
    <n v="92605.2"/>
    <s v="Carlos"/>
    <x v="5"/>
  </r>
  <r>
    <n v="990"/>
    <d v="2016-12-21T00:00:00"/>
    <d v="2017-04-24T00:00:00"/>
    <s v="En Tiempo"/>
    <s v="Málaga"/>
    <x v="4"/>
    <n v="177"/>
    <s v="Venta"/>
    <n v="67916.92"/>
    <n v="1754383"/>
    <n v="1403506.4"/>
    <n v="282959.68000000011"/>
    <s v="Arturo"/>
    <x v="15"/>
  </r>
  <r>
    <n v="991"/>
    <d v="2016-12-21T00:00:00"/>
    <d v="2017-10-13T00:00:00"/>
    <s v="Demorado"/>
    <s v="Málaga"/>
    <x v="6"/>
    <n v="227"/>
    <s v="Venta"/>
    <n v="73952.28"/>
    <n v="1907242"/>
    <n v="1525793.6"/>
    <n v="307496.11999999988"/>
    <s v="Sabrina"/>
    <x v="2"/>
  </r>
  <r>
    <n v="992"/>
    <d v="2016-12-22T00:00:00"/>
    <d v="2017-07-22T00:00:00"/>
    <s v="Demorado"/>
    <s v="Córdoba"/>
    <x v="2"/>
    <n v="278"/>
    <s v="Venta"/>
    <n v="91868.72"/>
    <n v="2362603"/>
    <n v="1890082.4"/>
    <n v="380651.88000000012"/>
    <s v="Ángeles"/>
    <x v="6"/>
  </r>
  <r>
    <n v="993"/>
    <d v="2016-12-22T00:00:00"/>
    <d v="2017-06-23T00:00:00"/>
    <s v="Demorado"/>
    <s v="Málaga"/>
    <x v="0"/>
    <n v="196"/>
    <s v="Venta"/>
    <n v="75449.399999999994"/>
    <n v="1947995"/>
    <n v="1558396"/>
    <n v="314149.59999999998"/>
    <s v="Sabrina"/>
    <x v="7"/>
  </r>
  <r>
    <n v="994"/>
    <d v="2016-12-22T00:00:00"/>
    <d v="2017-12-20T00:00:00"/>
    <s v="Demorado"/>
    <s v="Málaga"/>
    <x v="5"/>
    <n v="184"/>
    <s v="Venta"/>
    <n v="52866.44"/>
    <n v="1383446"/>
    <n v="1106756.8"/>
    <n v="223822.75999999995"/>
    <s v="Carlos"/>
    <x v="8"/>
  </r>
  <r>
    <n v="995"/>
    <d v="2016-12-22T00:00:00"/>
    <d v="2017-05-29T00:00:00"/>
    <s v="Demorado"/>
    <s v="Málaga"/>
    <x v="2"/>
    <n v="174"/>
    <s v="Venta"/>
    <n v="55807"/>
    <n v="1451285"/>
    <n v="1161028"/>
    <n v="234450"/>
    <s v="Carlos"/>
    <x v="15"/>
  </r>
  <r>
    <n v="996"/>
    <d v="2016-12-23T00:00:00"/>
    <d v="2017-05-29T00:00:00"/>
    <s v="Demorado"/>
    <s v="Córdoba"/>
    <x v="0"/>
    <n v="81"/>
    <s v="Alquiler"/>
    <n v="26475.360000000001"/>
    <n v="726669"/>
    <n v="581335.19999999995"/>
    <n v="118858.44000000005"/>
    <s v="Romina"/>
    <x v="15"/>
  </r>
  <r>
    <n v="997"/>
    <d v="2016-12-23T00:00:00"/>
    <d v="2017-09-01T00:00:00"/>
    <s v="Demorado"/>
    <s v="Sevilla"/>
    <x v="1"/>
    <n v="63"/>
    <s v="Alquiler"/>
    <n v="16765.28"/>
    <n v="485417"/>
    <n v="388333.6"/>
    <n v="80318.120000000024"/>
    <s v="Arturo"/>
    <x v="4"/>
  </r>
  <r>
    <n v="998"/>
    <d v="2016-12-23T00:00:00"/>
    <d v="2017-07-30T00:00:00"/>
    <s v="Demorado"/>
    <s v="Cádiz"/>
    <x v="3"/>
    <n v="213"/>
    <s v="Venta"/>
    <n v="83268.72"/>
    <n v="2138228"/>
    <n v="1710582.4"/>
    <n v="344376.88000000012"/>
    <s v="Sabrina"/>
    <x v="7"/>
  </r>
  <r>
    <n v="999"/>
    <d v="2016-12-23T00:00:00"/>
    <d v="2017-06-06T00:00:00"/>
    <s v="Demorado"/>
    <s v="Sevilla"/>
    <x v="3"/>
    <n v="60"/>
    <s v="Alquiler"/>
    <n v="16112.72"/>
    <n v="467228"/>
    <n v="373782.4"/>
    <n v="77332.879999999976"/>
    <s v="Arturo"/>
    <x v="8"/>
  </r>
  <r>
    <n v="1000"/>
    <d v="2016-12-24T00:00:00"/>
    <d v="2017-10-15T00:00:00"/>
    <s v="Demorado"/>
    <s v="Sevilla"/>
    <x v="2"/>
    <n v="293"/>
    <s v="Venta"/>
    <n v="107635"/>
    <n v="2743685"/>
    <n v="2194948"/>
    <n v="441102"/>
    <s v="Sabrina"/>
    <x v="2"/>
  </r>
  <r>
    <n v="1001"/>
    <d v="2016-12-25T00:00:00"/>
    <d v="2017-06-07T00:00:00"/>
    <s v="Demorado"/>
    <s v="Córdoba"/>
    <x v="4"/>
    <n v="245"/>
    <s v="Venta"/>
    <n v="53749"/>
    <n v="1405235"/>
    <n v="1124188"/>
    <n v="227298"/>
    <s v="Sabrina"/>
    <x v="8"/>
  </r>
  <r>
    <n v="1002"/>
    <d v="2016-12-25T00:00:00"/>
    <d v="2017-07-22T00:00:00"/>
    <s v="Demorado"/>
    <s v="Málaga"/>
    <x v="4"/>
    <n v="286"/>
    <s v="Venta"/>
    <n v="106310.24"/>
    <n v="2713541"/>
    <n v="2170832.7999999998"/>
    <n v="436397.9600000002"/>
    <s v="Ángeles"/>
    <x v="2"/>
  </r>
  <r>
    <n v="1003"/>
    <d v="2016-12-25T00:00:00"/>
    <d v="2017-07-19T00:00:00"/>
    <s v="Demorado"/>
    <s v="Córdoba"/>
    <x v="1"/>
    <n v="80"/>
    <s v="Alquiler"/>
    <n v="24593.32"/>
    <n v="674543"/>
    <n v="539634.4"/>
    <n v="110315.27999999997"/>
    <s v="Iván"/>
    <x v="10"/>
  </r>
  <r>
    <n v="1004"/>
    <d v="2016-12-26T00:00:00"/>
    <d v="2017-04-15T00:00:00"/>
    <s v="En Tiempo"/>
    <s v="Córdoba"/>
    <x v="1"/>
    <n v="89"/>
    <s v="Venta"/>
    <n v="34055.199999999997"/>
    <n v="903265"/>
    <n v="722612"/>
    <n v="146597.79999999999"/>
    <s v="Iván"/>
    <x v="13"/>
  </r>
  <r>
    <n v="1005"/>
    <d v="2016-12-26T00:00:00"/>
    <d v="2017-06-12T00:00:00"/>
    <s v="Demorado"/>
    <s v="Cádiz"/>
    <x v="3"/>
    <n v="156"/>
    <s v="Venta"/>
    <n v="56889.4"/>
    <n v="1473845"/>
    <n v="1179076"/>
    <n v="237879.6"/>
    <s v="Sabrina"/>
    <x v="7"/>
  </r>
  <r>
    <n v="1006"/>
    <d v="2016-12-26T00:00:00"/>
    <d v="2017-04-25T00:00:00"/>
    <s v="En Tiempo"/>
    <s v="Córdoba"/>
    <x v="4"/>
    <n v="209"/>
    <s v="Venta"/>
    <n v="67389.600000000006"/>
    <n v="1742725"/>
    <n v="1394180"/>
    <n v="281155.40000000002"/>
    <s v="Arturo"/>
    <x v="0"/>
  </r>
  <r>
    <n v="1007"/>
    <d v="2016-12-27T00:00:00"/>
    <d v="2017-08-17T00:00:00"/>
    <s v="Demorado"/>
    <s v="Sevilla"/>
    <x v="5"/>
    <n v="82"/>
    <s v="Venta"/>
    <n v="32081.16"/>
    <n v="858989"/>
    <n v="687191.2"/>
    <n v="139716.64000000004"/>
    <s v="Iván"/>
    <x v="4"/>
  </r>
  <r>
    <n v="1008"/>
    <d v="2016-12-27T00:00:00"/>
    <d v="2017-05-02T00:00:00"/>
    <s v="En Tiempo"/>
    <s v="Sevilla"/>
    <x v="6"/>
    <n v="115"/>
    <s v="Alquiler"/>
    <n v="24032.48"/>
    <n v="659272"/>
    <n v="527417.59999999998"/>
    <n v="107821.92000000003"/>
    <s v="Romina"/>
    <x v="13"/>
  </r>
  <r>
    <n v="1009"/>
    <d v="2016-12-27T00:00:00"/>
    <d v="2017-06-23T00:00:00"/>
    <s v="Demorado"/>
    <s v="Málaga"/>
    <x v="4"/>
    <n v="219"/>
    <s v="Venta"/>
    <n v="49876.28"/>
    <n v="1303217"/>
    <n v="1042573.6"/>
    <n v="210767.12000000002"/>
    <s v="Arturo"/>
    <x v="6"/>
  </r>
  <r>
    <n v="1010"/>
    <d v="2016-12-27T00:00:00"/>
    <d v="2017-12-04T00:00:00"/>
    <s v="Demorado"/>
    <s v="Cádiz"/>
    <x v="5"/>
    <n v="206"/>
    <s v="Venta"/>
    <n v="36632.080000000002"/>
    <n v="982187"/>
    <n v="785749.6"/>
    <n v="159805.32"/>
    <s v="Sabrina"/>
    <x v="9"/>
  </r>
  <r>
    <n v="1011"/>
    <d v="2016-12-27T00:00:00"/>
    <d v="2017-12-23T00:00:00"/>
    <s v="Demorado"/>
    <s v="Cádiz"/>
    <x v="5"/>
    <n v="91"/>
    <s v="Venta"/>
    <n v="33473.919999999998"/>
    <n v="899333"/>
    <n v="719466.4"/>
    <n v="146392.68"/>
    <s v="Ángeles"/>
    <x v="11"/>
  </r>
  <r>
    <n v="1012"/>
    <d v="2016-12-30T00:00:00"/>
    <d v="2017-07-21T00:00:00"/>
    <s v="Demorado"/>
    <s v="Sevilla"/>
    <x v="3"/>
    <n v="167"/>
    <s v="Venta"/>
    <n v="39367.839999999997"/>
    <n v="1044556"/>
    <n v="835644.8"/>
    <n v="169543.35999999996"/>
    <s v="Iván"/>
    <x v="8"/>
  </r>
  <r>
    <n v="1013"/>
    <d v="2016-12-31T00:00:00"/>
    <d v="2017-09-06T00:00:00"/>
    <s v="Demorado"/>
    <s v="Córdoba"/>
    <x v="5"/>
    <n v="185"/>
    <s v="Venta"/>
    <n v="65341.2"/>
    <n v="1694365"/>
    <n v="1355492"/>
    <n v="273531.8"/>
    <s v="Arturo"/>
    <x v="10"/>
  </r>
  <r>
    <n v="1014"/>
    <d v="2016-12-31T00:00:00"/>
    <d v="2017-11-05T00:00:00"/>
    <s v="Demorado"/>
    <s v="Sevilla"/>
    <x v="2"/>
    <n v="141"/>
    <s v="Venta"/>
    <n v="57359.040000000001"/>
    <n v="1493711"/>
    <n v="1194968.8"/>
    <n v="241383.15999999995"/>
    <s v="Ángeles"/>
    <x v="6"/>
  </r>
  <r>
    <n v="1015"/>
    <d v="2016-12-31T00:00:00"/>
    <d v="2017-12-03T00:00:00"/>
    <s v="Demorado"/>
    <s v="Cádiz"/>
    <x v="4"/>
    <n v="162"/>
    <s v="Venta"/>
    <n v="59572.88"/>
    <n v="1544957"/>
    <n v="1235965.6000000001"/>
    <n v="249418.5199999999"/>
    <s v="Sabrina"/>
    <x v="5"/>
  </r>
  <r>
    <n v="1016"/>
    <d v="2017-01-01T00:00:00"/>
    <d v="2017-10-24T00:00:00"/>
    <s v="Demorado"/>
    <s v="Málaga"/>
    <x v="4"/>
    <n v="138"/>
    <s v="Venta"/>
    <n v="50074.559999999998"/>
    <n v="1313349"/>
    <n v="1050679.2"/>
    <n v="212595.24000000005"/>
    <s v="Ángeles"/>
    <x v="2"/>
  </r>
  <r>
    <n v="1017"/>
    <d v="2017-01-01T00:00:00"/>
    <d v="2017-10-23T00:00:00"/>
    <s v="Demorado"/>
    <s v="Córdoba"/>
    <x v="4"/>
    <n v="210"/>
    <s v="Venta"/>
    <n v="83132.479999999996"/>
    <n v="2138347"/>
    <n v="1710677.6"/>
    <n v="344536.91999999993"/>
    <s v="Romina"/>
    <x v="6"/>
  </r>
  <r>
    <n v="1018"/>
    <d v="2017-01-01T00:00:00"/>
    <d v="2017-08-17T00:00:00"/>
    <s v="Demorado"/>
    <s v="Córdoba"/>
    <x v="0"/>
    <n v="265"/>
    <s v="Venta"/>
    <n v="53263.56"/>
    <n v="1396549"/>
    <n v="1117239.2"/>
    <n v="226046.24000000005"/>
    <s v="Iván"/>
    <x v="3"/>
  </r>
  <r>
    <n v="1019"/>
    <d v="2017-01-02T00:00:00"/>
    <d v="2017-08-24T00:00:00"/>
    <s v="Demorado"/>
    <s v="Sevilla"/>
    <x v="3"/>
    <n v="40"/>
    <s v="Alquiler"/>
    <n v="13845.36"/>
    <n v="406469"/>
    <n v="325175.2"/>
    <n v="67448.439999999988"/>
    <s v="Iván"/>
    <x v="0"/>
  </r>
  <r>
    <n v="1020"/>
    <d v="2017-01-02T00:00:00"/>
    <d v="2017-10-07T00:00:00"/>
    <s v="Demorado"/>
    <s v="Córdoba"/>
    <x v="2"/>
    <n v="194"/>
    <s v="Venta"/>
    <n v="45984.2"/>
    <n v="1213340"/>
    <n v="970672"/>
    <n v="196683.8"/>
    <s v="Ángeles"/>
    <x v="13"/>
  </r>
  <r>
    <n v="1021"/>
    <d v="2017-01-02T00:00:00"/>
    <d v="2017-10-24T00:00:00"/>
    <s v="Demorado"/>
    <s v="Málaga"/>
    <x v="5"/>
    <n v="82"/>
    <s v="Alquiler"/>
    <n v="17154.48"/>
    <n v="489447"/>
    <n v="391557.6"/>
    <n v="80734.920000000027"/>
    <s v="Carlos"/>
    <x v="7"/>
  </r>
  <r>
    <n v="1022"/>
    <d v="2017-01-03T00:00:00"/>
    <d v="2017-11-10T00:00:00"/>
    <s v="Demorado"/>
    <s v="Málaga"/>
    <x v="0"/>
    <n v="233"/>
    <s v="Venta"/>
    <n v="45995.12"/>
    <n v="1214138"/>
    <n v="971310.4"/>
    <n v="196832.47999999998"/>
    <s v="Carlos"/>
    <x v="0"/>
  </r>
  <r>
    <n v="1023"/>
    <d v="2017-01-03T00:00:00"/>
    <d v="2017-10-16T00:00:00"/>
    <s v="Demorado"/>
    <s v="Cádiz"/>
    <x v="1"/>
    <n v="100"/>
    <s v="Venta"/>
    <n v="34460.199999999997"/>
    <n v="926465"/>
    <n v="741172"/>
    <n v="150832.79999999999"/>
    <s v="Arturo"/>
    <x v="7"/>
  </r>
  <r>
    <n v="1024"/>
    <d v="2017-01-03T00:00:00"/>
    <d v="2017-11-19T00:00:00"/>
    <s v="Demorado"/>
    <s v="Málaga"/>
    <x v="2"/>
    <n v="167"/>
    <s v="Venta"/>
    <n v="63952.959999999999"/>
    <n v="1651909"/>
    <n v="1321527.2"/>
    <n v="266428.84000000003"/>
    <s v="Romina"/>
    <x v="1"/>
  </r>
  <r>
    <n v="1025"/>
    <d v="2017-01-04T00:00:00"/>
    <d v="2017-05-07T00:00:00"/>
    <s v="En Tiempo"/>
    <s v="Sevilla"/>
    <x v="2"/>
    <n v="210"/>
    <s v="Venta"/>
    <n v="80198.960000000006"/>
    <n v="2059109"/>
    <n v="1647287.2"/>
    <n v="331622.84000000003"/>
    <s v="Iván"/>
    <x v="11"/>
  </r>
  <r>
    <n v="1026"/>
    <d v="2017-01-04T00:00:00"/>
    <d v="2017-07-10T00:00:00"/>
    <s v="Demorado"/>
    <s v="Cádiz"/>
    <x v="3"/>
    <n v="203"/>
    <s v="Venta"/>
    <n v="48250.48"/>
    <n v="1267747"/>
    <n v="1014197.6"/>
    <n v="205298.92"/>
    <s v="Sabrina"/>
    <x v="3"/>
  </r>
  <r>
    <n v="1027"/>
    <d v="2017-01-04T00:00:00"/>
    <d v="2017-11-06T00:00:00"/>
    <s v="Demorado"/>
    <s v="Cádiz"/>
    <x v="0"/>
    <n v="75"/>
    <s v="Alquiler"/>
    <n v="13082.88"/>
    <n v="389457"/>
    <n v="311565.59999999998"/>
    <n v="64808.520000000026"/>
    <s v="Carlos"/>
    <x v="10"/>
  </r>
  <r>
    <n v="1028"/>
    <d v="2017-01-05T00:00:00"/>
    <d v="2017-11-25T00:00:00"/>
    <s v="Demorado"/>
    <s v="Sevilla"/>
    <x v="2"/>
    <n v="78"/>
    <s v="Alquiler"/>
    <n v="23439.64"/>
    <n v="646901"/>
    <n v="517520.8"/>
    <n v="105940.56000000001"/>
    <s v="Carlos"/>
    <x v="1"/>
  </r>
  <r>
    <n v="1029"/>
    <d v="2017-01-05T00:00:00"/>
    <d v="2017-07-25T00:00:00"/>
    <s v="Demorado"/>
    <s v="Córdoba"/>
    <x v="2"/>
    <n v="264"/>
    <s v="Venta"/>
    <n v="42459.24"/>
    <n v="1125666"/>
    <n v="900532.8"/>
    <n v="182673.95999999996"/>
    <s v="Carlos"/>
    <x v="4"/>
  </r>
  <r>
    <n v="1030"/>
    <d v="2017-01-05T00:00:00"/>
    <d v="2017-12-12T00:00:00"/>
    <s v="Demorado"/>
    <s v="Málaga"/>
    <x v="0"/>
    <n v="216"/>
    <s v="Venta"/>
    <n v="46876.2"/>
    <n v="1230990"/>
    <n v="984792"/>
    <n v="199321.8"/>
    <s v="Ángeles"/>
    <x v="0"/>
  </r>
  <r>
    <n v="1031"/>
    <d v="2017-01-05T00:00:00"/>
    <d v="2017-08-08T00:00:00"/>
    <s v="Demorado"/>
    <s v="Cádiz"/>
    <x v="1"/>
    <n v="138"/>
    <s v="Venta"/>
    <n v="43443.08"/>
    <n v="1143162"/>
    <n v="914529.6"/>
    <n v="185189.32"/>
    <s v="Ángeles"/>
    <x v="13"/>
  </r>
  <r>
    <n v="1032"/>
    <d v="2017-01-06T00:00:00"/>
    <d v="2017-11-29T00:00:00"/>
    <s v="Demorado"/>
    <s v="Sevilla"/>
    <x v="3"/>
    <n v="164"/>
    <s v="Venta"/>
    <n v="49432"/>
    <n v="1298735"/>
    <n v="1038988"/>
    <n v="210315"/>
    <s v="Sabrina"/>
    <x v="4"/>
  </r>
  <r>
    <n v="1033"/>
    <d v="2017-01-06T00:00:00"/>
    <d v="2017-06-07T00:00:00"/>
    <s v="Demorado"/>
    <s v="Málaga"/>
    <x v="6"/>
    <n v="168"/>
    <s v="Venta"/>
    <n v="48851.88"/>
    <n v="1273157"/>
    <n v="1018525.6"/>
    <n v="205779.52000000002"/>
    <s v="Sabrina"/>
    <x v="3"/>
  </r>
  <r>
    <n v="1034"/>
    <d v="2017-01-06T00:00:00"/>
    <d v="2017-07-07T00:00:00"/>
    <s v="Demorado"/>
    <s v="Cádiz"/>
    <x v="6"/>
    <n v="150"/>
    <s v="Venta"/>
    <n v="35883.199999999997"/>
    <n v="959840"/>
    <n v="767872"/>
    <n v="156084.79999999999"/>
    <s v="Sabrina"/>
    <x v="9"/>
  </r>
  <r>
    <n v="1035"/>
    <d v="2017-01-07T00:00:00"/>
    <d v="2017-11-19T00:00:00"/>
    <s v="Demorado"/>
    <s v="Sevilla"/>
    <x v="0"/>
    <n v="245"/>
    <s v="Venta"/>
    <n v="94867.520000000004"/>
    <n v="2435273"/>
    <n v="1948218.4"/>
    <n v="392187.08000000007"/>
    <s v="Iván"/>
    <x v="12"/>
  </r>
  <r>
    <n v="1036"/>
    <d v="2017-01-07T00:00:00"/>
    <d v="2017-08-31T00:00:00"/>
    <s v="Demorado"/>
    <s v="Málaga"/>
    <x v="1"/>
    <n v="174"/>
    <s v="Venta"/>
    <n v="64799.4"/>
    <n v="1673045"/>
    <n v="1338436"/>
    <n v="269809.59999999998"/>
    <s v="Sabrina"/>
    <x v="9"/>
  </r>
  <r>
    <n v="1037"/>
    <d v="2017-01-08T00:00:00"/>
    <d v="2017-12-12T00:00:00"/>
    <s v="Demorado"/>
    <s v="Sevilla"/>
    <x v="1"/>
    <n v="267"/>
    <s v="Venta"/>
    <n v="99215.92"/>
    <n v="2533208"/>
    <n v="2026566.4"/>
    <n v="407425.68000000011"/>
    <s v="Iván"/>
    <x v="12"/>
  </r>
  <r>
    <n v="1038"/>
    <d v="2017-01-08T00:00:00"/>
    <d v="2017-04-09T00:00:00"/>
    <s v="En Tiempo"/>
    <s v="Málaga"/>
    <x v="2"/>
    <n v="53"/>
    <s v="Alquiler"/>
    <n v="12042.04"/>
    <n v="361811"/>
    <n v="289448.8"/>
    <n v="60320.160000000011"/>
    <s v="Romina"/>
    <x v="13"/>
  </r>
  <r>
    <n v="1039"/>
    <d v="2017-01-09T00:00:00"/>
    <d v="2017-10-28T00:00:00"/>
    <s v="Demorado"/>
    <s v="Cádiz"/>
    <x v="2"/>
    <n v="260"/>
    <s v="Venta"/>
    <n v="56779.6"/>
    <n v="1477925"/>
    <n v="1182340"/>
    <n v="238805.4"/>
    <s v="Arturo"/>
    <x v="3"/>
  </r>
  <r>
    <n v="1040"/>
    <d v="2017-01-09T00:00:00"/>
    <d v="2017-09-16T00:00:00"/>
    <s v="Demorado"/>
    <s v="Málaga"/>
    <x v="6"/>
    <n v="159"/>
    <s v="Venta"/>
    <n v="52028.6"/>
    <n v="1351925"/>
    <n v="1081540"/>
    <n v="218356.4"/>
    <s v="Iván"/>
    <x v="9"/>
  </r>
  <r>
    <n v="1041"/>
    <d v="2017-01-09T00:00:00"/>
    <d v="2017-08-26T00:00:00"/>
    <s v="Demorado"/>
    <s v="Cádiz"/>
    <x v="1"/>
    <n v="279"/>
    <s v="Venta"/>
    <n v="68098.080000000002"/>
    <n v="1768787"/>
    <n v="1415029.6"/>
    <n v="285659.31999999989"/>
    <s v="Carlos"/>
    <x v="9"/>
  </r>
  <r>
    <n v="1042"/>
    <d v="2017-01-10T00:00:00"/>
    <d v="2017-12-07T00:00:00"/>
    <s v="Demorado"/>
    <s v="Sevilla"/>
    <x v="5"/>
    <n v="84"/>
    <s v="Alquiler"/>
    <n v="14225.4"/>
    <n v="410795"/>
    <n v="328636"/>
    <n v="67933.600000000006"/>
    <s v="Ángeles"/>
    <x v="5"/>
  </r>
  <r>
    <n v="1043"/>
    <d v="2017-01-11T00:00:00"/>
    <d v="2017-06-19T00:00:00"/>
    <s v="Demorado"/>
    <s v="Sevilla"/>
    <x v="4"/>
    <n v="183"/>
    <s v="Venta"/>
    <n v="72741.16"/>
    <n v="1880489"/>
    <n v="1504391.2"/>
    <n v="303356.64"/>
    <s v="Arturo"/>
    <x v="5"/>
  </r>
  <r>
    <n v="1044"/>
    <d v="2017-01-11T00:00:00"/>
    <d v="2017-12-11T00:00:00"/>
    <s v="Demorado"/>
    <s v="Cádiz"/>
    <x v="1"/>
    <n v="212"/>
    <s v="Venta"/>
    <n v="63356.84"/>
    <n v="1639681"/>
    <n v="1311744.8"/>
    <n v="264579.36"/>
    <s v="Carlos"/>
    <x v="12"/>
  </r>
  <r>
    <n v="1045"/>
    <d v="2017-01-11T00:00:00"/>
    <d v="2017-10-09T00:00:00"/>
    <s v="Demorado"/>
    <s v="Málaga"/>
    <x v="4"/>
    <n v="255"/>
    <s v="Venta"/>
    <n v="94971.8"/>
    <n v="2439405"/>
    <n v="1951524"/>
    <n v="392909.2"/>
    <s v="Carlos"/>
    <x v="15"/>
  </r>
  <r>
    <n v="1046"/>
    <d v="2017-01-11T00:00:00"/>
    <d v="2017-09-04T00:00:00"/>
    <s v="Demorado"/>
    <s v="Cádiz"/>
    <x v="5"/>
    <n v="233"/>
    <s v="Venta"/>
    <n v="71936.2"/>
    <n v="1859765"/>
    <n v="1487812"/>
    <n v="300016.8"/>
    <s v="Sabrina"/>
    <x v="12"/>
  </r>
  <r>
    <n v="1047"/>
    <d v="2017-01-11T00:00:00"/>
    <d v="2017-11-27T00:00:00"/>
    <s v="Demorado"/>
    <s v="Sevilla"/>
    <x v="2"/>
    <n v="154"/>
    <s v="Venta"/>
    <n v="37106.720000000001"/>
    <n v="986178"/>
    <n v="788942.4"/>
    <n v="160128.87999999998"/>
    <s v="Iván"/>
    <x v="4"/>
  </r>
  <r>
    <n v="1048"/>
    <d v="2017-01-12T00:00:00"/>
    <d v="2017-09-25T00:00:00"/>
    <s v="Demorado"/>
    <s v="Málaga"/>
    <x v="5"/>
    <n v="275"/>
    <s v="Venta"/>
    <n v="93875.88"/>
    <n v="2399057"/>
    <n v="1919245.6"/>
    <n v="385935.5199999999"/>
    <s v="Sabrina"/>
    <x v="6"/>
  </r>
  <r>
    <n v="1049"/>
    <d v="2017-01-12T00:00:00"/>
    <d v="2017-04-21T00:00:00"/>
    <s v="En Tiempo"/>
    <s v="Cádiz"/>
    <x v="3"/>
    <n v="68"/>
    <s v="Alquiler"/>
    <n v="25716.48"/>
    <n v="709472"/>
    <n v="567577.59999999998"/>
    <n v="116177.92000000003"/>
    <s v="Carlos"/>
    <x v="1"/>
  </r>
  <r>
    <n v="1050"/>
    <d v="2017-01-12T00:00:00"/>
    <d v="2017-09-16T00:00:00"/>
    <s v="Demorado"/>
    <s v="Sevilla"/>
    <x v="6"/>
    <n v="114"/>
    <s v="Alquiler"/>
    <n v="27259.200000000001"/>
    <n v="740165"/>
    <n v="592132"/>
    <n v="120773.8"/>
    <s v="Romina"/>
    <x v="3"/>
  </r>
  <r>
    <n v="1051"/>
    <d v="2017-01-12T00:00:00"/>
    <d v="2017-10-08T00:00:00"/>
    <s v="Demorado"/>
    <s v="Córdoba"/>
    <x v="5"/>
    <n v="243"/>
    <s v="Venta"/>
    <n v="76478.92"/>
    <n v="1976933"/>
    <n v="1581546.4"/>
    <n v="318907.68000000011"/>
    <s v="Arturo"/>
    <x v="3"/>
  </r>
  <r>
    <n v="1052"/>
    <d v="2017-01-12T00:00:00"/>
    <d v="2017-12-12T00:00:00"/>
    <s v="Demorado"/>
    <s v="Córdoba"/>
    <x v="5"/>
    <n v="68"/>
    <s v="Alquiler"/>
    <n v="23791"/>
    <n v="661085"/>
    <n v="528868"/>
    <n v="108426"/>
    <s v="Ángeles"/>
    <x v="6"/>
  </r>
  <r>
    <n v="1053"/>
    <d v="2017-01-13T00:00:00"/>
    <d v="2017-07-10T00:00:00"/>
    <s v="Demorado"/>
    <s v="Cádiz"/>
    <x v="5"/>
    <n v="36"/>
    <s v="Alquiler"/>
    <n v="8004.2"/>
    <n v="260765"/>
    <n v="208612"/>
    <n v="44148.800000000003"/>
    <s v="Ángeles"/>
    <x v="9"/>
  </r>
  <r>
    <n v="1054"/>
    <d v="2017-01-14T00:00:00"/>
    <d v="2017-05-15T00:00:00"/>
    <s v="En Tiempo"/>
    <s v="Córdoba"/>
    <x v="5"/>
    <n v="245"/>
    <s v="Venta"/>
    <n v="84935.84"/>
    <n v="2175256"/>
    <n v="1740204.8"/>
    <n v="350115.36"/>
    <s v="Romina"/>
    <x v="4"/>
  </r>
  <r>
    <n v="1055"/>
    <d v="2017-01-14T00:00:00"/>
    <d v="2017-10-30T00:00:00"/>
    <s v="Demorado"/>
    <s v="Málaga"/>
    <x v="3"/>
    <n v="144"/>
    <s v="Venta"/>
    <n v="49411.32"/>
    <n v="1286893"/>
    <n v="1029514.4"/>
    <n v="207967.27999999997"/>
    <s v="Arturo"/>
    <x v="5"/>
  </r>
  <r>
    <n v="1056"/>
    <d v="2017-01-15T00:00:00"/>
    <d v="2017-06-02T00:00:00"/>
    <s v="En Tiempo"/>
    <s v="Sevilla"/>
    <x v="5"/>
    <n v="41"/>
    <s v="Alquiler"/>
    <n v="11264.2"/>
    <n v="336590"/>
    <n v="269272"/>
    <n v="56053.8"/>
    <s v="Romina"/>
    <x v="8"/>
  </r>
  <r>
    <n v="1057"/>
    <d v="2017-01-15T00:00:00"/>
    <d v="2017-12-30T00:00:00"/>
    <s v="Demorado"/>
    <s v="Málaga"/>
    <x v="0"/>
    <n v="86"/>
    <s v="Alquiler"/>
    <n v="22840"/>
    <n v="636335"/>
    <n v="509068"/>
    <n v="104427"/>
    <s v="Ángeles"/>
    <x v="10"/>
  </r>
  <r>
    <n v="1058"/>
    <d v="2017-01-15T00:00:00"/>
    <d v="2018-01-06T00:00:00"/>
    <s v="Demorado"/>
    <s v="Sevilla"/>
    <x v="0"/>
    <n v="215"/>
    <s v="Venta"/>
    <n v="76162.080000000002"/>
    <n v="1956312"/>
    <n v="1565049.6"/>
    <n v="315100.31999999989"/>
    <s v="Carlos"/>
    <x v="3"/>
  </r>
  <r>
    <n v="1059"/>
    <d v="2017-01-16T00:00:00"/>
    <d v="2017-09-20T00:00:00"/>
    <s v="Demorado"/>
    <s v="Málaga"/>
    <x v="6"/>
    <n v="127"/>
    <s v="Alquiler"/>
    <n v="22025.200000000001"/>
    <n v="609715"/>
    <n v="487772"/>
    <n v="99917.8"/>
    <s v="Iván"/>
    <x v="0"/>
  </r>
  <r>
    <n v="1060"/>
    <d v="2017-01-17T00:00:00"/>
    <d v="2017-12-11T00:00:00"/>
    <s v="Demorado"/>
    <s v="Málaga"/>
    <x v="6"/>
    <n v="74"/>
    <s v="Alquiler"/>
    <n v="18788.400000000001"/>
    <n v="537045"/>
    <n v="429636"/>
    <n v="88620.6"/>
    <s v="Iván"/>
    <x v="11"/>
  </r>
  <r>
    <n v="1061"/>
    <d v="2017-01-17T00:00:00"/>
    <d v="2017-12-17T00:00:00"/>
    <s v="Demorado"/>
    <s v="Córdoba"/>
    <x v="1"/>
    <n v="39"/>
    <s v="Alquiler"/>
    <n v="9246.6"/>
    <n v="296000"/>
    <n v="236800"/>
    <n v="49953.4"/>
    <s v="Carlos"/>
    <x v="10"/>
  </r>
  <r>
    <n v="1062"/>
    <d v="2017-01-18T00:00:00"/>
    <d v="2017-09-20T00:00:00"/>
    <s v="Demorado"/>
    <s v="Málaga"/>
    <x v="2"/>
    <n v="64"/>
    <s v="Alquiler"/>
    <n v="24947.08"/>
    <n v="688537"/>
    <n v="550829.6"/>
    <n v="112760.32000000002"/>
    <s v="Carlos"/>
    <x v="9"/>
  </r>
  <r>
    <n v="1063"/>
    <d v="2017-01-19T00:00:00"/>
    <d v="2017-09-05T00:00:00"/>
    <s v="Demorado"/>
    <s v="Cádiz"/>
    <x v="3"/>
    <n v="206"/>
    <s v="Venta"/>
    <n v="74275.64"/>
    <n v="1923026"/>
    <n v="1538420.8"/>
    <n v="310329.55999999994"/>
    <s v="Iván"/>
    <x v="4"/>
  </r>
  <r>
    <n v="1064"/>
    <d v="2017-01-19T00:00:00"/>
    <d v="2017-11-20T00:00:00"/>
    <s v="Demorado"/>
    <s v="Sevilla"/>
    <x v="4"/>
    <n v="76"/>
    <s v="Alquiler"/>
    <n v="23188"/>
    <n v="643685"/>
    <n v="514948"/>
    <n v="105549"/>
    <s v="Romina"/>
    <x v="5"/>
  </r>
  <r>
    <n v="1065"/>
    <d v="2017-01-19T00:00:00"/>
    <d v="2017-10-14T00:00:00"/>
    <s v="Demorado"/>
    <s v="Cádiz"/>
    <x v="3"/>
    <n v="196"/>
    <s v="Venta"/>
    <n v="59073"/>
    <n v="1539285"/>
    <n v="1231428"/>
    <n v="248784"/>
    <s v="Carlos"/>
    <x v="4"/>
  </r>
  <r>
    <n v="1066"/>
    <d v="2017-01-20T00:00:00"/>
    <d v="2017-06-24T00:00:00"/>
    <s v="Demorado"/>
    <s v="Cádiz"/>
    <x v="6"/>
    <n v="280"/>
    <s v="Venta"/>
    <n v="111689.32"/>
    <n v="2844493"/>
    <n v="2275594.4"/>
    <n v="457209.28000000009"/>
    <s v="Arturo"/>
    <x v="1"/>
  </r>
  <r>
    <n v="1067"/>
    <d v="2017-01-20T00:00:00"/>
    <d v="2017-11-08T00:00:00"/>
    <s v="Demorado"/>
    <s v="Córdoba"/>
    <x v="5"/>
    <n v="104"/>
    <s v="Venta"/>
    <n v="34879.800000000003"/>
    <n v="929105"/>
    <n v="743284"/>
    <n v="150941.20000000001"/>
    <s v="Arturo"/>
    <x v="13"/>
  </r>
  <r>
    <n v="1068"/>
    <d v="2017-01-21T00:00:00"/>
    <d v="2017-10-17T00:00:00"/>
    <s v="Demorado"/>
    <s v="Córdoba"/>
    <x v="4"/>
    <n v="218"/>
    <s v="Venta"/>
    <n v="57697.88"/>
    <n v="1507682"/>
    <n v="1206145.6000000001"/>
    <n v="243838.5199999999"/>
    <s v="Carlos"/>
    <x v="11"/>
  </r>
  <r>
    <n v="1069"/>
    <d v="2017-01-21T00:00:00"/>
    <d v="2017-05-03T00:00:00"/>
    <s v="En Tiempo"/>
    <s v="Sevilla"/>
    <x v="6"/>
    <n v="105"/>
    <s v="Venta"/>
    <n v="41722.76"/>
    <n v="1102229"/>
    <n v="881783.2"/>
    <n v="178723.04000000004"/>
    <s v="Arturo"/>
    <x v="9"/>
  </r>
  <r>
    <n v="1070"/>
    <d v="2017-01-21T00:00:00"/>
    <d v="2017-08-23T00:00:00"/>
    <s v="Demorado"/>
    <s v="Sevilla"/>
    <x v="1"/>
    <n v="227"/>
    <s v="Venta"/>
    <n v="45873.36"/>
    <n v="1199269"/>
    <n v="959415.2"/>
    <n v="193980.44000000006"/>
    <s v="Arturo"/>
    <x v="5"/>
  </r>
  <r>
    <n v="1071"/>
    <d v="2017-01-21T00:00:00"/>
    <d v="2017-04-27T00:00:00"/>
    <s v="En Tiempo"/>
    <s v="Córdoba"/>
    <x v="6"/>
    <n v="114"/>
    <s v="Venta"/>
    <n v="44571.08"/>
    <n v="1170937"/>
    <n v="936749.6"/>
    <n v="189616.32"/>
    <s v="Romina"/>
    <x v="0"/>
  </r>
  <r>
    <n v="1072"/>
    <d v="2017-01-22T00:00:00"/>
    <d v="2017-04-23T00:00:00"/>
    <s v="En Tiempo"/>
    <s v="Sevilla"/>
    <x v="4"/>
    <n v="128"/>
    <s v="Alquiler"/>
    <n v="22918.080000000002"/>
    <n v="628637"/>
    <n v="502909.6"/>
    <n v="102809.32000000002"/>
    <s v="Romina"/>
    <x v="8"/>
  </r>
  <r>
    <n v="1073"/>
    <d v="2017-01-22T00:00:00"/>
    <d v="2017-07-25T00:00:00"/>
    <s v="Demorado"/>
    <s v="Córdoba"/>
    <x v="0"/>
    <n v="241"/>
    <s v="Venta"/>
    <n v="82237.64"/>
    <n v="2120351"/>
    <n v="1696280.8"/>
    <n v="341832.55999999994"/>
    <s v="Sabrina"/>
    <x v="0"/>
  </r>
  <r>
    <n v="1074"/>
    <d v="2017-01-22T00:00:00"/>
    <d v="2017-09-19T00:00:00"/>
    <s v="Demorado"/>
    <s v="Cádiz"/>
    <x v="1"/>
    <n v="287"/>
    <s v="Venta"/>
    <n v="84556.2"/>
    <n v="2178315"/>
    <n v="1742652"/>
    <n v="351106.8"/>
    <s v="Carlos"/>
    <x v="0"/>
  </r>
  <r>
    <n v="1075"/>
    <d v="2017-01-23T00:00:00"/>
    <d v="2017-09-20T00:00:00"/>
    <s v="Demorado"/>
    <s v="Málaga"/>
    <x v="4"/>
    <n v="286"/>
    <s v="Venta"/>
    <n v="89884"/>
    <n v="2311535"/>
    <n v="1849228"/>
    <n v="372423"/>
    <s v="Iván"/>
    <x v="2"/>
  </r>
  <r>
    <n v="1076"/>
    <d v="2017-01-23T00:00:00"/>
    <d v="2017-04-26T00:00:00"/>
    <s v="En Tiempo"/>
    <s v="Cádiz"/>
    <x v="1"/>
    <n v="65"/>
    <s v="Alquiler"/>
    <n v="11201.72"/>
    <n v="334853"/>
    <n v="267882.40000000002"/>
    <n v="55768.879999999976"/>
    <s v="Sabrina"/>
    <x v="13"/>
  </r>
  <r>
    <n v="1077"/>
    <d v="2017-01-23T00:00:00"/>
    <d v="2018-01-14T00:00:00"/>
    <s v="Demorado"/>
    <s v="Málaga"/>
    <x v="3"/>
    <n v="207"/>
    <s v="Venta"/>
    <n v="75245.16"/>
    <n v="1948089"/>
    <n v="1558471.2"/>
    <n v="314372.64"/>
    <s v="Ángeles"/>
    <x v="8"/>
  </r>
  <r>
    <n v="1078"/>
    <d v="2017-01-24T00:00:00"/>
    <d v="2017-11-28T00:00:00"/>
    <s v="Demorado"/>
    <s v="Córdoba"/>
    <x v="1"/>
    <n v="248"/>
    <s v="Venta"/>
    <n v="73282.759999999995"/>
    <n v="1887129"/>
    <n v="1509703.2"/>
    <n v="304143.04000000004"/>
    <s v="Romina"/>
    <x v="3"/>
  </r>
  <r>
    <n v="1079"/>
    <d v="2017-01-24T00:00:00"/>
    <d v="2017-10-19T00:00:00"/>
    <s v="Demorado"/>
    <s v="Málaga"/>
    <x v="4"/>
    <n v="88"/>
    <s v="Venta"/>
    <n v="29933.439999999999"/>
    <n v="814171"/>
    <n v="651336.80000000005"/>
    <n v="132900.75999999995"/>
    <s v="Sabrina"/>
    <x v="10"/>
  </r>
  <r>
    <n v="1080"/>
    <d v="2017-01-24T00:00:00"/>
    <d v="2017-12-15T00:00:00"/>
    <s v="Demorado"/>
    <s v="Sevilla"/>
    <x v="2"/>
    <n v="284"/>
    <s v="Venta"/>
    <n v="90092.160000000003"/>
    <n v="2315839"/>
    <n v="1852671.2"/>
    <n v="373075.64"/>
    <s v="Carlos"/>
    <x v="9"/>
  </r>
  <r>
    <n v="1081"/>
    <d v="2017-01-24T00:00:00"/>
    <d v="2017-10-13T00:00:00"/>
    <s v="Demorado"/>
    <s v="Cádiz"/>
    <x v="3"/>
    <n v="176"/>
    <s v="Venta"/>
    <n v="44330.8"/>
    <n v="1164905"/>
    <n v="931924"/>
    <n v="188650.2"/>
    <s v="Romina"/>
    <x v="3"/>
  </r>
  <r>
    <n v="1082"/>
    <d v="2017-01-25T00:00:00"/>
    <d v="2017-05-06T00:00:00"/>
    <s v="En Tiempo"/>
    <s v="Sevilla"/>
    <x v="4"/>
    <n v="169"/>
    <s v="Venta"/>
    <n v="63401.120000000003"/>
    <n v="1651613"/>
    <n v="1321290.3999999999"/>
    <n v="266921.4800000001"/>
    <s v="Romina"/>
    <x v="11"/>
  </r>
  <r>
    <n v="1083"/>
    <d v="2017-01-25T00:00:00"/>
    <d v="2018-01-02T00:00:00"/>
    <s v="Demorado"/>
    <s v="Córdoba"/>
    <x v="1"/>
    <n v="207"/>
    <s v="Venta"/>
    <n v="52506.2"/>
    <n v="1368515"/>
    <n v="1094812"/>
    <n v="221196.79999999999"/>
    <s v="Romina"/>
    <x v="13"/>
  </r>
  <r>
    <n v="1084"/>
    <d v="2017-01-25T00:00:00"/>
    <d v="2017-05-03T00:00:00"/>
    <s v="En Tiempo"/>
    <s v="Cádiz"/>
    <x v="0"/>
    <n v="283"/>
    <s v="Venta"/>
    <n v="54176.52"/>
    <n v="1406623"/>
    <n v="1125298.3999999999"/>
    <n v="227148.0800000001"/>
    <s v="Carlos"/>
    <x v="12"/>
  </r>
  <r>
    <n v="1085"/>
    <d v="2017-01-25T00:00:00"/>
    <d v="2017-06-19T00:00:00"/>
    <s v="En Tiempo"/>
    <s v="Sevilla"/>
    <x v="3"/>
    <n v="42"/>
    <s v="Alquiler"/>
    <n v="16314"/>
    <n v="460660"/>
    <n v="368528"/>
    <n v="75818"/>
    <s v="Carlos"/>
    <x v="3"/>
  </r>
  <r>
    <n v="1086"/>
    <d v="2017-01-25T00:00:00"/>
    <d v="2017-05-23T00:00:00"/>
    <s v="En Tiempo"/>
    <s v="Málaga"/>
    <x v="0"/>
    <n v="253"/>
    <s v="Venta"/>
    <n v="100690.2"/>
    <n v="2582665"/>
    <n v="2066132"/>
    <n v="415842.8"/>
    <s v="Romina"/>
    <x v="6"/>
  </r>
  <r>
    <n v="1087"/>
    <d v="2017-01-26T00:00:00"/>
    <d v="2018-01-13T00:00:00"/>
    <s v="Demorado"/>
    <s v="Cádiz"/>
    <x v="1"/>
    <n v="194"/>
    <s v="Venta"/>
    <n v="46937.2"/>
    <n v="1236215"/>
    <n v="988972"/>
    <n v="200305.8"/>
    <s v="Sabrina"/>
    <x v="3"/>
  </r>
  <r>
    <n v="1088"/>
    <d v="2017-01-26T00:00:00"/>
    <d v="2017-10-20T00:00:00"/>
    <s v="Demorado"/>
    <s v="Córdoba"/>
    <x v="1"/>
    <n v="139"/>
    <s v="Alquiler"/>
    <n v="29172.04"/>
    <n v="796661"/>
    <n v="637328.80000000005"/>
    <n v="130160.15999999995"/>
    <s v="Arturo"/>
    <x v="3"/>
  </r>
  <r>
    <n v="1089"/>
    <d v="2017-01-27T00:00:00"/>
    <d v="2017-06-01T00:00:00"/>
    <s v="En Tiempo"/>
    <s v="Cádiz"/>
    <x v="3"/>
    <n v="165"/>
    <s v="Venta"/>
    <n v="42208.92"/>
    <n v="1117733"/>
    <n v="894186.4"/>
    <n v="181337.68"/>
    <s v="Romina"/>
    <x v="13"/>
  </r>
  <r>
    <n v="1090"/>
    <d v="2017-01-28T00:00:00"/>
    <d v="2017-10-22T00:00:00"/>
    <s v="Demorado"/>
    <s v="Málaga"/>
    <x v="1"/>
    <n v="249"/>
    <s v="Venta"/>
    <n v="71950.720000000001"/>
    <n v="1853278"/>
    <n v="1482622.4"/>
    <n v="298704.88000000012"/>
    <s v="Arturo"/>
    <x v="7"/>
  </r>
  <r>
    <n v="1091"/>
    <d v="2017-01-28T00:00:00"/>
    <d v="2018-01-26T00:00:00"/>
    <s v="Demorado"/>
    <s v="Cádiz"/>
    <x v="0"/>
    <n v="103"/>
    <s v="Venta"/>
    <n v="36931"/>
    <n v="980285"/>
    <n v="784228"/>
    <n v="159126"/>
    <s v="Iván"/>
    <x v="13"/>
  </r>
  <r>
    <n v="1092"/>
    <d v="2017-01-29T00:00:00"/>
    <d v="2017-10-28T00:00:00"/>
    <s v="Demorado"/>
    <s v="Sevilla"/>
    <x v="6"/>
    <n v="294"/>
    <s v="Venta"/>
    <n v="84411"/>
    <n v="2166860"/>
    <n v="1733488"/>
    <n v="348961"/>
    <s v="Romina"/>
    <x v="9"/>
  </r>
  <r>
    <n v="1093"/>
    <d v="2017-01-31T00:00:00"/>
    <d v="2017-09-09T00:00:00"/>
    <s v="Demorado"/>
    <s v="Cádiz"/>
    <x v="3"/>
    <n v="215"/>
    <s v="Venta"/>
    <n v="87573.759999999995"/>
    <n v="2245829"/>
    <n v="1796663.2"/>
    <n v="361592.04000000004"/>
    <s v="Romina"/>
    <x v="15"/>
  </r>
  <r>
    <n v="1094"/>
    <d v="2017-02-01T00:00:00"/>
    <d v="2017-05-31T00:00:00"/>
    <s v="En Tiempo"/>
    <s v="Cádiz"/>
    <x v="1"/>
    <n v="136"/>
    <s v="Venta"/>
    <n v="46445.08"/>
    <n v="1223962"/>
    <n v="979169.6"/>
    <n v="198347.32"/>
    <s v="Romina"/>
    <x v="2"/>
  </r>
  <r>
    <n v="1095"/>
    <d v="2017-02-01T00:00:00"/>
    <d v="2018-01-03T00:00:00"/>
    <s v="Demorado"/>
    <s v="Córdoba"/>
    <x v="1"/>
    <n v="296"/>
    <s v="Venta"/>
    <n v="70209"/>
    <n v="1809185"/>
    <n v="1447348"/>
    <n v="291628"/>
    <s v="Ángeles"/>
    <x v="11"/>
  </r>
  <r>
    <n v="1096"/>
    <d v="2017-02-01T00:00:00"/>
    <d v="2017-08-03T00:00:00"/>
    <s v="Demorado"/>
    <s v="Sevilla"/>
    <x v="6"/>
    <n v="57"/>
    <s v="Alquiler"/>
    <n v="20834.68"/>
    <n v="575877"/>
    <n v="460701.6"/>
    <n v="94340.72000000003"/>
    <s v="Arturo"/>
    <x v="4"/>
  </r>
  <r>
    <n v="1097"/>
    <d v="2017-02-01T00:00:00"/>
    <d v="2017-07-25T00:00:00"/>
    <s v="Demorado"/>
    <s v="Sevilla"/>
    <x v="4"/>
    <n v="153"/>
    <s v="Venta"/>
    <n v="30037.32"/>
    <n v="807593"/>
    <n v="646074.4"/>
    <n v="131481.27999999997"/>
    <s v="Sabrina"/>
    <x v="4"/>
  </r>
  <r>
    <n v="1098"/>
    <d v="2017-02-01T00:00:00"/>
    <d v="2017-09-11T00:00:00"/>
    <s v="Demorado"/>
    <s v="Córdoba"/>
    <x v="6"/>
    <n v="259"/>
    <s v="Venta"/>
    <n v="77229.320000000007"/>
    <n v="1997293"/>
    <n v="1597834.4"/>
    <n v="322229.28000000009"/>
    <s v="Arturo"/>
    <x v="6"/>
  </r>
  <r>
    <n v="1099"/>
    <d v="2017-02-02T00:00:00"/>
    <d v="2017-09-07T00:00:00"/>
    <s v="Demorado"/>
    <s v="Málaga"/>
    <x v="6"/>
    <n v="79"/>
    <s v="Alquiler"/>
    <n v="24262.560000000001"/>
    <n v="657799"/>
    <n v="526239.19999999995"/>
    <n v="107297.24000000005"/>
    <s v="Sabrina"/>
    <x v="13"/>
  </r>
  <r>
    <n v="1100"/>
    <d v="2017-02-02T00:00:00"/>
    <d v="2018-01-29T00:00:00"/>
    <s v="Demorado"/>
    <s v="Cádiz"/>
    <x v="1"/>
    <n v="239"/>
    <s v="Venta"/>
    <n v="71576.52"/>
    <n v="1850723"/>
    <n v="1480578.4"/>
    <n v="298568.08000000007"/>
    <s v="Iván"/>
    <x v="1"/>
  </r>
  <r>
    <n v="1101"/>
    <d v="2017-02-02T00:00:00"/>
    <d v="2017-06-11T00:00:00"/>
    <s v="En Tiempo"/>
    <s v="Sevilla"/>
    <x v="6"/>
    <n v="67"/>
    <s v="Alquiler"/>
    <n v="17575.080000000002"/>
    <n v="505437"/>
    <n v="404349.6"/>
    <n v="83512.320000000022"/>
    <s v="Carlos"/>
    <x v="3"/>
  </r>
  <r>
    <n v="1102"/>
    <d v="2017-02-02T00:00:00"/>
    <d v="2017-06-02T00:00:00"/>
    <s v="En Tiempo"/>
    <s v="Cádiz"/>
    <x v="5"/>
    <n v="264"/>
    <s v="Venta"/>
    <n v="76871.88"/>
    <n v="1987257"/>
    <n v="1589805.6"/>
    <n v="320579.5199999999"/>
    <s v="Carlos"/>
    <x v="6"/>
  </r>
  <r>
    <n v="1103"/>
    <d v="2017-02-03T00:00:00"/>
    <d v="2017-08-03T00:00:00"/>
    <s v="Demorado"/>
    <s v="Málaga"/>
    <x v="3"/>
    <n v="120"/>
    <s v="Venta"/>
    <n v="36344"/>
    <n v="968735"/>
    <n v="774988"/>
    <n v="157403"/>
    <s v="Ángeles"/>
    <x v="8"/>
  </r>
  <r>
    <n v="1104"/>
    <d v="2017-02-03T00:00:00"/>
    <d v="2017-09-04T00:00:00"/>
    <s v="Demorado"/>
    <s v="Málaga"/>
    <x v="0"/>
    <n v="110"/>
    <s v="Venta"/>
    <n v="30820.560000000001"/>
    <n v="823199"/>
    <n v="658559.19999999995"/>
    <n v="133819.24000000005"/>
    <s v="Sabrina"/>
    <x v="2"/>
  </r>
  <r>
    <n v="1105"/>
    <d v="2017-02-03T00:00:00"/>
    <d v="2017-06-11T00:00:00"/>
    <s v="En Tiempo"/>
    <s v="Sevilla"/>
    <x v="2"/>
    <n v="91"/>
    <s v="Alquiler"/>
    <n v="20642.919999999998"/>
    <n v="578133"/>
    <n v="462506.4"/>
    <n v="94983.679999999978"/>
    <s v="Romina"/>
    <x v="7"/>
  </r>
  <r>
    <n v="1106"/>
    <d v="2017-02-04T00:00:00"/>
    <d v="2017-09-26T00:00:00"/>
    <s v="Demorado"/>
    <s v="Cádiz"/>
    <x v="1"/>
    <n v="137"/>
    <s v="Venta"/>
    <n v="50147.360000000001"/>
    <n v="1315919"/>
    <n v="1052735.2"/>
    <n v="213036.44000000006"/>
    <s v="Romina"/>
    <x v="13"/>
  </r>
  <r>
    <n v="1107"/>
    <d v="2017-02-05T00:00:00"/>
    <d v="2017-05-26T00:00:00"/>
    <s v="En Tiempo"/>
    <s v="Málaga"/>
    <x v="4"/>
    <n v="101"/>
    <s v="Alquiler"/>
    <n v="24969.200000000001"/>
    <n v="687065"/>
    <n v="549652"/>
    <n v="112443.8"/>
    <s v="Romina"/>
    <x v="7"/>
  </r>
  <r>
    <n v="1108"/>
    <d v="2017-02-05T00:00:00"/>
    <d v="2017-12-04T00:00:00"/>
    <s v="Demorado"/>
    <s v="Sevilla"/>
    <x v="0"/>
    <n v="193"/>
    <s v="Venta"/>
    <n v="39758.120000000003"/>
    <n v="1045813"/>
    <n v="836650.4"/>
    <n v="169404.47999999998"/>
    <s v="Arturo"/>
    <x v="2"/>
  </r>
  <r>
    <n v="1109"/>
    <d v="2017-02-05T00:00:00"/>
    <d v="2017-05-26T00:00:00"/>
    <s v="En Tiempo"/>
    <s v="Sevilla"/>
    <x v="1"/>
    <n v="279"/>
    <s v="Venta"/>
    <n v="81927.360000000001"/>
    <n v="2101119"/>
    <n v="1680895.2"/>
    <n v="338296.44000000006"/>
    <s v="Romina"/>
    <x v="15"/>
  </r>
  <r>
    <n v="1110"/>
    <d v="2017-02-05T00:00:00"/>
    <d v="2017-09-25T00:00:00"/>
    <s v="Demorado"/>
    <s v="Málaga"/>
    <x v="2"/>
    <n v="107"/>
    <s v="Venta"/>
    <n v="36373.599999999999"/>
    <n v="961475"/>
    <n v="769180"/>
    <n v="155921.4"/>
    <s v="Arturo"/>
    <x v="11"/>
  </r>
  <r>
    <n v="1111"/>
    <d v="2017-02-06T00:00:00"/>
    <d v="2017-07-17T00:00:00"/>
    <s v="Demorado"/>
    <s v="Sevilla"/>
    <x v="2"/>
    <n v="81"/>
    <s v="Alquiler"/>
    <n v="13731.88"/>
    <n v="408932"/>
    <n v="327145.59999999998"/>
    <n v="68054.520000000019"/>
    <s v="Iván"/>
    <x v="10"/>
  </r>
  <r>
    <n v="1112"/>
    <d v="2017-02-06T00:00:00"/>
    <d v="2017-06-26T00:00:00"/>
    <s v="En Tiempo"/>
    <s v="Córdoba"/>
    <x v="1"/>
    <n v="205"/>
    <s v="Venta"/>
    <n v="63456"/>
    <n v="1638785"/>
    <n v="1311028"/>
    <n v="264301"/>
    <s v="Arturo"/>
    <x v="3"/>
  </r>
  <r>
    <n v="1113"/>
    <d v="2017-02-06T00:00:00"/>
    <d v="2017-07-25T00:00:00"/>
    <s v="Demorado"/>
    <s v="Cádiz"/>
    <x v="3"/>
    <n v="153"/>
    <s v="Venta"/>
    <n v="51801.120000000003"/>
    <n v="1359838"/>
    <n v="1087870.3999999999"/>
    <n v="220166.4800000001"/>
    <s v="Sabrina"/>
    <x v="3"/>
  </r>
  <r>
    <n v="1114"/>
    <d v="2017-02-07T00:00:00"/>
    <d v="2017-07-04T00:00:00"/>
    <s v="En Tiempo"/>
    <s v="Córdoba"/>
    <x v="6"/>
    <n v="69"/>
    <s v="Alquiler"/>
    <n v="19346.759999999998"/>
    <n v="535729"/>
    <n v="428583.2"/>
    <n v="87799.039999999994"/>
    <s v="Sabrina"/>
    <x v="2"/>
  </r>
  <r>
    <n v="1115"/>
    <d v="2017-02-08T00:00:00"/>
    <d v="2017-11-06T00:00:00"/>
    <s v="Demorado"/>
    <s v="Málaga"/>
    <x v="6"/>
    <n v="173"/>
    <s v="Venta"/>
    <n v="37418.800000000003"/>
    <n v="999505"/>
    <n v="799604"/>
    <n v="162482.20000000001"/>
    <s v="Arturo"/>
    <x v="3"/>
  </r>
  <r>
    <n v="1116"/>
    <d v="2017-02-08T00:00:00"/>
    <d v="2018-01-13T00:00:00"/>
    <s v="Demorado"/>
    <s v="Cádiz"/>
    <x v="0"/>
    <n v="90"/>
    <s v="Alquiler"/>
    <n v="18722.28"/>
    <n v="530117"/>
    <n v="424093.6"/>
    <n v="87301.120000000024"/>
    <s v="Iván"/>
    <x v="1"/>
  </r>
  <r>
    <n v="1117"/>
    <d v="2017-02-08T00:00:00"/>
    <d v="2017-09-20T00:00:00"/>
    <s v="Demorado"/>
    <s v="Málaga"/>
    <x v="1"/>
    <n v="147"/>
    <s v="Venta"/>
    <n v="40750.92"/>
    <n v="1073983"/>
    <n v="859186.4"/>
    <n v="174045.68"/>
    <s v="Sabrina"/>
    <x v="5"/>
  </r>
  <r>
    <n v="1118"/>
    <d v="2017-02-09T00:00:00"/>
    <d v="2017-10-20T00:00:00"/>
    <s v="Demorado"/>
    <s v="Málaga"/>
    <x v="4"/>
    <n v="290"/>
    <s v="Venta"/>
    <n v="108533.32"/>
    <n v="2777793"/>
    <n v="2222234.4"/>
    <n v="447025.28000000009"/>
    <s v="Ángeles"/>
    <x v="2"/>
  </r>
  <r>
    <n v="1119"/>
    <d v="2017-02-10T00:00:00"/>
    <d v="2017-11-26T00:00:00"/>
    <s v="Demorado"/>
    <s v="Sevilla"/>
    <x v="2"/>
    <n v="283"/>
    <s v="Venta"/>
    <n v="75383.28"/>
    <n v="1948967"/>
    <n v="1559173.6"/>
    <n v="314410.11999999988"/>
    <s v="Arturo"/>
    <x v="9"/>
  </r>
  <r>
    <n v="1120"/>
    <d v="2017-02-10T00:00:00"/>
    <d v="2017-07-28T00:00:00"/>
    <s v="Demorado"/>
    <s v="Cádiz"/>
    <x v="6"/>
    <n v="173"/>
    <s v="Venta"/>
    <n v="67684.399999999994"/>
    <n v="1744145"/>
    <n v="1395316"/>
    <n v="281144.59999999998"/>
    <s v="Carlos"/>
    <x v="3"/>
  </r>
  <r>
    <n v="1121"/>
    <d v="2017-02-10T00:00:00"/>
    <d v="2017-05-20T00:00:00"/>
    <s v="En Tiempo"/>
    <s v="Córdoba"/>
    <x v="3"/>
    <n v="173"/>
    <s v="Venta"/>
    <n v="62657.96"/>
    <n v="1629109"/>
    <n v="1303287.2"/>
    <n v="263163.84000000003"/>
    <s v="Romina"/>
    <x v="10"/>
  </r>
  <r>
    <n v="1122"/>
    <d v="2017-02-11T00:00:00"/>
    <d v="2017-12-14T00:00:00"/>
    <s v="Demorado"/>
    <s v="Málaga"/>
    <x v="1"/>
    <n v="221"/>
    <s v="Venta"/>
    <n v="52428.76"/>
    <n v="1375529"/>
    <n v="1100423.2"/>
    <n v="222677.04000000004"/>
    <s v="Arturo"/>
    <x v="8"/>
  </r>
  <r>
    <n v="1123"/>
    <d v="2017-02-11T00:00:00"/>
    <d v="2017-05-17T00:00:00"/>
    <s v="En Tiempo"/>
    <s v="Málaga"/>
    <x v="1"/>
    <n v="150"/>
    <s v="Venta"/>
    <n v="34157.279999999999"/>
    <n v="915842"/>
    <n v="732673.6"/>
    <n v="149011.12000000002"/>
    <s v="Carlos"/>
    <x v="12"/>
  </r>
  <r>
    <n v="1124"/>
    <d v="2017-02-11T00:00:00"/>
    <d v="2017-05-27T00:00:00"/>
    <s v="En Tiempo"/>
    <s v="Córdoba"/>
    <x v="0"/>
    <n v="204"/>
    <s v="Venta"/>
    <n v="47738.76"/>
    <n v="1251829"/>
    <n v="1001463.2"/>
    <n v="202627.04000000004"/>
    <s v="Iván"/>
    <x v="10"/>
  </r>
  <r>
    <n v="1125"/>
    <d v="2017-02-13T00:00:00"/>
    <d v="2018-01-31T00:00:00"/>
    <s v="Demorado"/>
    <s v="Sevilla"/>
    <x v="3"/>
    <n v="241"/>
    <s v="Venta"/>
    <n v="90862"/>
    <n v="2323560"/>
    <n v="1858848"/>
    <n v="373850"/>
    <s v="Sabrina"/>
    <x v="3"/>
  </r>
  <r>
    <n v="1126"/>
    <d v="2017-02-13T00:00:00"/>
    <d v="2018-01-13T00:00:00"/>
    <s v="Demorado"/>
    <s v="Córdoba"/>
    <x v="5"/>
    <n v="104"/>
    <s v="Alquiler"/>
    <n v="17828.599999999999"/>
    <n v="498800"/>
    <n v="399040"/>
    <n v="81931.399999999994"/>
    <s v="Sabrina"/>
    <x v="7"/>
  </r>
  <r>
    <n v="1127"/>
    <d v="2017-02-14T00:00:00"/>
    <d v="2017-05-29T00:00:00"/>
    <s v="En Tiempo"/>
    <s v="Córdoba"/>
    <x v="4"/>
    <n v="68"/>
    <s v="Alquiler"/>
    <n v="13542"/>
    <n v="396260"/>
    <n v="317008"/>
    <n v="65710"/>
    <s v="Ángeles"/>
    <x v="15"/>
  </r>
  <r>
    <n v="1128"/>
    <d v="2017-02-14T00:00:00"/>
    <d v="2018-01-06T00:00:00"/>
    <s v="Demorado"/>
    <s v="Córdoba"/>
    <x v="5"/>
    <n v="224"/>
    <s v="Venta"/>
    <n v="73507.199999999997"/>
    <n v="1895965"/>
    <n v="1516772"/>
    <n v="305685.8"/>
    <s v="Carlos"/>
    <x v="10"/>
  </r>
  <r>
    <n v="1129"/>
    <d v="2017-02-14T00:00:00"/>
    <d v="2017-12-12T00:00:00"/>
    <s v="Demorado"/>
    <s v="Córdoba"/>
    <x v="6"/>
    <n v="116"/>
    <s v="Venta"/>
    <n v="34791.599999999999"/>
    <n v="936125"/>
    <n v="748900"/>
    <n v="152433.4"/>
    <s v="Arturo"/>
    <x v="9"/>
  </r>
  <r>
    <n v="1130"/>
    <d v="2017-02-15T00:00:00"/>
    <d v="2017-06-04T00:00:00"/>
    <s v="En Tiempo"/>
    <s v="Málaga"/>
    <x v="2"/>
    <n v="52"/>
    <s v="Alquiler"/>
    <n v="16730.52"/>
    <n v="480823"/>
    <n v="384658.4"/>
    <n v="79434.079999999973"/>
    <s v="Romina"/>
    <x v="6"/>
  </r>
  <r>
    <n v="1131"/>
    <d v="2017-02-15T00:00:00"/>
    <d v="2018-01-06T00:00:00"/>
    <s v="Demorado"/>
    <s v="Sevilla"/>
    <x v="5"/>
    <n v="151"/>
    <s v="Venta"/>
    <n v="30727.48"/>
    <n v="832397"/>
    <n v="665917.6"/>
    <n v="135751.92000000001"/>
    <s v="Romina"/>
    <x v="6"/>
  </r>
  <r>
    <n v="1132"/>
    <d v="2017-02-15T00:00:00"/>
    <d v="2017-06-14T00:00:00"/>
    <s v="En Tiempo"/>
    <s v="Cádiz"/>
    <x v="3"/>
    <n v="88"/>
    <s v="Venta"/>
    <n v="35245.24"/>
    <n v="937441"/>
    <n v="749952.8"/>
    <n v="152242.95999999996"/>
    <s v="Arturo"/>
    <x v="0"/>
  </r>
  <r>
    <n v="1133"/>
    <d v="2017-02-15T00:00:00"/>
    <d v="2017-08-03T00:00:00"/>
    <s v="Demorado"/>
    <s v="Sevilla"/>
    <x v="3"/>
    <n v="128"/>
    <s v="Alquiler"/>
    <n v="27690.16"/>
    <n v="748889"/>
    <n v="599111.19999999995"/>
    <n v="122087.64000000004"/>
    <s v="Romina"/>
    <x v="7"/>
  </r>
  <r>
    <n v="1134"/>
    <d v="2017-02-15T00:00:00"/>
    <d v="2017-06-25T00:00:00"/>
    <s v="En Tiempo"/>
    <s v="Málaga"/>
    <x v="5"/>
    <n v="117"/>
    <s v="Venta"/>
    <n v="34504.160000000003"/>
    <n v="915739"/>
    <n v="732591.2"/>
    <n v="148643.64000000004"/>
    <s v="Sabrina"/>
    <x v="5"/>
  </r>
  <r>
    <n v="1135"/>
    <d v="2017-02-16T00:00:00"/>
    <d v="2017-10-22T00:00:00"/>
    <s v="Demorado"/>
    <s v="Cádiz"/>
    <x v="4"/>
    <n v="53"/>
    <s v="Alquiler"/>
    <n v="12872.08"/>
    <n v="385587"/>
    <n v="308469.59999999998"/>
    <n v="64245.320000000022"/>
    <s v="Romina"/>
    <x v="10"/>
  </r>
  <r>
    <n v="1136"/>
    <d v="2017-02-16T00:00:00"/>
    <d v="2018-02-08T00:00:00"/>
    <s v="Demorado"/>
    <s v="Córdoba"/>
    <x v="1"/>
    <n v="63"/>
    <s v="Alquiler"/>
    <n v="10821.28"/>
    <n v="334367"/>
    <n v="267493.59999999998"/>
    <n v="56052.120000000024"/>
    <s v="Carlos"/>
    <x v="11"/>
  </r>
  <r>
    <n v="1137"/>
    <d v="2017-02-16T00:00:00"/>
    <d v="2017-12-25T00:00:00"/>
    <s v="Demorado"/>
    <s v="Córdoba"/>
    <x v="6"/>
    <n v="70"/>
    <s v="Alquiler"/>
    <n v="21497"/>
    <n v="599960"/>
    <n v="479968"/>
    <n v="98495"/>
    <s v="Arturo"/>
    <x v="4"/>
  </r>
  <r>
    <n v="1138"/>
    <d v="2017-02-16T00:00:00"/>
    <d v="2017-09-23T00:00:00"/>
    <s v="Demorado"/>
    <s v="Cádiz"/>
    <x v="6"/>
    <n v="253"/>
    <s v="Venta"/>
    <n v="41638"/>
    <n v="1103035"/>
    <n v="882428"/>
    <n v="178969"/>
    <s v="Romina"/>
    <x v="10"/>
  </r>
  <r>
    <n v="1139"/>
    <d v="2017-02-16T00:00:00"/>
    <d v="2017-12-15T00:00:00"/>
    <s v="Demorado"/>
    <s v="Córdoba"/>
    <x v="0"/>
    <n v="90"/>
    <s v="Alquiler"/>
    <n v="28755.040000000001"/>
    <n v="778661"/>
    <n v="622928.80000000005"/>
    <n v="126977.15999999995"/>
    <s v="Arturo"/>
    <x v="0"/>
  </r>
  <r>
    <n v="1140"/>
    <d v="2017-02-16T00:00:00"/>
    <d v="2017-10-16T00:00:00"/>
    <s v="Demorado"/>
    <s v="Cádiz"/>
    <x v="0"/>
    <n v="137"/>
    <s v="Venta"/>
    <n v="52143.4"/>
    <n v="1355145"/>
    <n v="1084116"/>
    <n v="218885.6"/>
    <s v="Arturo"/>
    <x v="0"/>
  </r>
  <r>
    <n v="1141"/>
    <d v="2017-02-16T00:00:00"/>
    <d v="2017-11-07T00:00:00"/>
    <s v="Demorado"/>
    <s v="Málaga"/>
    <x v="1"/>
    <n v="172"/>
    <s v="Venta"/>
    <n v="62883.360000000001"/>
    <n v="1637819"/>
    <n v="1310255.2"/>
    <n v="264680.44000000006"/>
    <s v="Iván"/>
    <x v="15"/>
  </r>
  <r>
    <n v="1142"/>
    <d v="2017-02-16T00:00:00"/>
    <d v="2017-10-30T00:00:00"/>
    <s v="Demorado"/>
    <s v="Málaga"/>
    <x v="4"/>
    <n v="225"/>
    <s v="Venta"/>
    <n v="40691"/>
    <n v="1070335"/>
    <n v="856268"/>
    <n v="173376"/>
    <s v="Ángeles"/>
    <x v="9"/>
  </r>
  <r>
    <n v="1143"/>
    <d v="2017-02-17T00:00:00"/>
    <d v="2017-05-28T00:00:00"/>
    <s v="En Tiempo"/>
    <s v="Cádiz"/>
    <x v="3"/>
    <n v="248"/>
    <s v="Venta"/>
    <n v="54908.24"/>
    <n v="1430691"/>
    <n v="1144552.8"/>
    <n v="231229.95999999996"/>
    <s v="Romina"/>
    <x v="7"/>
  </r>
  <r>
    <n v="1144"/>
    <d v="2017-02-17T00:00:00"/>
    <d v="2018-02-13T00:00:00"/>
    <s v="Demorado"/>
    <s v="Córdoba"/>
    <x v="6"/>
    <n v="249"/>
    <s v="Venta"/>
    <n v="86101.72"/>
    <n v="2213253"/>
    <n v="1770602.4"/>
    <n v="356548.88000000012"/>
    <s v="Romina"/>
    <x v="8"/>
  </r>
  <r>
    <n v="1145"/>
    <d v="2017-02-17T00:00:00"/>
    <d v="2017-09-02T00:00:00"/>
    <s v="Demorado"/>
    <s v="Cádiz"/>
    <x v="4"/>
    <n v="101"/>
    <s v="Venta"/>
    <n v="33193.040000000001"/>
    <n v="886711"/>
    <n v="709368.8"/>
    <n v="144149.15999999995"/>
    <s v="Carlos"/>
    <x v="13"/>
  </r>
  <r>
    <n v="1146"/>
    <d v="2017-02-17T00:00:00"/>
    <d v="2018-02-01T00:00:00"/>
    <s v="Demorado"/>
    <s v="Málaga"/>
    <x v="0"/>
    <n v="195"/>
    <s v="Venta"/>
    <n v="42749.279999999999"/>
    <n v="1127267"/>
    <n v="901813.6"/>
    <n v="182704.12000000002"/>
    <s v="Carlos"/>
    <x v="13"/>
  </r>
  <r>
    <n v="1147"/>
    <d v="2017-02-18T00:00:00"/>
    <d v="2017-06-20T00:00:00"/>
    <s v="En Tiempo"/>
    <s v="Sevilla"/>
    <x v="6"/>
    <n v="146"/>
    <s v="Venta"/>
    <n v="59621.48"/>
    <n v="1555622"/>
    <n v="1244497.6000000001"/>
    <n v="251502.9199999999"/>
    <s v="Romina"/>
    <x v="4"/>
  </r>
  <r>
    <n v="1148"/>
    <d v="2017-02-18T00:00:00"/>
    <d v="2018-01-28T00:00:00"/>
    <s v="Demorado"/>
    <s v="Málaga"/>
    <x v="5"/>
    <n v="230"/>
    <s v="Venta"/>
    <n v="38145.68"/>
    <n v="1020677"/>
    <n v="816541.6"/>
    <n v="165989.72000000003"/>
    <s v="Iván"/>
    <x v="6"/>
  </r>
  <r>
    <n v="1149"/>
    <d v="2017-02-18T00:00:00"/>
    <d v="2017-09-18T00:00:00"/>
    <s v="Demorado"/>
    <s v="Córdoba"/>
    <x v="5"/>
    <n v="57"/>
    <s v="Alquiler"/>
    <n v="18027.240000000002"/>
    <n v="518141"/>
    <n v="414512.8"/>
    <n v="85600.960000000006"/>
    <s v="Romina"/>
    <x v="9"/>
  </r>
  <r>
    <n v="1150"/>
    <d v="2017-02-18T00:00:00"/>
    <d v="2017-10-25T00:00:00"/>
    <s v="Demorado"/>
    <s v="Sevilla"/>
    <x v="3"/>
    <n v="100"/>
    <s v="Venta"/>
    <n v="35221.599999999999"/>
    <n v="945575"/>
    <n v="756460"/>
    <n v="153893.4"/>
    <s v="Iván"/>
    <x v="2"/>
  </r>
  <r>
    <n v="1151"/>
    <d v="2017-02-18T00:00:00"/>
    <d v="2018-02-05T00:00:00"/>
    <s v="Demorado"/>
    <s v="Sevilla"/>
    <x v="4"/>
    <n v="154"/>
    <s v="Venta"/>
    <n v="51427.92"/>
    <n v="1344883"/>
    <n v="1075906.3999999999"/>
    <n v="217548.68000000011"/>
    <s v="Romina"/>
    <x v="13"/>
  </r>
  <r>
    <n v="1152"/>
    <d v="2017-02-19T00:00:00"/>
    <d v="2017-12-02T00:00:00"/>
    <s v="Demorado"/>
    <s v="Málaga"/>
    <x v="4"/>
    <n v="219"/>
    <s v="Venta"/>
    <n v="77414.880000000005"/>
    <n v="2002757"/>
    <n v="1602205.6"/>
    <n v="323136.5199999999"/>
    <s v="Arturo"/>
    <x v="1"/>
  </r>
  <r>
    <n v="1153"/>
    <d v="2017-02-19T00:00:00"/>
    <d v="2017-10-16T00:00:00"/>
    <s v="Demorado"/>
    <s v="Sevilla"/>
    <x v="0"/>
    <n v="268"/>
    <s v="Venta"/>
    <n v="79935.28"/>
    <n v="2057717"/>
    <n v="1646173.6"/>
    <n v="331608.11999999988"/>
    <s v="Iván"/>
    <x v="9"/>
  </r>
  <r>
    <n v="1154"/>
    <d v="2017-02-20T00:00:00"/>
    <d v="2017-08-21T00:00:00"/>
    <s v="Demorado"/>
    <s v="Málaga"/>
    <x v="5"/>
    <n v="287"/>
    <s v="Venta"/>
    <n v="113686.52"/>
    <n v="2902173"/>
    <n v="2321738.4"/>
    <n v="466748.08000000007"/>
    <s v="Romina"/>
    <x v="7"/>
  </r>
  <r>
    <n v="1155"/>
    <d v="2017-02-20T00:00:00"/>
    <d v="2017-12-11T00:00:00"/>
    <s v="Demorado"/>
    <s v="Cádiz"/>
    <x v="5"/>
    <n v="89"/>
    <s v="Venta"/>
    <n v="33249.96"/>
    <n v="893859"/>
    <n v="715087.2"/>
    <n v="145521.84000000005"/>
    <s v="Romina"/>
    <x v="9"/>
  </r>
  <r>
    <n v="1156"/>
    <d v="2017-02-20T00:00:00"/>
    <d v="2017-12-18T00:00:00"/>
    <s v="Demorado"/>
    <s v="Cádiz"/>
    <x v="4"/>
    <n v="244"/>
    <s v="Venta"/>
    <n v="51508"/>
    <n v="1341685"/>
    <n v="1073348"/>
    <n v="216829"/>
    <s v="Sabrina"/>
    <x v="2"/>
  </r>
  <r>
    <n v="1157"/>
    <d v="2017-02-20T00:00:00"/>
    <d v="2018-01-18T00:00:00"/>
    <s v="Demorado"/>
    <s v="Córdoba"/>
    <x v="0"/>
    <n v="248"/>
    <s v="Venta"/>
    <n v="63757.8"/>
    <n v="1650655"/>
    <n v="1320524"/>
    <n v="266373.2"/>
    <s v="Ángeles"/>
    <x v="4"/>
  </r>
  <r>
    <n v="1158"/>
    <d v="2017-02-20T00:00:00"/>
    <d v="2017-08-13T00:00:00"/>
    <s v="Demorado"/>
    <s v="Córdoba"/>
    <x v="1"/>
    <n v="291"/>
    <s v="Venta"/>
    <n v="96863.92"/>
    <n v="2472933"/>
    <n v="1978346.4"/>
    <n v="397722.68000000011"/>
    <s v="Romina"/>
    <x v="1"/>
  </r>
  <r>
    <n v="1159"/>
    <d v="2017-02-20T00:00:00"/>
    <d v="2017-09-16T00:00:00"/>
    <s v="Demorado"/>
    <s v="Málaga"/>
    <x v="0"/>
    <n v="207"/>
    <s v="Venta"/>
    <n v="72002.320000000007"/>
    <n v="1860193"/>
    <n v="1488154.4"/>
    <n v="300036.28000000009"/>
    <s v="Carlos"/>
    <x v="15"/>
  </r>
  <r>
    <n v="1160"/>
    <d v="2017-02-21T00:00:00"/>
    <d v="2017-10-12T00:00:00"/>
    <s v="Demorado"/>
    <s v="Sevilla"/>
    <x v="3"/>
    <n v="272"/>
    <s v="Venta"/>
    <n v="85172.36"/>
    <n v="2184869"/>
    <n v="1747895.2"/>
    <n v="351801.44000000006"/>
    <s v="Iván"/>
    <x v="13"/>
  </r>
  <r>
    <n v="1161"/>
    <d v="2017-02-22T00:00:00"/>
    <d v="2018-01-15T00:00:00"/>
    <s v="Demorado"/>
    <s v="Cádiz"/>
    <x v="4"/>
    <n v="191"/>
    <s v="Venta"/>
    <n v="62847.6"/>
    <n v="1631200"/>
    <n v="1304960"/>
    <n v="263392.40000000002"/>
    <s v="Sabrina"/>
    <x v="9"/>
  </r>
  <r>
    <n v="1162"/>
    <d v="2017-02-22T00:00:00"/>
    <d v="2017-10-23T00:00:00"/>
    <s v="Demorado"/>
    <s v="Córdoba"/>
    <x v="3"/>
    <n v="104"/>
    <s v="Alquiler"/>
    <n v="26742.04"/>
    <n v="734786"/>
    <n v="587828.80000000005"/>
    <n v="120215.15999999995"/>
    <s v="Carlos"/>
    <x v="15"/>
  </r>
  <r>
    <n v="1163"/>
    <d v="2017-02-22T00:00:00"/>
    <d v="2017-10-13T00:00:00"/>
    <s v="Demorado"/>
    <s v="Sevilla"/>
    <x v="6"/>
    <n v="78"/>
    <s v="Alquiler"/>
    <n v="20111.560000000001"/>
    <n v="560474"/>
    <n v="448379.2"/>
    <n v="91983.239999999991"/>
    <s v="Carlos"/>
    <x v="5"/>
  </r>
  <r>
    <n v="1164"/>
    <d v="2017-02-22T00:00:00"/>
    <d v="2017-07-07T00:00:00"/>
    <s v="En Tiempo"/>
    <s v="Córdoba"/>
    <x v="6"/>
    <n v="167"/>
    <s v="Alquiler"/>
    <n v="29065.360000000001"/>
    <n v="787469"/>
    <n v="629975.19999999995"/>
    <n v="128428.44000000005"/>
    <s v="Carlos"/>
    <x v="7"/>
  </r>
  <r>
    <n v="1165"/>
    <d v="2017-02-23T00:00:00"/>
    <d v="2017-10-21T00:00:00"/>
    <s v="Demorado"/>
    <s v="Córdoba"/>
    <x v="2"/>
    <n v="209"/>
    <s v="Venta"/>
    <n v="65742.36"/>
    <n v="1701619"/>
    <n v="1361295.2"/>
    <n v="274581.44000000006"/>
    <s v="Arturo"/>
    <x v="2"/>
  </r>
  <r>
    <n v="1166"/>
    <d v="2017-02-23T00:00:00"/>
    <d v="2017-10-12T00:00:00"/>
    <s v="Demorado"/>
    <s v="Málaga"/>
    <x v="6"/>
    <n v="224"/>
    <s v="Venta"/>
    <n v="71696.600000000006"/>
    <n v="1857025"/>
    <n v="1485620"/>
    <n v="299708.40000000002"/>
    <s v="Sabrina"/>
    <x v="13"/>
  </r>
  <r>
    <n v="1167"/>
    <d v="2017-02-23T00:00:00"/>
    <d v="2017-05-27T00:00:00"/>
    <s v="En Tiempo"/>
    <s v="Málaga"/>
    <x v="0"/>
    <n v="149"/>
    <s v="Venta"/>
    <n v="42165.56"/>
    <n v="1112949"/>
    <n v="890359.2"/>
    <n v="180424.24000000005"/>
    <s v="Arturo"/>
    <x v="1"/>
  </r>
  <r>
    <n v="1168"/>
    <d v="2017-02-24T00:00:00"/>
    <d v="2018-01-22T00:00:00"/>
    <s v="Demorado"/>
    <s v="Cádiz"/>
    <x v="5"/>
    <n v="202"/>
    <s v="Venta"/>
    <n v="44697.08"/>
    <n v="1172987"/>
    <n v="938389.6"/>
    <n v="189900.32"/>
    <s v="Arturo"/>
    <x v="3"/>
  </r>
  <r>
    <n v="1169"/>
    <d v="2017-02-24T00:00:00"/>
    <d v="2018-02-17T00:00:00"/>
    <s v="Demorado"/>
    <s v="Sevilla"/>
    <x v="3"/>
    <n v="143"/>
    <s v="Venta"/>
    <n v="41036"/>
    <n v="1087985"/>
    <n v="870388"/>
    <n v="176561"/>
    <s v="Carlos"/>
    <x v="15"/>
  </r>
  <r>
    <n v="1170"/>
    <d v="2017-02-24T00:00:00"/>
    <d v="2017-08-06T00:00:00"/>
    <s v="Demorado"/>
    <s v="Cádiz"/>
    <x v="2"/>
    <n v="159"/>
    <s v="Alquiler"/>
    <n v="28871.200000000001"/>
    <n v="780965"/>
    <n v="624772"/>
    <n v="127321.8"/>
    <s v="Iván"/>
    <x v="7"/>
  </r>
  <r>
    <n v="1171"/>
    <d v="2017-02-24T00:00:00"/>
    <d v="2017-09-02T00:00:00"/>
    <s v="Demorado"/>
    <s v="Cádiz"/>
    <x v="1"/>
    <n v="115"/>
    <s v="Alquiler"/>
    <n v="25040.2"/>
    <n v="683765"/>
    <n v="547012"/>
    <n v="111712.8"/>
    <s v="Iván"/>
    <x v="2"/>
  </r>
  <r>
    <n v="1172"/>
    <d v="2017-02-24T00:00:00"/>
    <d v="2017-08-04T00:00:00"/>
    <s v="Demorado"/>
    <s v="Málaga"/>
    <x v="4"/>
    <n v="185"/>
    <s v="Venta"/>
    <n v="67276.600000000006"/>
    <n v="1734125"/>
    <n v="1387300"/>
    <n v="279548.40000000002"/>
    <s v="Sabrina"/>
    <x v="3"/>
  </r>
  <r>
    <n v="1173"/>
    <d v="2017-02-25T00:00:00"/>
    <d v="2017-09-04T00:00:00"/>
    <s v="Demorado"/>
    <s v="Cádiz"/>
    <x v="6"/>
    <n v="77"/>
    <s v="Alquiler"/>
    <n v="17816.240000000002"/>
    <n v="499791"/>
    <n v="399832.8"/>
    <n v="82141.960000000006"/>
    <s v="Ángeles"/>
    <x v="9"/>
  </r>
  <r>
    <n v="1174"/>
    <d v="2017-02-26T00:00:00"/>
    <d v="2017-08-03T00:00:00"/>
    <s v="Demorado"/>
    <s v="Málaga"/>
    <x v="2"/>
    <n v="65"/>
    <s v="Alquiler"/>
    <n v="11681.76"/>
    <n v="358829"/>
    <n v="287063.2"/>
    <n v="60084.039999999986"/>
    <s v="Ángeles"/>
    <x v="3"/>
  </r>
  <r>
    <n v="1175"/>
    <d v="2017-02-26T00:00:00"/>
    <d v="2017-10-09T00:00:00"/>
    <s v="Demorado"/>
    <s v="Cádiz"/>
    <x v="1"/>
    <n v="57"/>
    <s v="Alquiler"/>
    <n v="18339.68"/>
    <n v="521077"/>
    <n v="416861.6"/>
    <n v="85875.72000000003"/>
    <s v="Ángeles"/>
    <x v="2"/>
  </r>
  <r>
    <n v="1176"/>
    <d v="2017-02-26T00:00:00"/>
    <d v="2017-12-22T00:00:00"/>
    <s v="Demorado"/>
    <s v="Cádiz"/>
    <x v="3"/>
    <n v="128"/>
    <s v="Venta"/>
    <n v="51244.160000000003"/>
    <n v="1341614"/>
    <n v="1073291.2"/>
    <n v="217078.64000000004"/>
    <s v="Carlos"/>
    <x v="2"/>
  </r>
  <r>
    <n v="1177"/>
    <d v="2017-02-27T00:00:00"/>
    <d v="2017-11-10T00:00:00"/>
    <s v="Demorado"/>
    <s v="Córdoba"/>
    <x v="4"/>
    <n v="73"/>
    <s v="Alquiler"/>
    <n v="27298.36"/>
    <n v="748119"/>
    <n v="598495.19999999995"/>
    <n v="122325.44000000005"/>
    <s v="Iván"/>
    <x v="5"/>
  </r>
  <r>
    <n v="1178"/>
    <d v="2017-02-27T00:00:00"/>
    <d v="2017-10-10T00:00:00"/>
    <s v="Demorado"/>
    <s v="Córdoba"/>
    <x v="4"/>
    <n v="215"/>
    <s v="Venta"/>
    <n v="57515.56"/>
    <n v="1505099"/>
    <n v="1204079.2"/>
    <n v="243504.24000000005"/>
    <s v="Arturo"/>
    <x v="5"/>
  </r>
  <r>
    <n v="1179"/>
    <d v="2017-02-27T00:00:00"/>
    <d v="2017-11-07T00:00:00"/>
    <s v="Demorado"/>
    <s v="Córdoba"/>
    <x v="4"/>
    <n v="85"/>
    <s v="Venta"/>
    <n v="30463.919999999998"/>
    <n v="817083"/>
    <n v="653666.4"/>
    <n v="132952.68"/>
    <s v="Iván"/>
    <x v="5"/>
  </r>
  <r>
    <n v="1180"/>
    <d v="2017-02-28T00:00:00"/>
    <d v="2017-11-18T00:00:00"/>
    <s v="Demorado"/>
    <s v="Córdoba"/>
    <x v="2"/>
    <n v="67"/>
    <s v="Alquiler"/>
    <n v="13196.8"/>
    <n v="390755"/>
    <n v="312604"/>
    <n v="64954.2"/>
    <s v="Iván"/>
    <x v="5"/>
  </r>
  <r>
    <n v="1181"/>
    <d v="2017-02-28T00:00:00"/>
    <d v="2018-01-16T00:00:00"/>
    <s v="Demorado"/>
    <s v="Sevilla"/>
    <x v="3"/>
    <n v="42"/>
    <s v="Alquiler"/>
    <n v="16196.6"/>
    <n v="462275"/>
    <n v="369820"/>
    <n v="76258.399999999994"/>
    <s v="Ángeles"/>
    <x v="8"/>
  </r>
  <r>
    <n v="1182"/>
    <d v="2017-03-01T00:00:00"/>
    <d v="2018-02-20T00:00:00"/>
    <s v="Demorado"/>
    <s v="Córdoba"/>
    <x v="6"/>
    <n v="174"/>
    <s v="Venta"/>
    <n v="47328.84"/>
    <n v="1239731"/>
    <n v="991784.8"/>
    <n v="200617.35999999996"/>
    <s v="Romina"/>
    <x v="8"/>
  </r>
  <r>
    <n v="1183"/>
    <d v="2017-03-01T00:00:00"/>
    <d v="2017-09-02T00:00:00"/>
    <s v="Demorado"/>
    <s v="Córdoba"/>
    <x v="1"/>
    <n v="38"/>
    <s v="Alquiler"/>
    <n v="13743.6"/>
    <n v="397025"/>
    <n v="317620"/>
    <n v="65661.399999999994"/>
    <s v="Ángeles"/>
    <x v="4"/>
  </r>
  <r>
    <n v="1184"/>
    <d v="2017-03-01T00:00:00"/>
    <d v="2017-09-26T00:00:00"/>
    <s v="Demorado"/>
    <s v="Cádiz"/>
    <x v="5"/>
    <n v="89"/>
    <s v="Alquiler"/>
    <n v="24641.08"/>
    <n v="676437"/>
    <n v="541149.6"/>
    <n v="110646.32000000002"/>
    <s v="Sabrina"/>
    <x v="12"/>
  </r>
  <r>
    <n v="1185"/>
    <d v="2017-03-02T00:00:00"/>
    <d v="2018-02-04T00:00:00"/>
    <s v="Demorado"/>
    <s v="Córdoba"/>
    <x v="1"/>
    <n v="229"/>
    <s v="Venta"/>
    <n v="54761.52"/>
    <n v="1424873"/>
    <n v="1139898.3999999999"/>
    <n v="230213.0800000001"/>
    <s v="Carlos"/>
    <x v="3"/>
  </r>
  <r>
    <n v="1186"/>
    <d v="2017-03-03T00:00:00"/>
    <d v="2018-02-13T00:00:00"/>
    <s v="Demorado"/>
    <s v="Sevilla"/>
    <x v="5"/>
    <n v="146"/>
    <s v="Alquiler"/>
    <n v="29334.32"/>
    <n v="792693"/>
    <n v="634154.4"/>
    <n v="129204.27999999997"/>
    <s v="Sabrina"/>
    <x v="9"/>
  </r>
  <r>
    <n v="1187"/>
    <d v="2017-03-03T00:00:00"/>
    <d v="2017-06-30T00:00:00"/>
    <s v="En Tiempo"/>
    <s v="Córdoba"/>
    <x v="4"/>
    <n v="44"/>
    <s v="Alquiler"/>
    <n v="17013"/>
    <n v="478785"/>
    <n v="383028"/>
    <n v="78744"/>
    <s v="Ángeles"/>
    <x v="15"/>
  </r>
  <r>
    <n v="1188"/>
    <d v="2017-03-03T00:00:00"/>
    <d v="2017-07-12T00:00:00"/>
    <s v="En Tiempo"/>
    <s v="Cádiz"/>
    <x v="1"/>
    <n v="86"/>
    <s v="Alquiler"/>
    <n v="13900.52"/>
    <n v="412298"/>
    <n v="329838.40000000002"/>
    <n v="68559.079999999973"/>
    <s v="Arturo"/>
    <x v="1"/>
  </r>
  <r>
    <n v="1189"/>
    <d v="2017-03-03T00:00:00"/>
    <d v="2017-10-11T00:00:00"/>
    <s v="Demorado"/>
    <s v="Sevilla"/>
    <x v="1"/>
    <n v="249"/>
    <s v="Venta"/>
    <n v="57650.2"/>
    <n v="1508090"/>
    <n v="1206472"/>
    <n v="243967.8"/>
    <s v="Romina"/>
    <x v="3"/>
  </r>
  <r>
    <n v="1190"/>
    <d v="2017-03-03T00:00:00"/>
    <d v="2017-09-14T00:00:00"/>
    <s v="Demorado"/>
    <s v="Córdoba"/>
    <x v="3"/>
    <n v="149"/>
    <s v="Venta"/>
    <n v="54898.32"/>
    <n v="1438118"/>
    <n v="1150494.3999999999"/>
    <n v="232725.28000000009"/>
    <s v="Romina"/>
    <x v="5"/>
  </r>
  <r>
    <n v="1191"/>
    <d v="2017-03-03T00:00:00"/>
    <d v="2017-07-21T00:00:00"/>
    <s v="En Tiempo"/>
    <s v="Córdoba"/>
    <x v="3"/>
    <n v="135"/>
    <s v="Venta"/>
    <n v="49302.96"/>
    <n v="1292759"/>
    <n v="1034207.2"/>
    <n v="209248.84000000005"/>
    <s v="Arturo"/>
    <x v="2"/>
  </r>
  <r>
    <n v="1192"/>
    <d v="2017-03-04T00:00:00"/>
    <d v="2018-01-03T00:00:00"/>
    <s v="Demorado"/>
    <s v="Cádiz"/>
    <x v="6"/>
    <n v="230"/>
    <s v="Venta"/>
    <n v="81278.399999999994"/>
    <n v="2091795"/>
    <n v="1673436"/>
    <n v="337080.6"/>
    <s v="Iván"/>
    <x v="4"/>
  </r>
  <r>
    <n v="1193"/>
    <d v="2017-03-04T00:00:00"/>
    <d v="2017-08-03T00:00:00"/>
    <s v="Demorado"/>
    <s v="Sevilla"/>
    <x v="1"/>
    <n v="234"/>
    <s v="Venta"/>
    <n v="51598.44"/>
    <n v="1356721"/>
    <n v="1085376.8"/>
    <n v="219745.75999999995"/>
    <s v="Romina"/>
    <x v="5"/>
  </r>
  <r>
    <n v="1194"/>
    <d v="2017-03-04T00:00:00"/>
    <d v="2017-12-05T00:00:00"/>
    <s v="Demorado"/>
    <s v="Málaga"/>
    <x v="4"/>
    <n v="185"/>
    <s v="Venta"/>
    <n v="37817.279999999999"/>
    <n v="1006192"/>
    <n v="804953.59999999998"/>
    <n v="163421.12000000002"/>
    <s v="Arturo"/>
    <x v="0"/>
  </r>
  <r>
    <n v="1195"/>
    <d v="2017-03-04T00:00:00"/>
    <d v="2017-08-11T00:00:00"/>
    <s v="Demorado"/>
    <s v="Sevilla"/>
    <x v="2"/>
    <n v="86"/>
    <s v="Alquiler"/>
    <n v="28526.400000000001"/>
    <n v="779845"/>
    <n v="623876"/>
    <n v="127442.6"/>
    <s v="Arturo"/>
    <x v="1"/>
  </r>
  <r>
    <n v="1196"/>
    <d v="2017-03-05T00:00:00"/>
    <d v="2017-07-13T00:00:00"/>
    <s v="En Tiempo"/>
    <s v="Cádiz"/>
    <x v="1"/>
    <n v="120"/>
    <s v="Alquiler"/>
    <n v="23561.919999999998"/>
    <n v="650533"/>
    <n v="520426.4"/>
    <n v="106544.67999999998"/>
    <s v="Carlos"/>
    <x v="10"/>
  </r>
  <r>
    <n v="1197"/>
    <d v="2017-03-06T00:00:00"/>
    <d v="2017-12-18T00:00:00"/>
    <s v="Demorado"/>
    <s v="Cádiz"/>
    <x v="0"/>
    <n v="52"/>
    <s v="Alquiler"/>
    <n v="8225.32"/>
    <n v="269843"/>
    <n v="215874.4"/>
    <n v="45743.280000000006"/>
    <s v="Sabrina"/>
    <x v="5"/>
  </r>
  <r>
    <n v="1198"/>
    <d v="2017-03-06T00:00:00"/>
    <d v="2017-12-06T00:00:00"/>
    <s v="Demorado"/>
    <s v="Cádiz"/>
    <x v="3"/>
    <n v="91"/>
    <s v="Venta"/>
    <n v="35703.120000000003"/>
    <n v="953863"/>
    <n v="763090.4"/>
    <n v="155069.47999999998"/>
    <s v="Arturo"/>
    <x v="13"/>
  </r>
  <r>
    <n v="1199"/>
    <d v="2017-03-06T00:00:00"/>
    <d v="2017-07-25T00:00:00"/>
    <s v="En Tiempo"/>
    <s v="Málaga"/>
    <x v="6"/>
    <n v="39"/>
    <s v="Alquiler"/>
    <n v="8768.84"/>
    <n v="272231"/>
    <n v="217784.8"/>
    <n v="45677.360000000015"/>
    <s v="Carlos"/>
    <x v="12"/>
  </r>
  <r>
    <n v="1200"/>
    <d v="2017-03-06T00:00:00"/>
    <d v="2017-10-01T00:00:00"/>
    <s v="Demorado"/>
    <s v="Málaga"/>
    <x v="6"/>
    <n v="57"/>
    <s v="Alquiler"/>
    <n v="18327"/>
    <n v="511085"/>
    <n v="408868"/>
    <n v="83890"/>
    <s v="Sabrina"/>
    <x v="3"/>
  </r>
  <r>
    <n v="1201"/>
    <d v="2017-03-07T00:00:00"/>
    <d v="2017-06-14T00:00:00"/>
    <s v="En Tiempo"/>
    <s v="Cádiz"/>
    <x v="2"/>
    <n v="50"/>
    <s v="Alquiler"/>
    <n v="11108"/>
    <n v="334835"/>
    <n v="267868"/>
    <n v="55859"/>
    <s v="Romina"/>
    <x v="4"/>
  </r>
  <r>
    <n v="1202"/>
    <d v="2017-03-07T00:00:00"/>
    <d v="2017-08-28T00:00:00"/>
    <s v="Demorado"/>
    <s v="Cádiz"/>
    <x v="2"/>
    <n v="132"/>
    <s v="Venta"/>
    <n v="43108.84"/>
    <n v="1136531"/>
    <n v="909224.8"/>
    <n v="184197.35999999996"/>
    <s v="Ángeles"/>
    <x v="11"/>
  </r>
  <r>
    <n v="1203"/>
    <d v="2017-03-07T00:00:00"/>
    <d v="2018-01-10T00:00:00"/>
    <s v="Demorado"/>
    <s v="Cádiz"/>
    <x v="4"/>
    <n v="234"/>
    <s v="Venta"/>
    <n v="39431"/>
    <n v="1049660"/>
    <n v="839728"/>
    <n v="170501"/>
    <s v="Arturo"/>
    <x v="10"/>
  </r>
  <r>
    <n v="1204"/>
    <d v="2017-03-07T00:00:00"/>
    <d v="2017-08-26T00:00:00"/>
    <s v="Demorado"/>
    <s v="Málaga"/>
    <x v="4"/>
    <n v="250"/>
    <s v="Venta"/>
    <n v="85078.399999999994"/>
    <n v="2187920"/>
    <n v="1750336"/>
    <n v="352505.59999999998"/>
    <s v="Arturo"/>
    <x v="13"/>
  </r>
  <r>
    <n v="1205"/>
    <d v="2017-03-07T00:00:00"/>
    <d v="2017-07-25T00:00:00"/>
    <s v="En Tiempo"/>
    <s v="Málaga"/>
    <x v="2"/>
    <n v="210"/>
    <s v="Venta"/>
    <n v="83425.16"/>
    <n v="2141564"/>
    <n v="1713251.2"/>
    <n v="344887.64"/>
    <s v="Carlos"/>
    <x v="5"/>
  </r>
  <r>
    <n v="1206"/>
    <d v="2017-03-07T00:00:00"/>
    <d v="2017-12-27T00:00:00"/>
    <s v="Demorado"/>
    <s v="Cádiz"/>
    <x v="6"/>
    <n v="113"/>
    <s v="Venta"/>
    <n v="37537.64"/>
    <n v="989801"/>
    <n v="791840.8"/>
    <n v="160422.55999999994"/>
    <s v="Ángeles"/>
    <x v="5"/>
  </r>
  <r>
    <n v="1207"/>
    <d v="2017-03-07T00:00:00"/>
    <d v="2018-02-09T00:00:00"/>
    <s v="Demorado"/>
    <s v="Sevilla"/>
    <x v="1"/>
    <n v="245"/>
    <s v="Venta"/>
    <n v="60490"/>
    <n v="1567485"/>
    <n v="1253988"/>
    <n v="253007"/>
    <s v="Carlos"/>
    <x v="4"/>
  </r>
  <r>
    <n v="1208"/>
    <d v="2017-03-08T00:00:00"/>
    <d v="2018-02-05T00:00:00"/>
    <s v="Demorado"/>
    <s v="Málaga"/>
    <x v="3"/>
    <n v="232"/>
    <s v="Venta"/>
    <n v="57252.480000000003"/>
    <n v="1485997"/>
    <n v="1188797.6000000001"/>
    <n v="239946.9199999999"/>
    <s v="Carlos"/>
    <x v="11"/>
  </r>
  <r>
    <n v="1209"/>
    <d v="2017-03-08T00:00:00"/>
    <d v="2017-12-10T00:00:00"/>
    <s v="Demorado"/>
    <s v="Cádiz"/>
    <x v="5"/>
    <n v="84"/>
    <s v="Alquiler"/>
    <n v="15079"/>
    <n v="432335"/>
    <n v="345868"/>
    <n v="71388"/>
    <s v="Romina"/>
    <x v="1"/>
  </r>
  <r>
    <n v="1210"/>
    <d v="2017-03-09T00:00:00"/>
    <d v="2018-01-03T00:00:00"/>
    <s v="Demorado"/>
    <s v="Sevilla"/>
    <x v="5"/>
    <n v="240"/>
    <s v="Venta"/>
    <n v="59487.08"/>
    <n v="1540962"/>
    <n v="1232769.6000000001"/>
    <n v="248705.31999999989"/>
    <s v="Iván"/>
    <x v="7"/>
  </r>
  <r>
    <n v="1211"/>
    <d v="2017-03-09T00:00:00"/>
    <d v="2017-10-18T00:00:00"/>
    <s v="Demorado"/>
    <s v="Sevilla"/>
    <x v="5"/>
    <n v="225"/>
    <s v="Venta"/>
    <n v="36548.76"/>
    <n v="972179"/>
    <n v="777743.2"/>
    <n v="157887.04000000004"/>
    <s v="Iván"/>
    <x v="0"/>
  </r>
  <r>
    <n v="1212"/>
    <d v="2017-03-10T00:00:00"/>
    <d v="2017-09-28T00:00:00"/>
    <s v="Demorado"/>
    <s v="Cádiz"/>
    <x v="6"/>
    <n v="136"/>
    <s v="Venta"/>
    <n v="48653.4"/>
    <n v="1283445"/>
    <n v="1026756"/>
    <n v="208035.6"/>
    <s v="Romina"/>
    <x v="9"/>
  </r>
  <r>
    <n v="1213"/>
    <d v="2017-03-10T00:00:00"/>
    <d v="2017-09-04T00:00:00"/>
    <s v="Demorado"/>
    <s v="Málaga"/>
    <x v="5"/>
    <n v="148"/>
    <s v="Venta"/>
    <n v="48481.24"/>
    <n v="1274491"/>
    <n v="1019592.8"/>
    <n v="206416.95999999996"/>
    <s v="Ángeles"/>
    <x v="2"/>
  </r>
  <r>
    <n v="1214"/>
    <d v="2017-03-10T00:00:00"/>
    <d v="2017-06-08T00:00:00"/>
    <s v="En Tiempo"/>
    <s v="Málaga"/>
    <x v="3"/>
    <n v="138"/>
    <s v="Alquiler"/>
    <n v="25533.599999999999"/>
    <n v="692175"/>
    <n v="553740"/>
    <n v="112901.4"/>
    <s v="Ángeles"/>
    <x v="11"/>
  </r>
  <r>
    <n v="1215"/>
    <d v="2017-03-10T00:00:00"/>
    <d v="2017-08-20T00:00:00"/>
    <s v="Demorado"/>
    <s v="Córdoba"/>
    <x v="1"/>
    <n v="38"/>
    <s v="Alquiler"/>
    <n v="10949.8"/>
    <n v="329855"/>
    <n v="263884"/>
    <n v="55021.2"/>
    <s v="Arturo"/>
    <x v="15"/>
  </r>
  <r>
    <n v="1216"/>
    <d v="2017-03-10T00:00:00"/>
    <d v="2017-10-24T00:00:00"/>
    <s v="Demorado"/>
    <s v="Cádiz"/>
    <x v="1"/>
    <n v="274"/>
    <s v="Venta"/>
    <n v="106775.84"/>
    <n v="2724531"/>
    <n v="2179624.7999999998"/>
    <n v="438130.36000000022"/>
    <s v="Sabrina"/>
    <x v="2"/>
  </r>
  <r>
    <n v="1217"/>
    <d v="2017-03-11T00:00:00"/>
    <d v="2018-01-25T00:00:00"/>
    <s v="Demorado"/>
    <s v="Sevilla"/>
    <x v="2"/>
    <n v="177"/>
    <s v="Venta"/>
    <n v="72640"/>
    <n v="1867285"/>
    <n v="1493828"/>
    <n v="300817"/>
    <s v="Arturo"/>
    <x v="12"/>
  </r>
  <r>
    <n v="1218"/>
    <d v="2017-03-11T00:00:00"/>
    <d v="2017-09-18T00:00:00"/>
    <s v="Demorado"/>
    <s v="Córdoba"/>
    <x v="4"/>
    <n v="234"/>
    <s v="Venta"/>
    <n v="68289.64"/>
    <n v="1765901"/>
    <n v="1412720.8"/>
    <n v="284890.55999999994"/>
    <s v="Romina"/>
    <x v="10"/>
  </r>
  <r>
    <n v="1219"/>
    <d v="2017-03-11T00:00:00"/>
    <d v="2017-08-01T00:00:00"/>
    <s v="En Tiempo"/>
    <s v="Córdoba"/>
    <x v="0"/>
    <n v="247"/>
    <s v="Venta"/>
    <n v="88390.12"/>
    <n v="2271138"/>
    <n v="1816910.4"/>
    <n v="365837.4800000001"/>
    <s v="Sabrina"/>
    <x v="1"/>
  </r>
  <r>
    <n v="1220"/>
    <d v="2017-03-12T00:00:00"/>
    <d v="2017-10-23T00:00:00"/>
    <s v="Demorado"/>
    <s v="Cádiz"/>
    <x v="1"/>
    <n v="87"/>
    <s v="Alquiler"/>
    <n v="16383.2"/>
    <n v="474965"/>
    <n v="379972"/>
    <n v="78609.8"/>
    <s v="Carlos"/>
    <x v="4"/>
  </r>
  <r>
    <n v="1221"/>
    <d v="2017-03-12T00:00:00"/>
    <d v="2017-11-27T00:00:00"/>
    <s v="Demorado"/>
    <s v="Málaga"/>
    <x v="0"/>
    <n v="262"/>
    <s v="Venta"/>
    <n v="80358.8"/>
    <n v="2068780"/>
    <n v="1655024"/>
    <n v="333397.2"/>
    <s v="Carlos"/>
    <x v="10"/>
  </r>
  <r>
    <n v="1222"/>
    <d v="2017-03-12T00:00:00"/>
    <d v="2017-07-10T00:00:00"/>
    <s v="En Tiempo"/>
    <s v="Córdoba"/>
    <x v="1"/>
    <n v="238"/>
    <s v="Venta"/>
    <n v="54498.2"/>
    <n v="1414365"/>
    <n v="1131492"/>
    <n v="228374.8"/>
    <s v="Carlos"/>
    <x v="7"/>
  </r>
  <r>
    <n v="1223"/>
    <d v="2017-03-12T00:00:00"/>
    <d v="2017-06-10T00:00:00"/>
    <s v="En Tiempo"/>
    <s v="Cádiz"/>
    <x v="0"/>
    <n v="176"/>
    <s v="Venta"/>
    <n v="71283"/>
    <n v="1841960"/>
    <n v="1473568"/>
    <n v="297109"/>
    <s v="Ángeles"/>
    <x v="2"/>
  </r>
  <r>
    <n v="1224"/>
    <d v="2017-03-13T00:00:00"/>
    <d v="2017-12-22T00:00:00"/>
    <s v="Demorado"/>
    <s v="Cádiz"/>
    <x v="4"/>
    <n v="121"/>
    <s v="Venta"/>
    <n v="41976.6"/>
    <n v="1107225"/>
    <n v="885780"/>
    <n v="179468.4"/>
    <s v="Romina"/>
    <x v="7"/>
  </r>
  <r>
    <n v="1225"/>
    <d v="2017-03-14T00:00:00"/>
    <d v="2018-01-22T00:00:00"/>
    <s v="Demorado"/>
    <s v="Sevilla"/>
    <x v="3"/>
    <n v="158"/>
    <s v="Venta"/>
    <n v="30572.720000000001"/>
    <n v="821553"/>
    <n v="657242.4"/>
    <n v="133737.87999999998"/>
    <s v="Iván"/>
    <x v="7"/>
  </r>
  <r>
    <n v="1226"/>
    <d v="2017-03-14T00:00:00"/>
    <d v="2017-08-17T00:00:00"/>
    <s v="Demorado"/>
    <s v="Málaga"/>
    <x v="0"/>
    <n v="284"/>
    <s v="Venta"/>
    <n v="59103.8"/>
    <n v="1533680"/>
    <n v="1226944"/>
    <n v="247632.2"/>
    <s v="Ángeles"/>
    <x v="12"/>
  </r>
  <r>
    <n v="1227"/>
    <d v="2017-03-14T00:00:00"/>
    <d v="2017-10-20T00:00:00"/>
    <s v="Demorado"/>
    <s v="Sevilla"/>
    <x v="0"/>
    <n v="160"/>
    <s v="Venta"/>
    <n v="60418.6"/>
    <n v="1563325"/>
    <n v="1250660"/>
    <n v="252246.39999999999"/>
    <s v="Ángeles"/>
    <x v="6"/>
  </r>
  <r>
    <n v="1228"/>
    <d v="2017-03-14T00:00:00"/>
    <d v="2017-06-20T00:00:00"/>
    <s v="En Tiempo"/>
    <s v="Sevilla"/>
    <x v="1"/>
    <n v="182"/>
    <s v="Venta"/>
    <n v="38714.519999999997"/>
    <n v="1033073"/>
    <n v="826458.4"/>
    <n v="167900.08"/>
    <s v="Romina"/>
    <x v="9"/>
  </r>
  <r>
    <n v="1229"/>
    <d v="2017-03-14T00:00:00"/>
    <d v="2018-01-15T00:00:00"/>
    <s v="Demorado"/>
    <s v="Sevilla"/>
    <x v="5"/>
    <n v="72"/>
    <s v="Alquiler"/>
    <n v="17148.72"/>
    <n v="488128"/>
    <n v="390502.40000000002"/>
    <n v="80476.879999999976"/>
    <s v="Ángeles"/>
    <x v="5"/>
  </r>
  <r>
    <n v="1230"/>
    <d v="2017-03-15T00:00:00"/>
    <d v="2017-11-27T00:00:00"/>
    <s v="Demorado"/>
    <s v="Cádiz"/>
    <x v="5"/>
    <n v="262"/>
    <s v="Venta"/>
    <n v="95763.8"/>
    <n v="2459205"/>
    <n v="1967364"/>
    <n v="396077.2"/>
    <s v="Romina"/>
    <x v="6"/>
  </r>
  <r>
    <n v="1231"/>
    <d v="2017-03-16T00:00:00"/>
    <d v="2017-11-11T00:00:00"/>
    <s v="Demorado"/>
    <s v="Córdoba"/>
    <x v="4"/>
    <n v="125"/>
    <s v="Venta"/>
    <n v="50575.199999999997"/>
    <n v="1329465"/>
    <n v="1063572"/>
    <n v="215317.8"/>
    <s v="Sabrina"/>
    <x v="12"/>
  </r>
  <r>
    <n v="1232"/>
    <d v="2017-03-16T00:00:00"/>
    <d v="2018-02-17T00:00:00"/>
    <s v="Demorado"/>
    <s v="Sevilla"/>
    <x v="6"/>
    <n v="134"/>
    <s v="Venta"/>
    <n v="37258.120000000003"/>
    <n v="986063"/>
    <n v="788850.4"/>
    <n v="159954.47999999998"/>
    <s v="Ángeles"/>
    <x v="12"/>
  </r>
  <r>
    <n v="1233"/>
    <d v="2017-03-17T00:00:00"/>
    <d v="2017-08-20T00:00:00"/>
    <s v="Demorado"/>
    <s v="Córdoba"/>
    <x v="3"/>
    <n v="84"/>
    <s v="Venta"/>
    <n v="31762.04"/>
    <n v="857261"/>
    <n v="685808.8"/>
    <n v="139690.15999999995"/>
    <s v="Romina"/>
    <x v="1"/>
  </r>
  <r>
    <n v="1234"/>
    <d v="2017-03-17T00:00:00"/>
    <d v="2017-07-26T00:00:00"/>
    <s v="En Tiempo"/>
    <s v="Málaga"/>
    <x v="1"/>
    <n v="109"/>
    <s v="Venta"/>
    <n v="32977.519999999997"/>
    <n v="885373"/>
    <n v="708298.4"/>
    <n v="144097.07999999999"/>
    <s v="Iván"/>
    <x v="8"/>
  </r>
  <r>
    <n v="1235"/>
    <d v="2017-03-18T00:00:00"/>
    <d v="2017-06-28T00:00:00"/>
    <s v="En Tiempo"/>
    <s v="Sevilla"/>
    <x v="6"/>
    <n v="226"/>
    <s v="Venta"/>
    <n v="65744.92"/>
    <n v="1709658"/>
    <n v="1367726.4"/>
    <n v="276186.68000000011"/>
    <s v="Carlos"/>
    <x v="9"/>
  </r>
  <r>
    <n v="1236"/>
    <d v="2017-03-18T00:00:00"/>
    <d v="2018-01-18T00:00:00"/>
    <s v="Demorado"/>
    <s v="Córdoba"/>
    <x v="3"/>
    <n v="111"/>
    <s v="Venta"/>
    <n v="33008.28"/>
    <n v="877717"/>
    <n v="702173.6"/>
    <n v="142535.12000000002"/>
    <s v="Ángeles"/>
    <x v="11"/>
  </r>
  <r>
    <n v="1237"/>
    <d v="2017-03-19T00:00:00"/>
    <d v="2018-02-27T00:00:00"/>
    <s v="Demorado"/>
    <s v="Sevilla"/>
    <x v="0"/>
    <n v="51"/>
    <s v="Alquiler"/>
    <n v="13943.6"/>
    <n v="412575"/>
    <n v="330060"/>
    <n v="68571.399999999994"/>
    <s v="Carlos"/>
    <x v="0"/>
  </r>
  <r>
    <n v="1238"/>
    <d v="2017-03-19T00:00:00"/>
    <d v="2017-07-28T00:00:00"/>
    <s v="En Tiempo"/>
    <s v="Córdoba"/>
    <x v="4"/>
    <n v="188"/>
    <s v="Venta"/>
    <n v="31819.32"/>
    <n v="857093"/>
    <n v="685674.4"/>
    <n v="139599.27999999997"/>
    <s v="Sabrina"/>
    <x v="8"/>
  </r>
  <r>
    <n v="1239"/>
    <d v="2017-03-19T00:00:00"/>
    <d v="2017-10-05T00:00:00"/>
    <s v="Demorado"/>
    <s v="Sevilla"/>
    <x v="3"/>
    <n v="142"/>
    <s v="Venta"/>
    <n v="32611.599999999999"/>
    <n v="876100"/>
    <n v="700880"/>
    <n v="142608.4"/>
    <s v="Ángeles"/>
    <x v="5"/>
  </r>
  <r>
    <n v="1240"/>
    <d v="2017-03-19T00:00:00"/>
    <d v="2017-06-20T00:00:00"/>
    <s v="En Tiempo"/>
    <s v="Córdoba"/>
    <x v="4"/>
    <n v="280"/>
    <s v="Venta"/>
    <n v="101761.4"/>
    <n v="2598920"/>
    <n v="2079136"/>
    <n v="418022.6"/>
    <s v="Romina"/>
    <x v="4"/>
  </r>
  <r>
    <n v="1241"/>
    <d v="2017-03-19T00:00:00"/>
    <d v="2017-12-17T00:00:00"/>
    <s v="Demorado"/>
    <s v="Córdoba"/>
    <x v="2"/>
    <n v="83"/>
    <s v="Alquiler"/>
    <n v="24372.32"/>
    <n v="667093"/>
    <n v="533674.4"/>
    <n v="109046.27999999997"/>
    <s v="Carlos"/>
    <x v="13"/>
  </r>
  <r>
    <n v="1242"/>
    <d v="2017-03-20T00:00:00"/>
    <d v="2017-09-30T00:00:00"/>
    <s v="Demorado"/>
    <s v="Málaga"/>
    <x v="4"/>
    <n v="93"/>
    <s v="Alquiler"/>
    <n v="18230"/>
    <n v="520685"/>
    <n v="416548"/>
    <n v="85907"/>
    <s v="Arturo"/>
    <x v="8"/>
  </r>
  <r>
    <n v="1243"/>
    <d v="2017-03-20T00:00:00"/>
    <d v="2017-08-21T00:00:00"/>
    <s v="Demorado"/>
    <s v="Cádiz"/>
    <x v="2"/>
    <n v="46"/>
    <s v="Alquiler"/>
    <n v="9819.64"/>
    <n v="306001"/>
    <n v="244800.8"/>
    <n v="51380.560000000012"/>
    <s v="Romina"/>
    <x v="12"/>
  </r>
  <r>
    <n v="1244"/>
    <d v="2017-03-20T00:00:00"/>
    <d v="2017-07-31T00:00:00"/>
    <s v="En Tiempo"/>
    <s v="Córdoba"/>
    <x v="1"/>
    <n v="270"/>
    <s v="Venta"/>
    <n v="44909.72"/>
    <n v="1189203"/>
    <n v="951362.4"/>
    <n v="192930.87999999998"/>
    <s v="Arturo"/>
    <x v="9"/>
  </r>
  <r>
    <n v="1245"/>
    <d v="2017-03-20T00:00:00"/>
    <d v="2017-11-23T00:00:00"/>
    <s v="Demorado"/>
    <s v="Sevilla"/>
    <x v="2"/>
    <n v="273"/>
    <s v="Venta"/>
    <n v="57944.12"/>
    <n v="1513913"/>
    <n v="1211130.3999999999"/>
    <n v="244838.4800000001"/>
    <s v="Ángeles"/>
    <x v="8"/>
  </r>
  <r>
    <n v="1246"/>
    <d v="2017-03-21T00:00:00"/>
    <d v="2017-08-31T00:00:00"/>
    <s v="Demorado"/>
    <s v="Málaga"/>
    <x v="2"/>
    <n v="64"/>
    <s v="Alquiler"/>
    <n v="13550.28"/>
    <n v="403617"/>
    <n v="322893.59999999998"/>
    <n v="67173.120000000024"/>
    <s v="Carlos"/>
    <x v="7"/>
  </r>
  <r>
    <n v="1247"/>
    <d v="2017-03-22T00:00:00"/>
    <d v="2017-12-09T00:00:00"/>
    <s v="Demorado"/>
    <s v="Cádiz"/>
    <x v="2"/>
    <n v="263"/>
    <s v="Venta"/>
    <n v="61457.36"/>
    <n v="1594369"/>
    <n v="1275495.2"/>
    <n v="257416.44000000006"/>
    <s v="Sabrina"/>
    <x v="12"/>
  </r>
  <r>
    <n v="1248"/>
    <d v="2017-03-22T00:00:00"/>
    <d v="2018-01-02T00:00:00"/>
    <s v="Demorado"/>
    <s v="Córdoba"/>
    <x v="4"/>
    <n v="179"/>
    <s v="Venta"/>
    <n v="33059.279999999999"/>
    <n v="887517"/>
    <n v="710013.6"/>
    <n v="144444.12000000002"/>
    <s v="Romina"/>
    <x v="3"/>
  </r>
  <r>
    <n v="1249"/>
    <d v="2017-03-22T00:00:00"/>
    <d v="2017-08-09T00:00:00"/>
    <s v="En Tiempo"/>
    <s v="Sevilla"/>
    <x v="2"/>
    <n v="92"/>
    <s v="Alquiler"/>
    <n v="19089.919999999998"/>
    <n v="536633"/>
    <n v="429306.4"/>
    <n v="88236.679999999978"/>
    <s v="Carlos"/>
    <x v="4"/>
  </r>
  <r>
    <n v="1250"/>
    <d v="2017-03-23T00:00:00"/>
    <d v="2018-01-31T00:00:00"/>
    <s v="Demorado"/>
    <s v="Córdoba"/>
    <x v="0"/>
    <n v="156"/>
    <s v="Venta"/>
    <n v="53816.72"/>
    <n v="1399328"/>
    <n v="1119462.3999999999"/>
    <n v="226048.88000000009"/>
    <s v="Sabrina"/>
    <x v="9"/>
  </r>
  <r>
    <n v="1251"/>
    <d v="2017-03-23T00:00:00"/>
    <d v="2017-06-28T00:00:00"/>
    <s v="En Tiempo"/>
    <s v="Málaga"/>
    <x v="1"/>
    <n v="145"/>
    <s v="Alquiler"/>
    <n v="28201"/>
    <n v="766835"/>
    <n v="613468"/>
    <n v="125166"/>
    <s v="Romina"/>
    <x v="5"/>
  </r>
  <r>
    <n v="1252"/>
    <d v="2017-03-23T00:00:00"/>
    <d v="2017-11-02T00:00:00"/>
    <s v="Demorado"/>
    <s v="Málaga"/>
    <x v="4"/>
    <n v="122"/>
    <s v="Venta"/>
    <n v="33551.440000000002"/>
    <n v="904121"/>
    <n v="723296.8"/>
    <n v="147272.75999999995"/>
    <s v="Sabrina"/>
    <x v="11"/>
  </r>
  <r>
    <n v="1253"/>
    <d v="2017-03-23T00:00:00"/>
    <d v="2018-01-26T00:00:00"/>
    <s v="Demorado"/>
    <s v="Sevilla"/>
    <x v="2"/>
    <n v="65"/>
    <s v="Alquiler"/>
    <n v="17194"/>
    <n v="496210"/>
    <n v="396968"/>
    <n v="82048"/>
    <s v="Carlos"/>
    <x v="15"/>
  </r>
  <r>
    <n v="1254"/>
    <d v="2017-03-24T00:00:00"/>
    <d v="2018-02-20T00:00:00"/>
    <s v="Demorado"/>
    <s v="Málaga"/>
    <x v="4"/>
    <n v="122"/>
    <s v="Alquiler"/>
    <n v="29115.360000000001"/>
    <n v="794294"/>
    <n v="635435.19999999995"/>
    <n v="129743.44000000005"/>
    <s v="Sabrina"/>
    <x v="10"/>
  </r>
  <r>
    <n v="1255"/>
    <d v="2017-03-24T00:00:00"/>
    <d v="2017-10-16T00:00:00"/>
    <s v="Demorado"/>
    <s v="Sevilla"/>
    <x v="3"/>
    <n v="33"/>
    <s v="Alquiler"/>
    <n v="13269.4"/>
    <n v="390845"/>
    <n v="312676"/>
    <n v="64899.6"/>
    <s v="Romina"/>
    <x v="6"/>
  </r>
  <r>
    <n v="1256"/>
    <d v="2017-03-24T00:00:00"/>
    <d v="2017-10-09T00:00:00"/>
    <s v="Demorado"/>
    <s v="Málaga"/>
    <x v="0"/>
    <n v="162"/>
    <s v="Venta"/>
    <n v="64087.68"/>
    <n v="1656677"/>
    <n v="1325341.6000000001"/>
    <n v="267247.71999999991"/>
    <s v="Ángeles"/>
    <x v="1"/>
  </r>
  <r>
    <n v="1257"/>
    <d v="2017-03-25T00:00:00"/>
    <d v="2018-02-27T00:00:00"/>
    <s v="Demorado"/>
    <s v="Cádiz"/>
    <x v="5"/>
    <n v="112"/>
    <s v="Venta"/>
    <n v="45180"/>
    <n v="1186010"/>
    <n v="948808"/>
    <n v="192022"/>
    <s v="Arturo"/>
    <x v="5"/>
  </r>
  <r>
    <n v="1258"/>
    <d v="2017-03-25T00:00:00"/>
    <d v="2017-08-22T00:00:00"/>
    <s v="Demorado"/>
    <s v="Málaga"/>
    <x v="0"/>
    <n v="235"/>
    <s v="Venta"/>
    <n v="48815.48"/>
    <n v="1285347"/>
    <n v="1028277.6"/>
    <n v="208253.92"/>
    <s v="Iván"/>
    <x v="1"/>
  </r>
  <r>
    <n v="1259"/>
    <d v="2017-03-25T00:00:00"/>
    <d v="2017-11-03T00:00:00"/>
    <s v="Demorado"/>
    <s v="Cádiz"/>
    <x v="3"/>
    <n v="173"/>
    <s v="Venta"/>
    <n v="58682.400000000001"/>
    <n v="1531745"/>
    <n v="1225396"/>
    <n v="247666.6"/>
    <s v="Sabrina"/>
    <x v="0"/>
  </r>
  <r>
    <n v="1260"/>
    <d v="2017-03-26T00:00:00"/>
    <d v="2017-07-24T00:00:00"/>
    <s v="En Tiempo"/>
    <s v="Córdoba"/>
    <x v="0"/>
    <n v="87"/>
    <s v="Alquiler"/>
    <n v="18623.96"/>
    <n v="522334"/>
    <n v="417867.2"/>
    <n v="85842.84"/>
    <s v="Arturo"/>
    <x v="2"/>
  </r>
  <r>
    <n v="1261"/>
    <d v="2017-03-26T00:00:00"/>
    <d v="2018-02-08T00:00:00"/>
    <s v="Demorado"/>
    <s v="Cádiz"/>
    <x v="6"/>
    <n v="180"/>
    <s v="Venta"/>
    <n v="46749.2"/>
    <n v="1231415"/>
    <n v="985132"/>
    <n v="199533.8"/>
    <s v="Iván"/>
    <x v="15"/>
  </r>
  <r>
    <n v="1262"/>
    <d v="2017-03-26T00:00:00"/>
    <d v="2017-08-27T00:00:00"/>
    <s v="Demorado"/>
    <s v="Cádiz"/>
    <x v="2"/>
    <n v="63"/>
    <s v="Alquiler"/>
    <n v="19995.84"/>
    <n v="561581"/>
    <n v="449264.8"/>
    <n v="92320.360000000015"/>
    <s v="Carlos"/>
    <x v="11"/>
  </r>
  <r>
    <n v="1263"/>
    <d v="2017-03-27T00:00:00"/>
    <d v="2018-03-26T00:00:00"/>
    <s v="Demorado"/>
    <s v="Córdoba"/>
    <x v="4"/>
    <n v="192"/>
    <s v="Venta"/>
    <n v="33036.559999999998"/>
    <n v="885949"/>
    <n v="708759.2"/>
    <n v="144153.24000000005"/>
    <s v="Iván"/>
    <x v="10"/>
  </r>
  <r>
    <n v="1264"/>
    <d v="2017-03-28T00:00:00"/>
    <d v="2017-10-04T00:00:00"/>
    <s v="Demorado"/>
    <s v="Sevilla"/>
    <x v="6"/>
    <n v="180"/>
    <s v="Venta"/>
    <n v="73015.960000000006"/>
    <n v="1879559"/>
    <n v="1503647.2"/>
    <n v="302895.84000000003"/>
    <s v="Arturo"/>
    <x v="3"/>
  </r>
  <r>
    <n v="1265"/>
    <d v="2017-03-28T00:00:00"/>
    <d v="2017-07-12T00:00:00"/>
    <s v="En Tiempo"/>
    <s v="Sevilla"/>
    <x v="3"/>
    <n v="63"/>
    <s v="Alquiler"/>
    <n v="24273.84"/>
    <n v="663806"/>
    <n v="531044.80000000005"/>
    <n v="108487.35999999996"/>
    <s v="Carlos"/>
    <x v="9"/>
  </r>
  <r>
    <n v="1266"/>
    <d v="2017-03-28T00:00:00"/>
    <d v="2017-07-24T00:00:00"/>
    <s v="En Tiempo"/>
    <s v="Málaga"/>
    <x v="0"/>
    <n v="52"/>
    <s v="Alquiler"/>
    <n v="13528.44"/>
    <n v="399746"/>
    <n v="319796.8"/>
    <n v="66420.760000000009"/>
    <s v="Carlos"/>
    <x v="4"/>
  </r>
  <r>
    <n v="1267"/>
    <d v="2017-03-29T00:00:00"/>
    <d v="2018-02-14T00:00:00"/>
    <s v="Demorado"/>
    <s v="Málaga"/>
    <x v="6"/>
    <n v="33"/>
    <s v="Alquiler"/>
    <n v="12909.8"/>
    <n v="386205"/>
    <n v="308964"/>
    <n v="64331.199999999997"/>
    <s v="Sabrina"/>
    <x v="3"/>
  </r>
  <r>
    <n v="1268"/>
    <d v="2017-03-30T00:00:00"/>
    <d v="2018-03-30T00:00:00"/>
    <s v="Demorado"/>
    <s v="Málaga"/>
    <x v="0"/>
    <n v="163"/>
    <s v="Venta"/>
    <n v="46891.76"/>
    <n v="1227529"/>
    <n v="982023.2"/>
    <n v="198614.04000000004"/>
    <s v="Carlos"/>
    <x v="0"/>
  </r>
  <r>
    <n v="1269"/>
    <d v="2017-03-30T00:00:00"/>
    <d v="2018-02-11T00:00:00"/>
    <s v="Demorado"/>
    <s v="Córdoba"/>
    <x v="5"/>
    <n v="134"/>
    <s v="Venta"/>
    <n v="51211.519999999997"/>
    <n v="1344173"/>
    <n v="1075338.3999999999"/>
    <n v="217623.0800000001"/>
    <s v="Ángeles"/>
    <x v="5"/>
  </r>
  <r>
    <n v="1270"/>
    <d v="2017-03-30T00:00:00"/>
    <d v="2018-01-11T00:00:00"/>
    <s v="Demorado"/>
    <s v="Málaga"/>
    <x v="4"/>
    <n v="84"/>
    <s v="Alquiler"/>
    <n v="20348.36"/>
    <n v="568269"/>
    <n v="454615.2"/>
    <n v="93305.439999999988"/>
    <s v="Carlos"/>
    <x v="6"/>
  </r>
  <r>
    <n v="1271"/>
    <d v="2017-03-30T00:00:00"/>
    <d v="2017-07-12T00:00:00"/>
    <s v="En Tiempo"/>
    <s v="Cádiz"/>
    <x v="3"/>
    <n v="192"/>
    <s v="Venta"/>
    <n v="68467.039999999994"/>
    <n v="1767361"/>
    <n v="1413888.8"/>
    <n v="285005.15999999997"/>
    <s v="Sabrina"/>
    <x v="11"/>
  </r>
  <r>
    <n v="1272"/>
    <d v="2017-03-30T00:00:00"/>
    <d v="2017-10-23T00:00:00"/>
    <s v="Demorado"/>
    <s v="Cádiz"/>
    <x v="6"/>
    <n v="211"/>
    <s v="Venta"/>
    <n v="58840.36"/>
    <n v="1537469"/>
    <n v="1229975.2"/>
    <n v="248653.44000000006"/>
    <s v="Carlos"/>
    <x v="8"/>
  </r>
  <r>
    <n v="1273"/>
    <d v="2017-03-31T00:00:00"/>
    <d v="2017-11-04T00:00:00"/>
    <s v="Demorado"/>
    <s v="Cádiz"/>
    <x v="0"/>
    <n v="278"/>
    <s v="Venta"/>
    <n v="62885.32"/>
    <n v="1635718"/>
    <n v="1308574.3999999999"/>
    <n v="264258.28000000009"/>
    <s v="Arturo"/>
    <x v="8"/>
  </r>
  <r>
    <n v="1274"/>
    <d v="2017-03-31T00:00:00"/>
    <d v="2017-07-09T00:00:00"/>
    <s v="En Tiempo"/>
    <s v="Sevilla"/>
    <x v="0"/>
    <n v="185"/>
    <s v="Venta"/>
    <n v="72227.839999999997"/>
    <n v="1858256"/>
    <n v="1486604.8"/>
    <n v="299423.35999999999"/>
    <s v="Arturo"/>
    <x v="1"/>
  </r>
  <r>
    <n v="1275"/>
    <d v="2017-04-01T00:00:00"/>
    <d v="2017-12-03T00:00:00"/>
    <s v="Demorado"/>
    <s v="Sevilla"/>
    <x v="4"/>
    <n v="273"/>
    <s v="Venta"/>
    <n v="69541.2"/>
    <n v="1790665"/>
    <n v="1432532"/>
    <n v="288591.8"/>
    <s v="Sabrina"/>
    <x v="0"/>
  </r>
  <r>
    <n v="1276"/>
    <d v="2017-04-02T00:00:00"/>
    <d v="2017-12-04T00:00:00"/>
    <s v="Demorado"/>
    <s v="Sevilla"/>
    <x v="2"/>
    <n v="217"/>
    <s v="Venta"/>
    <n v="63925.8"/>
    <n v="1653755"/>
    <n v="1323004"/>
    <n v="266825.2"/>
    <s v="Sabrina"/>
    <x v="13"/>
  </r>
  <r>
    <n v="1277"/>
    <d v="2017-04-02T00:00:00"/>
    <d v="2018-01-29T00:00:00"/>
    <s v="Demorado"/>
    <s v="Sevilla"/>
    <x v="1"/>
    <n v="280"/>
    <s v="Venta"/>
    <n v="88533.6"/>
    <n v="2269175"/>
    <n v="1815340"/>
    <n v="365301.4"/>
    <s v="Ángeles"/>
    <x v="12"/>
  </r>
  <r>
    <n v="1278"/>
    <d v="2017-04-02T00:00:00"/>
    <d v="2017-11-17T00:00:00"/>
    <s v="Demorado"/>
    <s v="Sevilla"/>
    <x v="1"/>
    <n v="126"/>
    <s v="Venta"/>
    <n v="40977.120000000003"/>
    <n v="1076513"/>
    <n v="861210.4"/>
    <n v="174325.47999999998"/>
    <s v="Ángeles"/>
    <x v="8"/>
  </r>
  <r>
    <n v="1279"/>
    <d v="2017-04-02T00:00:00"/>
    <d v="2017-07-24T00:00:00"/>
    <s v="En Tiempo"/>
    <s v="Sevilla"/>
    <x v="3"/>
    <n v="117"/>
    <s v="Venta"/>
    <n v="31089.360000000001"/>
    <n v="841369"/>
    <n v="673095.2"/>
    <n v="137184.44000000006"/>
    <s v="Romina"/>
    <x v="7"/>
  </r>
  <r>
    <n v="1280"/>
    <d v="2017-04-03T00:00:00"/>
    <d v="2017-09-26T00:00:00"/>
    <s v="Demorado"/>
    <s v="Córdoba"/>
    <x v="5"/>
    <n v="281"/>
    <s v="Venta"/>
    <n v="76491"/>
    <n v="1974485"/>
    <n v="1579588"/>
    <n v="318406"/>
    <s v="Carlos"/>
    <x v="15"/>
  </r>
  <r>
    <n v="1281"/>
    <d v="2017-04-04T00:00:00"/>
    <d v="2018-01-06T00:00:00"/>
    <s v="Demorado"/>
    <s v="Sevilla"/>
    <x v="3"/>
    <n v="171"/>
    <s v="Venta"/>
    <n v="39143.32"/>
    <n v="1041093"/>
    <n v="832874.4"/>
    <n v="169075.27999999997"/>
    <s v="Iván"/>
    <x v="11"/>
  </r>
  <r>
    <n v="1282"/>
    <d v="2017-04-04T00:00:00"/>
    <d v="2017-07-17T00:00:00"/>
    <s v="En Tiempo"/>
    <s v="Málaga"/>
    <x v="4"/>
    <n v="97"/>
    <s v="Alquiler"/>
    <n v="19810.560000000001"/>
    <n v="557399"/>
    <n v="445919.2"/>
    <n v="91669.239999999991"/>
    <s v="Iván"/>
    <x v="6"/>
  </r>
  <r>
    <n v="1283"/>
    <d v="2017-04-04T00:00:00"/>
    <d v="2017-10-31T00:00:00"/>
    <s v="Demorado"/>
    <s v="Sevilla"/>
    <x v="1"/>
    <n v="176"/>
    <s v="Venta"/>
    <n v="31331.4"/>
    <n v="849145"/>
    <n v="679316"/>
    <n v="138497.60000000001"/>
    <s v="Iván"/>
    <x v="1"/>
  </r>
  <r>
    <n v="1284"/>
    <d v="2017-04-05T00:00:00"/>
    <d v="2017-08-26T00:00:00"/>
    <s v="En Tiempo"/>
    <s v="Málaga"/>
    <x v="5"/>
    <n v="72"/>
    <s v="Alquiler"/>
    <n v="15000"/>
    <n v="437360"/>
    <n v="349888"/>
    <n v="72472"/>
    <s v="Carlos"/>
    <x v="9"/>
  </r>
  <r>
    <n v="1285"/>
    <d v="2017-04-05T00:00:00"/>
    <d v="2017-08-26T00:00:00"/>
    <s v="En Tiempo"/>
    <s v="Málaga"/>
    <x v="6"/>
    <n v="65"/>
    <s v="Alquiler"/>
    <n v="26411.759999999998"/>
    <n v="718829"/>
    <n v="575063.19999999995"/>
    <n v="117354.04000000005"/>
    <s v="Arturo"/>
    <x v="8"/>
  </r>
  <r>
    <n v="1286"/>
    <d v="2017-04-05T00:00:00"/>
    <d v="2017-09-16T00:00:00"/>
    <s v="Demorado"/>
    <s v="Sevilla"/>
    <x v="0"/>
    <n v="291"/>
    <s v="Venta"/>
    <n v="114033.48"/>
    <n v="2908772"/>
    <n v="2327017.6"/>
    <n v="467720.91999999993"/>
    <s v="Sabrina"/>
    <x v="3"/>
  </r>
  <r>
    <n v="1287"/>
    <d v="2017-04-05T00:00:00"/>
    <d v="2017-09-21T00:00:00"/>
    <s v="Demorado"/>
    <s v="Málaga"/>
    <x v="6"/>
    <n v="190"/>
    <s v="Venta"/>
    <n v="63412.36"/>
    <n v="1648819"/>
    <n v="1319055.2"/>
    <n v="266351.44000000006"/>
    <s v="Iván"/>
    <x v="15"/>
  </r>
  <r>
    <n v="1288"/>
    <d v="2017-04-05T00:00:00"/>
    <d v="2018-01-06T00:00:00"/>
    <s v="Demorado"/>
    <s v="Sevilla"/>
    <x v="5"/>
    <n v="240"/>
    <s v="Venta"/>
    <n v="95576.92"/>
    <n v="2450133"/>
    <n v="1960106.4"/>
    <n v="394449.68000000011"/>
    <s v="Ángeles"/>
    <x v="1"/>
  </r>
  <r>
    <n v="1289"/>
    <d v="2017-04-05T00:00:00"/>
    <d v="2017-11-07T00:00:00"/>
    <s v="Demorado"/>
    <s v="Cádiz"/>
    <x v="3"/>
    <n v="253"/>
    <s v="Venta"/>
    <n v="73563.28"/>
    <n v="1894292"/>
    <n v="1515433.6"/>
    <n v="305295.11999999988"/>
    <s v="Sabrina"/>
    <x v="8"/>
  </r>
  <r>
    <n v="1290"/>
    <d v="2017-04-05T00:00:00"/>
    <d v="2017-07-21T00:00:00"/>
    <s v="En Tiempo"/>
    <s v="Sevilla"/>
    <x v="5"/>
    <n v="172"/>
    <s v="Venta"/>
    <n v="61521"/>
    <n v="1596610"/>
    <n v="1277288"/>
    <n v="257801"/>
    <s v="Sabrina"/>
    <x v="0"/>
  </r>
  <r>
    <n v="1291"/>
    <d v="2017-04-06T00:00:00"/>
    <d v="2017-11-30T00:00:00"/>
    <s v="Demorado"/>
    <s v="Cádiz"/>
    <x v="2"/>
    <n v="124"/>
    <s v="Venta"/>
    <n v="50144.800000000003"/>
    <n v="1309805"/>
    <n v="1047844"/>
    <n v="211816.2"/>
    <s v="Carlos"/>
    <x v="10"/>
  </r>
  <r>
    <n v="1292"/>
    <d v="2017-04-06T00:00:00"/>
    <d v="2017-09-02T00:00:00"/>
    <s v="En Tiempo"/>
    <s v="Málaga"/>
    <x v="5"/>
    <n v="164"/>
    <s v="Venta"/>
    <n v="61457.8"/>
    <n v="1603205"/>
    <n v="1282564"/>
    <n v="259183.2"/>
    <s v="Arturo"/>
    <x v="12"/>
  </r>
  <r>
    <n v="1293"/>
    <d v="2017-04-06T00:00:00"/>
    <d v="2017-11-30T00:00:00"/>
    <s v="Demorado"/>
    <s v="Córdoba"/>
    <x v="1"/>
    <n v="224"/>
    <s v="Venta"/>
    <n v="71237"/>
    <n v="1843135"/>
    <n v="1474508"/>
    <n v="297390"/>
    <s v="Arturo"/>
    <x v="1"/>
  </r>
  <r>
    <n v="1294"/>
    <d v="2017-04-07T00:00:00"/>
    <d v="2018-01-12T00:00:00"/>
    <s v="Demorado"/>
    <s v="Córdoba"/>
    <x v="4"/>
    <n v="96"/>
    <s v="Alquiler"/>
    <n v="18601.72"/>
    <n v="516803"/>
    <n v="413442.4"/>
    <n v="84758.879999999976"/>
    <s v="Carlos"/>
    <x v="3"/>
  </r>
  <r>
    <n v="1295"/>
    <d v="2017-04-07T00:00:00"/>
    <d v="2017-12-24T00:00:00"/>
    <s v="Demorado"/>
    <s v="Córdoba"/>
    <x v="4"/>
    <n v="209"/>
    <s v="Venta"/>
    <n v="35376.120000000003"/>
    <n v="935713"/>
    <n v="748570.4"/>
    <n v="151766.47999999998"/>
    <s v="Sabrina"/>
    <x v="10"/>
  </r>
  <r>
    <n v="1296"/>
    <d v="2017-04-07T00:00:00"/>
    <d v="2017-08-31T00:00:00"/>
    <s v="En Tiempo"/>
    <s v="Cádiz"/>
    <x v="4"/>
    <n v="85"/>
    <s v="Alquiler"/>
    <n v="27827.88"/>
    <n v="752757"/>
    <n v="602205.6"/>
    <n v="122723.52000000002"/>
    <s v="Romina"/>
    <x v="13"/>
  </r>
  <r>
    <n v="1297"/>
    <d v="2017-04-07T00:00:00"/>
    <d v="2017-07-07T00:00:00"/>
    <s v="En Tiempo"/>
    <s v="Cádiz"/>
    <x v="1"/>
    <n v="226"/>
    <s v="Venta"/>
    <n v="68958"/>
    <n v="1787935"/>
    <n v="1430348"/>
    <n v="288629"/>
    <s v="Iván"/>
    <x v="6"/>
  </r>
  <r>
    <n v="1298"/>
    <d v="2017-04-08T00:00:00"/>
    <d v="2017-12-26T00:00:00"/>
    <s v="Demorado"/>
    <s v="Málaga"/>
    <x v="0"/>
    <n v="245"/>
    <s v="Venta"/>
    <n v="46269.52"/>
    <n v="1215973"/>
    <n v="972778.4"/>
    <n v="196925.08"/>
    <s v="Iván"/>
    <x v="3"/>
  </r>
  <r>
    <n v="1299"/>
    <d v="2017-04-09T00:00:00"/>
    <d v="2018-04-09T00:00:00"/>
    <s v="Demorado"/>
    <s v="Málaga"/>
    <x v="1"/>
    <n v="283"/>
    <s v="Venta"/>
    <n v="67159.600000000006"/>
    <n v="1739075"/>
    <n v="1391260"/>
    <n v="280655.40000000002"/>
    <s v="Arturo"/>
    <x v="2"/>
  </r>
  <r>
    <n v="1300"/>
    <d v="2017-04-09T00:00:00"/>
    <d v="2017-08-09T00:00:00"/>
    <s v="En Tiempo"/>
    <s v="Córdoba"/>
    <x v="3"/>
    <n v="68"/>
    <s v="Alquiler"/>
    <n v="11683.08"/>
    <n v="346187"/>
    <n v="276949.59999999998"/>
    <n v="57554.320000000022"/>
    <s v="Romina"/>
    <x v="3"/>
  </r>
  <r>
    <n v="1301"/>
    <d v="2017-04-10T00:00:00"/>
    <d v="2017-12-18T00:00:00"/>
    <s v="Demorado"/>
    <s v="Córdoba"/>
    <x v="1"/>
    <n v="296"/>
    <s v="Venta"/>
    <n v="100603.36"/>
    <n v="2567819"/>
    <n v="2054255.2"/>
    <n v="412960.44000000006"/>
    <s v="Romina"/>
    <x v="13"/>
  </r>
  <r>
    <n v="1302"/>
    <d v="2017-04-11T00:00:00"/>
    <d v="2017-11-17T00:00:00"/>
    <s v="Demorado"/>
    <s v="Sevilla"/>
    <x v="0"/>
    <n v="281"/>
    <s v="Venta"/>
    <n v="93917.68"/>
    <n v="2407877"/>
    <n v="1926301.6"/>
    <n v="387657.71999999991"/>
    <s v="Sabrina"/>
    <x v="11"/>
  </r>
  <r>
    <n v="1303"/>
    <d v="2017-04-11T00:00:00"/>
    <d v="2018-01-20T00:00:00"/>
    <s v="Demorado"/>
    <s v="Málaga"/>
    <x v="0"/>
    <n v="126"/>
    <s v="Alquiler"/>
    <n v="25244.799999999999"/>
    <n v="693505"/>
    <n v="554804"/>
    <n v="113456.2"/>
    <s v="Arturo"/>
    <x v="12"/>
  </r>
  <r>
    <n v="1304"/>
    <d v="2017-04-13T00:00:00"/>
    <d v="2018-03-28T00:00:00"/>
    <s v="Demorado"/>
    <s v="Cádiz"/>
    <x v="4"/>
    <n v="99"/>
    <s v="Alquiler"/>
    <n v="24285"/>
    <n v="663785"/>
    <n v="531028"/>
    <n v="108472"/>
    <s v="Arturo"/>
    <x v="9"/>
  </r>
  <r>
    <n v="1305"/>
    <d v="2017-04-14T00:00:00"/>
    <d v="2017-09-15T00:00:00"/>
    <s v="Demorado"/>
    <s v="Córdoba"/>
    <x v="2"/>
    <n v="84"/>
    <s v="Venta"/>
    <n v="30120.639999999999"/>
    <n v="814626"/>
    <n v="651700.80000000005"/>
    <n v="132804.55999999994"/>
    <s v="Iván"/>
    <x v="4"/>
  </r>
  <r>
    <n v="1306"/>
    <d v="2017-04-14T00:00:00"/>
    <d v="2017-08-26T00:00:00"/>
    <s v="En Tiempo"/>
    <s v="Cádiz"/>
    <x v="0"/>
    <n v="269"/>
    <s v="Venta"/>
    <n v="88444.479999999996"/>
    <n v="2266297"/>
    <n v="1813037.6"/>
    <n v="364814.91999999993"/>
    <s v="Ángeles"/>
    <x v="9"/>
  </r>
  <r>
    <n v="1307"/>
    <d v="2017-04-15T00:00:00"/>
    <d v="2017-07-20T00:00:00"/>
    <s v="En Tiempo"/>
    <s v="Málaga"/>
    <x v="4"/>
    <n v="258"/>
    <s v="Venta"/>
    <n v="102515.48"/>
    <n v="2625797"/>
    <n v="2100637.6"/>
    <n v="422643.91999999993"/>
    <s v="Arturo"/>
    <x v="15"/>
  </r>
  <r>
    <n v="1308"/>
    <d v="2017-04-15T00:00:00"/>
    <d v="2018-01-18T00:00:00"/>
    <s v="Demorado"/>
    <s v="Cádiz"/>
    <x v="5"/>
    <n v="144"/>
    <s v="Venta"/>
    <n v="39598.28"/>
    <n v="1041192"/>
    <n v="832953.6"/>
    <n v="168640.12000000002"/>
    <s v="Carlos"/>
    <x v="12"/>
  </r>
  <r>
    <n v="1309"/>
    <d v="2017-04-15T00:00:00"/>
    <d v="2017-09-16T00:00:00"/>
    <s v="Demorado"/>
    <s v="Sevilla"/>
    <x v="5"/>
    <n v="93"/>
    <s v="Alquiler"/>
    <n v="22071"/>
    <n v="610685"/>
    <n v="488548"/>
    <n v="100066"/>
    <s v="Arturo"/>
    <x v="6"/>
  </r>
  <r>
    <n v="1310"/>
    <d v="2017-04-15T00:00:00"/>
    <d v="2018-02-14T00:00:00"/>
    <s v="Demorado"/>
    <s v="Cádiz"/>
    <x v="6"/>
    <n v="264"/>
    <s v="Venta"/>
    <n v="60062.12"/>
    <n v="1554113"/>
    <n v="1243290.3999999999"/>
    <n v="250760.4800000001"/>
    <s v="Romina"/>
    <x v="6"/>
  </r>
  <r>
    <n v="1311"/>
    <d v="2017-04-15T00:00:00"/>
    <d v="2017-07-14T00:00:00"/>
    <s v="En Tiempo"/>
    <s v="Córdoba"/>
    <x v="2"/>
    <n v="179"/>
    <s v="Venta"/>
    <n v="41624.199999999997"/>
    <n v="1096165"/>
    <n v="876932"/>
    <n v="177608.8"/>
    <s v="Arturo"/>
    <x v="12"/>
  </r>
  <r>
    <n v="1312"/>
    <d v="2017-04-16T00:00:00"/>
    <d v="2017-11-11T00:00:00"/>
    <s v="Demorado"/>
    <s v="Málaga"/>
    <x v="6"/>
    <n v="174"/>
    <s v="Venta"/>
    <n v="59828.2"/>
    <n v="1560365"/>
    <n v="1248292"/>
    <n v="252244.8"/>
    <s v="Iván"/>
    <x v="7"/>
  </r>
  <r>
    <n v="1313"/>
    <d v="2017-04-16T00:00:00"/>
    <d v="2017-10-05T00:00:00"/>
    <s v="Demorado"/>
    <s v="Córdoba"/>
    <x v="3"/>
    <n v="158"/>
    <s v="Venta"/>
    <n v="35861.800000000003"/>
    <n v="957680"/>
    <n v="766144"/>
    <n v="155674.20000000001"/>
    <s v="Sabrina"/>
    <x v="0"/>
  </r>
  <r>
    <n v="1314"/>
    <d v="2017-04-17T00:00:00"/>
    <d v="2018-02-05T00:00:00"/>
    <s v="Demorado"/>
    <s v="Málaga"/>
    <x v="6"/>
    <n v="139"/>
    <s v="Venta"/>
    <n v="47200.56"/>
    <n v="1242349"/>
    <n v="993879.2"/>
    <n v="201269.24000000005"/>
    <s v="Sabrina"/>
    <x v="12"/>
  </r>
  <r>
    <n v="1315"/>
    <d v="2017-04-17T00:00:00"/>
    <d v="2018-02-01T00:00:00"/>
    <s v="Demorado"/>
    <s v="Córdoba"/>
    <x v="2"/>
    <n v="112"/>
    <s v="Venta"/>
    <n v="40372.639999999999"/>
    <n v="1071901"/>
    <n v="857520.8"/>
    <n v="174007.55999999994"/>
    <s v="Ángeles"/>
    <x v="4"/>
  </r>
  <r>
    <n v="1316"/>
    <d v="2017-04-17T00:00:00"/>
    <d v="2017-08-30T00:00:00"/>
    <s v="En Tiempo"/>
    <s v="Sevilla"/>
    <x v="2"/>
    <n v="219"/>
    <s v="Venta"/>
    <n v="70918.759999999995"/>
    <n v="1832304"/>
    <n v="1465843.2"/>
    <n v="295542.04000000004"/>
    <s v="Sabrina"/>
    <x v="15"/>
  </r>
  <r>
    <n v="1317"/>
    <d v="2017-04-17T00:00:00"/>
    <d v="2018-01-12T00:00:00"/>
    <s v="Demorado"/>
    <s v="Córdoba"/>
    <x v="6"/>
    <n v="90"/>
    <s v="Alquiler"/>
    <n v="14122.96"/>
    <n v="412484"/>
    <n v="329987.20000000001"/>
    <n v="68373.84"/>
    <s v="Arturo"/>
    <x v="5"/>
  </r>
  <r>
    <n v="1318"/>
    <d v="2017-04-17T00:00:00"/>
    <d v="2017-12-21T00:00:00"/>
    <s v="Demorado"/>
    <s v="Córdoba"/>
    <x v="6"/>
    <n v="270"/>
    <s v="Venta"/>
    <n v="60915"/>
    <n v="1580335"/>
    <n v="1264268"/>
    <n v="255152"/>
    <s v="Ángeles"/>
    <x v="8"/>
  </r>
  <r>
    <n v="1319"/>
    <d v="2017-04-18T00:00:00"/>
    <d v="2018-04-07T00:00:00"/>
    <s v="Demorado"/>
    <s v="Córdoba"/>
    <x v="4"/>
    <n v="276"/>
    <s v="Venta"/>
    <n v="68508.52"/>
    <n v="1764073"/>
    <n v="1411258.4"/>
    <n v="284306.08000000007"/>
    <s v="Sabrina"/>
    <x v="7"/>
  </r>
  <r>
    <n v="1320"/>
    <d v="2017-04-18T00:00:00"/>
    <d v="2018-04-07T00:00:00"/>
    <s v="Demorado"/>
    <s v="Málaga"/>
    <x v="4"/>
    <n v="159"/>
    <s v="Venta"/>
    <n v="32899.360000000001"/>
    <n v="877969"/>
    <n v="702375.2"/>
    <n v="142694.44000000006"/>
    <s v="Ángeles"/>
    <x v="1"/>
  </r>
  <r>
    <n v="1321"/>
    <d v="2017-04-18T00:00:00"/>
    <d v="2017-07-21T00:00:00"/>
    <s v="En Tiempo"/>
    <s v="Sevilla"/>
    <x v="2"/>
    <n v="268"/>
    <s v="Venta"/>
    <n v="98443.64"/>
    <n v="2515051"/>
    <n v="2012040.8"/>
    <n v="404566.55999999994"/>
    <s v="Arturo"/>
    <x v="0"/>
  </r>
  <r>
    <n v="1322"/>
    <d v="2017-04-18T00:00:00"/>
    <d v="2017-08-18T00:00:00"/>
    <s v="En Tiempo"/>
    <s v="Málaga"/>
    <x v="6"/>
    <n v="239"/>
    <s v="Venta"/>
    <n v="94982.399999999994"/>
    <n v="2433320"/>
    <n v="1946656"/>
    <n v="391681.6"/>
    <s v="Carlos"/>
    <x v="15"/>
  </r>
  <r>
    <n v="1323"/>
    <d v="2017-04-19T00:00:00"/>
    <d v="2018-04-09T00:00:00"/>
    <s v="Demorado"/>
    <s v="Sevilla"/>
    <x v="3"/>
    <n v="77"/>
    <s v="Alquiler"/>
    <n v="16365.4"/>
    <n v="468245"/>
    <n v="374596"/>
    <n v="77283.600000000006"/>
    <s v="Romina"/>
    <x v="13"/>
  </r>
  <r>
    <n v="1324"/>
    <d v="2017-04-19T00:00:00"/>
    <d v="2017-09-25T00:00:00"/>
    <s v="Demorado"/>
    <s v="Sevilla"/>
    <x v="0"/>
    <n v="45"/>
    <s v="Alquiler"/>
    <n v="17342.64"/>
    <n v="490901"/>
    <n v="392720.8"/>
    <n v="80837.560000000012"/>
    <s v="Arturo"/>
    <x v="3"/>
  </r>
  <r>
    <n v="1325"/>
    <d v="2017-04-19T00:00:00"/>
    <d v="2017-10-25T00:00:00"/>
    <s v="Demorado"/>
    <s v="Sevilla"/>
    <x v="0"/>
    <n v="66"/>
    <s v="Alquiler"/>
    <n v="21284.880000000001"/>
    <n v="599607"/>
    <n v="479685.6"/>
    <n v="98636.520000000019"/>
    <s v="Romina"/>
    <x v="9"/>
  </r>
  <r>
    <n v="1326"/>
    <d v="2017-04-19T00:00:00"/>
    <d v="2017-09-13T00:00:00"/>
    <s v="En Tiempo"/>
    <s v="Málaga"/>
    <x v="2"/>
    <n v="145"/>
    <s v="Alquiler"/>
    <n v="25414.880000000001"/>
    <n v="687957"/>
    <n v="550365.6"/>
    <n v="112176.52000000002"/>
    <s v="Romina"/>
    <x v="12"/>
  </r>
  <r>
    <n v="1327"/>
    <d v="2017-04-19T00:00:00"/>
    <d v="2017-10-27T00:00:00"/>
    <s v="Demorado"/>
    <s v="Córdoba"/>
    <x v="4"/>
    <n v="37"/>
    <s v="Alquiler"/>
    <n v="10432.84"/>
    <n v="318006"/>
    <n v="254404.8"/>
    <n v="53168.360000000015"/>
    <s v="Iván"/>
    <x v="5"/>
  </r>
  <r>
    <n v="1328"/>
    <d v="2017-04-20T00:00:00"/>
    <d v="2017-09-25T00:00:00"/>
    <s v="Demorado"/>
    <s v="Sevilla"/>
    <x v="1"/>
    <n v="270"/>
    <s v="Venta"/>
    <n v="91415.24"/>
    <n v="2342516"/>
    <n v="1874012.8"/>
    <n v="377087.95999999996"/>
    <s v="Romina"/>
    <x v="6"/>
  </r>
  <r>
    <n v="1329"/>
    <d v="2017-04-20T00:00:00"/>
    <d v="2017-07-21T00:00:00"/>
    <s v="En Tiempo"/>
    <s v="Sevilla"/>
    <x v="1"/>
    <n v="175"/>
    <s v="Venta"/>
    <n v="54009.64"/>
    <n v="1403851"/>
    <n v="1123080.8"/>
    <n v="226760.55999999994"/>
    <s v="Romina"/>
    <x v="12"/>
  </r>
  <r>
    <n v="1330"/>
    <d v="2017-04-20T00:00:00"/>
    <d v="2018-02-12T00:00:00"/>
    <s v="Demorado"/>
    <s v="Córdoba"/>
    <x v="2"/>
    <n v="259"/>
    <s v="Venta"/>
    <n v="82664.800000000003"/>
    <n v="2131280"/>
    <n v="1705024"/>
    <n v="343591.2"/>
    <s v="Romina"/>
    <x v="4"/>
  </r>
  <r>
    <n v="1331"/>
    <d v="2017-04-21T00:00:00"/>
    <d v="2018-03-10T00:00:00"/>
    <s v="Demorado"/>
    <s v="Málaga"/>
    <x v="1"/>
    <n v="173"/>
    <s v="Venta"/>
    <n v="56351.28"/>
    <n v="1472117"/>
    <n v="1177693.6000000001"/>
    <n v="238072.11999999991"/>
    <s v="Sabrina"/>
    <x v="1"/>
  </r>
  <r>
    <n v="1332"/>
    <d v="2017-04-21T00:00:00"/>
    <d v="2017-09-26T00:00:00"/>
    <s v="Demorado"/>
    <s v="Málaga"/>
    <x v="3"/>
    <n v="274"/>
    <s v="Venta"/>
    <n v="63878.879999999997"/>
    <n v="1655607"/>
    <n v="1324485.6000000001"/>
    <n v="267242.5199999999"/>
    <s v="Sabrina"/>
    <x v="1"/>
  </r>
  <r>
    <n v="1333"/>
    <d v="2017-04-21T00:00:00"/>
    <d v="2018-01-01T00:00:00"/>
    <s v="Demorado"/>
    <s v="Cádiz"/>
    <x v="1"/>
    <n v="35"/>
    <s v="Alquiler"/>
    <n v="10570.08"/>
    <n v="324437"/>
    <n v="259549.6"/>
    <n v="54317.319999999992"/>
    <s v="Romina"/>
    <x v="9"/>
  </r>
  <r>
    <n v="1334"/>
    <d v="2017-04-21T00:00:00"/>
    <d v="2018-02-25T00:00:00"/>
    <s v="Demorado"/>
    <s v="Málaga"/>
    <x v="4"/>
    <n v="75"/>
    <s v="Alquiler"/>
    <n v="27441.119999999999"/>
    <n v="742113"/>
    <n v="593690.4"/>
    <n v="120981.47999999998"/>
    <s v="Sabrina"/>
    <x v="7"/>
  </r>
  <r>
    <n v="1335"/>
    <d v="2017-04-22T00:00:00"/>
    <d v="2017-08-15T00:00:00"/>
    <s v="En Tiempo"/>
    <s v="Málaga"/>
    <x v="3"/>
    <n v="224"/>
    <s v="Venta"/>
    <n v="37054.199999999997"/>
    <n v="991415"/>
    <n v="793132"/>
    <n v="161228.79999999999"/>
    <s v="Ángeles"/>
    <x v="5"/>
  </r>
  <r>
    <n v="1336"/>
    <d v="2017-04-22T00:00:00"/>
    <d v="2017-12-02T00:00:00"/>
    <s v="Demorado"/>
    <s v="Córdoba"/>
    <x v="1"/>
    <n v="263"/>
    <s v="Venta"/>
    <n v="102234.04"/>
    <n v="2619611"/>
    <n v="2095688.8"/>
    <n v="421688.16"/>
    <s v="Arturo"/>
    <x v="13"/>
  </r>
  <r>
    <n v="1337"/>
    <d v="2017-04-23T00:00:00"/>
    <d v="2017-09-05T00:00:00"/>
    <s v="En Tiempo"/>
    <s v="Málaga"/>
    <x v="3"/>
    <n v="65"/>
    <s v="Alquiler"/>
    <n v="18725.84"/>
    <n v="530456"/>
    <n v="424364.79999999999"/>
    <n v="87365.360000000015"/>
    <s v="Ángeles"/>
    <x v="3"/>
  </r>
  <r>
    <n v="1338"/>
    <d v="2017-04-24T00:00:00"/>
    <d v="2018-04-09T00:00:00"/>
    <s v="Demorado"/>
    <s v="Sevilla"/>
    <x v="2"/>
    <n v="33"/>
    <s v="Alquiler"/>
    <n v="5549.8"/>
    <n v="200405"/>
    <n v="160324"/>
    <n v="34531.199999999997"/>
    <s v="Romina"/>
    <x v="12"/>
  </r>
  <r>
    <n v="1339"/>
    <d v="2017-04-24T00:00:00"/>
    <d v="2018-02-25T00:00:00"/>
    <s v="Demorado"/>
    <s v="Córdoba"/>
    <x v="2"/>
    <n v="74"/>
    <s v="Alquiler"/>
    <n v="27773.72"/>
    <n v="753278"/>
    <n v="602622.4"/>
    <n v="122881.87999999998"/>
    <s v="Arturo"/>
    <x v="13"/>
  </r>
  <r>
    <n v="1340"/>
    <d v="2017-04-24T00:00:00"/>
    <d v="2018-01-01T00:00:00"/>
    <s v="Demorado"/>
    <s v="Sevilla"/>
    <x v="1"/>
    <n v="167"/>
    <s v="Venta"/>
    <n v="40197.919999999998"/>
    <n v="1070033"/>
    <n v="856026.4"/>
    <n v="173808.68"/>
    <s v="Romina"/>
    <x v="8"/>
  </r>
  <r>
    <n v="1341"/>
    <d v="2017-04-25T00:00:00"/>
    <d v="2017-12-26T00:00:00"/>
    <s v="Demorado"/>
    <s v="Málaga"/>
    <x v="6"/>
    <n v="129"/>
    <s v="Venta"/>
    <n v="39469.519999999997"/>
    <n v="1044173"/>
    <n v="835338.4"/>
    <n v="169365.08"/>
    <s v="Sabrina"/>
    <x v="9"/>
  </r>
  <r>
    <n v="1342"/>
    <d v="2017-04-25T00:00:00"/>
    <d v="2018-03-20T00:00:00"/>
    <s v="Demorado"/>
    <s v="Cádiz"/>
    <x v="1"/>
    <n v="190"/>
    <s v="Venta"/>
    <n v="67086.559999999998"/>
    <n v="1735149"/>
    <n v="1388119.2"/>
    <n v="279943.24000000005"/>
    <s v="Romina"/>
    <x v="12"/>
  </r>
  <r>
    <n v="1343"/>
    <d v="2017-04-25T00:00:00"/>
    <d v="2018-01-22T00:00:00"/>
    <s v="Demorado"/>
    <s v="Cádiz"/>
    <x v="3"/>
    <n v="266"/>
    <s v="Venta"/>
    <n v="90481.96"/>
    <n v="2328634"/>
    <n v="1862907.2"/>
    <n v="375244.84"/>
    <s v="Romina"/>
    <x v="10"/>
  </r>
  <r>
    <n v="1344"/>
    <d v="2017-04-25T00:00:00"/>
    <d v="2017-08-20T00:00:00"/>
    <s v="En Tiempo"/>
    <s v="Málaga"/>
    <x v="2"/>
    <n v="280"/>
    <s v="Venta"/>
    <n v="59304.6"/>
    <n v="1536725"/>
    <n v="1229380"/>
    <n v="248040.4"/>
    <s v="Romina"/>
    <x v="10"/>
  </r>
  <r>
    <n v="1345"/>
    <d v="2017-04-25T00:00:00"/>
    <d v="2018-04-21T00:00:00"/>
    <s v="Demorado"/>
    <s v="Cádiz"/>
    <x v="3"/>
    <n v="45"/>
    <s v="Alquiler"/>
    <n v="14166.32"/>
    <n v="406643"/>
    <n v="325314.40000000002"/>
    <n v="67162.27999999997"/>
    <s v="Iván"/>
    <x v="9"/>
  </r>
  <r>
    <n v="1346"/>
    <d v="2017-04-25T00:00:00"/>
    <d v="2017-12-16T00:00:00"/>
    <s v="Demorado"/>
    <s v="Cádiz"/>
    <x v="3"/>
    <n v="45"/>
    <s v="Alquiler"/>
    <n v="12383"/>
    <n v="370135"/>
    <n v="296108"/>
    <n v="61644"/>
    <s v="Romina"/>
    <x v="15"/>
  </r>
  <r>
    <n v="1347"/>
    <d v="2017-04-26T00:00:00"/>
    <d v="2017-09-26T00:00:00"/>
    <s v="Demorado"/>
    <s v="Córdoba"/>
    <x v="4"/>
    <n v="110"/>
    <s v="Venta"/>
    <n v="37063.599999999999"/>
    <n v="986500"/>
    <n v="789200"/>
    <n v="160236.4"/>
    <s v="Arturo"/>
    <x v="2"/>
  </r>
  <r>
    <n v="1348"/>
    <d v="2017-04-26T00:00:00"/>
    <d v="2018-01-15T00:00:00"/>
    <s v="Demorado"/>
    <s v="Málaga"/>
    <x v="5"/>
    <n v="194"/>
    <s v="Venta"/>
    <n v="73108.160000000003"/>
    <n v="1886489"/>
    <n v="1509191.2"/>
    <n v="304189.64"/>
    <s v="Carlos"/>
    <x v="0"/>
  </r>
  <r>
    <n v="1349"/>
    <d v="2017-04-26T00:00:00"/>
    <d v="2018-01-22T00:00:00"/>
    <s v="Demorado"/>
    <s v="Cádiz"/>
    <x v="6"/>
    <n v="95"/>
    <s v="Venta"/>
    <n v="35068.160000000003"/>
    <n v="929189"/>
    <n v="743351.2"/>
    <n v="150769.64000000004"/>
    <s v="Carlos"/>
    <x v="7"/>
  </r>
  <r>
    <n v="1350"/>
    <d v="2017-04-26T00:00:00"/>
    <d v="2018-03-23T00:00:00"/>
    <s v="Demorado"/>
    <s v="Málaga"/>
    <x v="5"/>
    <n v="95"/>
    <s v="Alquiler"/>
    <n v="15992.48"/>
    <n v="462197"/>
    <n v="369757.6"/>
    <n v="76446.920000000027"/>
    <s v="Arturo"/>
    <x v="15"/>
  </r>
  <r>
    <n v="1351"/>
    <d v="2017-04-26T00:00:00"/>
    <d v="2017-09-08T00:00:00"/>
    <s v="En Tiempo"/>
    <s v="Málaga"/>
    <x v="5"/>
    <n v="56"/>
    <s v="Alquiler"/>
    <n v="19174.599999999999"/>
    <n v="541525"/>
    <n v="433220"/>
    <n v="89130.4"/>
    <s v="Romina"/>
    <x v="0"/>
  </r>
  <r>
    <n v="1352"/>
    <d v="2017-04-27T00:00:00"/>
    <d v="2017-11-29T00:00:00"/>
    <s v="Demorado"/>
    <s v="Cádiz"/>
    <x v="1"/>
    <n v="183"/>
    <s v="Venta"/>
    <n v="41589.480000000003"/>
    <n v="1101122"/>
    <n v="880897.6"/>
    <n v="178634.92"/>
    <s v="Iván"/>
    <x v="7"/>
  </r>
  <r>
    <n v="1353"/>
    <d v="2017-04-27T00:00:00"/>
    <d v="2017-12-10T00:00:00"/>
    <s v="Demorado"/>
    <s v="Córdoba"/>
    <x v="6"/>
    <n v="262"/>
    <s v="Venta"/>
    <n v="67493.039999999994"/>
    <n v="1738986"/>
    <n v="1391188.8"/>
    <n v="280304.15999999997"/>
    <s v="Sabrina"/>
    <x v="12"/>
  </r>
  <r>
    <n v="1354"/>
    <d v="2017-04-28T00:00:00"/>
    <d v="2017-10-24T00:00:00"/>
    <s v="Demorado"/>
    <s v="Málaga"/>
    <x v="2"/>
    <n v="235"/>
    <s v="Venta"/>
    <n v="96003.56"/>
    <n v="2454549"/>
    <n v="1963639.2"/>
    <n v="394906.24000000005"/>
    <s v="Iván"/>
    <x v="4"/>
  </r>
  <r>
    <n v="1355"/>
    <d v="2017-04-28T00:00:00"/>
    <d v="2018-04-24T00:00:00"/>
    <s v="Demorado"/>
    <s v="Sevilla"/>
    <x v="4"/>
    <n v="151"/>
    <s v="Venta"/>
    <n v="34328.879999999997"/>
    <n v="922707"/>
    <n v="738165.6"/>
    <n v="150212.52000000002"/>
    <s v="Sabrina"/>
    <x v="7"/>
  </r>
  <r>
    <n v="1356"/>
    <d v="2017-04-28T00:00:00"/>
    <d v="2017-11-12T00:00:00"/>
    <s v="Demorado"/>
    <s v="Sevilla"/>
    <x v="5"/>
    <n v="154"/>
    <s v="Venta"/>
    <n v="55996.32"/>
    <n v="1457793"/>
    <n v="1166234.3999999999"/>
    <n v="235562.28000000009"/>
    <s v="Arturo"/>
    <x v="0"/>
  </r>
  <r>
    <n v="1357"/>
    <d v="2017-04-28T00:00:00"/>
    <d v="2018-02-06T00:00:00"/>
    <s v="Demorado"/>
    <s v="Málaga"/>
    <x v="1"/>
    <n v="281"/>
    <s v="Venta"/>
    <n v="72155.8"/>
    <n v="1863905"/>
    <n v="1491124"/>
    <n v="300625.2"/>
    <s v="Sabrina"/>
    <x v="6"/>
  </r>
  <r>
    <n v="1358"/>
    <d v="2017-04-29T00:00:00"/>
    <d v="2018-03-25T00:00:00"/>
    <s v="Demorado"/>
    <s v="Málaga"/>
    <x v="4"/>
    <n v="269"/>
    <s v="Venta"/>
    <n v="98293.759999999995"/>
    <n v="2510979"/>
    <n v="2008783.2"/>
    <n v="403902.04000000004"/>
    <s v="Romina"/>
    <x v="15"/>
  </r>
  <r>
    <n v="1359"/>
    <d v="2017-04-29T00:00:00"/>
    <d v="2018-04-17T00:00:00"/>
    <s v="Demorado"/>
    <s v="Córdoba"/>
    <x v="4"/>
    <n v="249"/>
    <s v="Venta"/>
    <n v="41669.120000000003"/>
    <n v="1095813"/>
    <n v="876650.4"/>
    <n v="177493.47999999998"/>
    <s v="Iván"/>
    <x v="8"/>
  </r>
  <r>
    <n v="1360"/>
    <d v="2017-04-29T00:00:00"/>
    <d v="2017-09-18T00:00:00"/>
    <s v="En Tiempo"/>
    <s v="Málaga"/>
    <x v="1"/>
    <n v="190"/>
    <s v="Venta"/>
    <n v="46981.2"/>
    <n v="1237965"/>
    <n v="990372"/>
    <n v="200611.8"/>
    <s v="Ángeles"/>
    <x v="0"/>
  </r>
  <r>
    <n v="1361"/>
    <d v="2017-04-30T00:00:00"/>
    <d v="2017-10-06T00:00:00"/>
    <s v="Demorado"/>
    <s v="Cádiz"/>
    <x v="4"/>
    <n v="181"/>
    <s v="Venta"/>
    <n v="46125.48"/>
    <n v="1216097"/>
    <n v="972877.6"/>
    <n v="197093.92"/>
    <s v="Romina"/>
    <x v="11"/>
  </r>
  <r>
    <n v="1362"/>
    <d v="2017-04-30T00:00:00"/>
    <d v="2018-04-12T00:00:00"/>
    <s v="Demorado"/>
    <s v="Cádiz"/>
    <x v="3"/>
    <n v="165"/>
    <s v="Venta"/>
    <n v="57014.52"/>
    <n v="1477673"/>
    <n v="1182138.3999999999"/>
    <n v="238520.0800000001"/>
    <s v="Sabrina"/>
    <x v="15"/>
  </r>
  <r>
    <n v="1363"/>
    <d v="2017-04-30T00:00:00"/>
    <d v="2018-01-01T00:00:00"/>
    <s v="Demorado"/>
    <s v="Sevilla"/>
    <x v="4"/>
    <n v="150"/>
    <s v="Alquiler"/>
    <n v="28252.16"/>
    <n v="766064"/>
    <n v="612851.19999999995"/>
    <n v="124960.64000000004"/>
    <s v="Carlos"/>
    <x v="13"/>
  </r>
  <r>
    <n v="1364"/>
    <d v="2017-05-01T00:00:00"/>
    <d v="2018-02-13T00:00:00"/>
    <s v="Demorado"/>
    <s v="Sevilla"/>
    <x v="6"/>
    <n v="78"/>
    <s v="Venta"/>
    <n v="30523.4"/>
    <n v="819995"/>
    <n v="655996"/>
    <n v="133475.6"/>
    <s v="Carlos"/>
    <x v="1"/>
  </r>
  <r>
    <n v="1365"/>
    <d v="2017-05-01T00:00:00"/>
    <d v="2017-11-14T00:00:00"/>
    <s v="Demorado"/>
    <s v="Córdoba"/>
    <x v="1"/>
    <n v="61"/>
    <s v="Alquiler"/>
    <n v="13264.2"/>
    <n v="386640"/>
    <n v="309312"/>
    <n v="64063.8"/>
    <s v="Ángeles"/>
    <x v="12"/>
  </r>
  <r>
    <n v="1366"/>
    <d v="2017-05-01T00:00:00"/>
    <d v="2018-03-28T00:00:00"/>
    <s v="Demorado"/>
    <s v="Cádiz"/>
    <x v="2"/>
    <n v="98"/>
    <s v="Venta"/>
    <n v="32813.800000000003"/>
    <n v="887205"/>
    <n v="709764"/>
    <n v="144627.20000000001"/>
    <s v="Arturo"/>
    <x v="6"/>
  </r>
  <r>
    <n v="1367"/>
    <d v="2017-05-02T00:00:00"/>
    <d v="2018-01-26T00:00:00"/>
    <s v="Demorado"/>
    <s v="Cádiz"/>
    <x v="6"/>
    <n v="75"/>
    <s v="Alquiler"/>
    <n v="21838.44"/>
    <n v="603971"/>
    <n v="483176.8"/>
    <n v="98955.760000000009"/>
    <s v="Ángeles"/>
    <x v="3"/>
  </r>
  <r>
    <n v="1368"/>
    <d v="2017-05-02T00:00:00"/>
    <d v="2017-12-06T00:00:00"/>
    <s v="Demorado"/>
    <s v="Cádiz"/>
    <x v="1"/>
    <n v="41"/>
    <s v="Alquiler"/>
    <n v="6501.2"/>
    <n v="219590"/>
    <n v="175672"/>
    <n v="37416.800000000003"/>
    <s v="Carlos"/>
    <x v="5"/>
  </r>
  <r>
    <n v="1369"/>
    <d v="2017-05-02T00:00:00"/>
    <d v="2018-04-19T00:00:00"/>
    <s v="Demorado"/>
    <s v="Cádiz"/>
    <x v="5"/>
    <n v="123"/>
    <s v="Venta"/>
    <n v="37951.360000000001"/>
    <n v="1012869"/>
    <n v="810295.2"/>
    <n v="164622.44000000006"/>
    <s v="Carlos"/>
    <x v="7"/>
  </r>
  <r>
    <n v="1370"/>
    <d v="2017-05-02T00:00:00"/>
    <d v="2018-04-25T00:00:00"/>
    <s v="Demorado"/>
    <s v="Cádiz"/>
    <x v="1"/>
    <n v="233"/>
    <s v="Venta"/>
    <n v="49936"/>
    <n v="1307285"/>
    <n v="1045828"/>
    <n v="211521"/>
    <s v="Sabrina"/>
    <x v="0"/>
  </r>
  <r>
    <n v="1371"/>
    <d v="2017-05-03T00:00:00"/>
    <d v="2018-02-25T00:00:00"/>
    <s v="Demorado"/>
    <s v="Sevilla"/>
    <x v="0"/>
    <n v="74"/>
    <s v="Alquiler"/>
    <n v="15578.08"/>
    <n v="442737"/>
    <n v="354189.6"/>
    <n v="72969.320000000022"/>
    <s v="Ángeles"/>
    <x v="13"/>
  </r>
  <r>
    <n v="1372"/>
    <d v="2017-05-04T00:00:00"/>
    <d v="2017-09-01T00:00:00"/>
    <s v="En Tiempo"/>
    <s v="Córdoba"/>
    <x v="0"/>
    <n v="281"/>
    <s v="Venta"/>
    <n v="104731.96"/>
    <n v="2670259"/>
    <n v="2136207.2000000002"/>
    <n v="429319.83999999979"/>
    <s v="Romina"/>
    <x v="15"/>
  </r>
  <r>
    <n v="1373"/>
    <d v="2017-05-04T00:00:00"/>
    <d v="2018-02-23T00:00:00"/>
    <s v="Demorado"/>
    <s v="Málaga"/>
    <x v="3"/>
    <n v="219"/>
    <s v="Venta"/>
    <n v="87410.12"/>
    <n v="2247813"/>
    <n v="1798250.4"/>
    <n v="362152.4800000001"/>
    <s v="Arturo"/>
    <x v="4"/>
  </r>
  <r>
    <n v="1374"/>
    <d v="2017-05-04T00:00:00"/>
    <d v="2017-12-21T00:00:00"/>
    <s v="Demorado"/>
    <s v="Cádiz"/>
    <x v="6"/>
    <n v="207"/>
    <s v="Venta"/>
    <n v="50893.4"/>
    <n v="1323695"/>
    <n v="1058956"/>
    <n v="213845.6"/>
    <s v="Carlos"/>
    <x v="1"/>
  </r>
  <r>
    <n v="1375"/>
    <d v="2017-05-04T00:00:00"/>
    <d v="2017-09-11T00:00:00"/>
    <s v="En Tiempo"/>
    <s v="Málaga"/>
    <x v="1"/>
    <n v="170"/>
    <s v="Venta"/>
    <n v="53396"/>
    <n v="1400435"/>
    <n v="1120348"/>
    <n v="226691"/>
    <s v="Iván"/>
    <x v="5"/>
  </r>
  <r>
    <n v="1376"/>
    <d v="2017-05-04T00:00:00"/>
    <d v="2017-12-27T00:00:00"/>
    <s v="Demorado"/>
    <s v="Córdoba"/>
    <x v="1"/>
    <n v="98"/>
    <s v="Alquiler"/>
    <n v="23713.119999999999"/>
    <n v="645613"/>
    <n v="516490.4"/>
    <n v="105409.47999999998"/>
    <s v="Ángeles"/>
    <x v="0"/>
  </r>
  <r>
    <n v="1377"/>
    <d v="2017-05-05T00:00:00"/>
    <d v="2017-10-06T00:00:00"/>
    <s v="Demorado"/>
    <s v="Cádiz"/>
    <x v="1"/>
    <n v="125"/>
    <s v="Venta"/>
    <n v="32277"/>
    <n v="868485"/>
    <n v="694788"/>
    <n v="141420"/>
    <s v="Sabrina"/>
    <x v="11"/>
  </r>
  <r>
    <n v="1378"/>
    <d v="2017-05-05T00:00:00"/>
    <d v="2017-08-25T00:00:00"/>
    <s v="En Tiempo"/>
    <s v="Córdoba"/>
    <x v="5"/>
    <n v="179"/>
    <s v="Venta"/>
    <n v="60833.120000000003"/>
    <n v="1579913"/>
    <n v="1263930.3999999999"/>
    <n v="255149.4800000001"/>
    <s v="Arturo"/>
    <x v="2"/>
  </r>
  <r>
    <n v="1379"/>
    <d v="2017-05-06T00:00:00"/>
    <d v="2017-08-17T00:00:00"/>
    <s v="En Tiempo"/>
    <s v="Málaga"/>
    <x v="6"/>
    <n v="116"/>
    <s v="Venta"/>
    <n v="39602.92"/>
    <n v="1050008"/>
    <n v="840006.4"/>
    <n v="170398.68"/>
    <s v="Carlos"/>
    <x v="4"/>
  </r>
  <r>
    <n v="1380"/>
    <d v="2017-05-06T00:00:00"/>
    <d v="2017-08-13T00:00:00"/>
    <s v="En Tiempo"/>
    <s v="Cádiz"/>
    <x v="1"/>
    <n v="186"/>
    <s v="Venta"/>
    <n v="37683.56"/>
    <n v="994949"/>
    <n v="795959.2"/>
    <n v="161306.24000000005"/>
    <s v="Iván"/>
    <x v="12"/>
  </r>
  <r>
    <n v="1381"/>
    <d v="2017-05-06T00:00:00"/>
    <d v="2018-04-30T00:00:00"/>
    <s v="Demorado"/>
    <s v="Sevilla"/>
    <x v="0"/>
    <n v="90"/>
    <s v="Venta"/>
    <n v="35235.480000000003"/>
    <n v="938697"/>
    <n v="750957.6"/>
    <n v="152503.92000000001"/>
    <s v="Iván"/>
    <x v="3"/>
  </r>
  <r>
    <n v="1382"/>
    <d v="2017-05-06T00:00:00"/>
    <d v="2018-03-14T00:00:00"/>
    <s v="Demorado"/>
    <s v="Sevilla"/>
    <x v="5"/>
    <n v="242"/>
    <s v="Venta"/>
    <n v="53236.84"/>
    <n v="1388581"/>
    <n v="1110864.8"/>
    <n v="224479.35999999996"/>
    <s v="Iván"/>
    <x v="3"/>
  </r>
  <r>
    <n v="1383"/>
    <d v="2017-05-06T00:00:00"/>
    <d v="2018-02-27T00:00:00"/>
    <s v="Demorado"/>
    <s v="Málaga"/>
    <x v="1"/>
    <n v="161"/>
    <s v="Venta"/>
    <n v="31470.720000000001"/>
    <n v="851278"/>
    <n v="681022.4"/>
    <n v="138784.87999999998"/>
    <s v="Sabrina"/>
    <x v="4"/>
  </r>
  <r>
    <n v="1384"/>
    <d v="2017-05-07T00:00:00"/>
    <d v="2018-04-21T00:00:00"/>
    <s v="Demorado"/>
    <s v="Cádiz"/>
    <x v="4"/>
    <n v="98"/>
    <s v="Alquiler"/>
    <n v="24306.32"/>
    <n v="671068"/>
    <n v="536854.4"/>
    <n v="109907.27999999997"/>
    <s v="Ángeles"/>
    <x v="10"/>
  </r>
  <r>
    <n v="1385"/>
    <d v="2017-05-08T00:00:00"/>
    <d v="2017-11-25T00:00:00"/>
    <s v="Demorado"/>
    <s v="Cádiz"/>
    <x v="4"/>
    <n v="254"/>
    <s v="Venta"/>
    <n v="81802.559999999998"/>
    <n v="2102549"/>
    <n v="1682039.2"/>
    <n v="338707.24000000005"/>
    <s v="Ángeles"/>
    <x v="15"/>
  </r>
  <r>
    <n v="1386"/>
    <d v="2017-05-08T00:00:00"/>
    <d v="2018-01-03T00:00:00"/>
    <s v="Demorado"/>
    <s v="Córdoba"/>
    <x v="6"/>
    <n v="238"/>
    <s v="Venta"/>
    <n v="48961"/>
    <n v="1281085"/>
    <n v="1024868"/>
    <n v="207256"/>
    <s v="Sabrina"/>
    <x v="11"/>
  </r>
  <r>
    <n v="1387"/>
    <d v="2017-05-08T00:00:00"/>
    <d v="2017-12-25T00:00:00"/>
    <s v="Demorado"/>
    <s v="Córdoba"/>
    <x v="3"/>
    <n v="136"/>
    <s v="Venta"/>
    <n v="32795.199999999997"/>
    <n v="879665"/>
    <n v="703732"/>
    <n v="143137.79999999999"/>
    <s v="Romina"/>
    <x v="2"/>
  </r>
  <r>
    <n v="1388"/>
    <d v="2017-05-08T00:00:00"/>
    <d v="2017-11-02T00:00:00"/>
    <s v="Demorado"/>
    <s v="Málaga"/>
    <x v="3"/>
    <n v="264"/>
    <s v="Venta"/>
    <n v="90463.8"/>
    <n v="2325005"/>
    <n v="1860004"/>
    <n v="374537.2"/>
    <s v="Carlos"/>
    <x v="1"/>
  </r>
  <r>
    <n v="1389"/>
    <d v="2017-05-08T00:00:00"/>
    <d v="2018-03-26T00:00:00"/>
    <s v="Demorado"/>
    <s v="Cádiz"/>
    <x v="6"/>
    <n v="198"/>
    <s v="Venta"/>
    <n v="75022.880000000005"/>
    <n v="1929257"/>
    <n v="1543405.6"/>
    <n v="310828.5199999999"/>
    <s v="Ángeles"/>
    <x v="12"/>
  </r>
  <r>
    <n v="1390"/>
    <d v="2017-05-09T00:00:00"/>
    <d v="2018-03-15T00:00:00"/>
    <s v="Demorado"/>
    <s v="Córdoba"/>
    <x v="4"/>
    <n v="108"/>
    <s v="Venta"/>
    <n v="36270.639999999999"/>
    <n v="961226"/>
    <n v="768980.8"/>
    <n v="155974.55999999994"/>
    <s v="Romina"/>
    <x v="4"/>
  </r>
  <r>
    <n v="1391"/>
    <d v="2017-05-09T00:00:00"/>
    <d v="2018-04-03T00:00:00"/>
    <s v="Demorado"/>
    <s v="Málaga"/>
    <x v="0"/>
    <n v="157"/>
    <s v="Venta"/>
    <n v="31431.599999999999"/>
    <n v="841125"/>
    <n v="672900"/>
    <n v="136793.4"/>
    <s v="Romina"/>
    <x v="15"/>
  </r>
  <r>
    <n v="1392"/>
    <d v="2017-05-09T00:00:00"/>
    <d v="2017-12-05T00:00:00"/>
    <s v="Demorado"/>
    <s v="Málaga"/>
    <x v="2"/>
    <n v="229"/>
    <s v="Venta"/>
    <n v="41106"/>
    <n v="1083410"/>
    <n v="866728"/>
    <n v="175576"/>
    <s v="Romina"/>
    <x v="6"/>
  </r>
  <r>
    <n v="1393"/>
    <d v="2017-05-09T00:00:00"/>
    <d v="2017-11-02T00:00:00"/>
    <s v="Demorado"/>
    <s v="Sevilla"/>
    <x v="5"/>
    <n v="41"/>
    <s v="Alquiler"/>
    <n v="11392.24"/>
    <n v="342241"/>
    <n v="273792.8"/>
    <n v="57055.960000000014"/>
    <s v="Romina"/>
    <x v="9"/>
  </r>
  <r>
    <n v="1394"/>
    <d v="2017-05-09T00:00:00"/>
    <d v="2018-03-04T00:00:00"/>
    <s v="Demorado"/>
    <s v="Sevilla"/>
    <x v="4"/>
    <n v="249"/>
    <s v="Venta"/>
    <n v="79568.36"/>
    <n v="2048419"/>
    <n v="1638735.2"/>
    <n v="330115.44000000006"/>
    <s v="Iván"/>
    <x v="12"/>
  </r>
  <r>
    <n v="1395"/>
    <d v="2017-05-10T00:00:00"/>
    <d v="2017-09-21T00:00:00"/>
    <s v="En Tiempo"/>
    <s v="Sevilla"/>
    <x v="4"/>
    <n v="247"/>
    <s v="Venta"/>
    <n v="75995.56"/>
    <n v="1959749"/>
    <n v="1567799.2"/>
    <n v="315954.24000000005"/>
    <s v="Romina"/>
    <x v="7"/>
  </r>
  <r>
    <n v="1396"/>
    <d v="2017-05-10T00:00:00"/>
    <d v="2018-04-30T00:00:00"/>
    <s v="Demorado"/>
    <s v="Sevilla"/>
    <x v="1"/>
    <n v="286"/>
    <s v="Venta"/>
    <n v="46365.08"/>
    <n v="1213537"/>
    <n v="970829.6"/>
    <n v="196342.32"/>
    <s v="Iván"/>
    <x v="2"/>
  </r>
  <r>
    <n v="1397"/>
    <d v="2017-05-10T00:00:00"/>
    <d v="2017-08-12T00:00:00"/>
    <s v="En Tiempo"/>
    <s v="Sevilla"/>
    <x v="1"/>
    <n v="217"/>
    <s v="Venta"/>
    <n v="64340.68"/>
    <n v="1659702"/>
    <n v="1327761.6000000001"/>
    <n v="267599.71999999991"/>
    <s v="Sabrina"/>
    <x v="10"/>
  </r>
  <r>
    <n v="1398"/>
    <d v="2017-05-10T00:00:00"/>
    <d v="2018-04-09T00:00:00"/>
    <s v="Demorado"/>
    <s v="Córdoba"/>
    <x v="5"/>
    <n v="103"/>
    <s v="Venta"/>
    <n v="35038.559999999998"/>
    <n v="935499"/>
    <n v="748399.2"/>
    <n v="152061.24000000005"/>
    <s v="Ángeles"/>
    <x v="4"/>
  </r>
  <r>
    <n v="1399"/>
    <d v="2017-05-11T00:00:00"/>
    <d v="2017-12-04T00:00:00"/>
    <s v="Demorado"/>
    <s v="Córdoba"/>
    <x v="1"/>
    <n v="162"/>
    <s v="Venta"/>
    <n v="31277.72"/>
    <n v="841253"/>
    <n v="673002.4"/>
    <n v="136972.87999999998"/>
    <s v="Ángeles"/>
    <x v="7"/>
  </r>
  <r>
    <n v="1400"/>
    <d v="2017-05-13T00:00:00"/>
    <d v="2017-11-10T00:00:00"/>
    <s v="Demorado"/>
    <s v="Cádiz"/>
    <x v="1"/>
    <n v="187"/>
    <s v="Venta"/>
    <n v="65633"/>
    <n v="1706585"/>
    <n v="1365268"/>
    <n v="275684"/>
    <s v="Ángeles"/>
    <x v="11"/>
  </r>
  <r>
    <n v="1401"/>
    <d v="2017-05-13T00:00:00"/>
    <d v="2018-04-13T00:00:00"/>
    <s v="Demorado"/>
    <s v="Cádiz"/>
    <x v="2"/>
    <n v="275"/>
    <s v="Venta"/>
    <n v="92964"/>
    <n v="2385685"/>
    <n v="1908548"/>
    <n v="384173"/>
    <s v="Arturo"/>
    <x v="7"/>
  </r>
  <r>
    <n v="1402"/>
    <d v="2017-05-13T00:00:00"/>
    <d v="2018-02-28T00:00:00"/>
    <s v="Demorado"/>
    <s v="Sevilla"/>
    <x v="5"/>
    <n v="151"/>
    <s v="Venta"/>
    <n v="44471"/>
    <n v="1169535"/>
    <n v="935628"/>
    <n v="189436"/>
    <s v="Arturo"/>
    <x v="7"/>
  </r>
  <r>
    <n v="1403"/>
    <d v="2017-05-14T00:00:00"/>
    <d v="2017-09-20T00:00:00"/>
    <s v="En Tiempo"/>
    <s v="Sevilla"/>
    <x v="0"/>
    <n v="250"/>
    <s v="Venta"/>
    <n v="95713.88"/>
    <n v="2454057"/>
    <n v="1963245.6"/>
    <n v="395097.5199999999"/>
    <s v="Ángeles"/>
    <x v="5"/>
  </r>
  <r>
    <n v="1404"/>
    <d v="2017-05-15T00:00:00"/>
    <d v="2017-09-14T00:00:00"/>
    <s v="En Tiempo"/>
    <s v="Sevilla"/>
    <x v="3"/>
    <n v="184"/>
    <s v="Venta"/>
    <n v="57425.120000000003"/>
    <n v="1489913"/>
    <n v="1191930.3999999999"/>
    <n v="240557.4800000001"/>
    <s v="Carlos"/>
    <x v="13"/>
  </r>
  <r>
    <n v="1405"/>
    <d v="2017-05-15T00:00:00"/>
    <d v="2017-12-08T00:00:00"/>
    <s v="Demorado"/>
    <s v="Cádiz"/>
    <x v="3"/>
    <n v="67"/>
    <s v="Alquiler"/>
    <n v="18793.64"/>
    <n v="529651"/>
    <n v="423720.8"/>
    <n v="87136.560000000012"/>
    <s v="Carlos"/>
    <x v="0"/>
  </r>
  <r>
    <n v="1406"/>
    <d v="2017-05-15T00:00:00"/>
    <d v="2017-10-28T00:00:00"/>
    <s v="Demorado"/>
    <s v="Sevilla"/>
    <x v="3"/>
    <n v="157"/>
    <s v="Venta"/>
    <n v="60590.879999999997"/>
    <n v="1567707"/>
    <n v="1254165.6000000001"/>
    <n v="252950.5199999999"/>
    <s v="Carlos"/>
    <x v="8"/>
  </r>
  <r>
    <n v="1407"/>
    <d v="2017-05-16T00:00:00"/>
    <d v="2017-12-06T00:00:00"/>
    <s v="Demorado"/>
    <s v="Cádiz"/>
    <x v="6"/>
    <n v="230"/>
    <s v="Venta"/>
    <n v="73339"/>
    <n v="1900485"/>
    <n v="1520388"/>
    <n v="306758"/>
    <s v="Sabrina"/>
    <x v="12"/>
  </r>
  <r>
    <n v="1408"/>
    <d v="2017-05-16T00:00:00"/>
    <d v="2017-11-15T00:00:00"/>
    <s v="Demorado"/>
    <s v="Cádiz"/>
    <x v="3"/>
    <n v="182"/>
    <s v="Venta"/>
    <n v="54134.2"/>
    <n v="1420840"/>
    <n v="1136672"/>
    <n v="230033.8"/>
    <s v="Sabrina"/>
    <x v="6"/>
  </r>
  <r>
    <n v="1409"/>
    <d v="2017-05-16T00:00:00"/>
    <d v="2017-09-16T00:00:00"/>
    <s v="En Tiempo"/>
    <s v="Málaga"/>
    <x v="3"/>
    <n v="202"/>
    <s v="Venta"/>
    <n v="68356.84"/>
    <n v="1770181"/>
    <n v="1416144.8"/>
    <n v="285679.35999999999"/>
    <s v="Arturo"/>
    <x v="15"/>
  </r>
  <r>
    <n v="1410"/>
    <d v="2017-05-18T00:00:00"/>
    <d v="2018-04-08T00:00:00"/>
    <s v="Demorado"/>
    <s v="Cádiz"/>
    <x v="4"/>
    <n v="73"/>
    <s v="Alquiler"/>
    <n v="25303"/>
    <n v="698485"/>
    <n v="558788"/>
    <n v="114394"/>
    <s v="Romina"/>
    <x v="0"/>
  </r>
  <r>
    <n v="1411"/>
    <d v="2017-05-18T00:00:00"/>
    <d v="2017-09-08T00:00:00"/>
    <s v="En Tiempo"/>
    <s v="Córdoba"/>
    <x v="6"/>
    <n v="116"/>
    <s v="Venta"/>
    <n v="38913.24"/>
    <n v="1035966"/>
    <n v="828772.8"/>
    <n v="168279.95999999996"/>
    <s v="Ángeles"/>
    <x v="2"/>
  </r>
  <r>
    <n v="1412"/>
    <d v="2017-05-18T00:00:00"/>
    <d v="2018-02-24T00:00:00"/>
    <s v="Demorado"/>
    <s v="Cádiz"/>
    <x v="0"/>
    <n v="229"/>
    <s v="Venta"/>
    <n v="84102.68"/>
    <n v="2156552"/>
    <n v="1725241.6"/>
    <n v="347207.71999999991"/>
    <s v="Iván"/>
    <x v="4"/>
  </r>
  <r>
    <n v="1413"/>
    <d v="2017-05-18T00:00:00"/>
    <d v="2017-10-12T00:00:00"/>
    <s v="En Tiempo"/>
    <s v="Córdoba"/>
    <x v="3"/>
    <n v="153"/>
    <s v="Alquiler"/>
    <n v="29030.92"/>
    <n v="779333"/>
    <n v="623466.4"/>
    <n v="126835.67999999998"/>
    <s v="Carlos"/>
    <x v="6"/>
  </r>
  <r>
    <n v="1414"/>
    <d v="2017-05-21T00:00:00"/>
    <d v="2017-11-09T00:00:00"/>
    <s v="Demorado"/>
    <s v="Sevilla"/>
    <x v="5"/>
    <n v="206"/>
    <s v="Venta"/>
    <n v="47231.64"/>
    <n v="1243251"/>
    <n v="994600.8"/>
    <n v="201418.55999999994"/>
    <s v="Carlos"/>
    <x v="6"/>
  </r>
  <r>
    <n v="1415"/>
    <d v="2017-05-21T00:00:00"/>
    <d v="2017-09-14T00:00:00"/>
    <s v="En Tiempo"/>
    <s v="Málaga"/>
    <x v="0"/>
    <n v="173"/>
    <s v="Venta"/>
    <n v="35057.760000000002"/>
    <n v="933454"/>
    <n v="746763.2"/>
    <n v="151633.04000000004"/>
    <s v="Romina"/>
    <x v="1"/>
  </r>
  <r>
    <n v="1416"/>
    <d v="2017-05-21T00:00:00"/>
    <d v="2018-05-20T00:00:00"/>
    <s v="Demorado"/>
    <s v="Sevilla"/>
    <x v="1"/>
    <n v="92"/>
    <s v="Venta"/>
    <n v="32384.76"/>
    <n v="870879"/>
    <n v="696703.2"/>
    <n v="141791.04000000004"/>
    <s v="Iván"/>
    <x v="8"/>
  </r>
  <r>
    <n v="1417"/>
    <d v="2017-05-21T00:00:00"/>
    <d v="2017-10-23T00:00:00"/>
    <s v="Demorado"/>
    <s v="Córdoba"/>
    <x v="1"/>
    <n v="259"/>
    <s v="Venta"/>
    <n v="44502.64"/>
    <n v="1174351"/>
    <n v="939480.8"/>
    <n v="190367.55999999994"/>
    <s v="Carlos"/>
    <x v="13"/>
  </r>
  <r>
    <n v="1418"/>
    <d v="2017-05-21T00:00:00"/>
    <d v="2017-09-15T00:00:00"/>
    <s v="En Tiempo"/>
    <s v="Cádiz"/>
    <x v="2"/>
    <n v="82"/>
    <s v="Alquiler"/>
    <n v="19671.84"/>
    <n v="557006"/>
    <n v="445604.8"/>
    <n v="91729.360000000015"/>
    <s v="Romina"/>
    <x v="13"/>
  </r>
  <r>
    <n v="1419"/>
    <d v="2017-05-21T00:00:00"/>
    <d v="2018-03-21T00:00:00"/>
    <s v="Demorado"/>
    <s v="Sevilla"/>
    <x v="3"/>
    <n v="241"/>
    <s v="Venta"/>
    <n v="51036.04"/>
    <n v="1336761"/>
    <n v="1069408.8"/>
    <n v="216316.15999999995"/>
    <s v="Carlos"/>
    <x v="10"/>
  </r>
  <r>
    <n v="1420"/>
    <d v="2017-05-21T00:00:00"/>
    <d v="2017-09-02T00:00:00"/>
    <s v="En Tiempo"/>
    <s v="Málaga"/>
    <x v="2"/>
    <n v="165"/>
    <s v="Venta"/>
    <n v="40480.839999999997"/>
    <n v="1077356"/>
    <n v="861884.8"/>
    <n v="174990.35999999996"/>
    <s v="Arturo"/>
    <x v="4"/>
  </r>
  <r>
    <n v="1421"/>
    <d v="2017-05-22T00:00:00"/>
    <d v="2017-09-02T00:00:00"/>
    <s v="En Tiempo"/>
    <s v="Málaga"/>
    <x v="0"/>
    <n v="189"/>
    <s v="Venta"/>
    <n v="62283.24"/>
    <n v="1621341"/>
    <n v="1297072.8"/>
    <n v="261984.95999999996"/>
    <s v="Carlos"/>
    <x v="12"/>
  </r>
  <r>
    <n v="1422"/>
    <d v="2017-05-22T00:00:00"/>
    <d v="2018-03-20T00:00:00"/>
    <s v="Demorado"/>
    <s v="Córdoba"/>
    <x v="2"/>
    <n v="276"/>
    <s v="Venta"/>
    <n v="44130.2"/>
    <n v="1168715"/>
    <n v="934972"/>
    <n v="189612.79999999999"/>
    <s v="Arturo"/>
    <x v="9"/>
  </r>
  <r>
    <n v="1423"/>
    <d v="2017-05-23T00:00:00"/>
    <d v="2017-11-04T00:00:00"/>
    <s v="Demorado"/>
    <s v="Sevilla"/>
    <x v="3"/>
    <n v="277"/>
    <s v="Venta"/>
    <n v="48835"/>
    <n v="1276885"/>
    <n v="1021508"/>
    <n v="206542"/>
    <s v="Iván"/>
    <x v="12"/>
  </r>
  <r>
    <n v="1424"/>
    <d v="2017-05-23T00:00:00"/>
    <d v="2017-09-17T00:00:00"/>
    <s v="En Tiempo"/>
    <s v="Málaga"/>
    <x v="3"/>
    <n v="179"/>
    <s v="Venta"/>
    <n v="62254.400000000001"/>
    <n v="1620270"/>
    <n v="1296216"/>
    <n v="261799.6"/>
    <s v="Sabrina"/>
    <x v="4"/>
  </r>
  <r>
    <n v="1425"/>
    <d v="2017-05-23T00:00:00"/>
    <d v="2018-03-13T00:00:00"/>
    <s v="Demorado"/>
    <s v="Málaga"/>
    <x v="3"/>
    <n v="56"/>
    <s v="Alquiler"/>
    <n v="20016.36"/>
    <n v="552644"/>
    <n v="442115.2"/>
    <n v="90512.439999999988"/>
    <s v="Sabrina"/>
    <x v="4"/>
  </r>
  <r>
    <n v="1426"/>
    <d v="2017-05-24T00:00:00"/>
    <d v="2017-09-15T00:00:00"/>
    <s v="En Tiempo"/>
    <s v="Sevilla"/>
    <x v="0"/>
    <n v="82"/>
    <s v="Alquiler"/>
    <n v="17459.400000000001"/>
    <n v="503895"/>
    <n v="403116"/>
    <n v="83319.600000000006"/>
    <s v="Iván"/>
    <x v="12"/>
  </r>
  <r>
    <n v="1427"/>
    <d v="2017-05-24T00:00:00"/>
    <d v="2017-09-17T00:00:00"/>
    <s v="En Tiempo"/>
    <s v="Málaga"/>
    <x v="3"/>
    <n v="217"/>
    <s v="Venta"/>
    <n v="88216.56"/>
    <n v="2264924"/>
    <n v="1811939.2"/>
    <n v="364768.24000000005"/>
    <s v="Romina"/>
    <x v="2"/>
  </r>
  <r>
    <n v="1428"/>
    <d v="2017-05-24T00:00:00"/>
    <d v="2017-10-02T00:00:00"/>
    <s v="En Tiempo"/>
    <s v="Málaga"/>
    <x v="5"/>
    <n v="192"/>
    <s v="Venta"/>
    <n v="60759.4"/>
    <n v="1575620"/>
    <n v="1260496"/>
    <n v="254364.6"/>
    <s v="Sabrina"/>
    <x v="7"/>
  </r>
  <r>
    <n v="1429"/>
    <d v="2017-05-25T00:00:00"/>
    <d v="2018-03-03T00:00:00"/>
    <s v="Demorado"/>
    <s v="Málaga"/>
    <x v="0"/>
    <n v="196"/>
    <s v="Venta"/>
    <n v="41222"/>
    <n v="1083285"/>
    <n v="866628"/>
    <n v="175435"/>
    <s v="Ángeles"/>
    <x v="7"/>
  </r>
  <r>
    <n v="1430"/>
    <d v="2017-05-25T00:00:00"/>
    <d v="2018-01-09T00:00:00"/>
    <s v="Demorado"/>
    <s v="Cádiz"/>
    <x v="2"/>
    <n v="60"/>
    <s v="Alquiler"/>
    <n v="15493.2"/>
    <n v="452915"/>
    <n v="362332"/>
    <n v="75089.8"/>
    <s v="Arturo"/>
    <x v="10"/>
  </r>
  <r>
    <n v="1431"/>
    <d v="2017-05-25T00:00:00"/>
    <d v="2018-04-15T00:00:00"/>
    <s v="Demorado"/>
    <s v="Sevilla"/>
    <x v="0"/>
    <n v="205"/>
    <s v="Venta"/>
    <n v="70498.12"/>
    <n v="1828613"/>
    <n v="1462890.4"/>
    <n v="295224.4800000001"/>
    <s v="Iván"/>
    <x v="4"/>
  </r>
  <r>
    <n v="1432"/>
    <d v="2017-05-25T00:00:00"/>
    <d v="2017-08-23T00:00:00"/>
    <s v="En Tiempo"/>
    <s v="Córdoba"/>
    <x v="0"/>
    <n v="51"/>
    <s v="Alquiler"/>
    <n v="9964.52"/>
    <n v="300923"/>
    <n v="240738.4"/>
    <n v="50220.08"/>
    <s v="Carlos"/>
    <x v="11"/>
  </r>
  <r>
    <n v="1433"/>
    <d v="2017-05-26T00:00:00"/>
    <d v="2018-03-21T00:00:00"/>
    <s v="Demorado"/>
    <s v="Sevilla"/>
    <x v="1"/>
    <n v="270"/>
    <s v="Venta"/>
    <n v="63776.92"/>
    <n v="1647458"/>
    <n v="1317966.3999999999"/>
    <n v="265714.68000000011"/>
    <s v="Arturo"/>
    <x v="11"/>
  </r>
  <r>
    <n v="1434"/>
    <d v="2017-05-27T00:00:00"/>
    <d v="2017-12-30T00:00:00"/>
    <s v="Demorado"/>
    <s v="Málaga"/>
    <x v="2"/>
    <n v="130"/>
    <s v="Alquiler"/>
    <n v="21726.36"/>
    <n v="609469"/>
    <n v="487575.2"/>
    <n v="100167.43999999999"/>
    <s v="Iván"/>
    <x v="8"/>
  </r>
  <r>
    <n v="1435"/>
    <d v="2017-05-27T00:00:00"/>
    <d v="2017-11-30T00:00:00"/>
    <s v="Demorado"/>
    <s v="Sevilla"/>
    <x v="5"/>
    <n v="73"/>
    <s v="Alquiler"/>
    <n v="21054"/>
    <n v="584485"/>
    <n v="467588"/>
    <n v="95843"/>
    <s v="Carlos"/>
    <x v="4"/>
  </r>
  <r>
    <n v="1436"/>
    <d v="2017-05-27T00:00:00"/>
    <d v="2017-11-08T00:00:00"/>
    <s v="Demorado"/>
    <s v="Córdoba"/>
    <x v="1"/>
    <n v="169"/>
    <s v="Venta"/>
    <n v="56510"/>
    <n v="1464835"/>
    <n v="1171868"/>
    <n v="236457"/>
    <s v="Iván"/>
    <x v="1"/>
  </r>
  <r>
    <n v="1437"/>
    <d v="2017-05-27T00:00:00"/>
    <d v="2018-03-22T00:00:00"/>
    <s v="Demorado"/>
    <s v="Cádiz"/>
    <x v="1"/>
    <n v="254"/>
    <s v="Venta"/>
    <n v="56630.559999999998"/>
    <n v="1471724"/>
    <n v="1177379.2"/>
    <n v="237714.24000000005"/>
    <s v="Carlos"/>
    <x v="1"/>
  </r>
  <r>
    <n v="1438"/>
    <d v="2017-05-28T00:00:00"/>
    <d v="2018-02-10T00:00:00"/>
    <s v="Demorado"/>
    <s v="Córdoba"/>
    <x v="1"/>
    <n v="105"/>
    <s v="Venta"/>
    <n v="39135.040000000001"/>
    <n v="1037861"/>
    <n v="830288.8"/>
    <n v="168437.15999999995"/>
    <s v="Romina"/>
    <x v="12"/>
  </r>
  <r>
    <n v="1439"/>
    <d v="2017-05-28T00:00:00"/>
    <d v="2017-10-30T00:00:00"/>
    <s v="Demorado"/>
    <s v="Sevilla"/>
    <x v="3"/>
    <n v="229"/>
    <s v="Venta"/>
    <n v="51295.56"/>
    <n v="1343149"/>
    <n v="1074519.2"/>
    <n v="217334.24000000005"/>
    <s v="Sabrina"/>
    <x v="10"/>
  </r>
  <r>
    <n v="1440"/>
    <d v="2017-05-28T00:00:00"/>
    <d v="2017-10-31T00:00:00"/>
    <s v="Demorado"/>
    <s v="Málaga"/>
    <x v="2"/>
    <n v="252"/>
    <s v="Venta"/>
    <n v="59039.199999999997"/>
    <n v="1541240"/>
    <n v="1232992"/>
    <n v="249208.8"/>
    <s v="Sabrina"/>
    <x v="8"/>
  </r>
  <r>
    <n v="1441"/>
    <d v="2017-05-29T00:00:00"/>
    <d v="2018-01-14T00:00:00"/>
    <s v="Demorado"/>
    <s v="Córdoba"/>
    <x v="1"/>
    <n v="242"/>
    <s v="Venta"/>
    <n v="83533.039999999994"/>
    <n v="2152736"/>
    <n v="1722188.8"/>
    <n v="347014.16"/>
    <s v="Romina"/>
    <x v="6"/>
  </r>
  <r>
    <n v="1442"/>
    <d v="2017-05-29T00:00:00"/>
    <d v="2018-05-08T00:00:00"/>
    <s v="Demorado"/>
    <s v="Cádiz"/>
    <x v="5"/>
    <n v="154"/>
    <s v="Venta"/>
    <n v="59093.8"/>
    <n v="1532805"/>
    <n v="1226244"/>
    <n v="247467.2"/>
    <s v="Ángeles"/>
    <x v="12"/>
  </r>
  <r>
    <n v="1443"/>
    <d v="2017-05-29T00:00:00"/>
    <d v="2018-02-15T00:00:00"/>
    <s v="Demorado"/>
    <s v="Málaga"/>
    <x v="3"/>
    <n v="70"/>
    <s v="Alquiler"/>
    <n v="25787.279999999999"/>
    <n v="708742"/>
    <n v="566993.6"/>
    <n v="115961.12000000002"/>
    <s v="Sabrina"/>
    <x v="5"/>
  </r>
  <r>
    <n v="1444"/>
    <d v="2017-05-29T00:00:00"/>
    <d v="2018-01-21T00:00:00"/>
    <s v="Demorado"/>
    <s v="Málaga"/>
    <x v="2"/>
    <n v="200"/>
    <s v="Venta"/>
    <n v="37125.68"/>
    <n v="994877"/>
    <n v="795901.6"/>
    <n v="161849.72000000003"/>
    <s v="Carlos"/>
    <x v="13"/>
  </r>
  <r>
    <n v="1445"/>
    <d v="2017-05-29T00:00:00"/>
    <d v="2018-01-26T00:00:00"/>
    <s v="Demorado"/>
    <s v="Málaga"/>
    <x v="4"/>
    <n v="130"/>
    <s v="Alquiler"/>
    <n v="22402.48"/>
    <n v="622297"/>
    <n v="497837.6"/>
    <n v="102056.92000000003"/>
    <s v="Sabrina"/>
    <x v="12"/>
  </r>
  <r>
    <n v="1446"/>
    <d v="2017-05-30T00:00:00"/>
    <d v="2018-01-02T00:00:00"/>
    <s v="Demorado"/>
    <s v="Cádiz"/>
    <x v="1"/>
    <n v="50"/>
    <s v="Alquiler"/>
    <n v="18221.52"/>
    <n v="507473"/>
    <n v="405978.4"/>
    <n v="83273.079999999973"/>
    <s v="Ángeles"/>
    <x v="6"/>
  </r>
  <r>
    <n v="1447"/>
    <d v="2017-05-31T00:00:00"/>
    <d v="2017-10-30T00:00:00"/>
    <s v="Demorado"/>
    <s v="Sevilla"/>
    <x v="0"/>
    <n v="91"/>
    <s v="Alquiler"/>
    <n v="21871.88"/>
    <n v="603557"/>
    <n v="482845.6"/>
    <n v="98839.520000000019"/>
    <s v="Iván"/>
    <x v="11"/>
  </r>
  <r>
    <n v="1448"/>
    <d v="2017-05-31T00:00:00"/>
    <d v="2018-04-14T00:00:00"/>
    <s v="Demorado"/>
    <s v="Córdoba"/>
    <x v="1"/>
    <n v="185"/>
    <s v="Venta"/>
    <n v="62165.48"/>
    <n v="1615497"/>
    <n v="1292397.6000000001"/>
    <n v="260933.9199999999"/>
    <s v="Ángeles"/>
    <x v="6"/>
  </r>
  <r>
    <n v="1449"/>
    <d v="2017-06-01T00:00:00"/>
    <d v="2018-01-03T00:00:00"/>
    <s v="Demorado"/>
    <s v="Málaga"/>
    <x v="5"/>
    <n v="80"/>
    <s v="Alquiler"/>
    <n v="27316.6"/>
    <n v="743175"/>
    <n v="594540"/>
    <n v="121318.39999999999"/>
    <s v="Carlos"/>
    <x v="6"/>
  </r>
  <r>
    <n v="1450"/>
    <d v="2017-06-01T00:00:00"/>
    <d v="2017-08-31T00:00:00"/>
    <s v="En Tiempo"/>
    <s v="Córdoba"/>
    <x v="4"/>
    <n v="66"/>
    <s v="Alquiler"/>
    <n v="19132.919999999998"/>
    <n v="536183"/>
    <n v="428946.4"/>
    <n v="88103.679999999978"/>
    <s v="Arturo"/>
    <x v="8"/>
  </r>
  <r>
    <n v="1451"/>
    <d v="2017-06-02T00:00:00"/>
    <d v="2018-05-18T00:00:00"/>
    <s v="Demorado"/>
    <s v="Málaga"/>
    <x v="2"/>
    <n v="264"/>
    <s v="Venta"/>
    <n v="70384.399999999994"/>
    <n v="1815920"/>
    <n v="1452736"/>
    <n v="292799.59999999998"/>
    <s v="Iván"/>
    <x v="2"/>
  </r>
  <r>
    <n v="1452"/>
    <d v="2017-06-03T00:00:00"/>
    <d v="2017-10-22T00:00:00"/>
    <s v="En Tiempo"/>
    <s v="Sevilla"/>
    <x v="2"/>
    <n v="67"/>
    <s v="Alquiler"/>
    <n v="17430"/>
    <n v="491485"/>
    <n v="393188"/>
    <n v="80867"/>
    <s v="Arturo"/>
    <x v="7"/>
  </r>
  <r>
    <n v="1453"/>
    <d v="2017-06-04T00:00:00"/>
    <d v="2018-03-25T00:00:00"/>
    <s v="Demorado"/>
    <s v="Córdoba"/>
    <x v="3"/>
    <n v="254"/>
    <s v="Venta"/>
    <n v="66288.44"/>
    <n v="1724321"/>
    <n v="1379456.8"/>
    <n v="278575.75999999995"/>
    <s v="Ángeles"/>
    <x v="2"/>
  </r>
  <r>
    <n v="1454"/>
    <d v="2017-06-04T00:00:00"/>
    <d v="2018-01-13T00:00:00"/>
    <s v="Demorado"/>
    <s v="Sevilla"/>
    <x v="5"/>
    <n v="187"/>
    <s v="Venta"/>
    <n v="63576.959999999999"/>
    <n v="1641859"/>
    <n v="1313487.2"/>
    <n v="264794.84000000003"/>
    <s v="Carlos"/>
    <x v="9"/>
  </r>
  <r>
    <n v="1455"/>
    <d v="2017-06-04T00:00:00"/>
    <d v="2018-01-31T00:00:00"/>
    <s v="Demorado"/>
    <s v="Sevilla"/>
    <x v="4"/>
    <n v="178"/>
    <s v="Venta"/>
    <n v="41282.959999999999"/>
    <n v="1084259"/>
    <n v="867407.2"/>
    <n v="175568.84000000005"/>
    <s v="Iván"/>
    <x v="11"/>
  </r>
  <r>
    <n v="1456"/>
    <d v="2017-06-05T00:00:00"/>
    <d v="2018-04-24T00:00:00"/>
    <s v="Demorado"/>
    <s v="Córdoba"/>
    <x v="5"/>
    <n v="217"/>
    <s v="Venta"/>
    <n v="86777.08"/>
    <n v="2227237"/>
    <n v="1781789.6"/>
    <n v="358670.31999999989"/>
    <s v="Carlos"/>
    <x v="4"/>
  </r>
  <r>
    <n v="1457"/>
    <d v="2017-06-05T00:00:00"/>
    <d v="2018-03-17T00:00:00"/>
    <s v="Demorado"/>
    <s v="Córdoba"/>
    <x v="6"/>
    <n v="89"/>
    <s v="Alquiler"/>
    <n v="18674.240000000002"/>
    <n v="533291"/>
    <n v="426632.8"/>
    <n v="87983.96"/>
    <s v="Carlos"/>
    <x v="4"/>
  </r>
  <r>
    <n v="1458"/>
    <d v="2017-06-05T00:00:00"/>
    <d v="2017-11-19T00:00:00"/>
    <s v="Demorado"/>
    <s v="Córdoba"/>
    <x v="1"/>
    <n v="273"/>
    <s v="Venta"/>
    <n v="66594.399999999994"/>
    <n v="1727570"/>
    <n v="1382056"/>
    <n v="278919.59999999998"/>
    <s v="Arturo"/>
    <x v="6"/>
  </r>
  <r>
    <n v="1459"/>
    <d v="2017-06-05T00:00:00"/>
    <d v="2017-09-19T00:00:00"/>
    <s v="En Tiempo"/>
    <s v="Cádiz"/>
    <x v="0"/>
    <n v="72"/>
    <s v="Alquiler"/>
    <n v="17071.28"/>
    <n v="493017"/>
    <n v="394413.6"/>
    <n v="81532.120000000024"/>
    <s v="Carlos"/>
    <x v="7"/>
  </r>
  <r>
    <n v="1460"/>
    <d v="2017-06-06T00:00:00"/>
    <d v="2018-01-11T00:00:00"/>
    <s v="Demorado"/>
    <s v="Córdoba"/>
    <x v="2"/>
    <n v="223"/>
    <s v="Venta"/>
    <n v="40825.08"/>
    <n v="1075937"/>
    <n v="860749.6"/>
    <n v="174362.32"/>
    <s v="Romina"/>
    <x v="3"/>
  </r>
  <r>
    <n v="1461"/>
    <d v="2017-06-06T00:00:00"/>
    <d v="2017-12-18T00:00:00"/>
    <s v="Demorado"/>
    <s v="Sevilla"/>
    <x v="0"/>
    <n v="122"/>
    <s v="Alquiler"/>
    <n v="21549.4"/>
    <n v="599570"/>
    <n v="479656"/>
    <n v="98364.6"/>
    <s v="Iván"/>
    <x v="4"/>
  </r>
  <r>
    <n v="1462"/>
    <d v="2017-06-06T00:00:00"/>
    <d v="2017-09-28T00:00:00"/>
    <s v="En Tiempo"/>
    <s v="Cádiz"/>
    <x v="6"/>
    <n v="76"/>
    <s v="Alquiler"/>
    <n v="17709.599999999999"/>
    <n v="507925"/>
    <n v="406340"/>
    <n v="83875.399999999994"/>
    <s v="Sabrina"/>
    <x v="11"/>
  </r>
  <r>
    <n v="1463"/>
    <d v="2017-06-07T00:00:00"/>
    <d v="2017-10-30T00:00:00"/>
    <s v="En Tiempo"/>
    <s v="Sevilla"/>
    <x v="1"/>
    <n v="170"/>
    <s v="Venta"/>
    <n v="62573.36"/>
    <n v="1628069"/>
    <n v="1302455.2"/>
    <n v="263040.44000000006"/>
    <s v="Carlos"/>
    <x v="13"/>
  </r>
  <r>
    <n v="1464"/>
    <d v="2017-06-07T00:00:00"/>
    <d v="2017-11-26T00:00:00"/>
    <s v="Demorado"/>
    <s v="Sevilla"/>
    <x v="1"/>
    <n v="176"/>
    <s v="Venta"/>
    <n v="54810.28"/>
    <n v="1429642"/>
    <n v="1143713.6000000001"/>
    <n v="231118.11999999991"/>
    <s v="Sabrina"/>
    <x v="11"/>
  </r>
  <r>
    <n v="1465"/>
    <d v="2017-06-08T00:00:00"/>
    <d v="2018-04-10T00:00:00"/>
    <s v="Demorado"/>
    <s v="Cádiz"/>
    <x v="4"/>
    <n v="58"/>
    <s v="Alquiler"/>
    <n v="20391.16"/>
    <n v="561939"/>
    <n v="449551.2"/>
    <n v="91996.639999999985"/>
    <s v="Sabrina"/>
    <x v="0"/>
  </r>
  <r>
    <n v="1466"/>
    <d v="2017-06-08T00:00:00"/>
    <d v="2018-02-15T00:00:00"/>
    <s v="Demorado"/>
    <s v="Córdoba"/>
    <x v="1"/>
    <n v="125"/>
    <s v="Venta"/>
    <n v="30933.119999999999"/>
    <n v="838913"/>
    <n v="671130.4"/>
    <n v="136849.47999999998"/>
    <s v="Carlos"/>
    <x v="9"/>
  </r>
  <r>
    <n v="1467"/>
    <d v="2017-06-09T00:00:00"/>
    <d v="2017-09-15T00:00:00"/>
    <s v="En Tiempo"/>
    <s v="Córdoba"/>
    <x v="3"/>
    <n v="294"/>
    <s v="Venta"/>
    <n v="92508.88"/>
    <n v="2369582"/>
    <n v="1895665.6"/>
    <n v="381407.5199999999"/>
    <s v="Ángeles"/>
    <x v="5"/>
  </r>
  <r>
    <n v="1468"/>
    <d v="2017-06-09T00:00:00"/>
    <d v="2018-05-01T00:00:00"/>
    <s v="Demorado"/>
    <s v="Sevilla"/>
    <x v="6"/>
    <n v="124"/>
    <s v="Venta"/>
    <n v="51297.440000000002"/>
    <n v="1334171"/>
    <n v="1067336.8"/>
    <n v="215536.75999999995"/>
    <s v="Romina"/>
    <x v="0"/>
  </r>
  <r>
    <n v="1469"/>
    <d v="2017-06-09T00:00:00"/>
    <d v="2018-03-08T00:00:00"/>
    <s v="Demorado"/>
    <s v="Córdoba"/>
    <x v="3"/>
    <n v="48"/>
    <s v="Alquiler"/>
    <n v="15761.24"/>
    <n v="455741"/>
    <n v="364592.8"/>
    <n v="75386.960000000006"/>
    <s v="Arturo"/>
    <x v="2"/>
  </r>
  <r>
    <n v="1470"/>
    <d v="2017-06-09T00:00:00"/>
    <d v="2018-05-17T00:00:00"/>
    <s v="Demorado"/>
    <s v="Sevilla"/>
    <x v="4"/>
    <n v="268"/>
    <s v="Venta"/>
    <n v="106402.16"/>
    <n v="2727439"/>
    <n v="2181951.2000000002"/>
    <n v="439085.63999999978"/>
    <s v="Carlos"/>
    <x v="8"/>
  </r>
  <r>
    <n v="1471"/>
    <d v="2017-06-09T00:00:00"/>
    <d v="2017-11-27T00:00:00"/>
    <s v="Demorado"/>
    <s v="Córdoba"/>
    <x v="3"/>
    <n v="62"/>
    <s v="Alquiler"/>
    <n v="18400.52"/>
    <n v="521498"/>
    <n v="417198.4"/>
    <n v="85899.079999999973"/>
    <s v="Carlos"/>
    <x v="2"/>
  </r>
  <r>
    <n v="1472"/>
    <d v="2017-06-10T00:00:00"/>
    <d v="2018-02-26T00:00:00"/>
    <s v="Demorado"/>
    <s v="Córdoba"/>
    <x v="6"/>
    <n v="136"/>
    <s v="Venta"/>
    <n v="49101.08"/>
    <n v="1287437"/>
    <n v="1029949.6"/>
    <n v="208386.32"/>
    <s v="Sabrina"/>
    <x v="1"/>
  </r>
  <r>
    <n v="1473"/>
    <d v="2017-06-10T00:00:00"/>
    <d v="2018-04-23T00:00:00"/>
    <s v="Demorado"/>
    <s v="Córdoba"/>
    <x v="0"/>
    <n v="210"/>
    <s v="Venta"/>
    <n v="77192.600000000006"/>
    <n v="1991825"/>
    <n v="1593460"/>
    <n v="321172.40000000002"/>
    <s v="Iván"/>
    <x v="13"/>
  </r>
  <r>
    <n v="1474"/>
    <d v="2017-06-11T00:00:00"/>
    <d v="2018-02-20T00:00:00"/>
    <s v="Demorado"/>
    <s v="Málaga"/>
    <x v="6"/>
    <n v="263"/>
    <s v="Venta"/>
    <n v="100893.52"/>
    <n v="2585798"/>
    <n v="2068638.4"/>
    <n v="416266.08000000007"/>
    <s v="Romina"/>
    <x v="8"/>
  </r>
  <r>
    <n v="1475"/>
    <d v="2017-06-11T00:00:00"/>
    <d v="2018-04-18T00:00:00"/>
    <s v="Demorado"/>
    <s v="Cádiz"/>
    <x v="6"/>
    <n v="46"/>
    <s v="Alquiler"/>
    <n v="7597.48"/>
    <n v="252672"/>
    <n v="202137.60000000001"/>
    <n v="42936.92"/>
    <s v="Iván"/>
    <x v="5"/>
  </r>
  <r>
    <n v="1476"/>
    <d v="2017-06-11T00:00:00"/>
    <d v="2017-09-20T00:00:00"/>
    <s v="En Tiempo"/>
    <s v="Málaga"/>
    <x v="2"/>
    <n v="243"/>
    <s v="Venta"/>
    <n v="85955.28"/>
    <n v="2208717"/>
    <n v="1766973.6"/>
    <n v="355788.11999999988"/>
    <s v="Arturo"/>
    <x v="1"/>
  </r>
  <r>
    <n v="1477"/>
    <d v="2017-06-12T00:00:00"/>
    <d v="2018-02-02T00:00:00"/>
    <s v="Demorado"/>
    <s v="Málaga"/>
    <x v="4"/>
    <n v="67"/>
    <s v="Alquiler"/>
    <n v="13826.8"/>
    <n v="400755"/>
    <n v="320604"/>
    <n v="66324.2"/>
    <s v="Ángeles"/>
    <x v="10"/>
  </r>
  <r>
    <n v="1478"/>
    <d v="2017-06-12T00:00:00"/>
    <d v="2018-04-08T00:00:00"/>
    <s v="Demorado"/>
    <s v="Málaga"/>
    <x v="1"/>
    <n v="224"/>
    <s v="Venta"/>
    <n v="59102.04"/>
    <n v="1540786"/>
    <n v="1232628.8"/>
    <n v="249055.15999999995"/>
    <s v="Carlos"/>
    <x v="1"/>
  </r>
  <r>
    <n v="1479"/>
    <d v="2017-06-13T00:00:00"/>
    <d v="2018-03-19T00:00:00"/>
    <s v="Demorado"/>
    <s v="Córdoba"/>
    <x v="0"/>
    <n v="47"/>
    <s v="Alquiler"/>
    <n v="15867.24"/>
    <n v="453716"/>
    <n v="362972.8"/>
    <n v="74875.960000000006"/>
    <s v="Arturo"/>
    <x v="1"/>
  </r>
  <r>
    <n v="1480"/>
    <d v="2017-06-13T00:00:00"/>
    <d v="2018-04-13T00:00:00"/>
    <s v="Demorado"/>
    <s v="Sevilla"/>
    <x v="2"/>
    <n v="117"/>
    <s v="Venta"/>
    <n v="41376.120000000003"/>
    <n v="1090113"/>
    <n v="872090.4"/>
    <n v="176646.47999999998"/>
    <s v="Ángeles"/>
    <x v="9"/>
  </r>
  <r>
    <n v="1481"/>
    <d v="2017-06-13T00:00:00"/>
    <d v="2017-09-24T00:00:00"/>
    <s v="En Tiempo"/>
    <s v="Sevilla"/>
    <x v="5"/>
    <n v="254"/>
    <s v="Venta"/>
    <n v="52679.32"/>
    <n v="1381418"/>
    <n v="1105134.3999999999"/>
    <n v="223604.28000000009"/>
    <s v="Arturo"/>
    <x v="4"/>
  </r>
  <r>
    <n v="1482"/>
    <d v="2017-06-13T00:00:00"/>
    <d v="2018-06-03T00:00:00"/>
    <s v="Demorado"/>
    <s v="Málaga"/>
    <x v="2"/>
    <n v="153"/>
    <s v="Venta"/>
    <n v="33945.68"/>
    <n v="904852"/>
    <n v="723881.6"/>
    <n v="147024.72000000003"/>
    <s v="Iván"/>
    <x v="7"/>
  </r>
  <r>
    <n v="1483"/>
    <d v="2017-06-13T00:00:00"/>
    <d v="2017-09-15T00:00:00"/>
    <s v="En Tiempo"/>
    <s v="Sevilla"/>
    <x v="1"/>
    <n v="61"/>
    <s v="Alquiler"/>
    <n v="13656.36"/>
    <n v="404869"/>
    <n v="323895.2"/>
    <n v="67317.439999999988"/>
    <s v="Iván"/>
    <x v="7"/>
  </r>
  <r>
    <n v="1484"/>
    <d v="2017-06-13T00:00:00"/>
    <d v="2018-04-08T00:00:00"/>
    <s v="Demorado"/>
    <s v="Córdoba"/>
    <x v="1"/>
    <n v="278"/>
    <s v="Venta"/>
    <n v="106054.6"/>
    <n v="2714075"/>
    <n v="2171260"/>
    <n v="436760.4"/>
    <s v="Sabrina"/>
    <x v="2"/>
  </r>
  <r>
    <n v="1485"/>
    <d v="2017-06-14T00:00:00"/>
    <d v="2018-03-24T00:00:00"/>
    <s v="Demorado"/>
    <s v="Córdoba"/>
    <x v="1"/>
    <n v="144"/>
    <s v="Venta"/>
    <n v="58728.12"/>
    <n v="1520513"/>
    <n v="1216410.3999999999"/>
    <n v="245374.4800000001"/>
    <s v="Iván"/>
    <x v="6"/>
  </r>
  <r>
    <n v="1486"/>
    <d v="2017-06-15T00:00:00"/>
    <d v="2017-11-12T00:00:00"/>
    <s v="Demorado"/>
    <s v="Cádiz"/>
    <x v="2"/>
    <n v="162"/>
    <s v="Venta"/>
    <n v="44100.24"/>
    <n v="1158391"/>
    <n v="926712.8"/>
    <n v="187577.95999999996"/>
    <s v="Romina"/>
    <x v="7"/>
  </r>
  <r>
    <n v="1487"/>
    <d v="2017-06-15T00:00:00"/>
    <d v="2018-05-16T00:00:00"/>
    <s v="Demorado"/>
    <s v="Málaga"/>
    <x v="6"/>
    <n v="106"/>
    <s v="Alquiler"/>
    <n v="20778.599999999999"/>
    <n v="574400"/>
    <n v="459520"/>
    <n v="94101.4"/>
    <s v="Romina"/>
    <x v="2"/>
  </r>
  <r>
    <n v="1488"/>
    <d v="2017-06-15T00:00:00"/>
    <d v="2018-02-07T00:00:00"/>
    <s v="Demorado"/>
    <s v="Córdoba"/>
    <x v="3"/>
    <n v="100"/>
    <s v="Alquiler"/>
    <n v="27400.04"/>
    <n v="740961"/>
    <n v="592768.80000000005"/>
    <n v="120792.15999999995"/>
    <s v="Carlos"/>
    <x v="4"/>
  </r>
  <r>
    <n v="1489"/>
    <d v="2017-06-15T00:00:00"/>
    <d v="2017-09-17T00:00:00"/>
    <s v="En Tiempo"/>
    <s v="Cádiz"/>
    <x v="6"/>
    <n v="141"/>
    <s v="Venta"/>
    <n v="51920.68"/>
    <n v="1360277"/>
    <n v="1088221.6000000001"/>
    <n v="220134.71999999991"/>
    <s v="Iván"/>
    <x v="11"/>
  </r>
  <r>
    <n v="1490"/>
    <d v="2017-06-16T00:00:00"/>
    <d v="2018-04-10T00:00:00"/>
    <s v="Demorado"/>
    <s v="Sevilla"/>
    <x v="0"/>
    <n v="108"/>
    <s v="Alquiler"/>
    <n v="26502.48"/>
    <n v="728197"/>
    <n v="582557.6"/>
    <n v="119136.92000000003"/>
    <s v="Arturo"/>
    <x v="10"/>
  </r>
  <r>
    <n v="1491"/>
    <d v="2017-06-16T00:00:00"/>
    <d v="2018-06-05T00:00:00"/>
    <s v="Demorado"/>
    <s v="Málaga"/>
    <x v="4"/>
    <n v="135"/>
    <s v="Venta"/>
    <n v="48660.36"/>
    <n v="1277519"/>
    <n v="1022015.2"/>
    <n v="206843.44000000006"/>
    <s v="Romina"/>
    <x v="7"/>
  </r>
  <r>
    <n v="1492"/>
    <d v="2017-06-16T00:00:00"/>
    <d v="2018-02-01T00:00:00"/>
    <s v="Demorado"/>
    <s v="Córdoba"/>
    <x v="0"/>
    <n v="161"/>
    <s v="Venta"/>
    <n v="55578.2"/>
    <n v="1441790"/>
    <n v="1153432"/>
    <n v="232779.8"/>
    <s v="Romina"/>
    <x v="4"/>
  </r>
  <r>
    <n v="1493"/>
    <d v="2017-06-16T00:00:00"/>
    <d v="2017-11-23T00:00:00"/>
    <s v="Demorado"/>
    <s v="Cádiz"/>
    <x v="5"/>
    <n v="243"/>
    <s v="Venta"/>
    <n v="39381"/>
    <n v="1038235"/>
    <n v="830588"/>
    <n v="168266"/>
    <s v="Carlos"/>
    <x v="1"/>
  </r>
  <r>
    <n v="1494"/>
    <d v="2017-06-17T00:00:00"/>
    <d v="2018-03-11T00:00:00"/>
    <s v="Demorado"/>
    <s v="Córdoba"/>
    <x v="5"/>
    <n v="196"/>
    <s v="Venta"/>
    <n v="57943.8"/>
    <n v="1507805"/>
    <n v="1206244"/>
    <n v="243617.2"/>
    <s v="Romina"/>
    <x v="1"/>
  </r>
  <r>
    <n v="1495"/>
    <d v="2017-06-17T00:00:00"/>
    <d v="2018-04-13T00:00:00"/>
    <s v="Demorado"/>
    <s v="Sevilla"/>
    <x v="3"/>
    <n v="194"/>
    <s v="Venta"/>
    <n v="62766.400000000001"/>
    <n v="1626495"/>
    <n v="1301196"/>
    <n v="262532.59999999998"/>
    <s v="Romina"/>
    <x v="12"/>
  </r>
  <r>
    <n v="1496"/>
    <d v="2017-06-18T00:00:00"/>
    <d v="2018-05-12T00:00:00"/>
    <s v="Demorado"/>
    <s v="Sevilla"/>
    <x v="4"/>
    <n v="274"/>
    <s v="Venta"/>
    <n v="99935.16"/>
    <n v="2557389"/>
    <n v="2045911.2"/>
    <n v="411542.64"/>
    <s v="Sabrina"/>
    <x v="3"/>
  </r>
  <r>
    <n v="1497"/>
    <d v="2017-06-18T00:00:00"/>
    <d v="2017-12-15T00:00:00"/>
    <s v="Demorado"/>
    <s v="Málaga"/>
    <x v="4"/>
    <n v="172"/>
    <s v="Venta"/>
    <n v="34276"/>
    <n v="916560"/>
    <n v="733248"/>
    <n v="149036"/>
    <s v="Iván"/>
    <x v="10"/>
  </r>
  <r>
    <n v="1498"/>
    <d v="2017-06-18T00:00:00"/>
    <d v="2017-10-23T00:00:00"/>
    <s v="En Tiempo"/>
    <s v="Málaga"/>
    <x v="2"/>
    <n v="52"/>
    <s v="Alquiler"/>
    <n v="9196.2000000000007"/>
    <n v="293115"/>
    <n v="234492"/>
    <n v="49426.8"/>
    <s v="Ángeles"/>
    <x v="7"/>
  </r>
  <r>
    <n v="1499"/>
    <d v="2017-06-19T00:00:00"/>
    <d v="2017-10-10T00:00:00"/>
    <s v="En Tiempo"/>
    <s v="Sevilla"/>
    <x v="5"/>
    <n v="172"/>
    <s v="Venta"/>
    <n v="42373"/>
    <n v="1120785"/>
    <n v="896628"/>
    <n v="181784"/>
    <s v="Sabrina"/>
    <x v="8"/>
  </r>
  <r>
    <n v="1500"/>
    <d v="2017-06-20T00:00:00"/>
    <d v="2018-03-30T00:00:00"/>
    <s v="Demorado"/>
    <s v="Sevilla"/>
    <x v="4"/>
    <n v="121"/>
    <s v="Alquiler"/>
    <n v="23204"/>
    <n v="632235"/>
    <n v="505788"/>
    <n v="103243"/>
    <s v="Carlos"/>
    <x v="0"/>
  </r>
  <r>
    <n v="1501"/>
    <d v="2017-06-21T00:00:00"/>
    <d v="2018-04-16T00:00:00"/>
    <s v="Demorado"/>
    <s v="Córdoba"/>
    <x v="5"/>
    <n v="47"/>
    <s v="Alquiler"/>
    <n v="11915.76"/>
    <n v="353529"/>
    <n v="282823.2"/>
    <n v="58790.039999999986"/>
    <s v="Iván"/>
    <x v="11"/>
  </r>
  <r>
    <n v="1502"/>
    <d v="2017-06-21T00:00:00"/>
    <d v="2017-11-28T00:00:00"/>
    <s v="Demorado"/>
    <s v="Sevilla"/>
    <x v="1"/>
    <n v="114"/>
    <s v="Venta"/>
    <n v="46322.400000000001"/>
    <n v="1211645"/>
    <n v="969316"/>
    <n v="196006.6"/>
    <s v="Romina"/>
    <x v="12"/>
  </r>
  <r>
    <n v="1503"/>
    <d v="2017-06-21T00:00:00"/>
    <d v="2018-03-03T00:00:00"/>
    <s v="Demorado"/>
    <s v="Córdoba"/>
    <x v="5"/>
    <n v="154"/>
    <s v="Venta"/>
    <n v="37989.440000000002"/>
    <n v="1013496"/>
    <n v="810796.8"/>
    <n v="164709.75999999995"/>
    <s v="Romina"/>
    <x v="2"/>
  </r>
  <r>
    <n v="1504"/>
    <d v="2017-06-21T00:00:00"/>
    <d v="2017-11-14T00:00:00"/>
    <s v="En Tiempo"/>
    <s v="Sevilla"/>
    <x v="5"/>
    <n v="185"/>
    <s v="Venta"/>
    <n v="30507.200000000001"/>
    <n v="814915"/>
    <n v="651932"/>
    <n v="132475.79999999999"/>
    <s v="Carlos"/>
    <x v="2"/>
  </r>
  <r>
    <n v="1505"/>
    <d v="2017-06-22T00:00:00"/>
    <d v="2018-06-14T00:00:00"/>
    <s v="Demorado"/>
    <s v="Córdoba"/>
    <x v="1"/>
    <n v="41"/>
    <s v="Alquiler"/>
    <n v="7580.92"/>
    <n v="256633"/>
    <n v="205306.4"/>
    <n v="43745.680000000008"/>
    <s v="Iván"/>
    <x v="15"/>
  </r>
  <r>
    <n v="1506"/>
    <d v="2017-06-22T00:00:00"/>
    <d v="2018-03-16T00:00:00"/>
    <s v="Demorado"/>
    <s v="Cádiz"/>
    <x v="2"/>
    <n v="253"/>
    <s v="Venta"/>
    <n v="99891.6"/>
    <n v="2549125"/>
    <n v="2039300"/>
    <n v="409933.4"/>
    <s v="Iván"/>
    <x v="1"/>
  </r>
  <r>
    <n v="1507"/>
    <d v="2017-06-22T00:00:00"/>
    <d v="2018-04-04T00:00:00"/>
    <s v="Demorado"/>
    <s v="Córdoba"/>
    <x v="1"/>
    <n v="115"/>
    <s v="Alquiler"/>
    <n v="27477.4"/>
    <n v="752745"/>
    <n v="602196"/>
    <n v="123071.6"/>
    <s v="Sabrina"/>
    <x v="6"/>
  </r>
  <r>
    <n v="1508"/>
    <d v="2017-06-22T00:00:00"/>
    <d v="2018-02-23T00:00:00"/>
    <s v="Demorado"/>
    <s v="Córdoba"/>
    <x v="4"/>
    <n v="269"/>
    <s v="Venta"/>
    <n v="102962.2"/>
    <n v="2631265"/>
    <n v="2105012"/>
    <n v="423290.8"/>
    <s v="Ángeles"/>
    <x v="1"/>
  </r>
  <r>
    <n v="1509"/>
    <d v="2017-06-22T00:00:00"/>
    <d v="2018-02-05T00:00:00"/>
    <s v="Demorado"/>
    <s v="Málaga"/>
    <x v="0"/>
    <n v="237"/>
    <s v="Venta"/>
    <n v="86048.12"/>
    <n v="2217113"/>
    <n v="1773690.4"/>
    <n v="357374.4800000001"/>
    <s v="Arturo"/>
    <x v="15"/>
  </r>
  <r>
    <n v="1510"/>
    <d v="2017-06-22T00:00:00"/>
    <d v="2018-02-05T00:00:00"/>
    <s v="Demorado"/>
    <s v="Málaga"/>
    <x v="6"/>
    <n v="158"/>
    <s v="Alquiler"/>
    <n v="29367.16"/>
    <n v="799814"/>
    <n v="639851.19999999995"/>
    <n v="130595.64000000004"/>
    <s v="Carlos"/>
    <x v="11"/>
  </r>
  <r>
    <n v="1511"/>
    <d v="2017-06-23T00:00:00"/>
    <d v="2018-02-02T00:00:00"/>
    <s v="Demorado"/>
    <s v="Sevilla"/>
    <x v="1"/>
    <n v="207"/>
    <s v="Venta"/>
    <n v="62519.519999999997"/>
    <n v="1623548"/>
    <n v="1298838.3999999999"/>
    <n v="262190.08000000007"/>
    <s v="Romina"/>
    <x v="1"/>
  </r>
  <r>
    <n v="1512"/>
    <d v="2017-06-23T00:00:00"/>
    <d v="2018-05-25T00:00:00"/>
    <s v="Demorado"/>
    <s v="Córdoba"/>
    <x v="0"/>
    <n v="256"/>
    <s v="Venta"/>
    <n v="96140.36"/>
    <n v="2455694"/>
    <n v="1964555.2"/>
    <n v="394998.44000000006"/>
    <s v="Ángeles"/>
    <x v="13"/>
  </r>
  <r>
    <n v="1513"/>
    <d v="2017-06-24T00:00:00"/>
    <d v="2018-01-11T00:00:00"/>
    <s v="Demorado"/>
    <s v="Cádiz"/>
    <x v="2"/>
    <n v="195"/>
    <s v="Venta"/>
    <n v="38845.599999999999"/>
    <n v="1023525"/>
    <n v="818820"/>
    <n v="165859.4"/>
    <s v="Sabrina"/>
    <x v="1"/>
  </r>
  <r>
    <n v="1514"/>
    <d v="2017-06-24T00:00:00"/>
    <d v="2018-02-25T00:00:00"/>
    <s v="Demorado"/>
    <s v="Cádiz"/>
    <x v="3"/>
    <n v="105"/>
    <s v="Venta"/>
    <n v="30473"/>
    <n v="817485"/>
    <n v="653988"/>
    <n v="133024"/>
    <s v="Ángeles"/>
    <x v="6"/>
  </r>
  <r>
    <n v="1515"/>
    <d v="2017-06-26T00:00:00"/>
    <d v="2017-09-30T00:00:00"/>
    <s v="En Tiempo"/>
    <s v="Sevilla"/>
    <x v="2"/>
    <n v="194"/>
    <s v="Venta"/>
    <n v="66382"/>
    <n v="1725485"/>
    <n v="1380388"/>
    <n v="278715"/>
    <s v="Sabrina"/>
    <x v="9"/>
  </r>
  <r>
    <n v="1516"/>
    <d v="2017-06-27T00:00:00"/>
    <d v="2018-03-20T00:00:00"/>
    <s v="Demorado"/>
    <s v="Córdoba"/>
    <x v="4"/>
    <n v="175"/>
    <s v="Venta"/>
    <n v="31592.560000000001"/>
    <n v="842199"/>
    <n v="673759.2"/>
    <n v="136847.24000000005"/>
    <s v="Romina"/>
    <x v="7"/>
  </r>
  <r>
    <n v="1517"/>
    <d v="2017-06-28T00:00:00"/>
    <d v="2017-11-20T00:00:00"/>
    <s v="En Tiempo"/>
    <s v="Córdoba"/>
    <x v="5"/>
    <n v="133"/>
    <s v="Venta"/>
    <n v="47831.040000000001"/>
    <n v="1253986"/>
    <n v="1003188.8"/>
    <n v="202966.15999999995"/>
    <s v="Carlos"/>
    <x v="3"/>
  </r>
  <r>
    <n v="1518"/>
    <d v="2017-06-28T00:00:00"/>
    <d v="2017-10-01T00:00:00"/>
    <s v="En Tiempo"/>
    <s v="Cádiz"/>
    <x v="5"/>
    <n v="147"/>
    <s v="Venta"/>
    <n v="57112.959999999999"/>
    <n v="1493484"/>
    <n v="1194787.2"/>
    <n v="241583.84000000005"/>
    <s v="Romina"/>
    <x v="13"/>
  </r>
  <r>
    <n v="1519"/>
    <d v="2017-06-28T00:00:00"/>
    <d v="2018-05-27T00:00:00"/>
    <s v="Demorado"/>
    <s v="Córdoba"/>
    <x v="4"/>
    <n v="70"/>
    <s v="Alquiler"/>
    <n v="25633.32"/>
    <n v="696343"/>
    <n v="557074.4"/>
    <n v="113635.27999999997"/>
    <s v="Romina"/>
    <x v="10"/>
  </r>
  <r>
    <n v="1520"/>
    <d v="2017-06-28T00:00:00"/>
    <d v="2017-10-30T00:00:00"/>
    <s v="En Tiempo"/>
    <s v="Málaga"/>
    <x v="3"/>
    <n v="172"/>
    <s v="Venta"/>
    <n v="39129"/>
    <n v="1036435"/>
    <n v="829148"/>
    <n v="168158"/>
    <s v="Romina"/>
    <x v="13"/>
  </r>
  <r>
    <n v="1521"/>
    <d v="2017-06-29T00:00:00"/>
    <d v="2017-11-08T00:00:00"/>
    <s v="En Tiempo"/>
    <s v="Córdoba"/>
    <x v="5"/>
    <n v="46"/>
    <s v="Alquiler"/>
    <n v="15285.72"/>
    <n v="435628"/>
    <n v="348502.4"/>
    <n v="71839.879999999976"/>
    <s v="Iván"/>
    <x v="11"/>
  </r>
  <r>
    <n v="1522"/>
    <d v="2017-06-29T00:00:00"/>
    <d v="2017-11-24T00:00:00"/>
    <s v="En Tiempo"/>
    <s v="Córdoba"/>
    <x v="4"/>
    <n v="36"/>
    <s v="Alquiler"/>
    <n v="11449.8"/>
    <n v="342605"/>
    <n v="274084"/>
    <n v="57071.199999999997"/>
    <s v="Romina"/>
    <x v="0"/>
  </r>
  <r>
    <n v="1523"/>
    <d v="2017-06-29T00:00:00"/>
    <d v="2018-01-24T00:00:00"/>
    <s v="Demorado"/>
    <s v="Córdoba"/>
    <x v="2"/>
    <n v="151"/>
    <s v="Venta"/>
    <n v="56952.28"/>
    <n v="1490717"/>
    <n v="1192573.6000000001"/>
    <n v="241191.11999999991"/>
    <s v="Arturo"/>
    <x v="10"/>
  </r>
  <r>
    <n v="1524"/>
    <d v="2017-06-29T00:00:00"/>
    <d v="2017-12-11T00:00:00"/>
    <s v="Demorado"/>
    <s v="Córdoba"/>
    <x v="5"/>
    <n v="131"/>
    <s v="Venta"/>
    <n v="34501.199999999997"/>
    <n v="916865"/>
    <n v="733492"/>
    <n v="148871.79999999999"/>
    <s v="Ángeles"/>
    <x v="12"/>
  </r>
  <r>
    <n v="1525"/>
    <d v="2017-06-30T00:00:00"/>
    <d v="2018-02-12T00:00:00"/>
    <s v="Demorado"/>
    <s v="Málaga"/>
    <x v="0"/>
    <n v="247"/>
    <s v="Venta"/>
    <n v="90158.88"/>
    <n v="2319857"/>
    <n v="1855885.6"/>
    <n v="373812.5199999999"/>
    <s v="Romina"/>
    <x v="11"/>
  </r>
  <r>
    <n v="1526"/>
    <d v="2017-06-30T00:00:00"/>
    <d v="2018-05-28T00:00:00"/>
    <s v="Demorado"/>
    <s v="Málaga"/>
    <x v="5"/>
    <n v="63"/>
    <s v="Alquiler"/>
    <n v="22430.32"/>
    <n v="623393"/>
    <n v="498714.4"/>
    <n v="102248.27999999997"/>
    <s v="Sabrina"/>
    <x v="6"/>
  </r>
  <r>
    <n v="1527"/>
    <d v="2017-06-30T00:00:00"/>
    <d v="2017-10-02T00:00:00"/>
    <s v="En Tiempo"/>
    <s v="Sevilla"/>
    <x v="0"/>
    <n v="46"/>
    <s v="Alquiler"/>
    <n v="15201"/>
    <n v="437085"/>
    <n v="349668"/>
    <n v="72216"/>
    <s v="Ángeles"/>
    <x v="12"/>
  </r>
  <r>
    <n v="1528"/>
    <d v="2017-06-30T00:00:00"/>
    <d v="2017-11-12T00:00:00"/>
    <s v="En Tiempo"/>
    <s v="Córdoba"/>
    <x v="5"/>
    <n v="201"/>
    <s v="Venta"/>
    <n v="44325.32"/>
    <n v="1169093"/>
    <n v="935274.4"/>
    <n v="189493.27999999997"/>
    <s v="Ángeles"/>
    <x v="13"/>
  </r>
  <r>
    <n v="1529"/>
    <d v="2017-06-30T00:00:00"/>
    <d v="2018-06-06T00:00:00"/>
    <s v="Demorado"/>
    <s v="Sevilla"/>
    <x v="6"/>
    <n v="180"/>
    <s v="Venta"/>
    <n v="49638"/>
    <n v="1293560"/>
    <n v="1034848"/>
    <n v="209074"/>
    <s v="Ángeles"/>
    <x v="11"/>
  </r>
  <r>
    <n v="1530"/>
    <d v="2017-06-30T00:00:00"/>
    <d v="2018-06-07T00:00:00"/>
    <s v="Demorado"/>
    <s v="Córdoba"/>
    <x v="4"/>
    <n v="63"/>
    <s v="Alquiler"/>
    <n v="18383.599999999999"/>
    <n v="516725"/>
    <n v="413380"/>
    <n v="84961.4"/>
    <s v="Iván"/>
    <x v="4"/>
  </r>
  <r>
    <n v="1531"/>
    <d v="2017-07-01T00:00:00"/>
    <d v="2017-10-20T00:00:00"/>
    <s v="En Tiempo"/>
    <s v="Córdoba"/>
    <x v="2"/>
    <n v="247"/>
    <s v="Venta"/>
    <n v="91835.64"/>
    <n v="2362251"/>
    <n v="1889800.8"/>
    <n v="380614.55999999994"/>
    <s v="Carlos"/>
    <x v="8"/>
  </r>
  <r>
    <n v="1532"/>
    <d v="2017-07-01T00:00:00"/>
    <d v="2018-05-03T00:00:00"/>
    <s v="Demorado"/>
    <s v="Málaga"/>
    <x v="0"/>
    <n v="255"/>
    <s v="Venta"/>
    <n v="60735.199999999997"/>
    <n v="1579065"/>
    <n v="1263252"/>
    <n v="255077.8"/>
    <s v="Sabrina"/>
    <x v="4"/>
  </r>
  <r>
    <n v="1533"/>
    <d v="2017-07-01T00:00:00"/>
    <d v="2018-01-24T00:00:00"/>
    <s v="Demorado"/>
    <s v="Sevilla"/>
    <x v="5"/>
    <n v="64"/>
    <s v="Alquiler"/>
    <n v="20806.080000000002"/>
    <n v="576937"/>
    <n v="461549.6"/>
    <n v="94581.320000000022"/>
    <s v="Iván"/>
    <x v="6"/>
  </r>
  <r>
    <n v="1534"/>
    <d v="2017-07-02T00:00:00"/>
    <d v="2018-04-13T00:00:00"/>
    <s v="Demorado"/>
    <s v="Córdoba"/>
    <x v="6"/>
    <n v="211"/>
    <s v="Venta"/>
    <n v="68872.72"/>
    <n v="1778778"/>
    <n v="1423022.4"/>
    <n v="286882.88000000012"/>
    <s v="Arturo"/>
    <x v="5"/>
  </r>
  <r>
    <n v="1535"/>
    <d v="2017-07-04T00:00:00"/>
    <d v="2017-11-20T00:00:00"/>
    <s v="En Tiempo"/>
    <s v="Sevilla"/>
    <x v="5"/>
    <n v="65"/>
    <s v="Alquiler"/>
    <n v="17419.240000000002"/>
    <n v="493241"/>
    <n v="394592.8"/>
    <n v="81228.960000000006"/>
    <s v="Arturo"/>
    <x v="7"/>
  </r>
  <r>
    <n v="1536"/>
    <d v="2017-07-04T00:00:00"/>
    <d v="2017-12-01T00:00:00"/>
    <s v="Demorado"/>
    <s v="Cádiz"/>
    <x v="5"/>
    <n v="39"/>
    <s v="Alquiler"/>
    <n v="13340.36"/>
    <n v="398244"/>
    <n v="318595.20000000001"/>
    <n v="66308.439999999988"/>
    <s v="Iván"/>
    <x v="2"/>
  </r>
  <r>
    <n v="1537"/>
    <d v="2017-07-04T00:00:00"/>
    <d v="2018-05-27T00:00:00"/>
    <s v="Demorado"/>
    <s v="Cádiz"/>
    <x v="0"/>
    <n v="192"/>
    <s v="Venta"/>
    <n v="40584.04"/>
    <n v="1072311"/>
    <n v="857848.8"/>
    <n v="173878.15999999995"/>
    <s v="Iván"/>
    <x v="12"/>
  </r>
  <r>
    <n v="1538"/>
    <d v="2017-07-04T00:00:00"/>
    <d v="2018-05-14T00:00:00"/>
    <s v="Demorado"/>
    <s v="Málaga"/>
    <x v="1"/>
    <n v="157"/>
    <s v="Venta"/>
    <n v="55109.08"/>
    <n v="1442337"/>
    <n v="1153869.6000000001"/>
    <n v="233358.31999999989"/>
    <s v="Arturo"/>
    <x v="8"/>
  </r>
  <r>
    <n v="1539"/>
    <d v="2017-07-04T00:00:00"/>
    <d v="2017-10-30T00:00:00"/>
    <s v="En Tiempo"/>
    <s v="Cádiz"/>
    <x v="6"/>
    <n v="97"/>
    <s v="Venta"/>
    <n v="33027.72"/>
    <n v="886853"/>
    <n v="709482.4"/>
    <n v="144342.87999999998"/>
    <s v="Romina"/>
    <x v="7"/>
  </r>
  <r>
    <n v="1540"/>
    <d v="2017-07-05T00:00:00"/>
    <d v="2017-11-19T00:00:00"/>
    <s v="En Tiempo"/>
    <s v="Cádiz"/>
    <x v="1"/>
    <n v="223"/>
    <s v="Venta"/>
    <n v="88343.76"/>
    <n v="2260404"/>
    <n v="1808323.2"/>
    <n v="363737.04000000004"/>
    <s v="Carlos"/>
    <x v="6"/>
  </r>
  <r>
    <n v="1541"/>
    <d v="2017-07-06T00:00:00"/>
    <d v="2018-03-12T00:00:00"/>
    <s v="Demorado"/>
    <s v="Cádiz"/>
    <x v="2"/>
    <n v="117"/>
    <s v="Venta"/>
    <n v="40841.64"/>
    <n v="1082301"/>
    <n v="865840.8"/>
    <n v="175618.55999999994"/>
    <s v="Romina"/>
    <x v="7"/>
  </r>
  <r>
    <n v="1542"/>
    <d v="2017-07-06T00:00:00"/>
    <d v="2018-04-08T00:00:00"/>
    <s v="Demorado"/>
    <s v="Córdoba"/>
    <x v="4"/>
    <n v="236"/>
    <s v="Venta"/>
    <n v="95336.320000000007"/>
    <n v="2437568"/>
    <n v="1950054.3999999999"/>
    <n v="392177.28000000009"/>
    <s v="Carlos"/>
    <x v="9"/>
  </r>
  <r>
    <n v="1543"/>
    <d v="2017-07-06T00:00:00"/>
    <d v="2017-12-27T00:00:00"/>
    <s v="Demorado"/>
    <s v="Cádiz"/>
    <x v="2"/>
    <n v="46"/>
    <s v="Alquiler"/>
    <n v="14045.76"/>
    <n v="417979"/>
    <n v="334383.2"/>
    <n v="69550.039999999994"/>
    <s v="Sabrina"/>
    <x v="13"/>
  </r>
  <r>
    <n v="1544"/>
    <d v="2017-07-06T00:00:00"/>
    <d v="2018-07-02T00:00:00"/>
    <s v="Demorado"/>
    <s v="Sevilla"/>
    <x v="4"/>
    <n v="195"/>
    <s v="Venta"/>
    <n v="61869.72"/>
    <n v="1609978"/>
    <n v="1287982.3999999999"/>
    <n v="260125.88000000009"/>
    <s v="Sabrina"/>
    <x v="9"/>
  </r>
  <r>
    <n v="1545"/>
    <d v="2017-07-06T00:00:00"/>
    <d v="2018-06-23T00:00:00"/>
    <s v="Demorado"/>
    <s v="Sevilla"/>
    <x v="1"/>
    <n v="84"/>
    <s v="Venta"/>
    <n v="33530.32"/>
    <n v="902493"/>
    <n v="721994.4"/>
    <n v="146968.27999999997"/>
    <s v="Arturo"/>
    <x v="4"/>
  </r>
  <r>
    <n v="1546"/>
    <d v="2017-07-07T00:00:00"/>
    <d v="2018-03-08T00:00:00"/>
    <s v="Demorado"/>
    <s v="Cádiz"/>
    <x v="1"/>
    <n v="132"/>
    <s v="Venta"/>
    <n v="51073.4"/>
    <n v="1330595"/>
    <n v="1064476"/>
    <n v="215045.6"/>
    <s v="Iván"/>
    <x v="10"/>
  </r>
  <r>
    <n v="1547"/>
    <d v="2017-07-07T00:00:00"/>
    <d v="2018-01-27T00:00:00"/>
    <s v="Demorado"/>
    <s v="Málaga"/>
    <x v="1"/>
    <n v="209"/>
    <s v="Venta"/>
    <n v="49182.36"/>
    <n v="1295019"/>
    <n v="1036015.2"/>
    <n v="209821.44000000006"/>
    <s v="Ángeles"/>
    <x v="1"/>
  </r>
  <r>
    <n v="1548"/>
    <d v="2017-07-08T00:00:00"/>
    <d v="2018-04-16T00:00:00"/>
    <s v="Demorado"/>
    <s v="Cádiz"/>
    <x v="6"/>
    <n v="38"/>
    <s v="Alquiler"/>
    <n v="12148.4"/>
    <n v="367370"/>
    <n v="293896"/>
    <n v="61325.599999999999"/>
    <s v="Iván"/>
    <x v="10"/>
  </r>
  <r>
    <n v="1549"/>
    <d v="2017-07-08T00:00:00"/>
    <d v="2017-10-30T00:00:00"/>
    <s v="En Tiempo"/>
    <s v="Sevilla"/>
    <x v="4"/>
    <n v="56"/>
    <s v="Alquiler"/>
    <n v="19749.36"/>
    <n v="555744"/>
    <n v="444595.20000000001"/>
    <n v="91399.439999999988"/>
    <s v="Ángeles"/>
    <x v="9"/>
  </r>
  <r>
    <n v="1550"/>
    <d v="2017-07-09T00:00:00"/>
    <d v="2017-11-24T00:00:00"/>
    <s v="En Tiempo"/>
    <s v="Sevilla"/>
    <x v="2"/>
    <n v="170"/>
    <s v="Venta"/>
    <n v="31375.759999999998"/>
    <n v="840629"/>
    <n v="672503.2"/>
    <n v="136750.04000000004"/>
    <s v="Ángeles"/>
    <x v="13"/>
  </r>
  <r>
    <n v="1551"/>
    <d v="2017-07-09T00:00:00"/>
    <d v="2018-02-15T00:00:00"/>
    <s v="Demorado"/>
    <s v="Cádiz"/>
    <x v="4"/>
    <n v="163"/>
    <s v="Venta"/>
    <n v="36987.4"/>
    <n v="980870"/>
    <n v="784696"/>
    <n v="159186.6"/>
    <s v="Romina"/>
    <x v="3"/>
  </r>
  <r>
    <n v="1552"/>
    <d v="2017-07-10T00:00:00"/>
    <d v="2018-04-28T00:00:00"/>
    <s v="Demorado"/>
    <s v="Málaga"/>
    <x v="0"/>
    <n v="104"/>
    <s v="Alquiler"/>
    <n v="16776.12"/>
    <n v="472913"/>
    <n v="378330.4"/>
    <n v="77806.479999999981"/>
    <s v="Iván"/>
    <x v="3"/>
  </r>
  <r>
    <n v="1553"/>
    <d v="2017-07-11T00:00:00"/>
    <d v="2017-11-06T00:00:00"/>
    <s v="En Tiempo"/>
    <s v="Málaga"/>
    <x v="6"/>
    <n v="123"/>
    <s v="Venta"/>
    <n v="33529.599999999999"/>
    <n v="895525"/>
    <n v="716420"/>
    <n v="145575.4"/>
    <s v="Carlos"/>
    <x v="1"/>
  </r>
  <r>
    <n v="1554"/>
    <d v="2017-07-11T00:00:00"/>
    <d v="2018-07-07T00:00:00"/>
    <s v="Demorado"/>
    <s v="Sevilla"/>
    <x v="5"/>
    <n v="59"/>
    <s v="Alquiler"/>
    <n v="23610.44"/>
    <n v="655271"/>
    <n v="524216.8"/>
    <n v="107443.76000000001"/>
    <s v="Sabrina"/>
    <x v="9"/>
  </r>
  <r>
    <n v="1555"/>
    <d v="2017-07-12T00:00:00"/>
    <d v="2017-11-03T00:00:00"/>
    <s v="En Tiempo"/>
    <s v="Málaga"/>
    <x v="1"/>
    <n v="127"/>
    <s v="Alquiler"/>
    <n v="27704.6"/>
    <n v="745325"/>
    <n v="596260"/>
    <n v="121360.4"/>
    <s v="Sabrina"/>
    <x v="7"/>
  </r>
  <r>
    <n v="1556"/>
    <d v="2017-07-12T00:00:00"/>
    <d v="2018-06-13T00:00:00"/>
    <s v="Demorado"/>
    <s v="Cádiz"/>
    <x v="0"/>
    <n v="176"/>
    <s v="Venta"/>
    <n v="54663.519999999997"/>
    <n v="1424723"/>
    <n v="1139778.3999999999"/>
    <n v="230281.0800000001"/>
    <s v="Carlos"/>
    <x v="1"/>
  </r>
  <r>
    <n v="1557"/>
    <d v="2017-07-12T00:00:00"/>
    <d v="2018-04-15T00:00:00"/>
    <s v="Demorado"/>
    <s v="Cádiz"/>
    <x v="4"/>
    <n v="152"/>
    <s v="Venta"/>
    <n v="62321.8"/>
    <n v="1619330"/>
    <n v="1295464"/>
    <n v="261544.2"/>
    <s v="Arturo"/>
    <x v="15"/>
  </r>
  <r>
    <n v="1558"/>
    <d v="2017-07-13T00:00:00"/>
    <d v="2017-10-30T00:00:00"/>
    <s v="En Tiempo"/>
    <s v="Córdoba"/>
    <x v="4"/>
    <n v="160"/>
    <s v="Venta"/>
    <n v="32287.919999999998"/>
    <n v="867133"/>
    <n v="693706.4"/>
    <n v="141138.68"/>
    <s v="Carlos"/>
    <x v="4"/>
  </r>
  <r>
    <n v="1559"/>
    <d v="2017-07-13T00:00:00"/>
    <d v="2018-05-16T00:00:00"/>
    <s v="Demorado"/>
    <s v="Cádiz"/>
    <x v="4"/>
    <n v="131"/>
    <s v="Venta"/>
    <n v="31793.52"/>
    <n v="861173"/>
    <n v="688938.4"/>
    <n v="140441.07999999999"/>
    <s v="Carlos"/>
    <x v="10"/>
  </r>
  <r>
    <n v="1560"/>
    <d v="2017-07-14T00:00:00"/>
    <d v="2017-10-25T00:00:00"/>
    <s v="En Tiempo"/>
    <s v="Málaga"/>
    <x v="3"/>
    <n v="170"/>
    <s v="Venta"/>
    <n v="42230.84"/>
    <n v="1111406"/>
    <n v="889124.8"/>
    <n v="180050.35999999996"/>
    <s v="Sabrina"/>
    <x v="12"/>
  </r>
  <r>
    <n v="1561"/>
    <d v="2017-07-15T00:00:00"/>
    <d v="2018-05-02T00:00:00"/>
    <s v="Demorado"/>
    <s v="Córdoba"/>
    <x v="4"/>
    <n v="284"/>
    <s v="Venta"/>
    <n v="71940.240000000005"/>
    <n v="1859891"/>
    <n v="1487912.8"/>
    <n v="300037.95999999996"/>
    <s v="Arturo"/>
    <x v="10"/>
  </r>
  <r>
    <n v="1562"/>
    <d v="2017-07-15T00:00:00"/>
    <d v="2017-10-17T00:00:00"/>
    <s v="En Tiempo"/>
    <s v="Málaga"/>
    <x v="5"/>
    <n v="68"/>
    <s v="Alquiler"/>
    <n v="22707.52"/>
    <n v="620123"/>
    <n v="496098.4"/>
    <n v="101317.07999999997"/>
    <s v="Sabrina"/>
    <x v="6"/>
  </r>
  <r>
    <n v="1563"/>
    <d v="2017-07-15T00:00:00"/>
    <d v="2018-07-10T00:00:00"/>
    <s v="Demorado"/>
    <s v="Málaga"/>
    <x v="0"/>
    <n v="203"/>
    <s v="Venta"/>
    <n v="74301.399999999994"/>
    <n v="1918295"/>
    <n v="1534636"/>
    <n v="309357.59999999998"/>
    <s v="Carlos"/>
    <x v="12"/>
  </r>
  <r>
    <n v="1564"/>
    <d v="2017-07-15T00:00:00"/>
    <d v="2017-10-18T00:00:00"/>
    <s v="En Tiempo"/>
    <s v="Cádiz"/>
    <x v="3"/>
    <n v="233"/>
    <s v="Venta"/>
    <n v="78546.600000000006"/>
    <n v="2020325"/>
    <n v="1616260"/>
    <n v="325518.40000000002"/>
    <s v="Arturo"/>
    <x v="5"/>
  </r>
  <r>
    <n v="1565"/>
    <d v="2017-07-16T00:00:00"/>
    <d v="2018-05-29T00:00:00"/>
    <s v="Demorado"/>
    <s v="Córdoba"/>
    <x v="6"/>
    <n v="76"/>
    <s v="Alquiler"/>
    <n v="20145.599999999999"/>
    <n v="570325"/>
    <n v="456260"/>
    <n v="93919.4"/>
    <s v="Sabrina"/>
    <x v="11"/>
  </r>
  <r>
    <n v="1566"/>
    <d v="2017-07-16T00:00:00"/>
    <d v="2018-06-02T00:00:00"/>
    <s v="Demorado"/>
    <s v="Cádiz"/>
    <x v="4"/>
    <n v="133"/>
    <s v="Alquiler"/>
    <n v="27327.599999999999"/>
    <n v="742925"/>
    <n v="594340"/>
    <n v="121257.4"/>
    <s v="Arturo"/>
    <x v="7"/>
  </r>
  <r>
    <n v="1567"/>
    <d v="2017-07-16T00:00:00"/>
    <d v="2017-11-13T00:00:00"/>
    <s v="En Tiempo"/>
    <s v="Málaga"/>
    <x v="4"/>
    <n v="289"/>
    <s v="Venta"/>
    <n v="81296.84"/>
    <n v="2093981"/>
    <n v="1675184.8"/>
    <n v="337499.36"/>
    <s v="Iván"/>
    <x v="0"/>
  </r>
  <r>
    <n v="1568"/>
    <d v="2017-07-17T00:00:00"/>
    <d v="2018-04-25T00:00:00"/>
    <s v="Demorado"/>
    <s v="Sevilla"/>
    <x v="2"/>
    <n v="204"/>
    <s v="Venta"/>
    <n v="79617.2"/>
    <n v="2041565"/>
    <n v="1633252"/>
    <n v="328695.8"/>
    <s v="Arturo"/>
    <x v="11"/>
  </r>
  <r>
    <n v="1569"/>
    <d v="2017-07-17T00:00:00"/>
    <d v="2018-06-27T00:00:00"/>
    <s v="Demorado"/>
    <s v="Cádiz"/>
    <x v="1"/>
    <n v="270"/>
    <s v="Venta"/>
    <n v="87358.48"/>
    <n v="2239322"/>
    <n v="1791457.6"/>
    <n v="360505.91999999993"/>
    <s v="Ángeles"/>
    <x v="8"/>
  </r>
  <r>
    <n v="1570"/>
    <d v="2017-07-17T00:00:00"/>
    <d v="2018-04-28T00:00:00"/>
    <s v="Demorado"/>
    <s v="Cádiz"/>
    <x v="2"/>
    <n v="62"/>
    <s v="Alquiler"/>
    <n v="13164.24"/>
    <n v="384416"/>
    <n v="307532.79999999999"/>
    <n v="63718.960000000014"/>
    <s v="Arturo"/>
    <x v="9"/>
  </r>
  <r>
    <n v="1571"/>
    <d v="2017-07-18T00:00:00"/>
    <d v="2018-01-11T00:00:00"/>
    <s v="Demorado"/>
    <s v="Cádiz"/>
    <x v="0"/>
    <n v="121"/>
    <s v="Alquiler"/>
    <n v="22262.68"/>
    <n v="620177"/>
    <n v="496141.6"/>
    <n v="101772.72000000003"/>
    <s v="Romina"/>
    <x v="2"/>
  </r>
  <r>
    <n v="1572"/>
    <d v="2017-07-18T00:00:00"/>
    <d v="2018-04-21T00:00:00"/>
    <s v="Demorado"/>
    <s v="Cádiz"/>
    <x v="1"/>
    <n v="293"/>
    <s v="Venta"/>
    <n v="67652"/>
    <n v="1752785"/>
    <n v="1402228"/>
    <n v="282905"/>
    <s v="Ángeles"/>
    <x v="4"/>
  </r>
  <r>
    <n v="1573"/>
    <d v="2017-07-18T00:00:00"/>
    <d v="2018-01-10T00:00:00"/>
    <s v="Demorado"/>
    <s v="Sevilla"/>
    <x v="3"/>
    <n v="195"/>
    <s v="Venta"/>
    <n v="49915.519999999997"/>
    <n v="1307873"/>
    <n v="1046298.4"/>
    <n v="211659.08"/>
    <s v="Carlos"/>
    <x v="12"/>
  </r>
  <r>
    <n v="1574"/>
    <d v="2017-07-18T00:00:00"/>
    <d v="2018-01-10T00:00:00"/>
    <s v="Demorado"/>
    <s v="Sevilla"/>
    <x v="5"/>
    <n v="197"/>
    <s v="Venta"/>
    <n v="66953.759999999995"/>
    <n v="1736204"/>
    <n v="1388963.2"/>
    <n v="280287.04000000004"/>
    <s v="Iván"/>
    <x v="9"/>
  </r>
  <r>
    <n v="1575"/>
    <d v="2017-07-19T00:00:00"/>
    <d v="2018-02-18T00:00:00"/>
    <s v="Demorado"/>
    <s v="Cádiz"/>
    <x v="0"/>
    <n v="271"/>
    <s v="Venta"/>
    <n v="64057"/>
    <n v="1657060"/>
    <n v="1325648"/>
    <n v="267355"/>
    <s v="Carlos"/>
    <x v="4"/>
  </r>
  <r>
    <n v="1576"/>
    <d v="2017-07-20T00:00:00"/>
    <d v="2018-07-09T00:00:00"/>
    <s v="Demorado"/>
    <s v="Cádiz"/>
    <x v="2"/>
    <n v="293"/>
    <s v="Venta"/>
    <n v="87415.44"/>
    <n v="2243771"/>
    <n v="1795016.8"/>
    <n v="361338.75999999995"/>
    <s v="Arturo"/>
    <x v="12"/>
  </r>
  <r>
    <n v="1577"/>
    <d v="2017-07-20T00:00:00"/>
    <d v="2017-11-05T00:00:00"/>
    <s v="En Tiempo"/>
    <s v="Córdoba"/>
    <x v="4"/>
    <n v="282"/>
    <s v="Venta"/>
    <n v="46598.400000000001"/>
    <n v="1223045"/>
    <n v="978436"/>
    <n v="198010.6"/>
    <s v="Sabrina"/>
    <x v="5"/>
  </r>
  <r>
    <n v="1578"/>
    <d v="2017-07-20T00:00:00"/>
    <d v="2018-04-05T00:00:00"/>
    <s v="Demorado"/>
    <s v="Sevilla"/>
    <x v="5"/>
    <n v="175"/>
    <s v="Venta"/>
    <n v="68272.600000000006"/>
    <n v="1759525"/>
    <n v="1407620"/>
    <n v="283632.40000000002"/>
    <s v="Iván"/>
    <x v="2"/>
  </r>
  <r>
    <n v="1579"/>
    <d v="2017-07-20T00:00:00"/>
    <d v="2018-02-20T00:00:00"/>
    <s v="Demorado"/>
    <s v="Córdoba"/>
    <x v="3"/>
    <n v="136"/>
    <s v="Venta"/>
    <n v="47574.04"/>
    <n v="1243586"/>
    <n v="994868.8"/>
    <n v="201143.15999999995"/>
    <s v="Ángeles"/>
    <x v="0"/>
  </r>
  <r>
    <n v="1580"/>
    <d v="2017-07-21T00:00:00"/>
    <d v="2017-11-18T00:00:00"/>
    <s v="En Tiempo"/>
    <s v="Málaga"/>
    <x v="2"/>
    <n v="107"/>
    <s v="Venta"/>
    <n v="30880.2"/>
    <n v="823315"/>
    <n v="658652"/>
    <n v="133782.79999999999"/>
    <s v="Romina"/>
    <x v="5"/>
  </r>
  <r>
    <n v="1581"/>
    <d v="2017-07-21T00:00:00"/>
    <d v="2017-10-27T00:00:00"/>
    <s v="En Tiempo"/>
    <s v="Cádiz"/>
    <x v="3"/>
    <n v="228"/>
    <s v="Venta"/>
    <n v="88321.68"/>
    <n v="2261402"/>
    <n v="1809121.6"/>
    <n v="363958.71999999991"/>
    <s v="Iván"/>
    <x v="7"/>
  </r>
  <r>
    <n v="1582"/>
    <d v="2017-07-21T00:00:00"/>
    <d v="2018-03-13T00:00:00"/>
    <s v="Demorado"/>
    <s v="Sevilla"/>
    <x v="5"/>
    <n v="290"/>
    <s v="Venta"/>
    <n v="97382.84"/>
    <n v="2499506"/>
    <n v="1999604.8"/>
    <n v="402518.36"/>
    <s v="Ángeles"/>
    <x v="4"/>
  </r>
  <r>
    <n v="1583"/>
    <d v="2017-07-22T00:00:00"/>
    <d v="2018-05-02T00:00:00"/>
    <s v="Demorado"/>
    <s v="Sevilla"/>
    <x v="0"/>
    <n v="294"/>
    <s v="Venta"/>
    <n v="72119"/>
    <n v="1868585"/>
    <n v="1494868"/>
    <n v="301598"/>
    <s v="Romina"/>
    <x v="11"/>
  </r>
  <r>
    <n v="1584"/>
    <d v="2017-07-22T00:00:00"/>
    <d v="2018-02-19T00:00:00"/>
    <s v="Demorado"/>
    <s v="Sevilla"/>
    <x v="4"/>
    <n v="187"/>
    <s v="Venta"/>
    <n v="36038.720000000001"/>
    <n v="952903"/>
    <n v="762322.4"/>
    <n v="154541.87999999998"/>
    <s v="Sabrina"/>
    <x v="3"/>
  </r>
  <r>
    <n v="1585"/>
    <d v="2017-07-22T00:00:00"/>
    <d v="2018-07-04T00:00:00"/>
    <s v="Demorado"/>
    <s v="Córdoba"/>
    <x v="5"/>
    <n v="197"/>
    <s v="Venta"/>
    <n v="40034.959999999999"/>
    <n v="1063259"/>
    <n v="850607.2"/>
    <n v="172616.84000000005"/>
    <s v="Arturo"/>
    <x v="7"/>
  </r>
  <r>
    <n v="1586"/>
    <d v="2017-07-22T00:00:00"/>
    <d v="2018-02-02T00:00:00"/>
    <s v="Demorado"/>
    <s v="Cádiz"/>
    <x v="1"/>
    <n v="288"/>
    <s v="Venta"/>
    <n v="56737.36"/>
    <n v="1483919"/>
    <n v="1187135.2"/>
    <n v="240046.44000000006"/>
    <s v="Ángeles"/>
    <x v="2"/>
  </r>
  <r>
    <n v="1587"/>
    <d v="2017-07-23T00:00:00"/>
    <d v="2018-01-07T00:00:00"/>
    <s v="Demorado"/>
    <s v="Málaga"/>
    <x v="1"/>
    <n v="97"/>
    <s v="Alquiler"/>
    <n v="18100.560000000001"/>
    <n v="515124"/>
    <n v="412099.2"/>
    <n v="84924.239999999991"/>
    <s v="Carlos"/>
    <x v="7"/>
  </r>
  <r>
    <n v="1588"/>
    <d v="2017-07-23T00:00:00"/>
    <d v="2018-05-14T00:00:00"/>
    <s v="Demorado"/>
    <s v="Málaga"/>
    <x v="6"/>
    <n v="240"/>
    <s v="Venta"/>
    <n v="85650.8"/>
    <n v="2207430"/>
    <n v="1765944"/>
    <n v="355835.2"/>
    <s v="Iván"/>
    <x v="9"/>
  </r>
  <r>
    <n v="1589"/>
    <d v="2017-07-23T00:00:00"/>
    <d v="2017-11-01T00:00:00"/>
    <s v="En Tiempo"/>
    <s v="Cádiz"/>
    <x v="6"/>
    <n v="280"/>
    <s v="Venta"/>
    <n v="63102.48"/>
    <n v="1643972"/>
    <n v="1315177.6000000001"/>
    <n v="265691.91999999993"/>
    <s v="Romina"/>
    <x v="6"/>
  </r>
  <r>
    <n v="1590"/>
    <d v="2017-07-23T00:00:00"/>
    <d v="2018-05-25T00:00:00"/>
    <s v="Demorado"/>
    <s v="Málaga"/>
    <x v="5"/>
    <n v="139"/>
    <s v="Alquiler"/>
    <n v="26385.72"/>
    <n v="718653"/>
    <n v="574922.4"/>
    <n v="117344.87999999998"/>
    <s v="Iván"/>
    <x v="9"/>
  </r>
  <r>
    <n v="1591"/>
    <d v="2017-07-24T00:00:00"/>
    <d v="2018-03-12T00:00:00"/>
    <s v="Demorado"/>
    <s v="Córdoba"/>
    <x v="0"/>
    <n v="251"/>
    <s v="Venta"/>
    <n v="64247.8"/>
    <n v="1664405"/>
    <n v="1331524"/>
    <n v="268633.2"/>
    <s v="Iván"/>
    <x v="1"/>
  </r>
  <r>
    <n v="1592"/>
    <d v="2017-07-24T00:00:00"/>
    <d v="2018-05-15T00:00:00"/>
    <s v="Demorado"/>
    <s v="Córdoba"/>
    <x v="4"/>
    <n v="203"/>
    <s v="Venta"/>
    <n v="43675.56"/>
    <n v="1144349"/>
    <n v="915479.2"/>
    <n v="185194.24000000005"/>
    <s v="Sabrina"/>
    <x v="7"/>
  </r>
  <r>
    <n v="1593"/>
    <d v="2017-07-24T00:00:00"/>
    <d v="2017-10-25T00:00:00"/>
    <s v="En Tiempo"/>
    <s v="Cádiz"/>
    <x v="2"/>
    <n v="71"/>
    <s v="Alquiler"/>
    <n v="21597.88"/>
    <n v="599432"/>
    <n v="479545.59999999998"/>
    <n v="98288.520000000019"/>
    <s v="Sabrina"/>
    <x v="11"/>
  </r>
  <r>
    <n v="1594"/>
    <d v="2017-07-25T00:00:00"/>
    <d v="2017-10-29T00:00:00"/>
    <s v="En Tiempo"/>
    <s v="Sevilla"/>
    <x v="2"/>
    <n v="75"/>
    <s v="Alquiler"/>
    <n v="21677.200000000001"/>
    <n v="605365"/>
    <n v="484292"/>
    <n v="99395.8"/>
    <s v="Romina"/>
    <x v="6"/>
  </r>
  <r>
    <n v="1595"/>
    <d v="2017-07-25T00:00:00"/>
    <d v="2018-05-27T00:00:00"/>
    <s v="Demorado"/>
    <s v="Málaga"/>
    <x v="4"/>
    <n v="92"/>
    <s v="Alquiler"/>
    <n v="24709.32"/>
    <n v="681893"/>
    <n v="545514.4"/>
    <n v="111669.27999999997"/>
    <s v="Sabrina"/>
    <x v="8"/>
  </r>
  <r>
    <n v="1596"/>
    <d v="2017-07-25T00:00:00"/>
    <d v="2018-01-26T00:00:00"/>
    <s v="Demorado"/>
    <s v="Córdoba"/>
    <x v="2"/>
    <n v="260"/>
    <s v="Venta"/>
    <n v="84147.8"/>
    <n v="2169605"/>
    <n v="1735684"/>
    <n v="349773.2"/>
    <s v="Ángeles"/>
    <x v="11"/>
  </r>
  <r>
    <n v="1597"/>
    <d v="2017-07-26T00:00:00"/>
    <d v="2018-02-02T00:00:00"/>
    <s v="Demorado"/>
    <s v="Sevilla"/>
    <x v="0"/>
    <n v="253"/>
    <s v="Venta"/>
    <n v="65518.559999999998"/>
    <n v="1692549"/>
    <n v="1354039.2"/>
    <n v="272991.24000000005"/>
    <s v="Arturo"/>
    <x v="13"/>
  </r>
  <r>
    <n v="1598"/>
    <d v="2017-07-26T00:00:00"/>
    <d v="2017-12-11T00:00:00"/>
    <s v="En Tiempo"/>
    <s v="Málaga"/>
    <x v="6"/>
    <n v="163"/>
    <s v="Venta"/>
    <n v="63091.24"/>
    <n v="1642691"/>
    <n v="1314152.8"/>
    <n v="265446.95999999996"/>
    <s v="Carlos"/>
    <x v="10"/>
  </r>
  <r>
    <n v="1599"/>
    <d v="2017-07-26T00:00:00"/>
    <d v="2018-01-06T00:00:00"/>
    <s v="Demorado"/>
    <s v="Sevilla"/>
    <x v="0"/>
    <n v="239"/>
    <s v="Venta"/>
    <n v="51882.2"/>
    <n v="1348215"/>
    <n v="1078572"/>
    <n v="217760.8"/>
    <s v="Arturo"/>
    <x v="12"/>
  </r>
  <r>
    <n v="1600"/>
    <d v="2017-07-27T00:00:00"/>
    <d v="2018-02-24T00:00:00"/>
    <s v="Demorado"/>
    <s v="Málaga"/>
    <x v="2"/>
    <n v="110"/>
    <s v="Venta"/>
    <n v="29734.799999999999"/>
    <n v="800855"/>
    <n v="640684"/>
    <n v="130436.2"/>
    <s v="Romina"/>
    <x v="0"/>
  </r>
  <r>
    <n v="1601"/>
    <d v="2017-07-28T00:00:00"/>
    <d v="2017-11-19T00:00:00"/>
    <s v="En Tiempo"/>
    <s v="Sevilla"/>
    <x v="5"/>
    <n v="130"/>
    <s v="Venta"/>
    <n v="51601.760000000002"/>
    <n v="1346029"/>
    <n v="1076823.2"/>
    <n v="217604.04000000004"/>
    <s v="Carlos"/>
    <x v="6"/>
  </r>
  <r>
    <n v="1602"/>
    <d v="2017-07-28T00:00:00"/>
    <d v="2018-02-16T00:00:00"/>
    <s v="Demorado"/>
    <s v="Córdoba"/>
    <x v="6"/>
    <n v="110"/>
    <s v="Alquiler"/>
    <n v="29229.200000000001"/>
    <n v="792840"/>
    <n v="634272"/>
    <n v="129338.8"/>
    <s v="Arturo"/>
    <x v="11"/>
  </r>
  <r>
    <n v="1603"/>
    <d v="2017-07-28T00:00:00"/>
    <d v="2018-02-20T00:00:00"/>
    <s v="Demorado"/>
    <s v="Málaga"/>
    <x v="2"/>
    <n v="160"/>
    <s v="Alquiler"/>
    <n v="26817.8"/>
    <n v="724205"/>
    <n v="579364"/>
    <n v="118023.2"/>
    <s v="Romina"/>
    <x v="8"/>
  </r>
  <r>
    <n v="1604"/>
    <d v="2017-07-29T00:00:00"/>
    <d v="2017-10-31T00:00:00"/>
    <s v="En Tiempo"/>
    <s v="Cádiz"/>
    <x v="4"/>
    <n v="128"/>
    <s v="Venta"/>
    <n v="31208.92"/>
    <n v="843533"/>
    <n v="674826.4"/>
    <n v="137497.68"/>
    <s v="Romina"/>
    <x v="7"/>
  </r>
  <r>
    <n v="1605"/>
    <d v="2017-07-30T00:00:00"/>
    <d v="2017-12-29T00:00:00"/>
    <s v="Demorado"/>
    <s v="Córdoba"/>
    <x v="3"/>
    <n v="253"/>
    <s v="Venta"/>
    <n v="50924.4"/>
    <n v="1338045"/>
    <n v="1070436"/>
    <n v="216684.6"/>
    <s v="Romina"/>
    <x v="7"/>
  </r>
  <r>
    <n v="1606"/>
    <d v="2017-07-31T00:00:00"/>
    <d v="2018-01-03T00:00:00"/>
    <s v="Demorado"/>
    <s v="Málaga"/>
    <x v="3"/>
    <n v="208"/>
    <s v="Venta"/>
    <n v="76833.119999999995"/>
    <n v="1987813"/>
    <n v="1590250.4"/>
    <n v="320729.4800000001"/>
    <s v="Sabrina"/>
    <x v="2"/>
  </r>
  <r>
    <n v="1607"/>
    <d v="2017-07-31T00:00:00"/>
    <d v="2017-12-08T00:00:00"/>
    <s v="En Tiempo"/>
    <s v="Málaga"/>
    <x v="6"/>
    <n v="103"/>
    <s v="Alquiler"/>
    <n v="16330.96"/>
    <n v="474159"/>
    <n v="379327.2"/>
    <n v="78500.84"/>
    <s v="Sabrina"/>
    <x v="5"/>
  </r>
  <r>
    <n v="1608"/>
    <d v="2017-08-01T00:00:00"/>
    <d v="2018-03-14T00:00:00"/>
    <s v="Demorado"/>
    <s v="Sevilla"/>
    <x v="2"/>
    <n v="135"/>
    <s v="Alquiler"/>
    <n v="28581.24"/>
    <n v="777216"/>
    <n v="621772.80000000005"/>
    <n v="126861.95999999995"/>
    <s v="Ángeles"/>
    <x v="4"/>
  </r>
  <r>
    <n v="1609"/>
    <d v="2017-08-01T00:00:00"/>
    <d v="2017-11-08T00:00:00"/>
    <s v="En Tiempo"/>
    <s v="Sevilla"/>
    <x v="4"/>
    <n v="91"/>
    <s v="Alquiler"/>
    <n v="21521.200000000001"/>
    <n v="599740"/>
    <n v="479792"/>
    <n v="98426.8"/>
    <s v="Iván"/>
    <x v="7"/>
  </r>
  <r>
    <n v="1610"/>
    <d v="2017-08-01T00:00:00"/>
    <d v="2018-06-10T00:00:00"/>
    <s v="Demorado"/>
    <s v="Sevilla"/>
    <x v="0"/>
    <n v="239"/>
    <s v="Venta"/>
    <n v="91106.6"/>
    <n v="2328950"/>
    <n v="1863160"/>
    <n v="374683.4"/>
    <s v="Romina"/>
    <x v="4"/>
  </r>
  <r>
    <n v="1611"/>
    <d v="2017-08-02T00:00:00"/>
    <d v="2018-06-02T00:00:00"/>
    <s v="Demorado"/>
    <s v="Málaga"/>
    <x v="2"/>
    <n v="65"/>
    <s v="Alquiler"/>
    <n v="26983.48"/>
    <n v="728522"/>
    <n v="582817.6"/>
    <n v="118720.92000000003"/>
    <s v="Carlos"/>
    <x v="3"/>
  </r>
  <r>
    <n v="1612"/>
    <d v="2017-08-03T00:00:00"/>
    <d v="2018-07-24T00:00:00"/>
    <s v="Demorado"/>
    <s v="Málaga"/>
    <x v="2"/>
    <n v="270"/>
    <s v="Venta"/>
    <n v="83316"/>
    <n v="2147385"/>
    <n v="1717908"/>
    <n v="346161"/>
    <s v="Arturo"/>
    <x v="1"/>
  </r>
  <r>
    <n v="1613"/>
    <d v="2017-08-03T00:00:00"/>
    <d v="2018-02-08T00:00:00"/>
    <s v="Demorado"/>
    <s v="Málaga"/>
    <x v="2"/>
    <n v="79"/>
    <s v="Alquiler"/>
    <n v="26916.84"/>
    <n v="726881"/>
    <n v="581504.80000000005"/>
    <n v="118459.35999999996"/>
    <s v="Romina"/>
    <x v="7"/>
  </r>
  <r>
    <n v="1614"/>
    <d v="2017-08-03T00:00:00"/>
    <d v="2018-04-11T00:00:00"/>
    <s v="Demorado"/>
    <s v="Córdoba"/>
    <x v="5"/>
    <n v="145"/>
    <s v="Venta"/>
    <n v="37689.279999999999"/>
    <n v="996517"/>
    <n v="797213.6"/>
    <n v="161614.12000000002"/>
    <s v="Sabrina"/>
    <x v="2"/>
  </r>
  <r>
    <n v="1615"/>
    <d v="2017-08-03T00:00:00"/>
    <d v="2017-12-07T00:00:00"/>
    <s v="En Tiempo"/>
    <s v="Málaga"/>
    <x v="0"/>
    <n v="59"/>
    <s v="Alquiler"/>
    <n v="14955.52"/>
    <n v="435973"/>
    <n v="348778.4"/>
    <n v="72239.079999999973"/>
    <s v="Iván"/>
    <x v="11"/>
  </r>
  <r>
    <n v="1616"/>
    <d v="2017-08-03T00:00:00"/>
    <d v="2018-07-23T00:00:00"/>
    <s v="Demorado"/>
    <s v="Córdoba"/>
    <x v="6"/>
    <n v="123"/>
    <s v="Alquiler"/>
    <n v="29554.400000000001"/>
    <n v="793745"/>
    <n v="634996"/>
    <n v="129194.6"/>
    <s v="Arturo"/>
    <x v="0"/>
  </r>
  <r>
    <n v="1617"/>
    <d v="2017-08-03T00:00:00"/>
    <d v="2018-04-29T00:00:00"/>
    <s v="Demorado"/>
    <s v="Málaga"/>
    <x v="4"/>
    <n v="82"/>
    <s v="Alquiler"/>
    <n v="26393.68"/>
    <n v="722077"/>
    <n v="577661.6"/>
    <n v="118021.72000000003"/>
    <s v="Arturo"/>
    <x v="13"/>
  </r>
  <r>
    <n v="1618"/>
    <d v="2017-08-04T00:00:00"/>
    <d v="2017-12-03T00:00:00"/>
    <s v="En Tiempo"/>
    <s v="Córdoba"/>
    <x v="1"/>
    <n v="132"/>
    <s v="Venta"/>
    <n v="38789.4"/>
    <n v="1026845"/>
    <n v="821476"/>
    <n v="166579.6"/>
    <s v="Carlos"/>
    <x v="1"/>
  </r>
  <r>
    <n v="1619"/>
    <d v="2017-08-04T00:00:00"/>
    <d v="2018-05-06T00:00:00"/>
    <s v="Demorado"/>
    <s v="Córdoba"/>
    <x v="5"/>
    <n v="218"/>
    <s v="Venta"/>
    <n v="58236.4"/>
    <n v="1513895"/>
    <n v="1211116"/>
    <n v="244542.6"/>
    <s v="Ángeles"/>
    <x v="2"/>
  </r>
  <r>
    <n v="1620"/>
    <d v="2017-08-04T00:00:00"/>
    <d v="2018-02-20T00:00:00"/>
    <s v="Demorado"/>
    <s v="Córdoba"/>
    <x v="6"/>
    <n v="49"/>
    <s v="Alquiler"/>
    <n v="14370.68"/>
    <n v="412077"/>
    <n v="329661.59999999998"/>
    <n v="68044.72000000003"/>
    <s v="Iván"/>
    <x v="4"/>
  </r>
  <r>
    <n v="1621"/>
    <d v="2017-08-04T00:00:00"/>
    <d v="2017-11-27T00:00:00"/>
    <s v="En Tiempo"/>
    <s v="Córdoba"/>
    <x v="2"/>
    <n v="279"/>
    <s v="Venta"/>
    <n v="65360"/>
    <n v="1695285"/>
    <n v="1356228"/>
    <n v="273697"/>
    <s v="Ángeles"/>
    <x v="10"/>
  </r>
  <r>
    <n v="1622"/>
    <d v="2017-08-04T00:00:00"/>
    <d v="2018-07-28T00:00:00"/>
    <s v="Demorado"/>
    <s v="Córdoba"/>
    <x v="2"/>
    <n v="228"/>
    <s v="Venta"/>
    <n v="70400.320000000007"/>
    <n v="1819168"/>
    <n v="1455334.3999999999"/>
    <n v="293433.28000000009"/>
    <s v="Arturo"/>
    <x v="0"/>
  </r>
  <r>
    <n v="1623"/>
    <d v="2017-08-04T00:00:00"/>
    <d v="2018-06-10T00:00:00"/>
    <s v="Demorado"/>
    <s v="Córdoba"/>
    <x v="6"/>
    <n v="42"/>
    <s v="Alquiler"/>
    <n v="10810.88"/>
    <n v="323232"/>
    <n v="258585.60000000001"/>
    <n v="53835.519999999997"/>
    <s v="Carlos"/>
    <x v="10"/>
  </r>
  <r>
    <n v="1624"/>
    <d v="2017-08-04T00:00:00"/>
    <d v="2018-07-22T00:00:00"/>
    <s v="Demorado"/>
    <s v="Cádiz"/>
    <x v="0"/>
    <n v="55"/>
    <s v="Alquiler"/>
    <n v="10223.92"/>
    <n v="318033"/>
    <n v="254426.4"/>
    <n v="53382.680000000008"/>
    <s v="Iván"/>
    <x v="12"/>
  </r>
  <r>
    <n v="1625"/>
    <d v="2017-08-05T00:00:00"/>
    <d v="2018-02-01T00:00:00"/>
    <s v="Demorado"/>
    <s v="Cádiz"/>
    <x v="5"/>
    <n v="67"/>
    <s v="Alquiler"/>
    <n v="12550.84"/>
    <n v="365131"/>
    <n v="292104.8"/>
    <n v="60475.360000000015"/>
    <s v="Romina"/>
    <x v="3"/>
  </r>
  <r>
    <n v="1626"/>
    <d v="2017-08-05T00:00:00"/>
    <d v="2018-03-14T00:00:00"/>
    <s v="Demorado"/>
    <s v="Cádiz"/>
    <x v="0"/>
    <n v="181"/>
    <s v="Venta"/>
    <n v="47513.64"/>
    <n v="1245701"/>
    <n v="996560.8"/>
    <n v="201626.55999999994"/>
    <s v="Ángeles"/>
    <x v="15"/>
  </r>
  <r>
    <n v="1627"/>
    <d v="2017-08-06T00:00:00"/>
    <d v="2017-12-10T00:00:00"/>
    <s v="En Tiempo"/>
    <s v="Cádiz"/>
    <x v="2"/>
    <n v="240"/>
    <s v="Venta"/>
    <n v="46914.2"/>
    <n v="1239190"/>
    <n v="991352"/>
    <n v="200923.8"/>
    <s v="Iván"/>
    <x v="3"/>
  </r>
  <r>
    <n v="1628"/>
    <d v="2017-08-06T00:00:00"/>
    <d v="2018-08-03T00:00:00"/>
    <s v="Demorado"/>
    <s v="Málaga"/>
    <x v="6"/>
    <n v="294"/>
    <s v="Venta"/>
    <n v="96494.96"/>
    <n v="2476934"/>
    <n v="1981547.2"/>
    <n v="398891.84"/>
    <s v="Romina"/>
    <x v="3"/>
  </r>
  <r>
    <n v="1629"/>
    <d v="2017-08-06T00:00:00"/>
    <d v="2018-03-03T00:00:00"/>
    <s v="Demorado"/>
    <s v="Sevilla"/>
    <x v="2"/>
    <n v="93"/>
    <s v="Venta"/>
    <n v="37056.160000000003"/>
    <n v="979064"/>
    <n v="783251.2"/>
    <n v="158756.64000000004"/>
    <s v="Ángeles"/>
    <x v="6"/>
  </r>
  <r>
    <n v="1630"/>
    <d v="2017-08-06T00:00:00"/>
    <d v="2018-05-06T00:00:00"/>
    <s v="Demorado"/>
    <s v="Sevilla"/>
    <x v="4"/>
    <n v="62"/>
    <s v="Alquiler"/>
    <n v="12846.92"/>
    <n v="386108"/>
    <n v="308886.40000000002"/>
    <n v="64374.679999999978"/>
    <s v="Carlos"/>
    <x v="11"/>
  </r>
  <r>
    <n v="1631"/>
    <d v="2017-08-07T00:00:00"/>
    <d v="2017-12-09T00:00:00"/>
    <s v="En Tiempo"/>
    <s v="Cádiz"/>
    <x v="6"/>
    <n v="293"/>
    <s v="Venta"/>
    <n v="75138"/>
    <n v="1936685"/>
    <n v="1549348"/>
    <n v="312199"/>
    <s v="Arturo"/>
    <x v="0"/>
  </r>
  <r>
    <n v="1632"/>
    <d v="2017-08-07T00:00:00"/>
    <d v="2018-02-25T00:00:00"/>
    <s v="Demorado"/>
    <s v="Málaga"/>
    <x v="6"/>
    <n v="43"/>
    <s v="Alquiler"/>
    <n v="15475.08"/>
    <n v="440837"/>
    <n v="352669.6"/>
    <n v="72692.320000000022"/>
    <s v="Carlos"/>
    <x v="13"/>
  </r>
  <r>
    <n v="1633"/>
    <d v="2017-08-07T00:00:00"/>
    <d v="2017-11-24T00:00:00"/>
    <s v="En Tiempo"/>
    <s v="Sevilla"/>
    <x v="4"/>
    <n v="194"/>
    <s v="Venta"/>
    <n v="59991.08"/>
    <n v="1559462"/>
    <n v="1247569.6000000001"/>
    <n v="251901.31999999989"/>
    <s v="Romina"/>
    <x v="11"/>
  </r>
  <r>
    <n v="1634"/>
    <d v="2017-08-07T00:00:00"/>
    <d v="2018-01-28T00:00:00"/>
    <s v="Demorado"/>
    <s v="Córdoba"/>
    <x v="3"/>
    <n v="88"/>
    <s v="Alquiler"/>
    <n v="28721.56"/>
    <n v="776349"/>
    <n v="621079.19999999995"/>
    <n v="126548.24000000005"/>
    <s v="Sabrina"/>
    <x v="2"/>
  </r>
  <r>
    <n v="1635"/>
    <d v="2017-08-08T00:00:00"/>
    <d v="2018-01-04T00:00:00"/>
    <s v="En Tiempo"/>
    <s v="Sevilla"/>
    <x v="3"/>
    <n v="245"/>
    <s v="Venta"/>
    <n v="65582"/>
    <n v="1705735"/>
    <n v="1364588"/>
    <n v="275565"/>
    <s v="Ángeles"/>
    <x v="3"/>
  </r>
  <r>
    <n v="1636"/>
    <d v="2017-08-08T00:00:00"/>
    <d v="2017-12-20T00:00:00"/>
    <s v="En Tiempo"/>
    <s v="Málaga"/>
    <x v="5"/>
    <n v="218"/>
    <s v="Venta"/>
    <n v="56817.36"/>
    <n v="1484869"/>
    <n v="1187895.2"/>
    <n v="240156.44000000006"/>
    <s v="Carlos"/>
    <x v="15"/>
  </r>
  <r>
    <n v="1637"/>
    <d v="2017-08-08T00:00:00"/>
    <d v="2018-03-29T00:00:00"/>
    <s v="Demorado"/>
    <s v="Cádiz"/>
    <x v="5"/>
    <n v="106"/>
    <s v="Venta"/>
    <n v="31962.32"/>
    <n v="866293"/>
    <n v="693034.4"/>
    <n v="141296.27999999997"/>
    <s v="Carlos"/>
    <x v="2"/>
  </r>
  <r>
    <n v="1638"/>
    <d v="2017-08-08T00:00:00"/>
    <d v="2018-04-26T00:00:00"/>
    <s v="Demorado"/>
    <s v="Córdoba"/>
    <x v="2"/>
    <n v="180"/>
    <s v="Venta"/>
    <n v="45096.32"/>
    <n v="1193293"/>
    <n v="954634.4"/>
    <n v="193562.27999999997"/>
    <s v="Romina"/>
    <x v="15"/>
  </r>
  <r>
    <n v="1639"/>
    <d v="2017-08-09T00:00:00"/>
    <d v="2018-08-05T00:00:00"/>
    <s v="Demorado"/>
    <s v="Córdoba"/>
    <x v="0"/>
    <n v="295"/>
    <s v="Venta"/>
    <n v="85390"/>
    <n v="2191685"/>
    <n v="1753348"/>
    <n v="352947"/>
    <s v="Iván"/>
    <x v="8"/>
  </r>
  <r>
    <n v="1640"/>
    <d v="2017-08-09T00:00:00"/>
    <d v="2018-02-14T00:00:00"/>
    <s v="Demorado"/>
    <s v="Córdoba"/>
    <x v="2"/>
    <n v="157"/>
    <s v="Venta"/>
    <n v="50964.36"/>
    <n v="1333619"/>
    <n v="1066895.2"/>
    <n v="215759.44000000006"/>
    <s v="Ángeles"/>
    <x v="0"/>
  </r>
  <r>
    <n v="1641"/>
    <d v="2017-08-09T00:00:00"/>
    <d v="2018-01-29T00:00:00"/>
    <s v="Demorado"/>
    <s v="Cádiz"/>
    <x v="4"/>
    <n v="86"/>
    <s v="Alquiler"/>
    <n v="21117.52"/>
    <n v="588998"/>
    <n v="471198.4"/>
    <n v="96682.079999999973"/>
    <s v="Arturo"/>
    <x v="3"/>
  </r>
  <r>
    <n v="1642"/>
    <d v="2017-08-10T00:00:00"/>
    <d v="2017-12-16T00:00:00"/>
    <s v="En Tiempo"/>
    <s v="Málaga"/>
    <x v="3"/>
    <n v="271"/>
    <s v="Venta"/>
    <n v="105523.64"/>
    <n v="2704301"/>
    <n v="2163440.7999999998"/>
    <n v="435336.56000000017"/>
    <s v="Carlos"/>
    <x v="7"/>
  </r>
  <r>
    <n v="1643"/>
    <d v="2017-08-10T00:00:00"/>
    <d v="2017-11-27T00:00:00"/>
    <s v="En Tiempo"/>
    <s v="Cádiz"/>
    <x v="6"/>
    <n v="125"/>
    <s v="Venta"/>
    <n v="49042"/>
    <n v="1282535"/>
    <n v="1026028"/>
    <n v="207465"/>
    <s v="Sabrina"/>
    <x v="1"/>
  </r>
  <r>
    <n v="1644"/>
    <d v="2017-08-10T00:00:00"/>
    <d v="2018-02-12T00:00:00"/>
    <s v="Demorado"/>
    <s v="Córdoba"/>
    <x v="4"/>
    <n v="266"/>
    <s v="Venta"/>
    <n v="94656.16"/>
    <n v="2421439"/>
    <n v="1937151.2"/>
    <n v="389631.64"/>
    <s v="Ángeles"/>
    <x v="12"/>
  </r>
  <r>
    <n v="1645"/>
    <d v="2017-08-10T00:00:00"/>
    <d v="2018-06-04T00:00:00"/>
    <s v="Demorado"/>
    <s v="Málaga"/>
    <x v="6"/>
    <n v="129"/>
    <s v="Venta"/>
    <n v="37668.28"/>
    <n v="994617"/>
    <n v="795693.6"/>
    <n v="161255.12000000002"/>
    <s v="Arturo"/>
    <x v="5"/>
  </r>
  <r>
    <n v="1646"/>
    <d v="2017-08-11T00:00:00"/>
    <d v="2018-06-29T00:00:00"/>
    <s v="Demorado"/>
    <s v="Cádiz"/>
    <x v="5"/>
    <n v="181"/>
    <s v="Venta"/>
    <n v="44820.32"/>
    <n v="1184093"/>
    <n v="947274.4"/>
    <n v="191998.27999999997"/>
    <s v="Sabrina"/>
    <x v="9"/>
  </r>
  <r>
    <n v="1647"/>
    <d v="2017-08-12T00:00:00"/>
    <d v="2017-11-27T00:00:00"/>
    <s v="En Tiempo"/>
    <s v="Málaga"/>
    <x v="2"/>
    <n v="292"/>
    <s v="Venta"/>
    <n v="114365"/>
    <n v="2924810"/>
    <n v="2339848"/>
    <n v="470597"/>
    <s v="Arturo"/>
    <x v="0"/>
  </r>
  <r>
    <n v="1648"/>
    <d v="2017-08-12T00:00:00"/>
    <d v="2018-02-27T00:00:00"/>
    <s v="Demorado"/>
    <s v="Sevilla"/>
    <x v="0"/>
    <n v="112"/>
    <s v="Alquiler"/>
    <n v="20965.439999999999"/>
    <n v="582471"/>
    <n v="465976.8"/>
    <n v="95528.760000000009"/>
    <s v="Arturo"/>
    <x v="12"/>
  </r>
  <r>
    <n v="1649"/>
    <d v="2017-08-14T00:00:00"/>
    <d v="2017-11-21T00:00:00"/>
    <s v="En Tiempo"/>
    <s v="Málaga"/>
    <x v="3"/>
    <n v="116"/>
    <s v="Venta"/>
    <n v="35506.199999999997"/>
    <n v="943265"/>
    <n v="754612"/>
    <n v="153146.79999999999"/>
    <s v="Romina"/>
    <x v="15"/>
  </r>
  <r>
    <n v="1650"/>
    <d v="2017-08-14T00:00:00"/>
    <d v="2017-11-27T00:00:00"/>
    <s v="En Tiempo"/>
    <s v="Cádiz"/>
    <x v="6"/>
    <n v="52"/>
    <s v="Alquiler"/>
    <n v="10827.48"/>
    <n v="329522"/>
    <n v="263617.59999999998"/>
    <n v="55076.920000000027"/>
    <s v="Romina"/>
    <x v="3"/>
  </r>
  <r>
    <n v="1651"/>
    <d v="2017-08-14T00:00:00"/>
    <d v="2018-03-25T00:00:00"/>
    <s v="Demorado"/>
    <s v="Málaga"/>
    <x v="5"/>
    <n v="73"/>
    <s v="Alquiler"/>
    <n v="22950.92"/>
    <n v="629308"/>
    <n v="503446.4"/>
    <n v="102910.67999999998"/>
    <s v="Arturo"/>
    <x v="5"/>
  </r>
  <r>
    <n v="1652"/>
    <d v="2017-08-15T00:00:00"/>
    <d v="2018-03-01T00:00:00"/>
    <s v="Demorado"/>
    <s v="Cádiz"/>
    <x v="3"/>
    <n v="56"/>
    <s v="Alquiler"/>
    <n v="23125.919999999998"/>
    <n v="637883"/>
    <n v="510306.4"/>
    <n v="104450.67999999998"/>
    <s v="Romina"/>
    <x v="1"/>
  </r>
  <r>
    <n v="1653"/>
    <d v="2017-08-15T00:00:00"/>
    <d v="2018-02-05T00:00:00"/>
    <s v="Demorado"/>
    <s v="Cádiz"/>
    <x v="0"/>
    <n v="154"/>
    <s v="Alquiler"/>
    <n v="29240.12"/>
    <n v="798413"/>
    <n v="638730.4"/>
    <n v="130442.47999999998"/>
    <s v="Romina"/>
    <x v="15"/>
  </r>
  <r>
    <n v="1654"/>
    <d v="2017-08-15T00:00:00"/>
    <d v="2017-12-17T00:00:00"/>
    <s v="En Tiempo"/>
    <s v="Málaga"/>
    <x v="2"/>
    <n v="130"/>
    <s v="Venta"/>
    <n v="31336.080000000002"/>
    <n v="840812"/>
    <n v="672649.6"/>
    <n v="136826.32"/>
    <s v="Carlos"/>
    <x v="6"/>
  </r>
  <r>
    <n v="1655"/>
    <d v="2017-08-15T00:00:00"/>
    <d v="2018-05-22T00:00:00"/>
    <s v="Demorado"/>
    <s v="Málaga"/>
    <x v="5"/>
    <n v="79"/>
    <s v="Alquiler"/>
    <n v="13960.28"/>
    <n v="411717"/>
    <n v="329373.59999999998"/>
    <n v="68383.120000000024"/>
    <s v="Iván"/>
    <x v="4"/>
  </r>
  <r>
    <n v="1656"/>
    <d v="2017-08-15T00:00:00"/>
    <d v="2018-08-04T00:00:00"/>
    <s v="Demorado"/>
    <s v="Cádiz"/>
    <x v="0"/>
    <n v="76"/>
    <s v="Alquiler"/>
    <n v="15822.76"/>
    <n v="448154"/>
    <n v="358523.2"/>
    <n v="73808.039999999994"/>
    <s v="Arturo"/>
    <x v="0"/>
  </r>
  <r>
    <n v="1657"/>
    <d v="2017-08-16T00:00:00"/>
    <d v="2018-02-19T00:00:00"/>
    <s v="Demorado"/>
    <s v="Sevilla"/>
    <x v="6"/>
    <n v="85"/>
    <s v="Alquiler"/>
    <n v="13469.8"/>
    <n v="395155"/>
    <n v="316124"/>
    <n v="65561.2"/>
    <s v="Sabrina"/>
    <x v="1"/>
  </r>
  <r>
    <n v="1658"/>
    <d v="2017-08-16T00:00:00"/>
    <d v="2018-02-22T00:00:00"/>
    <s v="Demorado"/>
    <s v="Córdoba"/>
    <x v="3"/>
    <n v="228"/>
    <s v="Venta"/>
    <n v="64746.239999999998"/>
    <n v="1679741"/>
    <n v="1343792.8"/>
    <n v="271201.95999999996"/>
    <s v="Ángeles"/>
    <x v="1"/>
  </r>
  <r>
    <n v="1659"/>
    <d v="2017-08-16T00:00:00"/>
    <d v="2018-06-01T00:00:00"/>
    <s v="Demorado"/>
    <s v="Cádiz"/>
    <x v="4"/>
    <n v="216"/>
    <s v="Venta"/>
    <n v="42105.599999999999"/>
    <n v="1106125"/>
    <n v="884900"/>
    <n v="179119.4"/>
    <s v="Carlos"/>
    <x v="8"/>
  </r>
  <r>
    <n v="1660"/>
    <d v="2017-08-16T00:00:00"/>
    <d v="2017-11-24T00:00:00"/>
    <s v="En Tiempo"/>
    <s v="Málaga"/>
    <x v="5"/>
    <n v="205"/>
    <s v="Venta"/>
    <n v="75946.720000000001"/>
    <n v="1963353"/>
    <n v="1570682.4"/>
    <n v="316723.88000000012"/>
    <s v="Romina"/>
    <x v="11"/>
  </r>
  <r>
    <n v="1661"/>
    <d v="2017-08-17T00:00:00"/>
    <d v="2018-05-20T00:00:00"/>
    <s v="Demorado"/>
    <s v="Málaga"/>
    <x v="0"/>
    <n v="52"/>
    <s v="Alquiler"/>
    <n v="19219.240000000002"/>
    <n v="545841"/>
    <n v="436672.8"/>
    <n v="89948.96"/>
    <s v="Sabrina"/>
    <x v="7"/>
  </r>
  <r>
    <n v="1662"/>
    <d v="2017-08-17T00:00:00"/>
    <d v="2018-04-08T00:00:00"/>
    <s v="Demorado"/>
    <s v="Cádiz"/>
    <x v="6"/>
    <n v="163"/>
    <s v="Venta"/>
    <n v="56137.279999999999"/>
    <n v="1459492"/>
    <n v="1167593.6000000001"/>
    <n v="235761.11999999991"/>
    <s v="Romina"/>
    <x v="3"/>
  </r>
  <r>
    <n v="1663"/>
    <d v="2017-08-18T00:00:00"/>
    <d v="2018-02-10T00:00:00"/>
    <s v="Demorado"/>
    <s v="Cádiz"/>
    <x v="6"/>
    <n v="220"/>
    <s v="Venta"/>
    <n v="38429.919999999998"/>
    <n v="1022533"/>
    <n v="818026.4"/>
    <n v="166076.68"/>
    <s v="Ángeles"/>
    <x v="5"/>
  </r>
  <r>
    <n v="1664"/>
    <d v="2017-08-19T00:00:00"/>
    <d v="2017-12-13T00:00:00"/>
    <s v="En Tiempo"/>
    <s v="Cádiz"/>
    <x v="2"/>
    <n v="267"/>
    <s v="Venta"/>
    <n v="88709.8"/>
    <n v="2269605"/>
    <n v="1815684"/>
    <n v="365211.2"/>
    <s v="Sabrina"/>
    <x v="10"/>
  </r>
  <r>
    <n v="1665"/>
    <d v="2017-08-19T00:00:00"/>
    <d v="2018-06-15T00:00:00"/>
    <s v="Demorado"/>
    <s v="Sevilla"/>
    <x v="5"/>
    <n v="232"/>
    <s v="Venta"/>
    <n v="89836.76"/>
    <n v="2312479"/>
    <n v="1849983.2"/>
    <n v="372659.04000000004"/>
    <s v="Carlos"/>
    <x v="10"/>
  </r>
  <r>
    <n v="1666"/>
    <d v="2017-08-19T00:00:00"/>
    <d v="2018-06-15T00:00:00"/>
    <s v="Demorado"/>
    <s v="Sevilla"/>
    <x v="6"/>
    <n v="62"/>
    <s v="Alquiler"/>
    <n v="16951.400000000001"/>
    <n v="479120"/>
    <n v="383296"/>
    <n v="78872.600000000006"/>
    <s v="Ángeles"/>
    <x v="10"/>
  </r>
  <r>
    <n v="1667"/>
    <d v="2017-08-22T00:00:00"/>
    <d v="2018-01-24T00:00:00"/>
    <s v="Demorado"/>
    <s v="Córdoba"/>
    <x v="4"/>
    <n v="206"/>
    <s v="Venta"/>
    <n v="32692.240000000002"/>
    <n v="879591"/>
    <n v="703672.8"/>
    <n v="143225.95999999996"/>
    <s v="Ángeles"/>
    <x v="5"/>
  </r>
  <r>
    <n v="1668"/>
    <d v="2017-08-22T00:00:00"/>
    <d v="2017-11-26T00:00:00"/>
    <s v="En Tiempo"/>
    <s v="Sevilla"/>
    <x v="3"/>
    <n v="96"/>
    <s v="Venta"/>
    <n v="34099.160000000003"/>
    <n v="908689"/>
    <n v="726951.2"/>
    <n v="147638.64000000004"/>
    <s v="Ángeles"/>
    <x v="15"/>
  </r>
  <r>
    <n v="1669"/>
    <d v="2017-08-23T00:00:00"/>
    <d v="2018-01-31T00:00:00"/>
    <s v="Demorado"/>
    <s v="Córdoba"/>
    <x v="6"/>
    <n v="196"/>
    <s v="Venta"/>
    <n v="76333.88"/>
    <n v="1969857"/>
    <n v="1575885.6"/>
    <n v="317637.5199999999"/>
    <s v="Iván"/>
    <x v="5"/>
  </r>
  <r>
    <n v="1670"/>
    <d v="2017-08-23T00:00:00"/>
    <d v="2018-08-08T00:00:00"/>
    <s v="Demorado"/>
    <s v="Sevilla"/>
    <x v="2"/>
    <n v="258"/>
    <s v="Venta"/>
    <n v="59388.56"/>
    <n v="1536374"/>
    <n v="1229099.2"/>
    <n v="247886.24000000005"/>
    <s v="Arturo"/>
    <x v="3"/>
  </r>
  <r>
    <n v="1671"/>
    <d v="2017-08-24T00:00:00"/>
    <d v="2018-02-05T00:00:00"/>
    <s v="Demorado"/>
    <s v="Sevilla"/>
    <x v="0"/>
    <n v="231"/>
    <s v="Venta"/>
    <n v="67598.960000000006"/>
    <n v="1743709"/>
    <n v="1394967.2"/>
    <n v="281142.84000000003"/>
    <s v="Arturo"/>
    <x v="12"/>
  </r>
  <r>
    <n v="1672"/>
    <d v="2017-08-25T00:00:00"/>
    <d v="2017-12-02T00:00:00"/>
    <s v="En Tiempo"/>
    <s v="Sevilla"/>
    <x v="1"/>
    <n v="222"/>
    <s v="Venta"/>
    <n v="70743.56"/>
    <n v="1825699"/>
    <n v="1460559.2"/>
    <n v="294396.24000000005"/>
    <s v="Carlos"/>
    <x v="12"/>
  </r>
  <r>
    <n v="1673"/>
    <d v="2017-08-26T00:00:00"/>
    <d v="2018-01-11T00:00:00"/>
    <s v="En Tiempo"/>
    <s v="Sevilla"/>
    <x v="0"/>
    <n v="216"/>
    <s v="Venta"/>
    <n v="59679.4"/>
    <n v="1546195"/>
    <n v="1236956"/>
    <n v="249559.6"/>
    <s v="Iván"/>
    <x v="7"/>
  </r>
  <r>
    <n v="1674"/>
    <d v="2017-08-26T00:00:00"/>
    <d v="2018-01-24T00:00:00"/>
    <s v="Demorado"/>
    <s v="Sevilla"/>
    <x v="2"/>
    <n v="238"/>
    <s v="Venta"/>
    <n v="90508.84"/>
    <n v="2326531"/>
    <n v="1861224.8"/>
    <n v="374797.36"/>
    <s v="Ángeles"/>
    <x v="4"/>
  </r>
  <r>
    <n v="1675"/>
    <d v="2017-08-26T00:00:00"/>
    <d v="2018-04-09T00:00:00"/>
    <s v="Demorado"/>
    <s v="Málaga"/>
    <x v="4"/>
    <n v="212"/>
    <s v="Venta"/>
    <n v="81138.16"/>
    <n v="2081789"/>
    <n v="1665431.2"/>
    <n v="335219.64"/>
    <s v="Iván"/>
    <x v="4"/>
  </r>
  <r>
    <n v="1676"/>
    <d v="2017-08-27T00:00:00"/>
    <d v="2018-06-15T00:00:00"/>
    <s v="Demorado"/>
    <s v="Sevilla"/>
    <x v="1"/>
    <n v="232"/>
    <s v="Venta"/>
    <n v="86572.12"/>
    <n v="2217838"/>
    <n v="1774270.4"/>
    <n v="356995.4800000001"/>
    <s v="Ángeles"/>
    <x v="15"/>
  </r>
  <r>
    <n v="1677"/>
    <d v="2017-08-27T00:00:00"/>
    <d v="2018-01-08T00:00:00"/>
    <s v="En Tiempo"/>
    <s v="Málaga"/>
    <x v="6"/>
    <n v="295"/>
    <s v="Venta"/>
    <n v="104099"/>
    <n v="2662085"/>
    <n v="2129668"/>
    <n v="428318"/>
    <s v="Ángeles"/>
    <x v="1"/>
  </r>
  <r>
    <n v="1678"/>
    <d v="2017-08-27T00:00:00"/>
    <d v="2018-02-11T00:00:00"/>
    <s v="Demorado"/>
    <s v="Cádiz"/>
    <x v="5"/>
    <n v="42"/>
    <s v="Alquiler"/>
    <n v="18323.560000000001"/>
    <n v="511349"/>
    <n v="409079.2"/>
    <n v="83946.239999999991"/>
    <s v="Sabrina"/>
    <x v="3"/>
  </r>
  <r>
    <n v="1679"/>
    <d v="2017-08-27T00:00:00"/>
    <d v="2018-04-07T00:00:00"/>
    <s v="Demorado"/>
    <s v="Málaga"/>
    <x v="3"/>
    <n v="85"/>
    <s v="Alquiler"/>
    <n v="25752.799999999999"/>
    <n v="700330"/>
    <n v="560264"/>
    <n v="114313.2"/>
    <s v="Ángeles"/>
    <x v="7"/>
  </r>
  <r>
    <n v="1680"/>
    <d v="2017-08-27T00:00:00"/>
    <d v="2018-04-01T00:00:00"/>
    <s v="Demorado"/>
    <s v="Córdoba"/>
    <x v="5"/>
    <n v="67"/>
    <s v="Alquiler"/>
    <n v="23814.6"/>
    <n v="651925"/>
    <n v="521540"/>
    <n v="106570.4"/>
    <s v="Iván"/>
    <x v="15"/>
  </r>
  <r>
    <n v="1681"/>
    <d v="2017-08-28T00:00:00"/>
    <d v="2018-07-02T00:00:00"/>
    <s v="Demorado"/>
    <s v="Sevilla"/>
    <x v="1"/>
    <n v="278"/>
    <s v="Venta"/>
    <n v="57572.68"/>
    <n v="1495677"/>
    <n v="1196541.6000000001"/>
    <n v="241562.71999999991"/>
    <s v="Ángeles"/>
    <x v="1"/>
  </r>
  <r>
    <n v="1682"/>
    <d v="2017-08-28T00:00:00"/>
    <d v="2018-08-04T00:00:00"/>
    <s v="Demorado"/>
    <s v="Sevilla"/>
    <x v="0"/>
    <n v="260"/>
    <s v="Venta"/>
    <n v="56452.800000000003"/>
    <n v="1477555"/>
    <n v="1182044"/>
    <n v="239058.2"/>
    <s v="Iván"/>
    <x v="4"/>
  </r>
  <r>
    <n v="1683"/>
    <d v="2017-08-28T00:00:00"/>
    <d v="2017-11-28T00:00:00"/>
    <s v="En Tiempo"/>
    <s v="Sevilla"/>
    <x v="0"/>
    <n v="98"/>
    <s v="Alquiler"/>
    <n v="21485.919999999998"/>
    <n v="589258"/>
    <n v="471406.4"/>
    <n v="96365.679999999978"/>
    <s v="Sabrina"/>
    <x v="6"/>
  </r>
  <r>
    <n v="1684"/>
    <d v="2017-08-28T00:00:00"/>
    <d v="2018-02-03T00:00:00"/>
    <s v="Demorado"/>
    <s v="Cádiz"/>
    <x v="1"/>
    <n v="221"/>
    <s v="Venta"/>
    <n v="76562.92"/>
    <n v="1968933"/>
    <n v="1575146.4"/>
    <n v="317223.68000000011"/>
    <s v="Romina"/>
    <x v="7"/>
  </r>
  <r>
    <n v="1685"/>
    <d v="2017-08-28T00:00:00"/>
    <d v="2018-07-27T00:00:00"/>
    <s v="Demorado"/>
    <s v="Málaga"/>
    <x v="3"/>
    <n v="251"/>
    <s v="Venta"/>
    <n v="46993.4"/>
    <n v="1227745"/>
    <n v="982196"/>
    <n v="198555.6"/>
    <s v="Arturo"/>
    <x v="13"/>
  </r>
  <r>
    <n v="1686"/>
    <d v="2017-08-28T00:00:00"/>
    <d v="2018-07-15T00:00:00"/>
    <s v="Demorado"/>
    <s v="Málaga"/>
    <x v="5"/>
    <n v="92"/>
    <s v="Venta"/>
    <n v="29645.599999999999"/>
    <n v="802300"/>
    <n v="641840"/>
    <n v="130814.39999999999"/>
    <s v="Ángeles"/>
    <x v="8"/>
  </r>
  <r>
    <n v="1687"/>
    <d v="2017-08-29T00:00:00"/>
    <d v="2018-04-22T00:00:00"/>
    <s v="Demorado"/>
    <s v="Málaga"/>
    <x v="2"/>
    <n v="77"/>
    <s v="Alquiler"/>
    <n v="27436.16"/>
    <n v="737339"/>
    <n v="589871.19999999995"/>
    <n v="120031.64000000004"/>
    <s v="Ángeles"/>
    <x v="12"/>
  </r>
  <r>
    <n v="1688"/>
    <d v="2017-08-29T00:00:00"/>
    <d v="2018-05-23T00:00:00"/>
    <s v="Demorado"/>
    <s v="Córdoba"/>
    <x v="5"/>
    <n v="249"/>
    <s v="Venta"/>
    <n v="75862.64"/>
    <n v="1960001"/>
    <n v="1568000.8"/>
    <n v="316137.55999999994"/>
    <s v="Arturo"/>
    <x v="9"/>
  </r>
  <r>
    <n v="1689"/>
    <d v="2017-08-29T00:00:00"/>
    <d v="2018-08-04T00:00:00"/>
    <s v="Demorado"/>
    <s v="Málaga"/>
    <x v="6"/>
    <n v="105"/>
    <s v="Alquiler"/>
    <n v="22096.2"/>
    <n v="618065"/>
    <n v="494452"/>
    <n v="101516.8"/>
    <s v="Romina"/>
    <x v="3"/>
  </r>
  <r>
    <n v="1690"/>
    <d v="2017-08-30T00:00:00"/>
    <d v="2018-06-12T00:00:00"/>
    <s v="Demorado"/>
    <s v="Málaga"/>
    <x v="3"/>
    <n v="139"/>
    <s v="Alquiler"/>
    <n v="26089.360000000001"/>
    <n v="718369"/>
    <n v="574695.19999999995"/>
    <n v="117584.44000000005"/>
    <s v="Romina"/>
    <x v="2"/>
  </r>
  <r>
    <n v="1691"/>
    <d v="2017-08-30T00:00:00"/>
    <d v="2018-01-10T00:00:00"/>
    <s v="En Tiempo"/>
    <s v="Sevilla"/>
    <x v="2"/>
    <n v="136"/>
    <s v="Venta"/>
    <n v="30208.12"/>
    <n v="822113"/>
    <n v="657690.4"/>
    <n v="134214.47999999998"/>
    <s v="Iván"/>
    <x v="11"/>
  </r>
  <r>
    <n v="1692"/>
    <d v="2017-08-30T00:00:00"/>
    <d v="2018-03-14T00:00:00"/>
    <s v="Demorado"/>
    <s v="Córdoba"/>
    <x v="0"/>
    <n v="71"/>
    <s v="Alquiler"/>
    <n v="14487"/>
    <n v="428435"/>
    <n v="342748"/>
    <n v="71200"/>
    <s v="Iván"/>
    <x v="8"/>
  </r>
  <r>
    <n v="1693"/>
    <d v="2017-08-30T00:00:00"/>
    <d v="2018-01-09T00:00:00"/>
    <s v="En Tiempo"/>
    <s v="Málaga"/>
    <x v="6"/>
    <n v="230"/>
    <s v="Venta"/>
    <n v="86089.08"/>
    <n v="2207812"/>
    <n v="1766249.6"/>
    <n v="355473.31999999989"/>
    <s v="Iván"/>
    <x v="2"/>
  </r>
  <r>
    <n v="1694"/>
    <d v="2017-08-31T00:00:00"/>
    <d v="2018-05-14T00:00:00"/>
    <s v="Demorado"/>
    <s v="Sevilla"/>
    <x v="4"/>
    <n v="270"/>
    <s v="Venta"/>
    <n v="72075"/>
    <n v="1863310"/>
    <n v="1490648"/>
    <n v="300587"/>
    <s v="Iván"/>
    <x v="5"/>
  </r>
  <r>
    <n v="1695"/>
    <d v="2017-08-31T00:00:00"/>
    <d v="2018-02-28T00:00:00"/>
    <s v="Demorado"/>
    <s v="Sevilla"/>
    <x v="5"/>
    <n v="242"/>
    <s v="Venta"/>
    <n v="48705.919999999998"/>
    <n v="1270533"/>
    <n v="1016426.4"/>
    <n v="205400.68"/>
    <s v="Iván"/>
    <x v="13"/>
  </r>
  <r>
    <n v="1696"/>
    <d v="2017-08-31T00:00:00"/>
    <d v="2018-08-29T00:00:00"/>
    <s v="Demorado"/>
    <s v="Málaga"/>
    <x v="0"/>
    <n v="154"/>
    <s v="Venta"/>
    <n v="58034.28"/>
    <n v="1510467"/>
    <n v="1208373.6000000001"/>
    <n v="244059.11999999991"/>
    <s v="Romina"/>
    <x v="12"/>
  </r>
  <r>
    <n v="1697"/>
    <d v="2017-09-01T00:00:00"/>
    <d v="2018-07-03T00:00:00"/>
    <s v="Demorado"/>
    <s v="Sevilla"/>
    <x v="2"/>
    <n v="110"/>
    <s v="Venta"/>
    <n v="45094.48"/>
    <n v="1179897"/>
    <n v="943917.6"/>
    <n v="190884.92"/>
    <s v="Ángeles"/>
    <x v="13"/>
  </r>
  <r>
    <n v="1698"/>
    <d v="2017-09-02T00:00:00"/>
    <d v="2018-04-06T00:00:00"/>
    <s v="Demorado"/>
    <s v="Sevilla"/>
    <x v="5"/>
    <n v="209"/>
    <s v="Venta"/>
    <n v="52211.72"/>
    <n v="1370078"/>
    <n v="1096062.3999999999"/>
    <n v="221803.88000000009"/>
    <s v="Iván"/>
    <x v="5"/>
  </r>
  <r>
    <n v="1699"/>
    <d v="2017-09-03T00:00:00"/>
    <d v="2018-01-26T00:00:00"/>
    <s v="En Tiempo"/>
    <s v="Córdoba"/>
    <x v="4"/>
    <n v="198"/>
    <s v="Venta"/>
    <n v="61696.2"/>
    <n v="1594915"/>
    <n v="1275932"/>
    <n v="257286.8"/>
    <s v="Iván"/>
    <x v="3"/>
  </r>
  <r>
    <n v="1700"/>
    <d v="2017-09-03T00:00:00"/>
    <d v="2018-03-18T00:00:00"/>
    <s v="Demorado"/>
    <s v="Córdoba"/>
    <x v="2"/>
    <n v="159"/>
    <s v="Venta"/>
    <n v="45038.12"/>
    <n v="1186613"/>
    <n v="949290.4"/>
    <n v="192284.47999999998"/>
    <s v="Carlos"/>
    <x v="1"/>
  </r>
  <r>
    <n v="1701"/>
    <d v="2017-09-03T00:00:00"/>
    <d v="2018-05-07T00:00:00"/>
    <s v="Demorado"/>
    <s v="Málaga"/>
    <x v="0"/>
    <n v="242"/>
    <s v="Venta"/>
    <n v="59908.4"/>
    <n v="1553770"/>
    <n v="1243016"/>
    <n v="250845.6"/>
    <s v="Sabrina"/>
    <x v="6"/>
  </r>
  <r>
    <n v="1702"/>
    <d v="2017-09-04T00:00:00"/>
    <d v="2018-05-27T00:00:00"/>
    <s v="Demorado"/>
    <s v="Málaga"/>
    <x v="1"/>
    <n v="191"/>
    <s v="Venta"/>
    <n v="32644.48"/>
    <n v="876797"/>
    <n v="701437.6"/>
    <n v="142714.92000000001"/>
    <s v="Arturo"/>
    <x v="5"/>
  </r>
  <r>
    <n v="1703"/>
    <d v="2017-09-06T00:00:00"/>
    <d v="2018-08-28T00:00:00"/>
    <s v="Demorado"/>
    <s v="Sevilla"/>
    <x v="0"/>
    <n v="283"/>
    <s v="Venta"/>
    <n v="85754.8"/>
    <n v="2208005"/>
    <n v="1766404"/>
    <n v="355846.2"/>
    <s v="Romina"/>
    <x v="1"/>
  </r>
  <r>
    <n v="1704"/>
    <d v="2017-09-06T00:00:00"/>
    <d v="2018-05-05T00:00:00"/>
    <s v="Demorado"/>
    <s v="Málaga"/>
    <x v="0"/>
    <n v="154"/>
    <s v="Venta"/>
    <n v="32058.28"/>
    <n v="863542"/>
    <n v="690833.6"/>
    <n v="140650.12000000002"/>
    <s v="Ángeles"/>
    <x v="12"/>
  </r>
  <r>
    <n v="1705"/>
    <d v="2017-09-06T00:00:00"/>
    <d v="2017-12-14T00:00:00"/>
    <s v="En Tiempo"/>
    <s v="Sevilla"/>
    <x v="6"/>
    <n v="164"/>
    <s v="Venta"/>
    <n v="56024.800000000003"/>
    <n v="1465505"/>
    <n v="1172404"/>
    <n v="237076.2"/>
    <s v="Arturo"/>
    <x v="3"/>
  </r>
  <r>
    <n v="1706"/>
    <d v="2017-09-06T00:00:00"/>
    <d v="2018-02-05T00:00:00"/>
    <s v="Demorado"/>
    <s v="Sevilla"/>
    <x v="1"/>
    <n v="255"/>
    <s v="Venta"/>
    <n v="80219.16"/>
    <n v="2062889"/>
    <n v="1650311.2"/>
    <n v="332358.64"/>
    <s v="Romina"/>
    <x v="7"/>
  </r>
  <r>
    <n v="1707"/>
    <d v="2017-09-07T00:00:00"/>
    <d v="2018-09-04T00:00:00"/>
    <s v="Demorado"/>
    <s v="Sevilla"/>
    <x v="3"/>
    <n v="95"/>
    <s v="Venta"/>
    <n v="36426.639999999999"/>
    <n v="975401"/>
    <n v="780320.8"/>
    <n v="158653.55999999994"/>
    <s v="Arturo"/>
    <x v="8"/>
  </r>
  <r>
    <n v="1708"/>
    <d v="2017-09-07T00:00:00"/>
    <d v="2018-05-14T00:00:00"/>
    <s v="Demorado"/>
    <s v="Cádiz"/>
    <x v="3"/>
    <n v="199"/>
    <s v="Venta"/>
    <n v="69398.2"/>
    <n v="1798665"/>
    <n v="1438932"/>
    <n v="290334.8"/>
    <s v="Iván"/>
    <x v="10"/>
  </r>
  <r>
    <n v="1709"/>
    <d v="2017-09-07T00:00:00"/>
    <d v="2018-01-30T00:00:00"/>
    <s v="En Tiempo"/>
    <s v="Córdoba"/>
    <x v="6"/>
    <n v="168"/>
    <s v="Venta"/>
    <n v="32981.32"/>
    <n v="879168"/>
    <n v="703334.40000000002"/>
    <n v="142852.27999999997"/>
    <s v="Carlos"/>
    <x v="0"/>
  </r>
  <r>
    <n v="1710"/>
    <d v="2017-09-07T00:00:00"/>
    <d v="2018-08-14T00:00:00"/>
    <s v="Demorado"/>
    <s v="Sevilla"/>
    <x v="2"/>
    <n v="267"/>
    <s v="Venta"/>
    <n v="82313"/>
    <n v="2110485"/>
    <n v="1688388"/>
    <n v="339784"/>
    <s v="Carlos"/>
    <x v="3"/>
  </r>
  <r>
    <n v="1711"/>
    <d v="2017-09-08T00:00:00"/>
    <d v="2018-01-17T00:00:00"/>
    <s v="En Tiempo"/>
    <s v="Sevilla"/>
    <x v="1"/>
    <n v="292"/>
    <s v="Venta"/>
    <n v="56211.44"/>
    <n v="1460921"/>
    <n v="1168736.8"/>
    <n v="235972.75999999995"/>
    <s v="Romina"/>
    <x v="6"/>
  </r>
  <r>
    <n v="1712"/>
    <d v="2017-09-08T00:00:00"/>
    <d v="2018-07-11T00:00:00"/>
    <s v="Demorado"/>
    <s v="Córdoba"/>
    <x v="0"/>
    <n v="109"/>
    <s v="Venta"/>
    <n v="35503.199999999997"/>
    <n v="944065"/>
    <n v="755252"/>
    <n v="153309.79999999999"/>
    <s v="Romina"/>
    <x v="8"/>
  </r>
  <r>
    <n v="1713"/>
    <d v="2017-09-09T00:00:00"/>
    <d v="2018-02-17T00:00:00"/>
    <s v="Demorado"/>
    <s v="Córdoba"/>
    <x v="4"/>
    <n v="197"/>
    <s v="Venta"/>
    <n v="52330.36"/>
    <n v="1369919"/>
    <n v="1095935.2"/>
    <n v="221653.44000000006"/>
    <s v="Ángeles"/>
    <x v="4"/>
  </r>
  <r>
    <n v="1714"/>
    <d v="2017-09-09T00:00:00"/>
    <d v="2018-09-03T00:00:00"/>
    <s v="Demorado"/>
    <s v="Sevilla"/>
    <x v="6"/>
    <n v="125"/>
    <s v="Alquiler"/>
    <n v="23482.080000000002"/>
    <n v="654137"/>
    <n v="523309.6"/>
    <n v="107345.32000000002"/>
    <s v="Carlos"/>
    <x v="4"/>
  </r>
  <r>
    <n v="1715"/>
    <d v="2017-09-09T00:00:00"/>
    <d v="2018-04-29T00:00:00"/>
    <s v="Demorado"/>
    <s v="Málaga"/>
    <x v="4"/>
    <n v="93"/>
    <s v="Alquiler"/>
    <n v="19846"/>
    <n v="563285"/>
    <n v="450628"/>
    <n v="92811"/>
    <s v="Carlos"/>
    <x v="2"/>
  </r>
  <r>
    <n v="1716"/>
    <d v="2017-09-09T00:00:00"/>
    <d v="2018-02-17T00:00:00"/>
    <s v="Demorado"/>
    <s v="Sevilla"/>
    <x v="5"/>
    <n v="181"/>
    <s v="Venta"/>
    <n v="40034.199999999997"/>
    <n v="1067790"/>
    <n v="854232"/>
    <n v="173523.8"/>
    <s v="Carlos"/>
    <x v="1"/>
  </r>
  <r>
    <n v="1717"/>
    <d v="2017-09-09T00:00:00"/>
    <d v="2018-05-31T00:00:00"/>
    <s v="Demorado"/>
    <s v="Sevilla"/>
    <x v="0"/>
    <n v="146"/>
    <s v="Venta"/>
    <n v="31989.68"/>
    <n v="861002"/>
    <n v="688801.6"/>
    <n v="140210.72000000003"/>
    <s v="Ángeles"/>
    <x v="5"/>
  </r>
  <r>
    <n v="1718"/>
    <d v="2017-09-09T00:00:00"/>
    <d v="2018-07-22T00:00:00"/>
    <s v="Demorado"/>
    <s v="Córdoba"/>
    <x v="5"/>
    <n v="215"/>
    <s v="Venta"/>
    <n v="75302.960000000006"/>
    <n v="1947909"/>
    <n v="1558327.2"/>
    <n v="314278.84000000003"/>
    <s v="Romina"/>
    <x v="13"/>
  </r>
  <r>
    <n v="1719"/>
    <d v="2017-09-10T00:00:00"/>
    <d v="2018-03-08T00:00:00"/>
    <s v="Demorado"/>
    <s v="Cádiz"/>
    <x v="6"/>
    <n v="114"/>
    <s v="Alquiler"/>
    <n v="29224.36"/>
    <n v="784144"/>
    <n v="627315.19999999995"/>
    <n v="127604.44000000005"/>
    <s v="Arturo"/>
    <x v="15"/>
  </r>
  <r>
    <n v="1720"/>
    <d v="2017-09-10T00:00:00"/>
    <d v="2017-12-29T00:00:00"/>
    <s v="En Tiempo"/>
    <s v="Málaga"/>
    <x v="3"/>
    <n v="247"/>
    <s v="Venta"/>
    <n v="65668.039999999994"/>
    <n v="1705011"/>
    <n v="1364008.8"/>
    <n v="275334.15999999997"/>
    <s v="Romina"/>
    <x v="6"/>
  </r>
  <r>
    <n v="1721"/>
    <d v="2017-09-10T00:00:00"/>
    <d v="2018-09-02T00:00:00"/>
    <s v="Demorado"/>
    <s v="Sevilla"/>
    <x v="0"/>
    <n v="167"/>
    <s v="Venta"/>
    <n v="38953"/>
    <n v="1031235"/>
    <n v="824988"/>
    <n v="167294"/>
    <s v="Carlos"/>
    <x v="9"/>
  </r>
  <r>
    <n v="1722"/>
    <d v="2017-09-10T00:00:00"/>
    <d v="2018-04-27T00:00:00"/>
    <s v="Demorado"/>
    <s v="Córdoba"/>
    <x v="3"/>
    <n v="244"/>
    <s v="Venta"/>
    <n v="97985"/>
    <n v="2514485"/>
    <n v="2011588"/>
    <n v="404912"/>
    <s v="Romina"/>
    <x v="1"/>
  </r>
  <r>
    <n v="1723"/>
    <d v="2017-09-10T00:00:00"/>
    <d v="2018-08-06T00:00:00"/>
    <s v="Demorado"/>
    <s v="Cádiz"/>
    <x v="5"/>
    <n v="135"/>
    <s v="Venta"/>
    <n v="47393.48"/>
    <n v="1237947"/>
    <n v="990357.6"/>
    <n v="200195.92"/>
    <s v="Iván"/>
    <x v="0"/>
  </r>
  <r>
    <n v="1724"/>
    <d v="2017-09-10T00:00:00"/>
    <d v="2018-03-02T00:00:00"/>
    <s v="Demorado"/>
    <s v="Sevilla"/>
    <x v="4"/>
    <n v="267"/>
    <s v="Venta"/>
    <n v="71178.8"/>
    <n v="1834955"/>
    <n v="1467964"/>
    <n v="295812.2"/>
    <s v="Carlos"/>
    <x v="8"/>
  </r>
  <r>
    <n v="1725"/>
    <d v="2017-09-11T00:00:00"/>
    <d v="2018-05-17T00:00:00"/>
    <s v="Demorado"/>
    <s v="Málaga"/>
    <x v="3"/>
    <n v="140"/>
    <s v="Venta"/>
    <n v="37046.199999999997"/>
    <n v="980290"/>
    <n v="784232"/>
    <n v="159011.79999999999"/>
    <s v="Sabrina"/>
    <x v="7"/>
  </r>
  <r>
    <n v="1726"/>
    <d v="2017-09-11T00:00:00"/>
    <d v="2017-12-14T00:00:00"/>
    <s v="En Tiempo"/>
    <s v="Córdoba"/>
    <x v="6"/>
    <n v="189"/>
    <s v="Venta"/>
    <n v="76292.320000000007"/>
    <n v="1968143"/>
    <n v="1574514.4"/>
    <n v="317336.28000000009"/>
    <s v="Iván"/>
    <x v="3"/>
  </r>
  <r>
    <n v="1727"/>
    <d v="2017-09-11T00:00:00"/>
    <d v="2018-01-07T00:00:00"/>
    <s v="En Tiempo"/>
    <s v="Sevilla"/>
    <x v="3"/>
    <n v="266"/>
    <s v="Venta"/>
    <n v="80486.559999999998"/>
    <n v="2064649"/>
    <n v="1651719.2"/>
    <n v="332443.24000000005"/>
    <s v="Ángeles"/>
    <x v="5"/>
  </r>
  <r>
    <n v="1728"/>
    <d v="2017-09-11T00:00:00"/>
    <d v="2018-06-03T00:00:00"/>
    <s v="Demorado"/>
    <s v="Sevilla"/>
    <x v="1"/>
    <n v="233"/>
    <s v="Venta"/>
    <n v="63518.8"/>
    <n v="1639205"/>
    <n v="1311364"/>
    <n v="264322.2"/>
    <s v="Carlos"/>
    <x v="15"/>
  </r>
  <r>
    <n v="1729"/>
    <d v="2017-09-11T00:00:00"/>
    <d v="2018-05-19T00:00:00"/>
    <s v="Demorado"/>
    <s v="Córdoba"/>
    <x v="3"/>
    <n v="180"/>
    <s v="Venta"/>
    <n v="48513.599999999999"/>
    <n v="1267475"/>
    <n v="1013980"/>
    <n v="204981.4"/>
    <s v="Iván"/>
    <x v="4"/>
  </r>
  <r>
    <n v="1730"/>
    <d v="2017-09-12T00:00:00"/>
    <d v="2017-12-18T00:00:00"/>
    <s v="En Tiempo"/>
    <s v="Sevilla"/>
    <x v="4"/>
    <n v="191"/>
    <s v="Venta"/>
    <n v="58736.56"/>
    <n v="1526599"/>
    <n v="1221279.2"/>
    <n v="246583.24000000005"/>
    <s v="Sabrina"/>
    <x v="5"/>
  </r>
  <r>
    <n v="1731"/>
    <d v="2017-09-12T00:00:00"/>
    <d v="2018-04-20T00:00:00"/>
    <s v="Demorado"/>
    <s v="Málaga"/>
    <x v="1"/>
    <n v="216"/>
    <s v="Venta"/>
    <n v="84738.880000000005"/>
    <n v="2180407"/>
    <n v="1744325.6"/>
    <n v="351342.5199999999"/>
    <s v="Iván"/>
    <x v="4"/>
  </r>
  <r>
    <n v="1732"/>
    <d v="2017-09-12T00:00:00"/>
    <d v="2018-07-19T00:00:00"/>
    <s v="Demorado"/>
    <s v="Málaga"/>
    <x v="4"/>
    <n v="62"/>
    <s v="Alquiler"/>
    <n v="15997.64"/>
    <n v="452351"/>
    <n v="361880.8"/>
    <n v="74472.560000000012"/>
    <s v="Ángeles"/>
    <x v="3"/>
  </r>
  <r>
    <n v="1733"/>
    <d v="2017-09-13T00:00:00"/>
    <d v="2018-02-08T00:00:00"/>
    <s v="En Tiempo"/>
    <s v="Córdoba"/>
    <x v="6"/>
    <n v="137"/>
    <s v="Venta"/>
    <n v="33471.199999999997"/>
    <n v="900565"/>
    <n v="720452"/>
    <n v="146641.79999999999"/>
    <s v="Romina"/>
    <x v="8"/>
  </r>
  <r>
    <n v="1734"/>
    <d v="2017-09-13T00:00:00"/>
    <d v="2018-07-23T00:00:00"/>
    <s v="Demorado"/>
    <s v="Córdoba"/>
    <x v="6"/>
    <n v="220"/>
    <s v="Venta"/>
    <n v="37808.239999999998"/>
    <n v="1011441"/>
    <n v="809152.8"/>
    <n v="164479.95999999996"/>
    <s v="Sabrina"/>
    <x v="11"/>
  </r>
  <r>
    <n v="1735"/>
    <d v="2017-09-14T00:00:00"/>
    <d v="2018-01-14T00:00:00"/>
    <s v="En Tiempo"/>
    <s v="Málaga"/>
    <x v="2"/>
    <n v="252"/>
    <s v="Venta"/>
    <n v="56529.08"/>
    <n v="1466837"/>
    <n v="1173469.6000000001"/>
    <n v="236838.31999999989"/>
    <s v="Ángeles"/>
    <x v="15"/>
  </r>
  <r>
    <n v="1736"/>
    <d v="2017-09-14T00:00:00"/>
    <d v="2018-05-25T00:00:00"/>
    <s v="Demorado"/>
    <s v="Sevilla"/>
    <x v="0"/>
    <n v="173"/>
    <s v="Venta"/>
    <n v="40863.24"/>
    <n v="1080341"/>
    <n v="864272.8"/>
    <n v="175204.95999999996"/>
    <s v="Iván"/>
    <x v="6"/>
  </r>
  <r>
    <n v="1737"/>
    <d v="2017-09-14T00:00:00"/>
    <d v="2018-05-07T00:00:00"/>
    <s v="Demorado"/>
    <s v="Sevilla"/>
    <x v="3"/>
    <n v="91"/>
    <s v="Alquiler"/>
    <n v="27543.56"/>
    <n v="744399"/>
    <n v="595519.19999999995"/>
    <n v="121336.24000000005"/>
    <s v="Iván"/>
    <x v="10"/>
  </r>
  <r>
    <n v="1738"/>
    <d v="2017-09-14T00:00:00"/>
    <d v="2018-03-30T00:00:00"/>
    <s v="Demorado"/>
    <s v="Córdoba"/>
    <x v="6"/>
    <n v="147"/>
    <s v="Venta"/>
    <n v="36823"/>
    <n v="985085"/>
    <n v="788068"/>
    <n v="160194"/>
    <s v="Iván"/>
    <x v="5"/>
  </r>
  <r>
    <n v="1739"/>
    <d v="2017-09-16T00:00:00"/>
    <d v="2018-04-16T00:00:00"/>
    <s v="Demorado"/>
    <s v="Málaga"/>
    <x v="1"/>
    <n v="87"/>
    <s v="Venta"/>
    <n v="32545.68"/>
    <n v="874777"/>
    <n v="699821.6"/>
    <n v="142409.72000000003"/>
    <s v="Arturo"/>
    <x v="12"/>
  </r>
  <r>
    <n v="1740"/>
    <d v="2017-09-16T00:00:00"/>
    <d v="2017-12-17T00:00:00"/>
    <s v="En Tiempo"/>
    <s v="Sevilla"/>
    <x v="3"/>
    <n v="141"/>
    <s v="Alquiler"/>
    <n v="23253.200000000001"/>
    <n v="635190"/>
    <n v="508152"/>
    <n v="103784.8"/>
    <s v="Ángeles"/>
    <x v="9"/>
  </r>
  <r>
    <n v="1741"/>
    <d v="2017-09-16T00:00:00"/>
    <d v="2018-02-02T00:00:00"/>
    <s v="En Tiempo"/>
    <s v="Málaga"/>
    <x v="5"/>
    <n v="73"/>
    <s v="Alquiler"/>
    <n v="16678.919999999998"/>
    <n v="477858"/>
    <n v="382286.4"/>
    <n v="78892.679999999978"/>
    <s v="Romina"/>
    <x v="11"/>
  </r>
  <r>
    <n v="1742"/>
    <d v="2017-09-17T00:00:00"/>
    <d v="2018-02-20T00:00:00"/>
    <s v="Demorado"/>
    <s v="Sevilla"/>
    <x v="0"/>
    <n v="66"/>
    <s v="Alquiler"/>
    <n v="16296.6"/>
    <n v="464675"/>
    <n v="371740"/>
    <n v="76638.399999999994"/>
    <s v="Iván"/>
    <x v="7"/>
  </r>
  <r>
    <n v="1743"/>
    <d v="2017-09-17T00:00:00"/>
    <d v="2018-01-08T00:00:00"/>
    <s v="En Tiempo"/>
    <s v="Sevilla"/>
    <x v="1"/>
    <n v="287"/>
    <s v="Venta"/>
    <n v="104311.44"/>
    <n v="2666821"/>
    <n v="2133456.7999999998"/>
    <n v="429052.76000000018"/>
    <s v="Carlos"/>
    <x v="2"/>
  </r>
  <r>
    <n v="1744"/>
    <d v="2017-09-17T00:00:00"/>
    <d v="2017-12-18T00:00:00"/>
    <s v="En Tiempo"/>
    <s v="Cádiz"/>
    <x v="2"/>
    <n v="45"/>
    <s v="Alquiler"/>
    <n v="15893.84"/>
    <n v="462131"/>
    <n v="369704.8"/>
    <n v="76532.360000000015"/>
    <s v="Sabrina"/>
    <x v="3"/>
  </r>
  <r>
    <n v="1745"/>
    <d v="2017-09-17T00:00:00"/>
    <d v="2018-04-04T00:00:00"/>
    <s v="Demorado"/>
    <s v="Córdoba"/>
    <x v="6"/>
    <n v="125"/>
    <s v="Alquiler"/>
    <n v="24765.8"/>
    <n v="678005"/>
    <n v="542404"/>
    <n v="110835.2"/>
    <s v="Carlos"/>
    <x v="6"/>
  </r>
  <r>
    <n v="1746"/>
    <d v="2017-09-19T00:00:00"/>
    <d v="2018-08-08T00:00:00"/>
    <s v="Demorado"/>
    <s v="Sevilla"/>
    <x v="6"/>
    <n v="189"/>
    <s v="Venta"/>
    <n v="60412.6"/>
    <n v="1576625"/>
    <n v="1261300"/>
    <n v="254912.4"/>
    <s v="Iván"/>
    <x v="11"/>
  </r>
  <r>
    <n v="1747"/>
    <d v="2017-09-20T00:00:00"/>
    <d v="2018-01-27T00:00:00"/>
    <s v="En Tiempo"/>
    <s v="Málaga"/>
    <x v="3"/>
    <n v="237"/>
    <s v="Venta"/>
    <n v="86677.4"/>
    <n v="2220245"/>
    <n v="1776196"/>
    <n v="357371.6"/>
    <s v="Iván"/>
    <x v="15"/>
  </r>
  <r>
    <n v="1748"/>
    <d v="2017-09-21T00:00:00"/>
    <d v="2018-02-05T00:00:00"/>
    <s v="En Tiempo"/>
    <s v="Málaga"/>
    <x v="0"/>
    <n v="107"/>
    <s v="Alquiler"/>
    <n v="25186.04"/>
    <n v="693161"/>
    <n v="554528.80000000005"/>
    <n v="113446.15999999995"/>
    <s v="Carlos"/>
    <x v="6"/>
  </r>
  <r>
    <n v="1749"/>
    <d v="2017-09-21T00:00:00"/>
    <d v="2018-02-02T00:00:00"/>
    <s v="En Tiempo"/>
    <s v="Córdoba"/>
    <x v="3"/>
    <n v="117"/>
    <s v="Venta"/>
    <n v="34256.839999999997"/>
    <n v="910031"/>
    <n v="728024.8"/>
    <n v="147749.35999999996"/>
    <s v="Carlos"/>
    <x v="7"/>
  </r>
  <r>
    <n v="1750"/>
    <d v="2017-09-21T00:00:00"/>
    <d v="2018-07-21T00:00:00"/>
    <s v="Demorado"/>
    <s v="Córdoba"/>
    <x v="5"/>
    <n v="112"/>
    <s v="Alquiler"/>
    <n v="18253.36"/>
    <n v="510569"/>
    <n v="408455.2"/>
    <n v="83860.439999999988"/>
    <s v="Sabrina"/>
    <x v="1"/>
  </r>
  <r>
    <n v="1751"/>
    <d v="2017-09-21T00:00:00"/>
    <d v="2018-02-24T00:00:00"/>
    <s v="Demorado"/>
    <s v="Málaga"/>
    <x v="1"/>
    <n v="255"/>
    <s v="Venta"/>
    <n v="69560.44"/>
    <n v="1795271"/>
    <n v="1436216.8"/>
    <n v="289493.75999999995"/>
    <s v="Iván"/>
    <x v="10"/>
  </r>
  <r>
    <n v="1752"/>
    <d v="2017-09-21T00:00:00"/>
    <d v="2018-09-13T00:00:00"/>
    <s v="Demorado"/>
    <s v="Córdoba"/>
    <x v="1"/>
    <n v="110"/>
    <s v="Venta"/>
    <n v="31164"/>
    <n v="839785"/>
    <n v="671828"/>
    <n v="136793"/>
    <s v="Ángeles"/>
    <x v="1"/>
  </r>
  <r>
    <n v="1753"/>
    <d v="2017-09-21T00:00:00"/>
    <d v="2018-04-10T00:00:00"/>
    <s v="Demorado"/>
    <s v="Córdoba"/>
    <x v="1"/>
    <n v="178"/>
    <s v="Venta"/>
    <n v="44496.2"/>
    <n v="1166465"/>
    <n v="933172"/>
    <n v="188796.79999999999"/>
    <s v="Arturo"/>
    <x v="9"/>
  </r>
  <r>
    <n v="1754"/>
    <d v="2017-09-21T00:00:00"/>
    <d v="2018-03-23T00:00:00"/>
    <s v="Demorado"/>
    <s v="Málaga"/>
    <x v="4"/>
    <n v="50"/>
    <s v="Alquiler"/>
    <n v="16557.400000000001"/>
    <n v="469720"/>
    <n v="375776"/>
    <n v="77386.600000000006"/>
    <s v="Romina"/>
    <x v="7"/>
  </r>
  <r>
    <n v="1755"/>
    <d v="2017-09-22T00:00:00"/>
    <d v="2018-06-06T00:00:00"/>
    <s v="Demorado"/>
    <s v="Málaga"/>
    <x v="3"/>
    <n v="179"/>
    <s v="Venta"/>
    <n v="51096.160000000003"/>
    <n v="1341789"/>
    <n v="1073431.2"/>
    <n v="217261.64000000004"/>
    <s v="Sabrina"/>
    <x v="8"/>
  </r>
  <r>
    <n v="1756"/>
    <d v="2017-09-24T00:00:00"/>
    <d v="2018-02-12T00:00:00"/>
    <s v="En Tiempo"/>
    <s v="Sevilla"/>
    <x v="3"/>
    <n v="81"/>
    <s v="Alquiler"/>
    <n v="23758"/>
    <n v="649760"/>
    <n v="519808"/>
    <n v="106194"/>
    <s v="Arturo"/>
    <x v="0"/>
  </r>
  <r>
    <n v="1757"/>
    <d v="2017-09-24T00:00:00"/>
    <d v="2018-07-23T00:00:00"/>
    <s v="Demorado"/>
    <s v="Cádiz"/>
    <x v="0"/>
    <n v="199"/>
    <s v="Venta"/>
    <n v="34433.96"/>
    <n v="914909"/>
    <n v="731927.2"/>
    <n v="148547.84000000005"/>
    <s v="Romina"/>
    <x v="13"/>
  </r>
  <r>
    <n v="1758"/>
    <d v="2017-09-24T00:00:00"/>
    <d v="2018-01-24T00:00:00"/>
    <s v="En Tiempo"/>
    <s v="Sevilla"/>
    <x v="2"/>
    <n v="40"/>
    <s v="Alquiler"/>
    <n v="15179.04"/>
    <n v="439886"/>
    <n v="351908.8"/>
    <n v="72798.16"/>
    <s v="Ángeles"/>
    <x v="0"/>
  </r>
  <r>
    <n v="1759"/>
    <d v="2017-09-25T00:00:00"/>
    <d v="2018-05-18T00:00:00"/>
    <s v="Demorado"/>
    <s v="Cádiz"/>
    <x v="3"/>
    <n v="227"/>
    <s v="Venta"/>
    <n v="84616.88"/>
    <n v="2169957"/>
    <n v="1735965.6"/>
    <n v="349374.5199999999"/>
    <s v="Romina"/>
    <x v="4"/>
  </r>
  <r>
    <n v="1760"/>
    <d v="2017-09-25T00:00:00"/>
    <d v="2018-01-21T00:00:00"/>
    <s v="En Tiempo"/>
    <s v="Sevilla"/>
    <x v="4"/>
    <n v="91"/>
    <s v="Alquiler"/>
    <n v="26683.759999999998"/>
    <n v="720329"/>
    <n v="576263.19999999995"/>
    <n v="117382.04000000005"/>
    <s v="Carlos"/>
    <x v="12"/>
  </r>
  <r>
    <n v="1761"/>
    <d v="2017-09-26T00:00:00"/>
    <d v="2018-01-17T00:00:00"/>
    <s v="En Tiempo"/>
    <s v="Cádiz"/>
    <x v="2"/>
    <n v="210"/>
    <s v="Venta"/>
    <n v="66610.64"/>
    <n v="1725801"/>
    <n v="1380640.8"/>
    <n v="278549.55999999994"/>
    <s v="Romina"/>
    <x v="4"/>
  </r>
  <r>
    <n v="1762"/>
    <d v="2017-09-26T00:00:00"/>
    <d v="2018-09-20T00:00:00"/>
    <s v="Demorado"/>
    <s v="Cádiz"/>
    <x v="1"/>
    <n v="186"/>
    <s v="Venta"/>
    <n v="59497.279999999999"/>
    <n v="1550542"/>
    <n v="1240433.6000000001"/>
    <n v="250611.11999999991"/>
    <s v="Sabrina"/>
    <x v="3"/>
  </r>
  <r>
    <n v="1763"/>
    <d v="2017-09-27T00:00:00"/>
    <d v="2018-04-23T00:00:00"/>
    <s v="Demorado"/>
    <s v="Cádiz"/>
    <x v="4"/>
    <n v="73"/>
    <s v="Alquiler"/>
    <n v="26193.279999999999"/>
    <n v="714617"/>
    <n v="571693.6"/>
    <n v="116730.12000000002"/>
    <s v="Ángeles"/>
    <x v="12"/>
  </r>
  <r>
    <n v="1764"/>
    <d v="2017-09-27T00:00:00"/>
    <d v="2018-02-24T00:00:00"/>
    <s v="Demorado"/>
    <s v="Córdoba"/>
    <x v="3"/>
    <n v="184"/>
    <s v="Venta"/>
    <n v="35724.559999999998"/>
    <n v="947549"/>
    <n v="758039.2"/>
    <n v="153785.24000000005"/>
    <s v="Ángeles"/>
    <x v="10"/>
  </r>
  <r>
    <n v="1765"/>
    <d v="2017-09-29T00:00:00"/>
    <d v="2018-09-27T00:00:00"/>
    <s v="Demorado"/>
    <s v="Málaga"/>
    <x v="2"/>
    <n v="115"/>
    <s v="Alquiler"/>
    <n v="18444.88"/>
    <n v="527382"/>
    <n v="421905.6"/>
    <n v="87031.520000000019"/>
    <s v="Ángeles"/>
    <x v="1"/>
  </r>
  <r>
    <n v="1766"/>
    <d v="2017-09-29T00:00:00"/>
    <d v="2018-05-15T00:00:00"/>
    <s v="Demorado"/>
    <s v="Cádiz"/>
    <x v="0"/>
    <n v="227"/>
    <s v="Venta"/>
    <n v="91273.96"/>
    <n v="2335859"/>
    <n v="1868687.2"/>
    <n v="375897.84"/>
    <s v="Iván"/>
    <x v="10"/>
  </r>
  <r>
    <n v="1767"/>
    <d v="2017-09-29T00:00:00"/>
    <d v="2018-01-15T00:00:00"/>
    <s v="En Tiempo"/>
    <s v="Málaga"/>
    <x v="5"/>
    <n v="77"/>
    <s v="Venta"/>
    <n v="29493.599999999999"/>
    <n v="800725"/>
    <n v="640580"/>
    <n v="130651.4"/>
    <s v="Arturo"/>
    <x v="0"/>
  </r>
  <r>
    <n v="1768"/>
    <d v="2017-09-30T00:00:00"/>
    <d v="2018-08-15T00:00:00"/>
    <s v="Demorado"/>
    <s v="Sevilla"/>
    <x v="1"/>
    <n v="72"/>
    <s v="Alquiler"/>
    <n v="15473.12"/>
    <n v="445863"/>
    <n v="356690.4"/>
    <n v="73699.479999999981"/>
    <s v="Sabrina"/>
    <x v="4"/>
  </r>
  <r>
    <n v="1769"/>
    <d v="2017-10-01T00:00:00"/>
    <d v="2018-08-10T00:00:00"/>
    <s v="Demorado"/>
    <s v="Córdoba"/>
    <x v="1"/>
    <n v="130"/>
    <s v="Alquiler"/>
    <n v="20878.72"/>
    <n v="586153"/>
    <n v="468922.4"/>
    <n v="96351.879999999976"/>
    <s v="Arturo"/>
    <x v="1"/>
  </r>
  <r>
    <n v="1770"/>
    <d v="2017-10-01T00:00:00"/>
    <d v="2018-01-21T00:00:00"/>
    <s v="En Tiempo"/>
    <s v="Cádiz"/>
    <x v="1"/>
    <n v="161"/>
    <s v="Venta"/>
    <n v="34070.480000000003"/>
    <n v="915197"/>
    <n v="732157.6"/>
    <n v="148968.92000000001"/>
    <s v="Ángeles"/>
    <x v="15"/>
  </r>
  <r>
    <n v="1771"/>
    <d v="2017-10-01T00:00:00"/>
    <d v="2018-02-28T00:00:00"/>
    <s v="Demorado"/>
    <s v="Málaga"/>
    <x v="2"/>
    <n v="279"/>
    <s v="Venta"/>
    <n v="70085"/>
    <n v="1816310"/>
    <n v="1453048"/>
    <n v="293177"/>
    <s v="Ángeles"/>
    <x v="13"/>
  </r>
  <r>
    <n v="1772"/>
    <d v="2017-10-01T00:00:00"/>
    <d v="2018-05-22T00:00:00"/>
    <s v="Demorado"/>
    <s v="Cádiz"/>
    <x v="3"/>
    <n v="143"/>
    <s v="Alquiler"/>
    <n v="25164.52"/>
    <n v="681173"/>
    <n v="544938.4"/>
    <n v="111070.07999999997"/>
    <s v="Iván"/>
    <x v="9"/>
  </r>
  <r>
    <n v="1773"/>
    <d v="2017-10-01T00:00:00"/>
    <d v="2018-05-20T00:00:00"/>
    <s v="Demorado"/>
    <s v="Cádiz"/>
    <x v="1"/>
    <n v="126"/>
    <s v="Venta"/>
    <n v="32927.040000000001"/>
    <n v="886961"/>
    <n v="709568.8"/>
    <n v="144465.15999999995"/>
    <s v="Iván"/>
    <x v="3"/>
  </r>
  <r>
    <n v="1774"/>
    <d v="2017-10-01T00:00:00"/>
    <d v="2017-12-30T00:00:00"/>
    <s v="En Tiempo"/>
    <s v="Cádiz"/>
    <x v="1"/>
    <n v="189"/>
    <s v="Venta"/>
    <n v="40710.6"/>
    <n v="1070000"/>
    <n v="856000"/>
    <n v="173289.4"/>
    <s v="Arturo"/>
    <x v="7"/>
  </r>
  <r>
    <n v="1775"/>
    <d v="2017-10-01T00:00:00"/>
    <d v="2018-08-16T00:00:00"/>
    <s v="Demorado"/>
    <s v="Sevilla"/>
    <x v="6"/>
    <n v="47"/>
    <s v="Alquiler"/>
    <n v="17206.52"/>
    <n v="482798"/>
    <n v="386238.4"/>
    <n v="79353.079999999973"/>
    <s v="Arturo"/>
    <x v="12"/>
  </r>
  <r>
    <n v="1776"/>
    <d v="2017-10-01T00:00:00"/>
    <d v="2018-08-01T00:00:00"/>
    <s v="Demorado"/>
    <s v="Málaga"/>
    <x v="1"/>
    <n v="224"/>
    <s v="Venta"/>
    <n v="87515.68"/>
    <n v="2251602"/>
    <n v="1801281.6"/>
    <n v="362804.71999999991"/>
    <s v="Iván"/>
    <x v="11"/>
  </r>
  <r>
    <n v="1777"/>
    <d v="2017-10-02T00:00:00"/>
    <d v="2018-07-08T00:00:00"/>
    <s v="Demorado"/>
    <s v="Cádiz"/>
    <x v="6"/>
    <n v="275"/>
    <s v="Venta"/>
    <n v="59672.52"/>
    <n v="1549223"/>
    <n v="1239378.3999999999"/>
    <n v="250172.0800000001"/>
    <s v="Sabrina"/>
    <x v="2"/>
  </r>
  <r>
    <n v="1778"/>
    <d v="2017-10-02T00:00:00"/>
    <d v="2018-05-14T00:00:00"/>
    <s v="Demorado"/>
    <s v="Sevilla"/>
    <x v="5"/>
    <n v="197"/>
    <s v="Venta"/>
    <n v="76576.12"/>
    <n v="1965713"/>
    <n v="1572570.4"/>
    <n v="316566.4800000001"/>
    <s v="Arturo"/>
    <x v="10"/>
  </r>
  <r>
    <n v="1779"/>
    <d v="2017-10-02T00:00:00"/>
    <d v="2018-01-18T00:00:00"/>
    <s v="En Tiempo"/>
    <s v="Córdoba"/>
    <x v="2"/>
    <n v="62"/>
    <s v="Alquiler"/>
    <n v="23577.84"/>
    <n v="649981"/>
    <n v="519984.8"/>
    <n v="106418.36000000002"/>
    <s v="Iván"/>
    <x v="12"/>
  </r>
  <r>
    <n v="1780"/>
    <d v="2017-10-02T00:00:00"/>
    <d v="2018-06-09T00:00:00"/>
    <s v="Demorado"/>
    <s v="Málaga"/>
    <x v="4"/>
    <n v="174"/>
    <s v="Venta"/>
    <n v="37964.400000000001"/>
    <n v="1016045"/>
    <n v="812836"/>
    <n v="165244.6"/>
    <s v="Ángeles"/>
    <x v="13"/>
  </r>
  <r>
    <n v="1781"/>
    <d v="2017-10-02T00:00:00"/>
    <d v="2018-07-27T00:00:00"/>
    <s v="Demorado"/>
    <s v="Sevilla"/>
    <x v="4"/>
    <n v="49"/>
    <s v="Alquiler"/>
    <n v="9540.4"/>
    <n v="300870"/>
    <n v="240696"/>
    <n v="50633.599999999999"/>
    <s v="Carlos"/>
    <x v="15"/>
  </r>
  <r>
    <n v="1782"/>
    <d v="2017-10-02T00:00:00"/>
    <d v="2018-07-26T00:00:00"/>
    <s v="Demorado"/>
    <s v="Córdoba"/>
    <x v="5"/>
    <n v="253"/>
    <s v="Venta"/>
    <n v="44649.08"/>
    <n v="1183037"/>
    <n v="946429.6"/>
    <n v="191958.32"/>
    <s v="Sabrina"/>
    <x v="4"/>
  </r>
  <r>
    <n v="1783"/>
    <d v="2017-10-03T00:00:00"/>
    <d v="2018-04-24T00:00:00"/>
    <s v="Demorado"/>
    <s v="Sevilla"/>
    <x v="3"/>
    <n v="297"/>
    <s v="Venta"/>
    <n v="59491"/>
    <n v="1542785"/>
    <n v="1234228"/>
    <n v="249066"/>
    <s v="Arturo"/>
    <x v="7"/>
  </r>
  <r>
    <n v="1784"/>
    <d v="2017-10-03T00:00:00"/>
    <d v="2018-05-25T00:00:00"/>
    <s v="Demorado"/>
    <s v="Sevilla"/>
    <x v="6"/>
    <n v="81"/>
    <s v="Venta"/>
    <n v="31418.6"/>
    <n v="845600"/>
    <n v="676480"/>
    <n v="137701.4"/>
    <s v="Ángeles"/>
    <x v="3"/>
  </r>
  <r>
    <n v="1785"/>
    <d v="2017-10-03T00:00:00"/>
    <d v="2018-02-27T00:00:00"/>
    <s v="En Tiempo"/>
    <s v="Sevilla"/>
    <x v="1"/>
    <n v="54"/>
    <s v="Alquiler"/>
    <n v="9506"/>
    <n v="294210"/>
    <n v="235368"/>
    <n v="49336"/>
    <s v="Iván"/>
    <x v="5"/>
  </r>
  <r>
    <n v="1786"/>
    <d v="2017-10-03T00:00:00"/>
    <d v="2018-09-28T00:00:00"/>
    <s v="Demorado"/>
    <s v="Sevilla"/>
    <x v="4"/>
    <n v="77"/>
    <s v="Alquiler"/>
    <n v="13698.24"/>
    <n v="395891"/>
    <n v="316712.8"/>
    <n v="65479.960000000014"/>
    <s v="Arturo"/>
    <x v="3"/>
  </r>
  <r>
    <n v="1787"/>
    <d v="2017-10-03T00:00:00"/>
    <d v="2018-06-10T00:00:00"/>
    <s v="Demorado"/>
    <s v="Cádiz"/>
    <x v="2"/>
    <n v="293"/>
    <s v="Venta"/>
    <n v="105729.88"/>
    <n v="2705957"/>
    <n v="2164765.6"/>
    <n v="435461.5199999999"/>
    <s v="Carlos"/>
    <x v="4"/>
  </r>
  <r>
    <n v="1788"/>
    <d v="2017-10-03T00:00:00"/>
    <d v="2018-07-14T00:00:00"/>
    <s v="Demorado"/>
    <s v="Córdoba"/>
    <x v="0"/>
    <n v="80"/>
    <s v="Alquiler"/>
    <n v="25620.400000000001"/>
    <n v="695320"/>
    <n v="556256"/>
    <n v="113443.6"/>
    <s v="Sabrina"/>
    <x v="9"/>
  </r>
  <r>
    <n v="1789"/>
    <d v="2017-10-04T00:00:00"/>
    <d v="2018-01-05T00:00:00"/>
    <s v="En Tiempo"/>
    <s v="Cádiz"/>
    <x v="5"/>
    <n v="78"/>
    <s v="Alquiler"/>
    <n v="29134"/>
    <n v="785760"/>
    <n v="628608"/>
    <n v="128018"/>
    <s v="Ángeles"/>
    <x v="10"/>
  </r>
  <r>
    <n v="1790"/>
    <d v="2017-10-04T00:00:00"/>
    <d v="2018-08-11T00:00:00"/>
    <s v="Demorado"/>
    <s v="Cádiz"/>
    <x v="6"/>
    <n v="235"/>
    <s v="Venta"/>
    <n v="86751.56"/>
    <n v="2220849"/>
    <n v="1776679.2"/>
    <n v="357418.24000000005"/>
    <s v="Sabrina"/>
    <x v="2"/>
  </r>
  <r>
    <n v="1791"/>
    <d v="2017-10-04T00:00:00"/>
    <d v="2018-05-24T00:00:00"/>
    <s v="Demorado"/>
    <s v="Cádiz"/>
    <x v="6"/>
    <n v="222"/>
    <s v="Venta"/>
    <n v="68869.679999999993"/>
    <n v="1783877"/>
    <n v="1427101.6"/>
    <n v="287905.71999999991"/>
    <s v="Romina"/>
    <x v="4"/>
  </r>
  <r>
    <n v="1792"/>
    <d v="2017-10-05T00:00:00"/>
    <d v="2018-10-02T00:00:00"/>
    <s v="Demorado"/>
    <s v="Málaga"/>
    <x v="1"/>
    <n v="100"/>
    <s v="Venta"/>
    <n v="30983.599999999999"/>
    <n v="841025"/>
    <n v="672820"/>
    <n v="137221.4"/>
    <s v="Arturo"/>
    <x v="11"/>
  </r>
  <r>
    <n v="1793"/>
    <d v="2017-10-05T00:00:00"/>
    <d v="2018-02-28T00:00:00"/>
    <s v="En Tiempo"/>
    <s v="Córdoba"/>
    <x v="2"/>
    <n v="271"/>
    <s v="Venta"/>
    <n v="69509.08"/>
    <n v="1789537"/>
    <n v="1431629.6"/>
    <n v="288398.31999999989"/>
    <s v="Carlos"/>
    <x v="9"/>
  </r>
  <r>
    <n v="1794"/>
    <d v="2017-10-05T00:00:00"/>
    <d v="2018-02-15T00:00:00"/>
    <s v="En Tiempo"/>
    <s v="Cádiz"/>
    <x v="4"/>
    <n v="114"/>
    <s v="Venta"/>
    <n v="38210.559999999998"/>
    <n v="1006799"/>
    <n v="805439.2"/>
    <n v="163149.24000000005"/>
    <s v="Sabrina"/>
    <x v="12"/>
  </r>
  <r>
    <n v="1795"/>
    <d v="2017-10-05T00:00:00"/>
    <d v="2018-05-03T00:00:00"/>
    <s v="Demorado"/>
    <s v="Sevilla"/>
    <x v="6"/>
    <n v="217"/>
    <s v="Venta"/>
    <n v="56162.400000000001"/>
    <n v="1456645"/>
    <n v="1165316"/>
    <n v="235166.6"/>
    <s v="Iván"/>
    <x v="3"/>
  </r>
  <r>
    <n v="1796"/>
    <d v="2017-10-06T00:00:00"/>
    <d v="2018-05-31T00:00:00"/>
    <s v="Demorado"/>
    <s v="Córdoba"/>
    <x v="6"/>
    <n v="201"/>
    <s v="Venta"/>
    <n v="71822.2"/>
    <n v="1848165"/>
    <n v="1478532"/>
    <n v="297810.8"/>
    <s v="Iván"/>
    <x v="3"/>
  </r>
  <r>
    <n v="1797"/>
    <d v="2017-10-06T00:00:00"/>
    <d v="2018-10-06T00:00:00"/>
    <s v="Demorado"/>
    <s v="Córdoba"/>
    <x v="1"/>
    <n v="128"/>
    <s v="Venta"/>
    <n v="34444.800000000003"/>
    <n v="918905"/>
    <n v="735124"/>
    <n v="149336.20000000001"/>
    <s v="Romina"/>
    <x v="4"/>
  </r>
  <r>
    <n v="1798"/>
    <d v="2017-10-06T00:00:00"/>
    <d v="2018-06-02T00:00:00"/>
    <s v="Demorado"/>
    <s v="Cádiz"/>
    <x v="1"/>
    <n v="204"/>
    <s v="Venta"/>
    <n v="60323.92"/>
    <n v="1559483"/>
    <n v="1247586.3999999999"/>
    <n v="251572.68000000011"/>
    <s v="Sabrina"/>
    <x v="11"/>
  </r>
  <r>
    <n v="1799"/>
    <d v="2017-10-06T00:00:00"/>
    <d v="2018-06-18T00:00:00"/>
    <s v="Demorado"/>
    <s v="Córdoba"/>
    <x v="0"/>
    <n v="285"/>
    <s v="Venta"/>
    <n v="89173.04"/>
    <n v="2286061"/>
    <n v="1828848.8"/>
    <n v="368039.16"/>
    <s v="Romina"/>
    <x v="10"/>
  </r>
  <r>
    <n v="1800"/>
    <d v="2017-10-06T00:00:00"/>
    <d v="2018-08-02T00:00:00"/>
    <s v="Demorado"/>
    <s v="Córdoba"/>
    <x v="0"/>
    <n v="155"/>
    <s v="Venta"/>
    <n v="52105.8"/>
    <n v="1356005"/>
    <n v="1084804"/>
    <n v="219095.2"/>
    <s v="Iván"/>
    <x v="8"/>
  </r>
  <r>
    <n v="1801"/>
    <d v="2017-10-06T00:00:00"/>
    <d v="2018-07-29T00:00:00"/>
    <s v="Demorado"/>
    <s v="Málaga"/>
    <x v="6"/>
    <n v="121"/>
    <s v="Venta"/>
    <n v="46947.88"/>
    <n v="1241207"/>
    <n v="992965.6"/>
    <n v="201293.52000000002"/>
    <s v="Carlos"/>
    <x v="8"/>
  </r>
  <r>
    <n v="1802"/>
    <d v="2017-10-07T00:00:00"/>
    <d v="2018-06-19T00:00:00"/>
    <s v="Demorado"/>
    <s v="Córdoba"/>
    <x v="5"/>
    <n v="151"/>
    <s v="Venta"/>
    <n v="35240.239999999998"/>
    <n v="946091"/>
    <n v="756872.8"/>
    <n v="153977.95999999996"/>
    <s v="Romina"/>
    <x v="15"/>
  </r>
  <r>
    <n v="1803"/>
    <d v="2017-10-07T00:00:00"/>
    <d v="2018-09-10T00:00:00"/>
    <s v="Demorado"/>
    <s v="Málaga"/>
    <x v="6"/>
    <n v="249"/>
    <s v="Venta"/>
    <n v="94382.12"/>
    <n v="2414938"/>
    <n v="1931950.4"/>
    <n v="388605.4800000001"/>
    <s v="Sabrina"/>
    <x v="10"/>
  </r>
  <r>
    <n v="1804"/>
    <d v="2017-10-07T00:00:00"/>
    <d v="2018-01-23T00:00:00"/>
    <s v="En Tiempo"/>
    <s v="Málaga"/>
    <x v="5"/>
    <n v="110"/>
    <s v="Venta"/>
    <n v="33125.440000000002"/>
    <n v="894421"/>
    <n v="715536.8"/>
    <n v="145758.75999999995"/>
    <s v="Sabrina"/>
    <x v="9"/>
  </r>
  <r>
    <n v="1805"/>
    <d v="2017-10-07T00:00:00"/>
    <d v="2018-07-19T00:00:00"/>
    <s v="Demorado"/>
    <s v="Málaga"/>
    <x v="0"/>
    <n v="239"/>
    <s v="Venta"/>
    <n v="77764.160000000003"/>
    <n v="1999589"/>
    <n v="1599671.2"/>
    <n v="322153.64"/>
    <s v="Arturo"/>
    <x v="9"/>
  </r>
  <r>
    <n v="1806"/>
    <d v="2017-10-08T00:00:00"/>
    <d v="2018-02-02T00:00:00"/>
    <s v="En Tiempo"/>
    <s v="Sevilla"/>
    <x v="0"/>
    <n v="260"/>
    <s v="Venta"/>
    <n v="44694.080000000002"/>
    <n v="1169837"/>
    <n v="935869.6"/>
    <n v="189273.32"/>
    <s v="Arturo"/>
    <x v="6"/>
  </r>
  <r>
    <n v="1807"/>
    <d v="2017-10-09T00:00:00"/>
    <d v="2018-09-01T00:00:00"/>
    <s v="Demorado"/>
    <s v="Málaga"/>
    <x v="4"/>
    <n v="207"/>
    <s v="Venta"/>
    <n v="49084.24"/>
    <n v="1280541"/>
    <n v="1024432.8"/>
    <n v="207023.95999999996"/>
    <s v="Ángeles"/>
    <x v="15"/>
  </r>
  <r>
    <n v="1808"/>
    <d v="2017-10-09T00:00:00"/>
    <d v="2018-06-08T00:00:00"/>
    <s v="Demorado"/>
    <s v="Córdoba"/>
    <x v="5"/>
    <n v="123"/>
    <s v="Alquiler"/>
    <n v="28751.8"/>
    <n v="772430"/>
    <n v="617944"/>
    <n v="125734.2"/>
    <s v="Carlos"/>
    <x v="2"/>
  </r>
  <r>
    <n v="1809"/>
    <d v="2017-10-11T00:00:00"/>
    <d v="2018-05-07T00:00:00"/>
    <s v="Demorado"/>
    <s v="Córdoba"/>
    <x v="6"/>
    <n v="146"/>
    <s v="Venta"/>
    <n v="54352.28"/>
    <n v="1419192"/>
    <n v="1135353.6000000001"/>
    <n v="229486.11999999991"/>
    <s v="Ángeles"/>
    <x v="15"/>
  </r>
  <r>
    <n v="1810"/>
    <d v="2017-10-11T00:00:00"/>
    <d v="2018-05-15T00:00:00"/>
    <s v="Demorado"/>
    <s v="Cádiz"/>
    <x v="6"/>
    <n v="59"/>
    <s v="Alquiler"/>
    <n v="17996.36"/>
    <n v="516869"/>
    <n v="413495.2"/>
    <n v="85377.439999999988"/>
    <s v="Romina"/>
    <x v="4"/>
  </r>
  <r>
    <n v="1811"/>
    <d v="2017-10-12T00:00:00"/>
    <d v="2018-05-12T00:00:00"/>
    <s v="Demorado"/>
    <s v="Sevilla"/>
    <x v="3"/>
    <n v="208"/>
    <s v="Venta"/>
    <n v="57967.199999999997"/>
    <n v="1509665"/>
    <n v="1207732"/>
    <n v="243965.8"/>
    <s v="Arturo"/>
    <x v="13"/>
  </r>
  <r>
    <n v="1812"/>
    <d v="2017-10-12T00:00:00"/>
    <d v="2018-05-22T00:00:00"/>
    <s v="Demorado"/>
    <s v="Sevilla"/>
    <x v="1"/>
    <n v="119"/>
    <s v="Venta"/>
    <n v="37211.96"/>
    <n v="982109"/>
    <n v="785687.2"/>
    <n v="159209.84000000005"/>
    <s v="Carlos"/>
    <x v="3"/>
  </r>
  <r>
    <n v="1813"/>
    <d v="2017-10-12T00:00:00"/>
    <d v="2018-02-21T00:00:00"/>
    <s v="En Tiempo"/>
    <s v="Sevilla"/>
    <x v="4"/>
    <n v="243"/>
    <s v="Venta"/>
    <n v="79561.48"/>
    <n v="2046797"/>
    <n v="1637437.6"/>
    <n v="329797.91999999993"/>
    <s v="Ángeles"/>
    <x v="1"/>
  </r>
  <r>
    <n v="1814"/>
    <d v="2017-10-12T00:00:00"/>
    <d v="2018-04-18T00:00:00"/>
    <s v="Demorado"/>
    <s v="Córdoba"/>
    <x v="3"/>
    <n v="49"/>
    <s v="Alquiler"/>
    <n v="12832.68"/>
    <n v="382677"/>
    <n v="306141.59999999998"/>
    <n v="63702.720000000023"/>
    <s v="Ángeles"/>
    <x v="8"/>
  </r>
  <r>
    <n v="1815"/>
    <d v="2017-10-12T00:00:00"/>
    <d v="2018-09-12T00:00:00"/>
    <s v="Demorado"/>
    <s v="Sevilla"/>
    <x v="3"/>
    <n v="69"/>
    <s v="Alquiler"/>
    <n v="26267.279999999999"/>
    <n v="722717"/>
    <n v="578173.6"/>
    <n v="118276.12000000002"/>
    <s v="Sabrina"/>
    <x v="11"/>
  </r>
  <r>
    <n v="1816"/>
    <d v="2017-10-12T00:00:00"/>
    <d v="2018-02-05T00:00:00"/>
    <s v="En Tiempo"/>
    <s v="Cádiz"/>
    <x v="3"/>
    <n v="113"/>
    <s v="Venta"/>
    <n v="41069"/>
    <n v="1086485"/>
    <n v="869188"/>
    <n v="176228"/>
    <s v="Arturo"/>
    <x v="3"/>
  </r>
  <r>
    <n v="1817"/>
    <d v="2017-10-13T00:00:00"/>
    <d v="2018-09-29T00:00:00"/>
    <s v="Demorado"/>
    <s v="Cádiz"/>
    <x v="6"/>
    <n v="69"/>
    <s v="Alquiler"/>
    <n v="13705.04"/>
    <n v="405161"/>
    <n v="324128.8"/>
    <n v="67327.16"/>
    <s v="Sabrina"/>
    <x v="2"/>
  </r>
  <r>
    <n v="1818"/>
    <d v="2017-10-13T00:00:00"/>
    <d v="2018-05-25T00:00:00"/>
    <s v="Demorado"/>
    <s v="Córdoba"/>
    <x v="6"/>
    <n v="250"/>
    <s v="Venta"/>
    <n v="81884.399999999994"/>
    <n v="2099945"/>
    <n v="1679956"/>
    <n v="338104.6"/>
    <s v="Sabrina"/>
    <x v="15"/>
  </r>
  <r>
    <n v="1819"/>
    <d v="2017-10-13T00:00:00"/>
    <d v="2018-06-20T00:00:00"/>
    <s v="Demorado"/>
    <s v="Córdoba"/>
    <x v="3"/>
    <n v="239"/>
    <s v="Venta"/>
    <n v="63259.199999999997"/>
    <n v="1642215"/>
    <n v="1313772"/>
    <n v="265183.8"/>
    <s v="Arturo"/>
    <x v="10"/>
  </r>
  <r>
    <n v="1820"/>
    <d v="2017-10-14T00:00:00"/>
    <d v="2018-08-16T00:00:00"/>
    <s v="Demorado"/>
    <s v="Córdoba"/>
    <x v="3"/>
    <n v="119"/>
    <s v="Alquiler"/>
    <n v="19161.88"/>
    <n v="533757"/>
    <n v="427005.6"/>
    <n v="87589.520000000019"/>
    <s v="Sabrina"/>
    <x v="0"/>
  </r>
  <r>
    <n v="1821"/>
    <d v="2017-10-14T00:00:00"/>
    <d v="2018-06-21T00:00:00"/>
    <s v="Demorado"/>
    <s v="Córdoba"/>
    <x v="6"/>
    <n v="203"/>
    <s v="Venta"/>
    <n v="61274.04"/>
    <n v="1592711"/>
    <n v="1274168.8"/>
    <n v="257268.15999999995"/>
    <s v="Romina"/>
    <x v="5"/>
  </r>
  <r>
    <n v="1822"/>
    <d v="2017-10-15T00:00:00"/>
    <d v="2018-02-09T00:00:00"/>
    <s v="En Tiempo"/>
    <s v="Málaga"/>
    <x v="3"/>
    <n v="78"/>
    <s v="Alquiler"/>
    <n v="16747.599999999999"/>
    <n v="474125"/>
    <n v="379300"/>
    <n v="78077.399999999994"/>
    <s v="Ángeles"/>
    <x v="11"/>
  </r>
  <r>
    <n v="1823"/>
    <d v="2017-10-15T00:00:00"/>
    <d v="2018-08-02T00:00:00"/>
    <s v="Demorado"/>
    <s v="Málaga"/>
    <x v="1"/>
    <n v="268"/>
    <s v="Venta"/>
    <n v="92414.92"/>
    <n v="2370608"/>
    <n v="1896486.4"/>
    <n v="381706.68000000011"/>
    <s v="Carlos"/>
    <x v="10"/>
  </r>
  <r>
    <n v="1824"/>
    <d v="2017-10-15T00:00:00"/>
    <d v="2018-04-18T00:00:00"/>
    <s v="Demorado"/>
    <s v="Cádiz"/>
    <x v="1"/>
    <n v="254"/>
    <s v="Venta"/>
    <n v="84379.36"/>
    <n v="2172669"/>
    <n v="1738135.2"/>
    <n v="350154.44000000006"/>
    <s v="Iván"/>
    <x v="11"/>
  </r>
  <r>
    <n v="1825"/>
    <d v="2017-10-15T00:00:00"/>
    <d v="2018-03-11T00:00:00"/>
    <s v="En Tiempo"/>
    <s v="Cádiz"/>
    <x v="6"/>
    <n v="256"/>
    <s v="Venta"/>
    <n v="94869"/>
    <n v="2427235"/>
    <n v="1941788"/>
    <n v="390578"/>
    <s v="Arturo"/>
    <x v="11"/>
  </r>
  <r>
    <n v="1826"/>
    <d v="2017-10-16T00:00:00"/>
    <d v="2018-03-27T00:00:00"/>
    <s v="Demorado"/>
    <s v="Sevilla"/>
    <x v="1"/>
    <n v="225"/>
    <s v="Venta"/>
    <n v="38806.44"/>
    <n v="1031021"/>
    <n v="824816.8"/>
    <n v="167397.75999999995"/>
    <s v="Carlos"/>
    <x v="6"/>
  </r>
  <r>
    <n v="1827"/>
    <d v="2017-10-16T00:00:00"/>
    <d v="2018-05-06T00:00:00"/>
    <s v="Demorado"/>
    <s v="Sevilla"/>
    <x v="0"/>
    <n v="141"/>
    <s v="Venta"/>
    <n v="45743.4"/>
    <n v="1206345"/>
    <n v="965076"/>
    <n v="195525.6"/>
    <s v="Carlos"/>
    <x v="3"/>
  </r>
  <r>
    <n v="1828"/>
    <d v="2017-10-16T00:00:00"/>
    <d v="2018-01-22T00:00:00"/>
    <s v="En Tiempo"/>
    <s v="Málaga"/>
    <x v="0"/>
    <n v="208"/>
    <s v="Venta"/>
    <n v="66423.16"/>
    <n v="1724089"/>
    <n v="1379271.2"/>
    <n v="278394.64"/>
    <s v="Sabrina"/>
    <x v="10"/>
  </r>
  <r>
    <n v="1829"/>
    <d v="2017-10-17T00:00:00"/>
    <d v="2018-08-27T00:00:00"/>
    <s v="Demorado"/>
    <s v="Cádiz"/>
    <x v="3"/>
    <n v="154"/>
    <s v="Alquiler"/>
    <n v="27775.52"/>
    <n v="761048"/>
    <n v="608838.40000000002"/>
    <n v="124434.07999999997"/>
    <s v="Iván"/>
    <x v="6"/>
  </r>
  <r>
    <n v="1830"/>
    <d v="2017-10-17T00:00:00"/>
    <d v="2018-03-06T00:00:00"/>
    <s v="En Tiempo"/>
    <s v="Sevilla"/>
    <x v="0"/>
    <n v="195"/>
    <s v="Venta"/>
    <n v="73491.679999999993"/>
    <n v="1904177"/>
    <n v="1523341.6"/>
    <n v="307343.71999999991"/>
    <s v="Iván"/>
    <x v="4"/>
  </r>
  <r>
    <n v="1831"/>
    <d v="2017-10-17T00:00:00"/>
    <d v="2018-05-30T00:00:00"/>
    <s v="Demorado"/>
    <s v="Cádiz"/>
    <x v="4"/>
    <n v="149"/>
    <s v="Venta"/>
    <n v="38794.959999999999"/>
    <n v="1027709"/>
    <n v="822167.2"/>
    <n v="166746.84000000005"/>
    <s v="Romina"/>
    <x v="5"/>
  </r>
  <r>
    <n v="1832"/>
    <d v="2017-10-18T00:00:00"/>
    <d v="2018-08-26T00:00:00"/>
    <s v="Demorado"/>
    <s v="Cádiz"/>
    <x v="2"/>
    <n v="205"/>
    <s v="Venta"/>
    <n v="50653.72"/>
    <n v="1321053"/>
    <n v="1056842.3999999999"/>
    <n v="213556.88000000009"/>
    <s v="Romina"/>
    <x v="10"/>
  </r>
  <r>
    <n v="1833"/>
    <d v="2017-10-18T00:00:00"/>
    <d v="2018-01-18T00:00:00"/>
    <s v="En Tiempo"/>
    <s v="Cádiz"/>
    <x v="6"/>
    <n v="64"/>
    <s v="Alquiler"/>
    <n v="14802.32"/>
    <n v="425068"/>
    <n v="340054.4"/>
    <n v="70211.27999999997"/>
    <s v="Iván"/>
    <x v="15"/>
  </r>
  <r>
    <n v="1834"/>
    <d v="2017-10-18T00:00:00"/>
    <d v="2018-04-09T00:00:00"/>
    <s v="Demorado"/>
    <s v="Sevilla"/>
    <x v="1"/>
    <n v="152"/>
    <s v="Venta"/>
    <n v="46596.12"/>
    <n v="1218538"/>
    <n v="974830.4"/>
    <n v="197111.47999999998"/>
    <s v="Carlos"/>
    <x v="9"/>
  </r>
  <r>
    <n v="1835"/>
    <d v="2017-10-19T00:00:00"/>
    <d v="2018-03-20T00:00:00"/>
    <s v="Demorado"/>
    <s v="Málaga"/>
    <x v="1"/>
    <n v="63"/>
    <s v="Alquiler"/>
    <n v="19240.599999999999"/>
    <n v="548325"/>
    <n v="438660"/>
    <n v="90424.4"/>
    <s v="Ángeles"/>
    <x v="4"/>
  </r>
  <r>
    <n v="1836"/>
    <d v="2017-10-20T00:00:00"/>
    <d v="2018-06-01T00:00:00"/>
    <s v="Demorado"/>
    <s v="Sevilla"/>
    <x v="0"/>
    <n v="128"/>
    <s v="Alquiler"/>
    <n v="28889.56"/>
    <n v="782349"/>
    <n v="625879.19999999995"/>
    <n v="127580.24000000005"/>
    <s v="Ángeles"/>
    <x v="10"/>
  </r>
  <r>
    <n v="1837"/>
    <d v="2017-10-20T00:00:00"/>
    <d v="2018-08-08T00:00:00"/>
    <s v="Demorado"/>
    <s v="Córdoba"/>
    <x v="2"/>
    <n v="40"/>
    <s v="Alquiler"/>
    <n v="8443.0400000000009"/>
    <n v="273661"/>
    <n v="218928.8"/>
    <n v="46289.160000000011"/>
    <s v="Ángeles"/>
    <x v="7"/>
  </r>
  <r>
    <n v="1838"/>
    <d v="2017-10-20T00:00:00"/>
    <d v="2018-08-29T00:00:00"/>
    <s v="Demorado"/>
    <s v="Sevilla"/>
    <x v="0"/>
    <n v="210"/>
    <s v="Venta"/>
    <n v="64681.56"/>
    <n v="1679149"/>
    <n v="1343319.2"/>
    <n v="271148.24000000005"/>
    <s v="Sabrina"/>
    <x v="1"/>
  </r>
  <r>
    <n v="1839"/>
    <d v="2017-10-21T00:00:00"/>
    <d v="2018-06-28T00:00:00"/>
    <s v="Demorado"/>
    <s v="Córdoba"/>
    <x v="1"/>
    <n v="252"/>
    <s v="Venta"/>
    <n v="97884.4"/>
    <n v="2511995"/>
    <n v="2009596"/>
    <n v="404514.6"/>
    <s v="Iván"/>
    <x v="4"/>
  </r>
  <r>
    <n v="1840"/>
    <d v="2017-10-22T00:00:00"/>
    <d v="2018-05-12T00:00:00"/>
    <s v="Demorado"/>
    <s v="Málaga"/>
    <x v="0"/>
    <n v="271"/>
    <s v="Venta"/>
    <n v="60747.839999999997"/>
    <n v="1580981"/>
    <n v="1264784.8"/>
    <n v="255448.35999999996"/>
    <s v="Romina"/>
    <x v="13"/>
  </r>
  <r>
    <n v="1841"/>
    <d v="2017-10-22T00:00:00"/>
    <d v="2018-06-19T00:00:00"/>
    <s v="Demorado"/>
    <s v="Cádiz"/>
    <x v="4"/>
    <n v="42"/>
    <s v="Alquiler"/>
    <n v="17048.68"/>
    <n v="488902"/>
    <n v="391121.6"/>
    <n v="80731.72000000003"/>
    <s v="Sabrina"/>
    <x v="8"/>
  </r>
  <r>
    <n v="1842"/>
    <d v="2017-10-22T00:00:00"/>
    <d v="2018-09-05T00:00:00"/>
    <s v="Demorado"/>
    <s v="Cádiz"/>
    <x v="5"/>
    <n v="250"/>
    <s v="Venta"/>
    <n v="90875.32"/>
    <n v="2335693"/>
    <n v="1868554.4"/>
    <n v="376263.28000000009"/>
    <s v="Arturo"/>
    <x v="10"/>
  </r>
  <r>
    <n v="1843"/>
    <d v="2017-10-22T00:00:00"/>
    <d v="2018-07-10T00:00:00"/>
    <s v="Demorado"/>
    <s v="Córdoba"/>
    <x v="3"/>
    <n v="91"/>
    <s v="Venta"/>
    <n v="37294"/>
    <n v="991985"/>
    <n v="793588"/>
    <n v="161103"/>
    <s v="Sabrina"/>
    <x v="7"/>
  </r>
  <r>
    <n v="1844"/>
    <d v="2017-10-23T00:00:00"/>
    <d v="2018-03-16T00:00:00"/>
    <s v="En Tiempo"/>
    <s v="Cádiz"/>
    <x v="4"/>
    <n v="104"/>
    <s v="Alquiler"/>
    <n v="25129.279999999999"/>
    <n v="694642"/>
    <n v="555713.6"/>
    <n v="113799.12000000002"/>
    <s v="Arturo"/>
    <x v="9"/>
  </r>
  <r>
    <n v="1845"/>
    <d v="2017-10-25T00:00:00"/>
    <d v="2018-09-05T00:00:00"/>
    <s v="Demorado"/>
    <s v="Málaga"/>
    <x v="5"/>
    <n v="152"/>
    <s v="Venta"/>
    <n v="36836.44"/>
    <n v="975321"/>
    <n v="780256.8"/>
    <n v="158227.75999999995"/>
    <s v="Iván"/>
    <x v="1"/>
  </r>
  <r>
    <n v="1846"/>
    <d v="2017-10-26T00:00:00"/>
    <d v="2018-10-15T00:00:00"/>
    <s v="Demorado"/>
    <s v="Sevilla"/>
    <x v="2"/>
    <n v="201"/>
    <s v="Venta"/>
    <n v="62675.4"/>
    <n v="1633845"/>
    <n v="1307076"/>
    <n v="264093.59999999998"/>
    <s v="Romina"/>
    <x v="12"/>
  </r>
  <r>
    <n v="1847"/>
    <d v="2017-10-27T00:00:00"/>
    <d v="2018-09-07T00:00:00"/>
    <s v="Demorado"/>
    <s v="Cádiz"/>
    <x v="4"/>
    <n v="175"/>
    <s v="Venta"/>
    <n v="58882.36"/>
    <n v="1535619"/>
    <n v="1228495.2"/>
    <n v="248241.44000000006"/>
    <s v="Carlos"/>
    <x v="5"/>
  </r>
  <r>
    <n v="1848"/>
    <d v="2017-10-27T00:00:00"/>
    <d v="2018-05-02T00:00:00"/>
    <s v="Demorado"/>
    <s v="Cádiz"/>
    <x v="0"/>
    <n v="259"/>
    <s v="Venta"/>
    <n v="52414.239999999998"/>
    <n v="1364091"/>
    <n v="1091272.8"/>
    <n v="220403.95999999996"/>
    <s v="Ángeles"/>
    <x v="11"/>
  </r>
  <r>
    <n v="1849"/>
    <d v="2017-10-28T00:00:00"/>
    <d v="2018-04-10T00:00:00"/>
    <s v="Demorado"/>
    <s v="Sevilla"/>
    <x v="6"/>
    <n v="155"/>
    <s v="Venta"/>
    <n v="30627.8"/>
    <n v="817605"/>
    <n v="654084"/>
    <n v="132893.20000000001"/>
    <s v="Arturo"/>
    <x v="0"/>
  </r>
  <r>
    <n v="1850"/>
    <d v="2017-10-28T00:00:00"/>
    <d v="2018-05-28T00:00:00"/>
    <s v="Demorado"/>
    <s v="Sevilla"/>
    <x v="3"/>
    <n v="211"/>
    <s v="Venta"/>
    <n v="38953"/>
    <n v="1028385"/>
    <n v="822708"/>
    <n v="166724"/>
    <s v="Iván"/>
    <x v="12"/>
  </r>
  <r>
    <n v="1851"/>
    <d v="2017-10-28T00:00:00"/>
    <d v="2018-03-24T00:00:00"/>
    <s v="En Tiempo"/>
    <s v="Málaga"/>
    <x v="1"/>
    <n v="155"/>
    <s v="Venta"/>
    <n v="37181.279999999999"/>
    <n v="994067"/>
    <n v="795253.6"/>
    <n v="161632.12000000002"/>
    <s v="Carlos"/>
    <x v="8"/>
  </r>
  <r>
    <n v="1852"/>
    <d v="2017-10-28T00:00:00"/>
    <d v="2018-10-28T00:00:00"/>
    <s v="Demorado"/>
    <s v="Cádiz"/>
    <x v="4"/>
    <n v="160"/>
    <s v="Venta"/>
    <n v="55863.4"/>
    <n v="1457545"/>
    <n v="1166036"/>
    <n v="235645.6"/>
    <s v="Sabrina"/>
    <x v="8"/>
  </r>
  <r>
    <n v="1853"/>
    <d v="2017-10-28T00:00:00"/>
    <d v="2018-03-12T00:00:00"/>
    <s v="En Tiempo"/>
    <s v="Sevilla"/>
    <x v="1"/>
    <n v="218"/>
    <s v="Venta"/>
    <n v="55790.96"/>
    <n v="1459109"/>
    <n v="1167287.2"/>
    <n v="236030.84000000005"/>
    <s v="Sabrina"/>
    <x v="11"/>
  </r>
  <r>
    <n v="1854"/>
    <d v="2017-10-28T00:00:00"/>
    <d v="2018-10-28T00:00:00"/>
    <s v="Demorado"/>
    <s v="Sevilla"/>
    <x v="1"/>
    <n v="242"/>
    <s v="Venta"/>
    <n v="74347.16"/>
    <n v="1915439"/>
    <n v="1532351.2"/>
    <n v="308740.64"/>
    <s v="Sabrina"/>
    <x v="13"/>
  </r>
  <r>
    <n v="1855"/>
    <d v="2017-10-29T00:00:00"/>
    <d v="2018-02-08T00:00:00"/>
    <s v="En Tiempo"/>
    <s v="Cádiz"/>
    <x v="5"/>
    <n v="155"/>
    <s v="Venta"/>
    <n v="49804.6"/>
    <n v="1299525"/>
    <n v="1039620"/>
    <n v="210100.4"/>
    <s v="Iván"/>
    <x v="0"/>
  </r>
  <r>
    <n v="1856"/>
    <d v="2017-10-29T00:00:00"/>
    <d v="2018-04-25T00:00:00"/>
    <s v="Demorado"/>
    <s v="Málaga"/>
    <x v="0"/>
    <n v="280"/>
    <s v="Venta"/>
    <n v="98008.4"/>
    <n v="2504445"/>
    <n v="2003556"/>
    <n v="402880.6"/>
    <s v="Arturo"/>
    <x v="9"/>
  </r>
  <r>
    <n v="1857"/>
    <d v="2017-10-30T00:00:00"/>
    <d v="2018-08-19T00:00:00"/>
    <s v="Demorado"/>
    <s v="Málaga"/>
    <x v="4"/>
    <n v="249"/>
    <s v="Venta"/>
    <n v="95089.16"/>
    <n v="2430689"/>
    <n v="1944551.2"/>
    <n v="391048.64"/>
    <s v="Ángeles"/>
    <x v="3"/>
  </r>
  <r>
    <n v="1858"/>
    <d v="2017-10-30T00:00:00"/>
    <d v="2018-10-28T00:00:00"/>
    <s v="Demorado"/>
    <s v="Sevilla"/>
    <x v="2"/>
    <n v="98"/>
    <s v="Alquiler"/>
    <n v="20613.32"/>
    <n v="573218"/>
    <n v="458574.4"/>
    <n v="94030.27999999997"/>
    <s v="Ángeles"/>
    <x v="9"/>
  </r>
  <r>
    <n v="1859"/>
    <d v="2017-10-31T00:00:00"/>
    <d v="2018-10-18T00:00:00"/>
    <s v="Demorado"/>
    <s v="Cádiz"/>
    <x v="4"/>
    <n v="211"/>
    <s v="Venta"/>
    <n v="74127.520000000004"/>
    <n v="1919573"/>
    <n v="1535658.4"/>
    <n v="309787.08000000007"/>
    <s v="Arturo"/>
    <x v="12"/>
  </r>
  <r>
    <n v="1860"/>
    <d v="2017-11-01T00:00:00"/>
    <d v="2018-04-23T00:00:00"/>
    <s v="Demorado"/>
    <s v="Córdoba"/>
    <x v="0"/>
    <n v="206"/>
    <s v="Venta"/>
    <n v="82745.16"/>
    <n v="2120264"/>
    <n v="1696211.2"/>
    <n v="341307.64"/>
    <s v="Ángeles"/>
    <x v="12"/>
  </r>
  <r>
    <n v="1861"/>
    <d v="2017-11-02T00:00:00"/>
    <d v="2018-10-10T00:00:00"/>
    <s v="Demorado"/>
    <s v="Córdoba"/>
    <x v="0"/>
    <n v="222"/>
    <s v="Venta"/>
    <n v="77170.600000000006"/>
    <n v="1981325"/>
    <n v="1585060"/>
    <n v="319094.40000000002"/>
    <s v="Ángeles"/>
    <x v="8"/>
  </r>
  <r>
    <n v="1862"/>
    <d v="2017-11-02T00:00:00"/>
    <d v="2018-05-12T00:00:00"/>
    <s v="Demorado"/>
    <s v="Málaga"/>
    <x v="2"/>
    <n v="242"/>
    <s v="Venta"/>
    <n v="88249.16"/>
    <n v="2257814"/>
    <n v="1806251.2"/>
    <n v="363313.64"/>
    <s v="Arturo"/>
    <x v="15"/>
  </r>
  <r>
    <n v="1863"/>
    <d v="2017-11-02T00:00:00"/>
    <d v="2018-03-23T00:00:00"/>
    <s v="En Tiempo"/>
    <s v="Málaga"/>
    <x v="2"/>
    <n v="79"/>
    <s v="Alquiler"/>
    <n v="15519.88"/>
    <n v="454357"/>
    <n v="363485.6"/>
    <n v="75351.520000000019"/>
    <s v="Sabrina"/>
    <x v="13"/>
  </r>
  <r>
    <n v="1864"/>
    <d v="2017-11-02T00:00:00"/>
    <d v="2018-06-29T00:00:00"/>
    <s v="Demorado"/>
    <s v="Córdoba"/>
    <x v="5"/>
    <n v="60"/>
    <s v="Alquiler"/>
    <n v="11003.52"/>
    <n v="340598"/>
    <n v="272478.40000000002"/>
    <n v="57116.079999999973"/>
    <s v="Carlos"/>
    <x v="1"/>
  </r>
  <r>
    <n v="1865"/>
    <d v="2017-11-03T00:00:00"/>
    <d v="2018-04-05T00:00:00"/>
    <s v="Demorado"/>
    <s v="Córdoba"/>
    <x v="2"/>
    <n v="65"/>
    <s v="Alquiler"/>
    <n v="10888.28"/>
    <n v="335892"/>
    <n v="268713.59999999998"/>
    <n v="56290.120000000024"/>
    <s v="Ángeles"/>
    <x v="0"/>
  </r>
  <r>
    <n v="1866"/>
    <d v="2017-11-03T00:00:00"/>
    <d v="2018-06-12T00:00:00"/>
    <s v="Demorado"/>
    <s v="Córdoba"/>
    <x v="6"/>
    <n v="67"/>
    <s v="Alquiler"/>
    <n v="20625.599999999999"/>
    <n v="577375"/>
    <n v="461900"/>
    <n v="94849.4"/>
    <s v="Iván"/>
    <x v="9"/>
  </r>
  <r>
    <n v="1867"/>
    <d v="2017-11-03T00:00:00"/>
    <d v="2018-05-27T00:00:00"/>
    <s v="Demorado"/>
    <s v="Córdoba"/>
    <x v="0"/>
    <n v="105"/>
    <s v="Alquiler"/>
    <n v="19696.84"/>
    <n v="551081"/>
    <n v="440864.8"/>
    <n v="90519.360000000015"/>
    <s v="Sabrina"/>
    <x v="15"/>
  </r>
  <r>
    <n v="1868"/>
    <d v="2017-11-04T00:00:00"/>
    <d v="2018-10-25T00:00:00"/>
    <s v="Demorado"/>
    <s v="Cádiz"/>
    <x v="5"/>
    <n v="63"/>
    <s v="Alquiler"/>
    <n v="25642.959999999999"/>
    <n v="703784"/>
    <n v="563027.19999999995"/>
    <n v="115113.84000000005"/>
    <s v="Sabrina"/>
    <x v="2"/>
  </r>
  <r>
    <n v="1869"/>
    <d v="2017-11-04T00:00:00"/>
    <d v="2018-02-09T00:00:00"/>
    <s v="En Tiempo"/>
    <s v="Córdoba"/>
    <x v="4"/>
    <n v="253"/>
    <s v="Venta"/>
    <n v="42298.28"/>
    <n v="1110817"/>
    <n v="888653.6"/>
    <n v="179865.12000000002"/>
    <s v="Carlos"/>
    <x v="7"/>
  </r>
  <r>
    <n v="1870"/>
    <d v="2017-11-04T00:00:00"/>
    <d v="2018-07-21T00:00:00"/>
    <s v="Demorado"/>
    <s v="Cádiz"/>
    <x v="0"/>
    <n v="184"/>
    <s v="Venta"/>
    <n v="74804.72"/>
    <n v="1931778"/>
    <n v="1545422.4"/>
    <n v="311550.88000000012"/>
    <s v="Ángeles"/>
    <x v="8"/>
  </r>
  <r>
    <n v="1871"/>
    <d v="2017-11-05T00:00:00"/>
    <d v="2018-10-29T00:00:00"/>
    <s v="Demorado"/>
    <s v="Córdoba"/>
    <x v="6"/>
    <n v="114"/>
    <s v="Alquiler"/>
    <n v="20240.240000000002"/>
    <n v="559966"/>
    <n v="447972.8"/>
    <n v="91752.960000000006"/>
    <s v="Sabrina"/>
    <x v="2"/>
  </r>
  <r>
    <n v="1872"/>
    <d v="2017-11-05T00:00:00"/>
    <d v="2018-05-05T00:00:00"/>
    <s v="Demorado"/>
    <s v="Cádiz"/>
    <x v="0"/>
    <n v="229"/>
    <s v="Venta"/>
    <n v="64907.88"/>
    <n v="1681232"/>
    <n v="1344985.6"/>
    <n v="271338.5199999999"/>
    <s v="Romina"/>
    <x v="2"/>
  </r>
  <r>
    <n v="1873"/>
    <d v="2017-11-05T00:00:00"/>
    <d v="2018-02-26T00:00:00"/>
    <s v="En Tiempo"/>
    <s v="Córdoba"/>
    <x v="0"/>
    <n v="118"/>
    <s v="Venta"/>
    <n v="45816.88"/>
    <n v="1198657"/>
    <n v="958925.6"/>
    <n v="193914.52000000002"/>
    <s v="Sabrina"/>
    <x v="0"/>
  </r>
  <r>
    <n v="1874"/>
    <d v="2017-11-07T00:00:00"/>
    <d v="2018-04-16T00:00:00"/>
    <s v="Demorado"/>
    <s v="Málaga"/>
    <x v="1"/>
    <n v="124"/>
    <s v="Alquiler"/>
    <n v="27052.400000000001"/>
    <n v="743045"/>
    <n v="594436"/>
    <n v="121556.6"/>
    <s v="Romina"/>
    <x v="9"/>
  </r>
  <r>
    <n v="1875"/>
    <d v="2017-11-07T00:00:00"/>
    <d v="2018-04-22T00:00:00"/>
    <s v="Demorado"/>
    <s v="Córdoba"/>
    <x v="2"/>
    <n v="86"/>
    <s v="Alquiler"/>
    <n v="22353.200000000001"/>
    <n v="625640"/>
    <n v="500512"/>
    <n v="102774.8"/>
    <s v="Romina"/>
    <x v="1"/>
  </r>
  <r>
    <n v="1876"/>
    <d v="2017-11-08T00:00:00"/>
    <d v="2018-09-07T00:00:00"/>
    <s v="Demorado"/>
    <s v="Córdoba"/>
    <x v="6"/>
    <n v="184"/>
    <s v="Venta"/>
    <n v="54019.92"/>
    <n v="1407483"/>
    <n v="1125986.3999999999"/>
    <n v="227476.68000000011"/>
    <s v="Carlos"/>
    <x v="3"/>
  </r>
  <r>
    <n v="1877"/>
    <d v="2017-11-08T00:00:00"/>
    <d v="2018-04-09T00:00:00"/>
    <s v="Demorado"/>
    <s v="Málaga"/>
    <x v="2"/>
    <n v="166"/>
    <s v="Venta"/>
    <n v="43132.480000000003"/>
    <n v="1130372"/>
    <n v="904297.6"/>
    <n v="182941.92"/>
    <s v="Arturo"/>
    <x v="6"/>
  </r>
  <r>
    <n v="1878"/>
    <d v="2017-11-08T00:00:00"/>
    <d v="2018-08-18T00:00:00"/>
    <s v="Demorado"/>
    <s v="Sevilla"/>
    <x v="6"/>
    <n v="165"/>
    <s v="Venta"/>
    <n v="38077.4"/>
    <n v="1011095"/>
    <n v="808876"/>
    <n v="164141.6"/>
    <s v="Ángeles"/>
    <x v="8"/>
  </r>
  <r>
    <n v="1879"/>
    <d v="2017-11-08T00:00:00"/>
    <d v="2018-05-13T00:00:00"/>
    <s v="Demorado"/>
    <s v="Cádiz"/>
    <x v="6"/>
    <n v="52"/>
    <s v="Alquiler"/>
    <n v="9410.52"/>
    <n v="302398"/>
    <n v="241918.4"/>
    <n v="51069.08"/>
    <s v="Sabrina"/>
    <x v="3"/>
  </r>
  <r>
    <n v="1880"/>
    <d v="2017-11-08T00:00:00"/>
    <d v="2018-05-31T00:00:00"/>
    <s v="Demorado"/>
    <s v="Cádiz"/>
    <x v="1"/>
    <n v="148"/>
    <s v="Venta"/>
    <n v="35595.919999999998"/>
    <n v="949283"/>
    <n v="759426.4"/>
    <n v="154260.68"/>
    <s v="Iván"/>
    <x v="4"/>
  </r>
  <r>
    <n v="1881"/>
    <d v="2017-11-09T00:00:00"/>
    <d v="2018-04-09T00:00:00"/>
    <s v="Demorado"/>
    <s v="Sevilla"/>
    <x v="6"/>
    <n v="150"/>
    <s v="Venta"/>
    <n v="46308.12"/>
    <n v="1210688"/>
    <n v="968550.40000000002"/>
    <n v="195829.47999999998"/>
    <s v="Arturo"/>
    <x v="1"/>
  </r>
  <r>
    <n v="1882"/>
    <d v="2017-11-09T00:00:00"/>
    <d v="2018-08-28T00:00:00"/>
    <s v="Demorado"/>
    <s v="Córdoba"/>
    <x v="5"/>
    <n v="183"/>
    <s v="Venta"/>
    <n v="67785.600000000006"/>
    <n v="1750475"/>
    <n v="1400380"/>
    <n v="282309.40000000002"/>
    <s v="Ángeles"/>
    <x v="13"/>
  </r>
  <r>
    <n v="1883"/>
    <d v="2017-11-09T00:00:00"/>
    <d v="2018-09-18T00:00:00"/>
    <s v="Demorado"/>
    <s v="Málaga"/>
    <x v="1"/>
    <n v="150"/>
    <s v="Venta"/>
    <n v="59768.52"/>
    <n v="1545473"/>
    <n v="1236378.3999999999"/>
    <n v="249326.0800000001"/>
    <s v="Iván"/>
    <x v="5"/>
  </r>
  <r>
    <n v="1884"/>
    <d v="2017-11-10T00:00:00"/>
    <d v="2018-04-17T00:00:00"/>
    <s v="Demorado"/>
    <s v="Málaga"/>
    <x v="6"/>
    <n v="241"/>
    <s v="Venta"/>
    <n v="87543.56"/>
    <n v="2252699"/>
    <n v="1802159.2"/>
    <n v="362996.24000000005"/>
    <s v="Ángeles"/>
    <x v="15"/>
  </r>
  <r>
    <n v="1885"/>
    <d v="2017-11-12T00:00:00"/>
    <d v="2018-07-24T00:00:00"/>
    <s v="Demorado"/>
    <s v="Córdoba"/>
    <x v="2"/>
    <n v="220"/>
    <s v="Venta"/>
    <n v="51121"/>
    <n v="1336985"/>
    <n v="1069588"/>
    <n v="216276"/>
    <s v="Romina"/>
    <x v="5"/>
  </r>
  <r>
    <n v="1886"/>
    <d v="2017-11-12T00:00:00"/>
    <d v="2018-03-05T00:00:00"/>
    <s v="En Tiempo"/>
    <s v="Cádiz"/>
    <x v="3"/>
    <n v="267"/>
    <s v="Venta"/>
    <n v="92478.32"/>
    <n v="2369543"/>
    <n v="1895634.4"/>
    <n v="381430.28000000009"/>
    <s v="Carlos"/>
    <x v="7"/>
  </r>
  <r>
    <n v="1887"/>
    <d v="2017-11-13T00:00:00"/>
    <d v="2018-02-19T00:00:00"/>
    <s v="En Tiempo"/>
    <s v="Córdoba"/>
    <x v="0"/>
    <n v="153"/>
    <s v="Alquiler"/>
    <n v="26472.36"/>
    <n v="728969"/>
    <n v="583175.19999999995"/>
    <n v="119321.44000000005"/>
    <s v="Arturo"/>
    <x v="11"/>
  </r>
  <r>
    <n v="1888"/>
    <d v="2017-11-13T00:00:00"/>
    <d v="2018-07-27T00:00:00"/>
    <s v="Demorado"/>
    <s v="Córdoba"/>
    <x v="6"/>
    <n v="61"/>
    <s v="Alquiler"/>
    <n v="14765.88"/>
    <n v="429457"/>
    <n v="343565.6"/>
    <n v="71125.520000000019"/>
    <s v="Arturo"/>
    <x v="0"/>
  </r>
  <r>
    <n v="1889"/>
    <d v="2017-11-13T00:00:00"/>
    <d v="2018-04-16T00:00:00"/>
    <s v="Demorado"/>
    <s v="Sevilla"/>
    <x v="3"/>
    <n v="71"/>
    <s v="Alquiler"/>
    <n v="13060.36"/>
    <n v="378069"/>
    <n v="302455.2"/>
    <n v="62553.439999999988"/>
    <s v="Sabrina"/>
    <x v="6"/>
  </r>
  <r>
    <n v="1890"/>
    <d v="2017-11-13T00:00:00"/>
    <d v="2018-09-03T00:00:00"/>
    <s v="Demorado"/>
    <s v="Sevilla"/>
    <x v="0"/>
    <n v="244"/>
    <s v="Venta"/>
    <n v="81816"/>
    <n v="2107235"/>
    <n v="1685788"/>
    <n v="339631"/>
    <s v="Romina"/>
    <x v="2"/>
  </r>
  <r>
    <n v="1891"/>
    <d v="2017-11-13T00:00:00"/>
    <d v="2018-08-19T00:00:00"/>
    <s v="Demorado"/>
    <s v="Córdoba"/>
    <x v="1"/>
    <n v="82"/>
    <s v="Alquiler"/>
    <n v="19164.400000000001"/>
    <n v="536220"/>
    <n v="428976"/>
    <n v="88079.6"/>
    <s v="Ángeles"/>
    <x v="1"/>
  </r>
  <r>
    <n v="1892"/>
    <d v="2017-11-13T00:00:00"/>
    <d v="2018-05-04T00:00:00"/>
    <s v="Demorado"/>
    <s v="Cádiz"/>
    <x v="6"/>
    <n v="150"/>
    <s v="Venta"/>
    <n v="54241.56"/>
    <n v="1417249"/>
    <n v="1133799.2"/>
    <n v="229208.24000000005"/>
    <s v="Romina"/>
    <x v="3"/>
  </r>
  <r>
    <n v="1893"/>
    <d v="2017-11-13T00:00:00"/>
    <d v="2018-02-17T00:00:00"/>
    <s v="En Tiempo"/>
    <s v="Málaga"/>
    <x v="2"/>
    <n v="63"/>
    <s v="Alquiler"/>
    <n v="20084.2"/>
    <n v="563165"/>
    <n v="450532"/>
    <n v="92548.800000000003"/>
    <s v="Carlos"/>
    <x v="4"/>
  </r>
  <r>
    <n v="1894"/>
    <d v="2017-11-14T00:00:00"/>
    <d v="2018-05-16T00:00:00"/>
    <s v="Demorado"/>
    <s v="Córdoba"/>
    <x v="4"/>
    <n v="42"/>
    <s v="Alquiler"/>
    <n v="15866.2"/>
    <n v="463365"/>
    <n v="370692"/>
    <n v="76806.8"/>
    <s v="Sabrina"/>
    <x v="15"/>
  </r>
  <r>
    <n v="1895"/>
    <d v="2017-11-14T00:00:00"/>
    <d v="2018-04-05T00:00:00"/>
    <s v="En Tiempo"/>
    <s v="Cádiz"/>
    <x v="5"/>
    <n v="275"/>
    <s v="Venta"/>
    <n v="67889.8"/>
    <n v="1756805"/>
    <n v="1405444"/>
    <n v="283471.2"/>
    <s v="Ángeles"/>
    <x v="0"/>
  </r>
  <r>
    <n v="1896"/>
    <d v="2017-11-14T00:00:00"/>
    <d v="2018-02-14T00:00:00"/>
    <s v="En Tiempo"/>
    <s v="Cádiz"/>
    <x v="3"/>
    <n v="188"/>
    <s v="Venta"/>
    <n v="31329.32"/>
    <n v="841168"/>
    <n v="672934.40000000002"/>
    <n v="136904.27999999997"/>
    <s v="Ángeles"/>
    <x v="12"/>
  </r>
  <r>
    <n v="1897"/>
    <d v="2017-11-15T00:00:00"/>
    <d v="2018-05-21T00:00:00"/>
    <s v="Demorado"/>
    <s v="Cádiz"/>
    <x v="5"/>
    <n v="56"/>
    <s v="Alquiler"/>
    <n v="16080.6"/>
    <n v="457775"/>
    <n v="366220"/>
    <n v="75474.399999999994"/>
    <s v="Carlos"/>
    <x v="13"/>
  </r>
  <r>
    <n v="1898"/>
    <d v="2017-11-16T00:00:00"/>
    <d v="2018-06-06T00:00:00"/>
    <s v="Demorado"/>
    <s v="Córdoba"/>
    <x v="2"/>
    <n v="159"/>
    <s v="Venta"/>
    <n v="46343.28"/>
    <n v="1216442"/>
    <n v="973153.6"/>
    <n v="196945.12000000002"/>
    <s v="Ángeles"/>
    <x v="9"/>
  </r>
  <r>
    <n v="1899"/>
    <d v="2017-11-16T00:00:00"/>
    <d v="2018-10-18T00:00:00"/>
    <s v="Demorado"/>
    <s v="Málaga"/>
    <x v="2"/>
    <n v="110"/>
    <s v="Venta"/>
    <n v="34283.599999999999"/>
    <n v="915425"/>
    <n v="732340"/>
    <n v="148801.4"/>
    <s v="Sabrina"/>
    <x v="0"/>
  </r>
  <r>
    <n v="1900"/>
    <d v="2017-11-16T00:00:00"/>
    <d v="2018-10-01T00:00:00"/>
    <s v="Demorado"/>
    <s v="Málaga"/>
    <x v="0"/>
    <n v="271"/>
    <s v="Venta"/>
    <n v="43770.48"/>
    <n v="1153072"/>
    <n v="922457.59999999998"/>
    <n v="186843.92"/>
    <s v="Romina"/>
    <x v="9"/>
  </r>
  <r>
    <n v="1901"/>
    <d v="2017-11-17T00:00:00"/>
    <d v="2018-05-04T00:00:00"/>
    <s v="Demorado"/>
    <s v="Córdoba"/>
    <x v="1"/>
    <n v="154"/>
    <s v="Venta"/>
    <n v="35612.120000000003"/>
    <n v="953863"/>
    <n v="763090.4"/>
    <n v="155160.47999999998"/>
    <s v="Romina"/>
    <x v="11"/>
  </r>
  <r>
    <n v="1902"/>
    <d v="2017-11-17T00:00:00"/>
    <d v="2018-08-16T00:00:00"/>
    <s v="Demorado"/>
    <s v="Cádiz"/>
    <x v="6"/>
    <n v="59"/>
    <s v="Alquiler"/>
    <n v="16499"/>
    <n v="467760"/>
    <n v="374208"/>
    <n v="77053"/>
    <s v="Sabrina"/>
    <x v="12"/>
  </r>
  <r>
    <n v="1903"/>
    <d v="2017-11-19T00:00:00"/>
    <d v="2018-11-05T00:00:00"/>
    <s v="Demorado"/>
    <s v="Sevilla"/>
    <x v="2"/>
    <n v="141"/>
    <s v="Venta"/>
    <n v="47915.199999999997"/>
    <n v="1249990"/>
    <n v="999992"/>
    <n v="202082.8"/>
    <s v="Arturo"/>
    <x v="6"/>
  </r>
  <r>
    <n v="1904"/>
    <d v="2017-11-19T00:00:00"/>
    <d v="2018-05-05T00:00:00"/>
    <s v="Demorado"/>
    <s v="Cádiz"/>
    <x v="1"/>
    <n v="215"/>
    <s v="Venta"/>
    <n v="63054"/>
    <n v="1638085"/>
    <n v="1310468"/>
    <n v="264563"/>
    <s v="Sabrina"/>
    <x v="7"/>
  </r>
  <r>
    <n v="1905"/>
    <d v="2017-11-19T00:00:00"/>
    <d v="2018-05-26T00:00:00"/>
    <s v="Demorado"/>
    <s v="Córdoba"/>
    <x v="0"/>
    <n v="82"/>
    <s v="Alquiler"/>
    <n v="29180"/>
    <n v="793385"/>
    <n v="634708"/>
    <n v="129497"/>
    <s v="Romina"/>
    <x v="11"/>
  </r>
  <r>
    <n v="1906"/>
    <d v="2017-11-20T00:00:00"/>
    <d v="2018-11-01T00:00:00"/>
    <s v="Demorado"/>
    <s v="Sevilla"/>
    <x v="6"/>
    <n v="87"/>
    <s v="Alquiler"/>
    <n v="15624.2"/>
    <n v="452915"/>
    <n v="362332"/>
    <n v="74958.8"/>
    <s v="Iván"/>
    <x v="4"/>
  </r>
  <r>
    <n v="1907"/>
    <d v="2017-11-20T00:00:00"/>
    <d v="2018-10-16T00:00:00"/>
    <s v="Demorado"/>
    <s v="Málaga"/>
    <x v="1"/>
    <n v="102"/>
    <s v="Alquiler"/>
    <n v="18832.2"/>
    <n v="537865"/>
    <n v="430292"/>
    <n v="88740.800000000003"/>
    <s v="Iván"/>
    <x v="4"/>
  </r>
  <r>
    <n v="1908"/>
    <d v="2017-11-21T00:00:00"/>
    <d v="2018-04-04T00:00:00"/>
    <s v="En Tiempo"/>
    <s v="Córdoba"/>
    <x v="2"/>
    <n v="46"/>
    <s v="Alquiler"/>
    <n v="17970.72"/>
    <n v="509153"/>
    <n v="407322.4"/>
    <n v="83859.879999999976"/>
    <s v="Ángeles"/>
    <x v="6"/>
  </r>
  <r>
    <n v="1909"/>
    <d v="2017-11-21T00:00:00"/>
    <d v="2018-08-17T00:00:00"/>
    <s v="Demorado"/>
    <s v="Sevilla"/>
    <x v="1"/>
    <n v="114"/>
    <s v="Alquiler"/>
    <n v="19722.240000000002"/>
    <n v="545091"/>
    <n v="436072.8"/>
    <n v="89295.96"/>
    <s v="Romina"/>
    <x v="9"/>
  </r>
  <r>
    <n v="1910"/>
    <d v="2017-11-21T00:00:00"/>
    <d v="2018-03-14T00:00:00"/>
    <s v="En Tiempo"/>
    <s v="Cádiz"/>
    <x v="4"/>
    <n v="179"/>
    <s v="Venta"/>
    <n v="46466.6"/>
    <n v="1215675"/>
    <n v="972540"/>
    <n v="196668.4"/>
    <s v="Sabrina"/>
    <x v="9"/>
  </r>
  <r>
    <n v="1911"/>
    <d v="2017-11-21T00:00:00"/>
    <d v="2018-10-21T00:00:00"/>
    <s v="Demorado"/>
    <s v="Sevilla"/>
    <x v="1"/>
    <n v="107"/>
    <s v="Venta"/>
    <n v="41500.080000000002"/>
    <n v="1096312"/>
    <n v="877049.6"/>
    <n v="177762.32"/>
    <s v="Carlos"/>
    <x v="5"/>
  </r>
  <r>
    <n v="1912"/>
    <d v="2017-11-22T00:00:00"/>
    <d v="2018-09-04T00:00:00"/>
    <s v="Demorado"/>
    <s v="Cádiz"/>
    <x v="0"/>
    <n v="88"/>
    <s v="Venta"/>
    <n v="30098.799999999999"/>
    <n v="819855"/>
    <n v="655884"/>
    <n v="133872.20000000001"/>
    <s v="Iván"/>
    <x v="13"/>
  </r>
  <r>
    <n v="1913"/>
    <d v="2017-11-22T00:00:00"/>
    <d v="2018-06-18T00:00:00"/>
    <s v="Demorado"/>
    <s v="Córdoba"/>
    <x v="2"/>
    <n v="280"/>
    <s v="Venta"/>
    <n v="75887.759999999995"/>
    <n v="1962829"/>
    <n v="1570263.2"/>
    <n v="316678.04000000004"/>
    <s v="Ángeles"/>
    <x v="6"/>
  </r>
  <r>
    <n v="1914"/>
    <d v="2017-11-22T00:00:00"/>
    <d v="2018-04-11T00:00:00"/>
    <s v="En Tiempo"/>
    <s v="Sevilla"/>
    <x v="5"/>
    <n v="157"/>
    <s v="Venta"/>
    <n v="35646.639999999999"/>
    <n v="951126"/>
    <n v="760900.8"/>
    <n v="154578.55999999994"/>
    <s v="Carlos"/>
    <x v="4"/>
  </r>
  <r>
    <n v="1915"/>
    <d v="2017-11-22T00:00:00"/>
    <d v="2018-10-24T00:00:00"/>
    <s v="Demorado"/>
    <s v="Cádiz"/>
    <x v="4"/>
    <n v="171"/>
    <s v="Venta"/>
    <n v="68265.039999999994"/>
    <n v="1773386"/>
    <n v="1418708.8"/>
    <n v="286412.15999999997"/>
    <s v="Ángeles"/>
    <x v="7"/>
  </r>
  <r>
    <n v="1916"/>
    <d v="2017-11-22T00:00:00"/>
    <d v="2018-05-25T00:00:00"/>
    <s v="Demorado"/>
    <s v="Córdoba"/>
    <x v="1"/>
    <n v="256"/>
    <s v="Venta"/>
    <n v="91874.72"/>
    <n v="2360353"/>
    <n v="1888282.4"/>
    <n v="380195.88000000012"/>
    <s v="Arturo"/>
    <x v="7"/>
  </r>
  <r>
    <n v="1917"/>
    <d v="2017-11-23T00:00:00"/>
    <d v="2018-03-09T00:00:00"/>
    <s v="En Tiempo"/>
    <s v="Cádiz"/>
    <x v="6"/>
    <n v="55"/>
    <s v="Alquiler"/>
    <n v="16447.400000000001"/>
    <n v="462495"/>
    <n v="369996"/>
    <n v="76051.600000000006"/>
    <s v="Carlos"/>
    <x v="0"/>
  </r>
  <r>
    <n v="1918"/>
    <d v="2017-11-23T00:00:00"/>
    <d v="2018-10-19T00:00:00"/>
    <s v="Demorado"/>
    <s v="Córdoba"/>
    <x v="4"/>
    <n v="42"/>
    <s v="Alquiler"/>
    <n v="11395.6"/>
    <n v="338300"/>
    <n v="270640"/>
    <n v="56264.4"/>
    <s v="Carlos"/>
    <x v="0"/>
  </r>
  <r>
    <n v="1919"/>
    <d v="2017-11-23T00:00:00"/>
    <d v="2018-09-02T00:00:00"/>
    <s v="Demorado"/>
    <s v="Málaga"/>
    <x v="1"/>
    <n v="40"/>
    <s v="Alquiler"/>
    <n v="13461.72"/>
    <n v="400453"/>
    <n v="320362.40000000002"/>
    <n v="66628.879999999976"/>
    <s v="Romina"/>
    <x v="3"/>
  </r>
  <r>
    <n v="1920"/>
    <d v="2017-11-23T00:00:00"/>
    <d v="2018-07-19T00:00:00"/>
    <s v="Demorado"/>
    <s v="Sevilla"/>
    <x v="2"/>
    <n v="238"/>
    <s v="Venta"/>
    <n v="92932.479999999996"/>
    <n v="2383622"/>
    <n v="1906897.6"/>
    <n v="383791.91999999993"/>
    <s v="Ángeles"/>
    <x v="6"/>
  </r>
  <r>
    <n v="1921"/>
    <d v="2017-11-24T00:00:00"/>
    <d v="2018-03-09T00:00:00"/>
    <s v="En Tiempo"/>
    <s v="Sevilla"/>
    <x v="6"/>
    <n v="83"/>
    <s v="Alquiler"/>
    <n v="25469.72"/>
    <n v="692378"/>
    <n v="553902.4"/>
    <n v="113005.87999999998"/>
    <s v="Iván"/>
    <x v="15"/>
  </r>
  <r>
    <n v="1922"/>
    <d v="2017-11-24T00:00:00"/>
    <d v="2018-03-02T00:00:00"/>
    <s v="En Tiempo"/>
    <s v="Sevilla"/>
    <x v="4"/>
    <n v="216"/>
    <s v="Venta"/>
    <n v="53786.92"/>
    <n v="1397008"/>
    <n v="1117606.3999999999"/>
    <n v="225614.68000000011"/>
    <s v="Iván"/>
    <x v="8"/>
  </r>
  <r>
    <n v="1923"/>
    <d v="2017-11-24T00:00:00"/>
    <d v="2018-04-19T00:00:00"/>
    <s v="En Tiempo"/>
    <s v="Sevilla"/>
    <x v="0"/>
    <n v="284"/>
    <s v="Venta"/>
    <n v="50379.56"/>
    <n v="1312774"/>
    <n v="1050219.2"/>
    <n v="212175.24000000005"/>
    <s v="Ángeles"/>
    <x v="10"/>
  </r>
  <r>
    <n v="1924"/>
    <d v="2017-11-25T00:00:00"/>
    <d v="2018-11-23T00:00:00"/>
    <s v="Demorado"/>
    <s v="Cádiz"/>
    <x v="4"/>
    <n v="290"/>
    <s v="Venta"/>
    <n v="103299.2"/>
    <n v="2649890"/>
    <n v="2119912"/>
    <n v="426678.8"/>
    <s v="Romina"/>
    <x v="0"/>
  </r>
  <r>
    <n v="1925"/>
    <d v="2017-11-25T00:00:00"/>
    <d v="2018-09-14T00:00:00"/>
    <s v="Demorado"/>
    <s v="Málaga"/>
    <x v="5"/>
    <n v="269"/>
    <s v="Venta"/>
    <n v="71581.440000000002"/>
    <n v="1854221"/>
    <n v="1483376.8"/>
    <n v="299262.75999999995"/>
    <s v="Carlos"/>
    <x v="9"/>
  </r>
  <r>
    <n v="1926"/>
    <d v="2017-11-25T00:00:00"/>
    <d v="2018-05-08T00:00:00"/>
    <s v="Demorado"/>
    <s v="Málaga"/>
    <x v="2"/>
    <n v="97"/>
    <s v="Alquiler"/>
    <n v="21417.08"/>
    <n v="593612"/>
    <n v="474889.6"/>
    <n v="97305.320000000022"/>
    <s v="Romina"/>
    <x v="9"/>
  </r>
  <r>
    <n v="1927"/>
    <d v="2017-11-26T00:00:00"/>
    <d v="2018-11-13T00:00:00"/>
    <s v="Demorado"/>
    <s v="Cádiz"/>
    <x v="1"/>
    <n v="40"/>
    <s v="Alquiler"/>
    <n v="6281.2"/>
    <n v="224165"/>
    <n v="179332"/>
    <n v="38551.800000000003"/>
    <s v="Sabrina"/>
    <x v="10"/>
  </r>
  <r>
    <n v="1928"/>
    <d v="2017-11-26T00:00:00"/>
    <d v="2018-04-30T00:00:00"/>
    <s v="Demorado"/>
    <s v="Córdoba"/>
    <x v="0"/>
    <n v="173"/>
    <s v="Venta"/>
    <n v="65925.119999999995"/>
    <n v="1711388"/>
    <n v="1369110.4"/>
    <n v="276352.4800000001"/>
    <s v="Iván"/>
    <x v="0"/>
  </r>
  <r>
    <n v="1929"/>
    <d v="2017-11-26T00:00:00"/>
    <d v="2018-03-28T00:00:00"/>
    <s v="En Tiempo"/>
    <s v="Málaga"/>
    <x v="4"/>
    <n v="89"/>
    <s v="Venta"/>
    <n v="33051.839999999997"/>
    <n v="890981"/>
    <n v="712784.8"/>
    <n v="145144.35999999996"/>
    <s v="Arturo"/>
    <x v="15"/>
  </r>
  <r>
    <n v="1930"/>
    <d v="2017-11-26T00:00:00"/>
    <d v="2018-09-20T00:00:00"/>
    <s v="Demorado"/>
    <s v="Cádiz"/>
    <x v="0"/>
    <n v="271"/>
    <s v="Venta"/>
    <n v="60452.08"/>
    <n v="1575737"/>
    <n v="1260589.6000000001"/>
    <n v="254695.31999999989"/>
    <s v="Arturo"/>
    <x v="0"/>
  </r>
  <r>
    <n v="1931"/>
    <d v="2017-11-27T00:00:00"/>
    <d v="2018-09-23T00:00:00"/>
    <s v="Demorado"/>
    <s v="Córdoba"/>
    <x v="4"/>
    <n v="283"/>
    <s v="Venta"/>
    <n v="48033.8"/>
    <n v="1264805"/>
    <n v="1011844"/>
    <n v="204927.2"/>
    <s v="Iván"/>
    <x v="2"/>
  </r>
  <r>
    <n v="1932"/>
    <d v="2017-11-27T00:00:00"/>
    <d v="2018-05-24T00:00:00"/>
    <s v="Demorado"/>
    <s v="Málaga"/>
    <x v="2"/>
    <n v="85"/>
    <s v="Venta"/>
    <n v="30967.84"/>
    <n v="832181"/>
    <n v="665744.80000000005"/>
    <n v="135468.35999999996"/>
    <s v="Ángeles"/>
    <x v="15"/>
  </r>
  <r>
    <n v="1933"/>
    <d v="2017-11-27T00:00:00"/>
    <d v="2018-07-07T00:00:00"/>
    <s v="Demorado"/>
    <s v="Málaga"/>
    <x v="4"/>
    <n v="174"/>
    <s v="Venta"/>
    <n v="66816.600000000006"/>
    <n v="1724525"/>
    <n v="1379620"/>
    <n v="278088.40000000002"/>
    <s v="Sabrina"/>
    <x v="11"/>
  </r>
  <r>
    <n v="1934"/>
    <d v="2017-11-28T00:00:00"/>
    <d v="2018-09-17T00:00:00"/>
    <s v="Demorado"/>
    <s v="Málaga"/>
    <x v="1"/>
    <n v="102"/>
    <s v="Venta"/>
    <n v="39682.199999999997"/>
    <n v="1057715"/>
    <n v="846172"/>
    <n v="171860.8"/>
    <s v="Romina"/>
    <x v="10"/>
  </r>
  <r>
    <n v="1935"/>
    <d v="2017-11-28T00:00:00"/>
    <d v="2018-03-29T00:00:00"/>
    <s v="En Tiempo"/>
    <s v="Málaga"/>
    <x v="3"/>
    <n v="74"/>
    <s v="Alquiler"/>
    <n v="15169.2"/>
    <n v="441765"/>
    <n v="353412"/>
    <n v="73183.8"/>
    <s v="Romina"/>
    <x v="0"/>
  </r>
  <r>
    <n v="1936"/>
    <d v="2017-11-28T00:00:00"/>
    <d v="2018-03-14T00:00:00"/>
    <s v="En Tiempo"/>
    <s v="Málaga"/>
    <x v="4"/>
    <n v="244"/>
    <s v="Venta"/>
    <n v="70143"/>
    <n v="1816835"/>
    <n v="1453468"/>
    <n v="293224"/>
    <s v="Sabrina"/>
    <x v="7"/>
  </r>
  <r>
    <n v="1937"/>
    <d v="2017-11-28T00:00:00"/>
    <d v="2018-10-21T00:00:00"/>
    <s v="Demorado"/>
    <s v="Cádiz"/>
    <x v="5"/>
    <n v="182"/>
    <s v="Venta"/>
    <n v="49962.68"/>
    <n v="1302477"/>
    <n v="1041981.6"/>
    <n v="210532.72000000003"/>
    <s v="Sabrina"/>
    <x v="6"/>
  </r>
  <r>
    <n v="1938"/>
    <d v="2017-11-29T00:00:00"/>
    <d v="2018-05-10T00:00:00"/>
    <s v="Demorado"/>
    <s v="Cádiz"/>
    <x v="3"/>
    <n v="151"/>
    <s v="Venta"/>
    <n v="30181.4"/>
    <n v="820345"/>
    <n v="656276"/>
    <n v="133887.6"/>
    <s v="Romina"/>
    <x v="15"/>
  </r>
  <r>
    <n v="1939"/>
    <d v="2017-11-29T00:00:00"/>
    <d v="2018-07-21T00:00:00"/>
    <s v="Demorado"/>
    <s v="Sevilla"/>
    <x v="3"/>
    <n v="133"/>
    <s v="Alquiler"/>
    <n v="26647.24"/>
    <n v="730116"/>
    <n v="584092.80000000005"/>
    <n v="119375.95999999995"/>
    <s v="Romina"/>
    <x v="9"/>
  </r>
  <r>
    <n v="1940"/>
    <d v="2017-11-30T00:00:00"/>
    <d v="2018-08-11T00:00:00"/>
    <s v="Demorado"/>
    <s v="Córdoba"/>
    <x v="6"/>
    <n v="97"/>
    <s v="Venta"/>
    <n v="36573.160000000003"/>
    <n v="977639"/>
    <n v="782111.2"/>
    <n v="158954.64000000004"/>
    <s v="Arturo"/>
    <x v="1"/>
  </r>
  <r>
    <n v="1941"/>
    <d v="2017-11-30T00:00:00"/>
    <d v="2018-10-06T00:00:00"/>
    <s v="Demorado"/>
    <s v="Málaga"/>
    <x v="0"/>
    <n v="165"/>
    <s v="Venta"/>
    <n v="67006.2"/>
    <n v="1737565"/>
    <n v="1390052"/>
    <n v="280506.8"/>
    <s v="Ángeles"/>
    <x v="13"/>
  </r>
  <r>
    <n v="1942"/>
    <d v="2017-11-30T00:00:00"/>
    <d v="2018-06-09T00:00:00"/>
    <s v="Demorado"/>
    <s v="Córdoba"/>
    <x v="5"/>
    <n v="106"/>
    <s v="Alquiler"/>
    <n v="28784.880000000001"/>
    <n v="784432"/>
    <n v="627545.59999999998"/>
    <n v="128101.52000000002"/>
    <s v="Arturo"/>
    <x v="5"/>
  </r>
  <r>
    <n v="1943"/>
    <d v="2017-12-01T00:00:00"/>
    <d v="2018-08-10T00:00:00"/>
    <s v="Demorado"/>
    <s v="Cádiz"/>
    <x v="4"/>
    <n v="285"/>
    <s v="Venta"/>
    <n v="55488.52"/>
    <n v="1443048"/>
    <n v="1154438.3999999999"/>
    <n v="233121.0800000001"/>
    <s v="Iván"/>
    <x v="8"/>
  </r>
  <r>
    <n v="1944"/>
    <d v="2017-12-01T00:00:00"/>
    <d v="2018-06-17T00:00:00"/>
    <s v="Demorado"/>
    <s v="Córdoba"/>
    <x v="2"/>
    <n v="204"/>
    <s v="Venta"/>
    <n v="60182.8"/>
    <n v="1563605"/>
    <n v="1250884"/>
    <n v="252538.2"/>
    <s v="Iván"/>
    <x v="15"/>
  </r>
  <r>
    <n v="1945"/>
    <d v="2017-12-03T00:00:00"/>
    <d v="2018-06-09T00:00:00"/>
    <s v="Demorado"/>
    <s v="Sevilla"/>
    <x v="3"/>
    <n v="258"/>
    <s v="Venta"/>
    <n v="60803.8"/>
    <n v="1582205"/>
    <n v="1265764"/>
    <n v="255637.2"/>
    <s v="Sabrina"/>
    <x v="13"/>
  </r>
  <r>
    <n v="1946"/>
    <d v="2017-12-03T00:00:00"/>
    <d v="2018-05-10T00:00:00"/>
    <s v="Demorado"/>
    <s v="Málaga"/>
    <x v="4"/>
    <n v="259"/>
    <s v="Venta"/>
    <n v="84700.479999999996"/>
    <n v="2183597"/>
    <n v="1746877.6"/>
    <n v="352018.91999999993"/>
    <s v="Carlos"/>
    <x v="11"/>
  </r>
  <r>
    <n v="1947"/>
    <d v="2017-12-03T00:00:00"/>
    <d v="2018-08-12T00:00:00"/>
    <s v="Demorado"/>
    <s v="Córdoba"/>
    <x v="6"/>
    <n v="171"/>
    <s v="Venta"/>
    <n v="46500.44"/>
    <n v="1226421"/>
    <n v="981136.8"/>
    <n v="198783.75999999995"/>
    <s v="Romina"/>
    <x v="8"/>
  </r>
  <r>
    <n v="1948"/>
    <d v="2017-12-04T00:00:00"/>
    <d v="2018-07-29T00:00:00"/>
    <s v="Demorado"/>
    <s v="Málaga"/>
    <x v="0"/>
    <n v="171"/>
    <s v="Venta"/>
    <n v="66781.16"/>
    <n v="1722389"/>
    <n v="1377911.2"/>
    <n v="277696.64000000001"/>
    <s v="Arturo"/>
    <x v="5"/>
  </r>
  <r>
    <n v="1949"/>
    <d v="2017-12-05T00:00:00"/>
    <d v="2018-03-31T00:00:00"/>
    <s v="En Tiempo"/>
    <s v="Córdoba"/>
    <x v="2"/>
    <n v="79"/>
    <s v="Alquiler"/>
    <n v="26703.599999999999"/>
    <n v="730000"/>
    <n v="584000"/>
    <n v="119296.4"/>
    <s v="Sabrina"/>
    <x v="1"/>
  </r>
  <r>
    <n v="1950"/>
    <d v="2017-12-05T00:00:00"/>
    <d v="2018-04-10T00:00:00"/>
    <s v="En Tiempo"/>
    <s v="Cádiz"/>
    <x v="1"/>
    <n v="61"/>
    <s v="Alquiler"/>
    <n v="11753.52"/>
    <n v="360698"/>
    <n v="288558.40000000002"/>
    <n v="60386.079999999973"/>
    <s v="Sabrina"/>
    <x v="13"/>
  </r>
  <r>
    <n v="1951"/>
    <d v="2017-12-05T00:00:00"/>
    <d v="2018-09-26T00:00:00"/>
    <s v="Demorado"/>
    <s v="Málaga"/>
    <x v="0"/>
    <n v="158"/>
    <s v="Alquiler"/>
    <n v="29370.44"/>
    <n v="790271"/>
    <n v="632216.80000000005"/>
    <n v="128683.75999999995"/>
    <s v="Iván"/>
    <x v="11"/>
  </r>
  <r>
    <n v="1952"/>
    <d v="2017-12-06T00:00:00"/>
    <d v="2018-11-09T00:00:00"/>
    <s v="Demorado"/>
    <s v="Córdoba"/>
    <x v="5"/>
    <n v="159"/>
    <s v="Venta"/>
    <n v="52671.360000000001"/>
    <n v="1378169"/>
    <n v="1102535.2"/>
    <n v="222962.44000000006"/>
    <s v="Ángeles"/>
    <x v="7"/>
  </r>
  <r>
    <n v="1953"/>
    <d v="2017-12-06T00:00:00"/>
    <d v="2018-09-13T00:00:00"/>
    <s v="Demorado"/>
    <s v="Málaga"/>
    <x v="5"/>
    <n v="244"/>
    <s v="Venta"/>
    <n v="83028"/>
    <n v="2139485"/>
    <n v="1711588"/>
    <n v="344869"/>
    <s v="Iván"/>
    <x v="4"/>
  </r>
  <r>
    <n v="1954"/>
    <d v="2017-12-06T00:00:00"/>
    <d v="2018-10-25T00:00:00"/>
    <s v="Demorado"/>
    <s v="Cádiz"/>
    <x v="5"/>
    <n v="258"/>
    <s v="Venta"/>
    <n v="52725.440000000002"/>
    <n v="1382621"/>
    <n v="1106096.8"/>
    <n v="223798.75999999995"/>
    <s v="Carlos"/>
    <x v="3"/>
  </r>
  <r>
    <n v="1955"/>
    <d v="2017-12-07T00:00:00"/>
    <d v="2018-03-30T00:00:00"/>
    <s v="En Tiempo"/>
    <s v="Sevilla"/>
    <x v="0"/>
    <n v="145"/>
    <s v="Alquiler"/>
    <n v="28929"/>
    <n v="790385"/>
    <n v="632308"/>
    <n v="129148"/>
    <s v="Ángeles"/>
    <x v="2"/>
  </r>
  <r>
    <n v="1956"/>
    <d v="2017-12-07T00:00:00"/>
    <d v="2018-05-07T00:00:00"/>
    <s v="Demorado"/>
    <s v="Sevilla"/>
    <x v="6"/>
    <n v="197"/>
    <s v="Venta"/>
    <n v="39898.28"/>
    <n v="1064867"/>
    <n v="851893.6"/>
    <n v="173075.12000000002"/>
    <s v="Arturo"/>
    <x v="9"/>
  </r>
  <r>
    <n v="1957"/>
    <d v="2017-12-08T00:00:00"/>
    <d v="2018-03-18T00:00:00"/>
    <s v="En Tiempo"/>
    <s v="Cádiz"/>
    <x v="6"/>
    <n v="286"/>
    <s v="Venta"/>
    <n v="113925.8"/>
    <n v="2904955"/>
    <n v="2323964"/>
    <n v="467065.2"/>
    <s v="Sabrina"/>
    <x v="11"/>
  </r>
  <r>
    <n v="1958"/>
    <d v="2017-12-09T00:00:00"/>
    <d v="2018-08-22T00:00:00"/>
    <s v="Demorado"/>
    <s v="Córdoba"/>
    <x v="5"/>
    <n v="291"/>
    <s v="Venta"/>
    <n v="60508.28"/>
    <n v="1573317"/>
    <n v="1258653.6000000001"/>
    <n v="254155.11999999991"/>
    <s v="Carlos"/>
    <x v="9"/>
  </r>
  <r>
    <n v="1959"/>
    <d v="2017-12-09T00:00:00"/>
    <d v="2018-10-04T00:00:00"/>
    <s v="Demorado"/>
    <s v="Málaga"/>
    <x v="6"/>
    <n v="196"/>
    <s v="Venta"/>
    <n v="39341.440000000002"/>
    <n v="1038696"/>
    <n v="830956.8"/>
    <n v="168397.75999999995"/>
    <s v="Ángeles"/>
    <x v="1"/>
  </r>
  <r>
    <n v="1960"/>
    <d v="2017-12-09T00:00:00"/>
    <d v="2018-11-10T00:00:00"/>
    <s v="Demorado"/>
    <s v="Cádiz"/>
    <x v="3"/>
    <n v="280"/>
    <s v="Venta"/>
    <n v="97263.48"/>
    <n v="2483447"/>
    <n v="1986757.6"/>
    <n v="399425.91999999993"/>
    <s v="Ángeles"/>
    <x v="5"/>
  </r>
  <r>
    <n v="1961"/>
    <d v="2017-12-09T00:00:00"/>
    <d v="2018-11-21T00:00:00"/>
    <s v="Demorado"/>
    <s v="Córdoba"/>
    <x v="1"/>
    <n v="167"/>
    <s v="Venta"/>
    <n v="31439.8"/>
    <n v="843605"/>
    <n v="674884"/>
    <n v="137281.20000000001"/>
    <s v="Arturo"/>
    <x v="8"/>
  </r>
  <r>
    <n v="1962"/>
    <d v="2017-12-11T00:00:00"/>
    <d v="2018-05-01T00:00:00"/>
    <s v="En Tiempo"/>
    <s v="Córdoba"/>
    <x v="0"/>
    <n v="231"/>
    <s v="Venta"/>
    <n v="87312.639999999999"/>
    <n v="2239651"/>
    <n v="1791720.8"/>
    <n v="360617.55999999994"/>
    <s v="Romina"/>
    <x v="7"/>
  </r>
  <r>
    <n v="1963"/>
    <d v="2017-12-12T00:00:00"/>
    <d v="2018-07-19T00:00:00"/>
    <s v="Demorado"/>
    <s v="Málaga"/>
    <x v="1"/>
    <n v="111"/>
    <s v="Alquiler"/>
    <n v="20347.16"/>
    <n v="573164"/>
    <n v="458531.2"/>
    <n v="94285.639999999985"/>
    <s v="Carlos"/>
    <x v="7"/>
  </r>
  <r>
    <n v="1964"/>
    <d v="2017-12-13T00:00:00"/>
    <d v="2018-04-29T00:00:00"/>
    <s v="En Tiempo"/>
    <s v="Cádiz"/>
    <x v="3"/>
    <n v="112"/>
    <s v="Venta"/>
    <n v="31229.759999999998"/>
    <n v="840829"/>
    <n v="672663.2"/>
    <n v="136936.04000000004"/>
    <s v="Ángeles"/>
    <x v="10"/>
  </r>
  <r>
    <n v="1965"/>
    <d v="2017-12-13T00:00:00"/>
    <d v="2018-11-06T00:00:00"/>
    <s v="Demorado"/>
    <s v="Córdoba"/>
    <x v="0"/>
    <n v="54"/>
    <s v="Alquiler"/>
    <n v="10540.96"/>
    <n v="330434"/>
    <n v="264347.2"/>
    <n v="55545.839999999989"/>
    <s v="Arturo"/>
    <x v="5"/>
  </r>
  <r>
    <n v="1966"/>
    <d v="2017-12-13T00:00:00"/>
    <d v="2018-07-04T00:00:00"/>
    <s v="Demorado"/>
    <s v="Córdoba"/>
    <x v="3"/>
    <n v="63"/>
    <s v="Alquiler"/>
    <n v="9858.84"/>
    <n v="307481"/>
    <n v="245984.8"/>
    <n v="51637.360000000015"/>
    <s v="Sabrina"/>
    <x v="8"/>
  </r>
  <r>
    <n v="1967"/>
    <d v="2017-12-14T00:00:00"/>
    <d v="2018-07-03T00:00:00"/>
    <s v="Demorado"/>
    <s v="Sevilla"/>
    <x v="6"/>
    <n v="211"/>
    <s v="Venta"/>
    <n v="81235.360000000001"/>
    <n v="2082869"/>
    <n v="1666295.2"/>
    <n v="335338.44000000006"/>
    <s v="Arturo"/>
    <x v="15"/>
  </r>
  <r>
    <n v="1968"/>
    <d v="2017-12-15T00:00:00"/>
    <d v="2018-10-05T00:00:00"/>
    <s v="Demorado"/>
    <s v="Sevilla"/>
    <x v="4"/>
    <n v="215"/>
    <s v="Venta"/>
    <n v="68614.84"/>
    <n v="1768931"/>
    <n v="1415144.8"/>
    <n v="285171.36"/>
    <s v="Iván"/>
    <x v="3"/>
  </r>
  <r>
    <n v="1969"/>
    <d v="2017-12-16T00:00:00"/>
    <d v="2018-07-19T00:00:00"/>
    <s v="Demorado"/>
    <s v="Córdoba"/>
    <x v="0"/>
    <n v="253"/>
    <s v="Venta"/>
    <n v="72965.399999999994"/>
    <n v="1879270"/>
    <n v="1503416"/>
    <n v="302888.59999999998"/>
    <s v="Ángeles"/>
    <x v="5"/>
  </r>
  <r>
    <n v="1970"/>
    <d v="2017-12-16T00:00:00"/>
    <d v="2018-06-12T00:00:00"/>
    <s v="Demorado"/>
    <s v="Málaga"/>
    <x v="3"/>
    <n v="102"/>
    <s v="Venta"/>
    <n v="33381.68"/>
    <n v="893177"/>
    <n v="714541.6"/>
    <n v="145253.72000000003"/>
    <s v="Ángeles"/>
    <x v="0"/>
  </r>
  <r>
    <n v="1971"/>
    <d v="2017-12-16T00:00:00"/>
    <d v="2018-06-25T00:00:00"/>
    <s v="Demorado"/>
    <s v="Cádiz"/>
    <x v="5"/>
    <n v="128"/>
    <s v="Venta"/>
    <n v="33240"/>
    <n v="894410"/>
    <n v="715528"/>
    <n v="145642"/>
    <s v="Carlos"/>
    <x v="13"/>
  </r>
  <r>
    <n v="1972"/>
    <d v="2017-12-17T00:00:00"/>
    <d v="2018-11-26T00:00:00"/>
    <s v="Demorado"/>
    <s v="Sevilla"/>
    <x v="3"/>
    <n v="147"/>
    <s v="Venta"/>
    <n v="31731.72"/>
    <n v="851453"/>
    <n v="681162.4"/>
    <n v="138558.87999999998"/>
    <s v="Ángeles"/>
    <x v="5"/>
  </r>
  <r>
    <n v="1973"/>
    <d v="2017-12-17T00:00:00"/>
    <d v="2018-04-01T00:00:00"/>
    <s v="En Tiempo"/>
    <s v="Córdoba"/>
    <x v="2"/>
    <n v="61"/>
    <s v="Alquiler"/>
    <n v="18950.28"/>
    <n v="526992"/>
    <n v="421593.59999999998"/>
    <n v="86448.120000000024"/>
    <s v="Ángeles"/>
    <x v="5"/>
  </r>
  <r>
    <n v="1974"/>
    <d v="2017-12-17T00:00:00"/>
    <d v="2018-03-25T00:00:00"/>
    <s v="En Tiempo"/>
    <s v="Córdoba"/>
    <x v="5"/>
    <n v="53"/>
    <s v="Alquiler"/>
    <n v="14410.12"/>
    <n v="424313"/>
    <n v="339450.4"/>
    <n v="70452.479999999981"/>
    <s v="Sabrina"/>
    <x v="7"/>
  </r>
  <r>
    <n v="1975"/>
    <d v="2017-12-17T00:00:00"/>
    <d v="2018-06-19T00:00:00"/>
    <s v="Demorado"/>
    <s v="Cádiz"/>
    <x v="1"/>
    <n v="143"/>
    <s v="Venta"/>
    <n v="35264.480000000003"/>
    <n v="943622"/>
    <n v="754897.6"/>
    <n v="153459.92000000001"/>
    <s v="Iván"/>
    <x v="2"/>
  </r>
  <r>
    <n v="1976"/>
    <d v="2017-12-17T00:00:00"/>
    <d v="2018-12-15T00:00:00"/>
    <s v="Demorado"/>
    <s v="Málaga"/>
    <x v="2"/>
    <n v="161"/>
    <s v="Venta"/>
    <n v="54583.8"/>
    <n v="1429580"/>
    <n v="1143664"/>
    <n v="231332.2"/>
    <s v="Romina"/>
    <x v="4"/>
  </r>
  <r>
    <n v="1977"/>
    <d v="2017-12-18T00:00:00"/>
    <d v="2018-05-18T00:00:00"/>
    <s v="Demorado"/>
    <s v="Córdoba"/>
    <x v="0"/>
    <n v="200"/>
    <s v="Venta"/>
    <n v="54916.480000000003"/>
    <n v="1431872"/>
    <n v="1145497.6000000001"/>
    <n v="231457.9199999999"/>
    <s v="Sabrina"/>
    <x v="6"/>
  </r>
  <r>
    <n v="1978"/>
    <d v="2017-12-19T00:00:00"/>
    <d v="2018-07-06T00:00:00"/>
    <s v="Demorado"/>
    <s v="Sevilla"/>
    <x v="0"/>
    <n v="157"/>
    <s v="Alquiler"/>
    <n v="27163.48"/>
    <n v="733247"/>
    <n v="586597.6"/>
    <n v="119485.92000000003"/>
    <s v="Arturo"/>
    <x v="15"/>
  </r>
  <r>
    <n v="1979"/>
    <d v="2017-12-20T00:00:00"/>
    <d v="2018-09-01T00:00:00"/>
    <s v="Demorado"/>
    <s v="Córdoba"/>
    <x v="0"/>
    <n v="232"/>
    <s v="Venta"/>
    <n v="84301.52"/>
    <n v="2172773"/>
    <n v="1738218.4"/>
    <n v="350253.08000000007"/>
    <s v="Ángeles"/>
    <x v="9"/>
  </r>
  <r>
    <n v="1980"/>
    <d v="2017-12-20T00:00:00"/>
    <d v="2018-12-18T00:00:00"/>
    <s v="Demorado"/>
    <s v="Málaga"/>
    <x v="1"/>
    <n v="278"/>
    <s v="Venta"/>
    <n v="105636.92"/>
    <n v="2708233"/>
    <n v="2166586.4"/>
    <n v="436009.68000000011"/>
    <s v="Romina"/>
    <x v="11"/>
  </r>
  <r>
    <n v="1981"/>
    <d v="2017-12-20T00:00:00"/>
    <d v="2018-05-06T00:00:00"/>
    <s v="En Tiempo"/>
    <s v="Sevilla"/>
    <x v="1"/>
    <n v="44"/>
    <s v="Alquiler"/>
    <n v="16124.6"/>
    <n v="462050"/>
    <n v="369640"/>
    <n v="76285.399999999994"/>
    <s v="Carlos"/>
    <x v="13"/>
  </r>
  <r>
    <n v="1982"/>
    <d v="2017-12-21T00:00:00"/>
    <d v="2018-12-03T00:00:00"/>
    <s v="Demorado"/>
    <s v="Córdoba"/>
    <x v="6"/>
    <n v="243"/>
    <s v="Venta"/>
    <n v="40833.68"/>
    <n v="1072877"/>
    <n v="858301.6"/>
    <n v="173741.72000000003"/>
    <s v="Sabrina"/>
    <x v="8"/>
  </r>
  <r>
    <n v="1983"/>
    <d v="2017-12-21T00:00:00"/>
    <d v="2018-06-26T00:00:00"/>
    <s v="Demorado"/>
    <s v="Cádiz"/>
    <x v="1"/>
    <n v="238"/>
    <s v="Venta"/>
    <n v="94899.36"/>
    <n v="2427119"/>
    <n v="1941695.2"/>
    <n v="390524.44000000006"/>
    <s v="Sabrina"/>
    <x v="4"/>
  </r>
  <r>
    <n v="1984"/>
    <d v="2017-12-21T00:00:00"/>
    <d v="2018-11-11T00:00:00"/>
    <s v="Demorado"/>
    <s v="Córdoba"/>
    <x v="5"/>
    <n v="103"/>
    <s v="Alquiler"/>
    <n v="26832"/>
    <n v="737735"/>
    <n v="590188"/>
    <n v="120715"/>
    <s v="Sabrina"/>
    <x v="12"/>
  </r>
  <r>
    <n v="1985"/>
    <d v="2017-12-21T00:00:00"/>
    <d v="2018-04-29T00:00:00"/>
    <s v="En Tiempo"/>
    <s v="Sevilla"/>
    <x v="1"/>
    <n v="283"/>
    <s v="Venta"/>
    <n v="110912.12"/>
    <n v="2825913"/>
    <n v="2260730.4"/>
    <n v="454270.4800000001"/>
    <s v="Arturo"/>
    <x v="1"/>
  </r>
  <r>
    <n v="1986"/>
    <d v="2017-12-21T00:00:00"/>
    <d v="2018-12-11T00:00:00"/>
    <s v="Demorado"/>
    <s v="Córdoba"/>
    <x v="5"/>
    <n v="187"/>
    <s v="Venta"/>
    <n v="36706"/>
    <n v="976985"/>
    <n v="781588"/>
    <n v="158691"/>
    <s v="Carlos"/>
    <x v="1"/>
  </r>
  <r>
    <n v="1987"/>
    <d v="2017-12-21T00:00:00"/>
    <d v="2018-05-04T00:00:00"/>
    <s v="En Tiempo"/>
    <s v="Málaga"/>
    <x v="0"/>
    <n v="133"/>
    <s v="Venta"/>
    <n v="34435.120000000003"/>
    <n v="912463"/>
    <n v="729970.4"/>
    <n v="148057.47999999998"/>
    <s v="Iván"/>
    <x v="8"/>
  </r>
  <r>
    <n v="1988"/>
    <d v="2017-12-22T00:00:00"/>
    <d v="2018-04-20T00:00:00"/>
    <s v="En Tiempo"/>
    <s v="Málaga"/>
    <x v="2"/>
    <n v="207"/>
    <s v="Venta"/>
    <n v="70076.2"/>
    <n v="1807415"/>
    <n v="1445932"/>
    <n v="291406.8"/>
    <s v="Ángeles"/>
    <x v="6"/>
  </r>
  <r>
    <n v="1989"/>
    <d v="2017-12-22T00:00:00"/>
    <d v="2018-10-13T00:00:00"/>
    <s v="Demorado"/>
    <s v="Córdoba"/>
    <x v="6"/>
    <n v="272"/>
    <s v="Venta"/>
    <n v="101294.36"/>
    <n v="2585069"/>
    <n v="2068055.2"/>
    <n v="415719.44000000006"/>
    <s v="Iván"/>
    <x v="3"/>
  </r>
  <r>
    <n v="1990"/>
    <d v="2017-12-22T00:00:00"/>
    <d v="2018-04-29T00:00:00"/>
    <s v="En Tiempo"/>
    <s v="Córdoba"/>
    <x v="2"/>
    <n v="196"/>
    <s v="Venta"/>
    <n v="80090.2"/>
    <n v="2058365"/>
    <n v="1646692"/>
    <n v="331582.8"/>
    <s v="Carlos"/>
    <x v="12"/>
  </r>
  <r>
    <n v="1991"/>
    <d v="2017-12-22T00:00:00"/>
    <d v="2018-10-03T00:00:00"/>
    <s v="Demorado"/>
    <s v="Cádiz"/>
    <x v="6"/>
    <n v="267"/>
    <s v="Venta"/>
    <n v="97516.32"/>
    <n v="2493443"/>
    <n v="1994754.4"/>
    <n v="401172.28000000009"/>
    <s v="Iván"/>
    <x v="9"/>
  </r>
  <r>
    <n v="1992"/>
    <d v="2017-12-22T00:00:00"/>
    <d v="2018-06-04T00:00:00"/>
    <s v="Demorado"/>
    <s v="Cádiz"/>
    <x v="5"/>
    <n v="113"/>
    <s v="Venta"/>
    <n v="38345.760000000002"/>
    <n v="1020629"/>
    <n v="816503.2"/>
    <n v="165780.04000000004"/>
    <s v="Sabrina"/>
    <x v="9"/>
  </r>
  <r>
    <n v="1993"/>
    <d v="2017-12-23T00:00:00"/>
    <d v="2018-04-13T00:00:00"/>
    <s v="En Tiempo"/>
    <s v="Sevilla"/>
    <x v="2"/>
    <n v="296"/>
    <s v="Venta"/>
    <n v="83570.679999999993"/>
    <n v="2146827"/>
    <n v="1717461.6"/>
    <n v="345794.71999999991"/>
    <s v="Iván"/>
    <x v="3"/>
  </r>
  <r>
    <n v="1994"/>
    <d v="2017-12-23T00:00:00"/>
    <d v="2018-04-23T00:00:00"/>
    <s v="En Tiempo"/>
    <s v="Córdoba"/>
    <x v="4"/>
    <n v="80"/>
    <s v="Alquiler"/>
    <n v="25168.68"/>
    <n v="687677"/>
    <n v="550141.6"/>
    <n v="112366.72000000003"/>
    <s v="Sabrina"/>
    <x v="1"/>
  </r>
  <r>
    <n v="1995"/>
    <d v="2017-12-23T00:00:00"/>
    <d v="2018-07-04T00:00:00"/>
    <s v="Demorado"/>
    <s v="Málaga"/>
    <x v="3"/>
    <n v="262"/>
    <s v="Venta"/>
    <n v="89470.04"/>
    <n v="2300111"/>
    <n v="1840088.8"/>
    <n v="370552.16"/>
    <s v="Arturo"/>
    <x v="7"/>
  </r>
  <r>
    <n v="1996"/>
    <d v="2017-12-23T00:00:00"/>
    <d v="2018-12-18T00:00:00"/>
    <s v="Demorado"/>
    <s v="Córdoba"/>
    <x v="1"/>
    <n v="174"/>
    <s v="Venta"/>
    <n v="64489.36"/>
    <n v="1679069"/>
    <n v="1343255.2"/>
    <n v="271324.44000000006"/>
    <s v="Sabrina"/>
    <x v="4"/>
  </r>
  <r>
    <n v="1997"/>
    <d v="2017-12-23T00:00:00"/>
    <d v="2018-04-02T00:00:00"/>
    <s v="En Tiempo"/>
    <s v="Cádiz"/>
    <x v="6"/>
    <n v="202"/>
    <s v="Venta"/>
    <n v="41185.599999999999"/>
    <n v="1095325"/>
    <n v="876260"/>
    <n v="177879.4"/>
    <s v="Iván"/>
    <x v="15"/>
  </r>
  <r>
    <n v="1998"/>
    <d v="2017-12-24T00:00:00"/>
    <d v="2018-04-17T00:00:00"/>
    <s v="En Tiempo"/>
    <s v="Málaga"/>
    <x v="2"/>
    <n v="257"/>
    <s v="Venta"/>
    <n v="91482.12"/>
    <n v="2340413"/>
    <n v="1872330.4"/>
    <n v="376600.4800000001"/>
    <s v="Sabrina"/>
    <x v="7"/>
  </r>
  <r>
    <n v="1999"/>
    <d v="2017-12-24T00:00:00"/>
    <d v="2018-05-23T00:00:00"/>
    <s v="Demorado"/>
    <s v="Málaga"/>
    <x v="2"/>
    <n v="238"/>
    <s v="Venta"/>
    <n v="66783.399999999994"/>
    <n v="1730195"/>
    <n v="1384156"/>
    <n v="279255.59999999998"/>
    <s v="Arturo"/>
    <x v="1"/>
  </r>
  <r>
    <n v="2000"/>
    <d v="2017-12-25T00:00:00"/>
    <d v="2018-07-01T00:00:00"/>
    <s v="Demorado"/>
    <s v="Cádiz"/>
    <x v="3"/>
    <n v="93"/>
    <s v="Alquiler"/>
    <n v="17118.88"/>
    <n v="493157"/>
    <n v="394525.6"/>
    <n v="81512.520000000019"/>
    <s v="Arturo"/>
    <x v="9"/>
  </r>
  <r>
    <n v="2001"/>
    <d v="2017-12-25T00:00:00"/>
    <d v="2018-07-19T00:00:00"/>
    <s v="Demorado"/>
    <s v="Málaga"/>
    <x v="3"/>
    <n v="259"/>
    <s v="Venta"/>
    <n v="53188.2"/>
    <n v="1384540"/>
    <n v="1107632"/>
    <n v="223719.8"/>
    <s v="Carlos"/>
    <x v="11"/>
  </r>
  <r>
    <n v="2002"/>
    <d v="2017-12-25T00:00:00"/>
    <d v="2018-08-28T00:00:00"/>
    <s v="Demorado"/>
    <s v="Córdoba"/>
    <x v="3"/>
    <n v="279"/>
    <s v="Venta"/>
    <n v="64913.08"/>
    <n v="1690337"/>
    <n v="1352269.6"/>
    <n v="273154.31999999989"/>
    <s v="Ángeles"/>
    <x v="8"/>
  </r>
  <r>
    <n v="2003"/>
    <d v="2017-12-26T00:00:00"/>
    <d v="2018-06-21T00:00:00"/>
    <s v="Demorado"/>
    <s v="Cádiz"/>
    <x v="0"/>
    <n v="296"/>
    <s v="Venta"/>
    <n v="56469"/>
    <n v="1468985"/>
    <n v="1175188"/>
    <n v="237328"/>
    <s v="Ángeles"/>
    <x v="3"/>
  </r>
  <r>
    <n v="2004"/>
    <d v="2017-12-26T00:00:00"/>
    <d v="2018-06-06T00:00:00"/>
    <s v="Demorado"/>
    <s v="Sevilla"/>
    <x v="0"/>
    <n v="51"/>
    <s v="Alquiler"/>
    <n v="10657.24"/>
    <n v="333341"/>
    <n v="266672.8"/>
    <n v="56010.960000000014"/>
    <s v="Ángeles"/>
    <x v="15"/>
  </r>
  <r>
    <n v="2005"/>
    <d v="2017-12-26T00:00:00"/>
    <d v="2018-04-20T00:00:00"/>
    <s v="En Tiempo"/>
    <s v="Málaga"/>
    <x v="5"/>
    <n v="135"/>
    <s v="Alquiler"/>
    <n v="24554.12"/>
    <n v="666113"/>
    <n v="532890.4"/>
    <n v="108668.47999999998"/>
    <s v="Sabrina"/>
    <x v="8"/>
  </r>
  <r>
    <n v="2006"/>
    <d v="2017-12-27T00:00:00"/>
    <d v="2018-06-21T00:00:00"/>
    <s v="Demorado"/>
    <s v="Málaga"/>
    <x v="3"/>
    <n v="267"/>
    <s v="Venta"/>
    <n v="70272.12"/>
    <n v="1811013"/>
    <n v="1448810.4"/>
    <n v="291930.4800000001"/>
    <s v="Iván"/>
    <x v="13"/>
  </r>
  <r>
    <n v="2007"/>
    <d v="2017-12-27T00:00:00"/>
    <d v="2018-10-06T00:00:00"/>
    <s v="Demorado"/>
    <s v="Cádiz"/>
    <x v="5"/>
    <n v="50"/>
    <s v="Alquiler"/>
    <n v="15009.48"/>
    <n v="438947"/>
    <n v="351157.6"/>
    <n v="72779.920000000027"/>
    <s v="Arturo"/>
    <x v="15"/>
  </r>
  <r>
    <n v="2008"/>
    <d v="2017-12-27T00:00:00"/>
    <d v="2018-03-30T00:00:00"/>
    <s v="En Tiempo"/>
    <s v="Sevilla"/>
    <x v="2"/>
    <n v="217"/>
    <s v="Venta"/>
    <n v="55456.44"/>
    <n v="1437846"/>
    <n v="1150276.8"/>
    <n v="232112.75999999995"/>
    <s v="Iván"/>
    <x v="4"/>
  </r>
  <r>
    <n v="2009"/>
    <d v="2017-12-27T00:00:00"/>
    <d v="2018-12-05T00:00:00"/>
    <s v="Demorado"/>
    <s v="Córdoba"/>
    <x v="2"/>
    <n v="130"/>
    <s v="Venta"/>
    <n v="36202.080000000002"/>
    <n v="964112"/>
    <n v="771289.59999999998"/>
    <n v="156620.32"/>
    <s v="Arturo"/>
    <x v="7"/>
  </r>
  <r>
    <n v="2010"/>
    <d v="2017-12-27T00:00:00"/>
    <d v="2018-09-25T00:00:00"/>
    <s v="Demorado"/>
    <s v="Cádiz"/>
    <x v="0"/>
    <n v="154"/>
    <s v="Venta"/>
    <n v="40446.839999999997"/>
    <n v="1077231"/>
    <n v="861784.8"/>
    <n v="174999.35999999996"/>
    <s v="Sabrina"/>
    <x v="12"/>
  </r>
  <r>
    <n v="2011"/>
    <d v="2017-12-28T00:00:00"/>
    <d v="2018-09-17T00:00:00"/>
    <s v="Demorado"/>
    <s v="Sevilla"/>
    <x v="2"/>
    <n v="255"/>
    <s v="Venta"/>
    <n v="61019.519999999997"/>
    <n v="1592298"/>
    <n v="1273838.3999999999"/>
    <n v="257440.0800000001"/>
    <s v="Romina"/>
    <x v="1"/>
  </r>
  <r>
    <n v="2012"/>
    <d v="2017-12-30T00:00:00"/>
    <d v="2018-12-23T00:00:00"/>
    <s v="Demorado"/>
    <s v="Cádiz"/>
    <x v="1"/>
    <n v="87"/>
    <s v="Venta"/>
    <n v="35965.64"/>
    <n v="961351"/>
    <n v="769080.8"/>
    <n v="156304.55999999994"/>
    <s v="Iván"/>
    <x v="11"/>
  </r>
  <r>
    <n v="2013"/>
    <d v="2017-12-30T00:00:00"/>
    <d v="2018-12-12T00:00:00"/>
    <s v="Demorado"/>
    <s v="Sevilla"/>
    <x v="4"/>
    <n v="134"/>
    <s v="Alquiler"/>
    <n v="28393.439999999999"/>
    <n v="776696"/>
    <n v="621356.80000000005"/>
    <n v="126945.75999999995"/>
    <s v="Arturo"/>
    <x v="3"/>
  </r>
  <r>
    <n v="2014"/>
    <d v="2017-12-30T00:00:00"/>
    <d v="2018-10-20T00:00:00"/>
    <s v="Demorado"/>
    <s v="Málaga"/>
    <x v="0"/>
    <n v="220"/>
    <s v="Venta"/>
    <n v="80313.279999999999"/>
    <n v="2066092"/>
    <n v="1652873.6"/>
    <n v="332905.11999999988"/>
    <s v="Romina"/>
    <x v="7"/>
  </r>
  <r>
    <n v="2015"/>
    <d v="2017-12-30T00:00:00"/>
    <d v="2018-11-01T00:00:00"/>
    <s v="Demorado"/>
    <s v="Córdoba"/>
    <x v="5"/>
    <n v="255"/>
    <s v="Venta"/>
    <n v="55282.04"/>
    <n v="1444211"/>
    <n v="1155368.8"/>
    <n v="233560.15999999995"/>
    <s v="Ángeles"/>
    <x v="4"/>
  </r>
  <r>
    <n v="2016"/>
    <d v="2017-12-31T00:00:00"/>
    <d v="2018-12-07T00:00:00"/>
    <s v="Demorado"/>
    <s v="Córdoba"/>
    <x v="2"/>
    <n v="279"/>
    <s v="Venta"/>
    <n v="111798.68"/>
    <n v="2851777"/>
    <n v="2281421.6"/>
    <n v="458556.71999999991"/>
    <s v="Iván"/>
    <x v="9"/>
  </r>
  <r>
    <n v="2017"/>
    <d v="2017-12-31T00:00:00"/>
    <d v="2018-10-22T00:00:00"/>
    <s v="Demorado"/>
    <s v="Málaga"/>
    <x v="4"/>
    <n v="198"/>
    <s v="Venta"/>
    <n v="52488.72"/>
    <n v="1366453"/>
    <n v="1093162.3999999999"/>
    <n v="220801.88000000009"/>
    <s v="Ángeles"/>
    <x v="1"/>
  </r>
  <r>
    <n v="2018"/>
    <d v="2018-01-01T00:00:00"/>
    <d v="2018-09-08T00:00:00"/>
    <s v="Demorado"/>
    <s v="Málaga"/>
    <x v="1"/>
    <n v="69"/>
    <s v="Alquiler"/>
    <n v="20995"/>
    <n v="582410"/>
    <n v="465928"/>
    <n v="95487"/>
    <s v="Carlos"/>
    <x v="13"/>
  </r>
  <r>
    <n v="2019"/>
    <d v="2018-01-01T00:00:00"/>
    <d v="2018-07-13T00:00:00"/>
    <s v="Demorado"/>
    <s v="Sevilla"/>
    <x v="4"/>
    <n v="201"/>
    <s v="Venta"/>
    <n v="52731.8"/>
    <n v="1383905"/>
    <n v="1107124"/>
    <n v="224049.2"/>
    <s v="Iván"/>
    <x v="7"/>
  </r>
  <r>
    <n v="2020"/>
    <d v="2018-01-01T00:00:00"/>
    <d v="2018-12-28T00:00:00"/>
    <s v="Demorado"/>
    <s v="Sevilla"/>
    <x v="4"/>
    <n v="74"/>
    <s v="Alquiler"/>
    <n v="12324.4"/>
    <n v="359445"/>
    <n v="287556"/>
    <n v="59564.6"/>
    <s v="Arturo"/>
    <x v="7"/>
  </r>
  <r>
    <n v="2021"/>
    <d v="2018-01-01T00:00:00"/>
    <d v="2018-12-17T00:00:00"/>
    <s v="Demorado"/>
    <s v="Málaga"/>
    <x v="5"/>
    <n v="144"/>
    <s v="Venta"/>
    <n v="33778"/>
    <n v="909485"/>
    <n v="727588"/>
    <n v="148119"/>
    <s v="Iván"/>
    <x v="8"/>
  </r>
  <r>
    <n v="2022"/>
    <d v="2018-01-02T00:00:00"/>
    <d v="2018-09-05T00:00:00"/>
    <s v="Demorado"/>
    <s v="Sevilla"/>
    <x v="1"/>
    <n v="122"/>
    <s v="Alquiler"/>
    <n v="22751.24"/>
    <n v="625241"/>
    <n v="500192.8"/>
    <n v="102296.96000000001"/>
    <s v="Romina"/>
    <x v="8"/>
  </r>
  <r>
    <n v="2023"/>
    <d v="2018-01-02T00:00:00"/>
    <d v="2018-12-26T00:00:00"/>
    <s v="Demorado"/>
    <s v="Sevilla"/>
    <x v="0"/>
    <n v="138"/>
    <s v="Alquiler"/>
    <n v="29516.32"/>
    <n v="799718"/>
    <n v="639774.4"/>
    <n v="130427.27999999997"/>
    <s v="Sabrina"/>
    <x v="7"/>
  </r>
  <r>
    <n v="2024"/>
    <d v="2018-01-02T00:00:00"/>
    <d v="2018-04-04T00:00:00"/>
    <s v="En Tiempo"/>
    <s v="Sevilla"/>
    <x v="2"/>
    <n v="267"/>
    <s v="Venta"/>
    <n v="97740.96"/>
    <n v="2507734"/>
    <n v="2006187.2"/>
    <n v="403805.84"/>
    <s v="Carlos"/>
    <x v="6"/>
  </r>
  <r>
    <n v="2025"/>
    <d v="2018-01-02T00:00:00"/>
    <d v="2018-11-03T00:00:00"/>
    <s v="Demorado"/>
    <s v="Cádiz"/>
    <x v="4"/>
    <n v="272"/>
    <s v="Venta"/>
    <n v="58881.120000000003"/>
    <n v="1536163"/>
    <n v="1228930.3999999999"/>
    <n v="248351.4800000001"/>
    <s v="Sabrina"/>
    <x v="11"/>
  </r>
  <r>
    <n v="2026"/>
    <d v="2018-01-03T00:00:00"/>
    <d v="2018-06-24T00:00:00"/>
    <s v="Demorado"/>
    <s v="Córdoba"/>
    <x v="3"/>
    <n v="210"/>
    <s v="Venta"/>
    <n v="43707.32"/>
    <n v="1146293"/>
    <n v="917034.4"/>
    <n v="185551.27999999997"/>
    <s v="Carlos"/>
    <x v="0"/>
  </r>
  <r>
    <n v="2027"/>
    <d v="2018-01-03T00:00:00"/>
    <d v="2018-08-29T00:00:00"/>
    <s v="Demorado"/>
    <s v="Sevilla"/>
    <x v="0"/>
    <n v="35"/>
    <s v="Alquiler"/>
    <n v="14116.36"/>
    <n v="405444"/>
    <n v="324355.20000000001"/>
    <n v="66972.439999999988"/>
    <s v="Romina"/>
    <x v="11"/>
  </r>
  <r>
    <n v="2028"/>
    <d v="2018-01-03T00:00:00"/>
    <d v="2018-05-01T00:00:00"/>
    <s v="En Tiempo"/>
    <s v="Córdoba"/>
    <x v="1"/>
    <n v="118"/>
    <s v="Alquiler"/>
    <n v="26091.4"/>
    <n v="717245"/>
    <n v="573796"/>
    <n v="117357.6"/>
    <s v="Ángeles"/>
    <x v="15"/>
  </r>
  <r>
    <n v="2029"/>
    <d v="2018-01-03T00:00:00"/>
    <d v="2018-06-29T00:00:00"/>
    <s v="Demorado"/>
    <s v="Málaga"/>
    <x v="4"/>
    <n v="172"/>
    <s v="Venta"/>
    <n v="45809.36"/>
    <n v="1212694"/>
    <n v="970155.2"/>
    <n v="196729.44000000006"/>
    <s v="Romina"/>
    <x v="8"/>
  </r>
  <r>
    <n v="2030"/>
    <d v="2018-01-03T00:00:00"/>
    <d v="2018-07-12T00:00:00"/>
    <s v="Demorado"/>
    <s v="Sevilla"/>
    <x v="2"/>
    <n v="224"/>
    <s v="Venta"/>
    <n v="87989.72"/>
    <n v="2255953"/>
    <n v="1804762.4"/>
    <n v="363200.88000000012"/>
    <s v="Sabrina"/>
    <x v="6"/>
  </r>
  <r>
    <n v="2031"/>
    <d v="2018-01-03T00:00:00"/>
    <d v="2018-07-16T00:00:00"/>
    <s v="Demorado"/>
    <s v="Córdoba"/>
    <x v="5"/>
    <n v="227"/>
    <s v="Venta"/>
    <n v="56869"/>
    <n v="1486910"/>
    <n v="1189528"/>
    <n v="240513"/>
    <s v="Sabrina"/>
    <x v="6"/>
  </r>
  <r>
    <n v="2032"/>
    <d v="2018-01-03T00:00:00"/>
    <d v="2018-05-21T00:00:00"/>
    <s v="En Tiempo"/>
    <s v="Cádiz"/>
    <x v="2"/>
    <n v="110"/>
    <s v="Alquiler"/>
    <n v="23628.68"/>
    <n v="652677"/>
    <n v="522141.6"/>
    <n v="106906.72000000003"/>
    <s v="Ángeles"/>
    <x v="13"/>
  </r>
  <r>
    <n v="2033"/>
    <d v="2018-01-03T00:00:00"/>
    <d v="2018-09-11T00:00:00"/>
    <s v="Demorado"/>
    <s v="Córdoba"/>
    <x v="0"/>
    <n v="149"/>
    <s v="Venta"/>
    <n v="48987"/>
    <n v="1284235"/>
    <n v="1027388"/>
    <n v="207860"/>
    <s v="Ángeles"/>
    <x v="2"/>
  </r>
  <r>
    <n v="2034"/>
    <d v="2018-01-05T00:00:00"/>
    <d v="2018-10-16T00:00:00"/>
    <s v="Demorado"/>
    <s v="Málaga"/>
    <x v="1"/>
    <n v="156"/>
    <s v="Alquiler"/>
    <n v="29521.88"/>
    <n v="797532"/>
    <n v="638025.6"/>
    <n v="129984.52000000002"/>
    <s v="Sabrina"/>
    <x v="15"/>
  </r>
  <r>
    <n v="2035"/>
    <d v="2018-01-05T00:00:00"/>
    <d v="2018-09-12T00:00:00"/>
    <s v="Demorado"/>
    <s v="Málaga"/>
    <x v="0"/>
    <n v="285"/>
    <s v="Venta"/>
    <n v="71457.600000000006"/>
    <n v="1845625"/>
    <n v="1476500"/>
    <n v="297667.40000000002"/>
    <s v="Carlos"/>
    <x v="15"/>
  </r>
  <r>
    <n v="2036"/>
    <d v="2018-01-05T00:00:00"/>
    <d v="2018-06-26T00:00:00"/>
    <s v="Demorado"/>
    <s v="Málaga"/>
    <x v="2"/>
    <n v="87"/>
    <s v="Alquiler"/>
    <n v="16747.599999999999"/>
    <n v="483425"/>
    <n v="386740"/>
    <n v="79937.399999999994"/>
    <s v="Ángeles"/>
    <x v="8"/>
  </r>
  <r>
    <n v="2037"/>
    <d v="2018-01-06T00:00:00"/>
    <d v="2018-04-20T00:00:00"/>
    <s v="En Tiempo"/>
    <s v="Sevilla"/>
    <x v="1"/>
    <n v="107"/>
    <s v="Alquiler"/>
    <n v="26865"/>
    <n v="737185"/>
    <n v="589748"/>
    <n v="120572"/>
    <s v="Arturo"/>
    <x v="0"/>
  </r>
  <r>
    <n v="2038"/>
    <d v="2018-01-06T00:00:00"/>
    <d v="2018-04-19T00:00:00"/>
    <s v="En Tiempo"/>
    <s v="Málaga"/>
    <x v="0"/>
    <n v="280"/>
    <s v="Venta"/>
    <n v="83350.36"/>
    <n v="2144269"/>
    <n v="1715415.2"/>
    <n v="345503.44000000006"/>
    <s v="Ángeles"/>
    <x v="9"/>
  </r>
  <r>
    <n v="2039"/>
    <d v="2018-01-06T00:00:00"/>
    <d v="2018-06-21T00:00:00"/>
    <s v="Demorado"/>
    <s v="Córdoba"/>
    <x v="3"/>
    <n v="194"/>
    <s v="Venta"/>
    <n v="44702.04"/>
    <n v="1175561"/>
    <n v="940448.8"/>
    <n v="190410.15999999995"/>
    <s v="Carlos"/>
    <x v="6"/>
  </r>
  <r>
    <n v="2040"/>
    <d v="2018-01-07T00:00:00"/>
    <d v="2018-11-01T00:00:00"/>
    <s v="Demorado"/>
    <s v="Cádiz"/>
    <x v="1"/>
    <n v="202"/>
    <s v="Venta"/>
    <n v="79826.399999999994"/>
    <n v="2050595"/>
    <n v="1640476"/>
    <n v="330292.59999999998"/>
    <s v="Carlos"/>
    <x v="2"/>
  </r>
  <r>
    <n v="2041"/>
    <d v="2018-01-07T00:00:00"/>
    <d v="2018-09-02T00:00:00"/>
    <s v="Demorado"/>
    <s v="Málaga"/>
    <x v="1"/>
    <n v="117"/>
    <s v="Venta"/>
    <n v="32178"/>
    <n v="859685"/>
    <n v="687748"/>
    <n v="139759"/>
    <s v="Ángeles"/>
    <x v="13"/>
  </r>
  <r>
    <n v="2042"/>
    <d v="2018-01-08T00:00:00"/>
    <d v="2018-08-01T00:00:00"/>
    <s v="Demorado"/>
    <s v="Málaga"/>
    <x v="1"/>
    <n v="77"/>
    <s v="Alquiler"/>
    <n v="20601.2"/>
    <n v="575765"/>
    <n v="460612"/>
    <n v="94551.8"/>
    <s v="Ángeles"/>
    <x v="0"/>
  </r>
  <r>
    <n v="2043"/>
    <d v="2018-01-08T00:00:00"/>
    <d v="2018-05-07T00:00:00"/>
    <s v="En Tiempo"/>
    <s v="Cádiz"/>
    <x v="4"/>
    <n v="275"/>
    <s v="Venta"/>
    <n v="92704"/>
    <n v="2382885"/>
    <n v="1906308"/>
    <n v="383873"/>
    <s v="Ángeles"/>
    <x v="5"/>
  </r>
  <r>
    <n v="2044"/>
    <d v="2018-01-08T00:00:00"/>
    <d v="2018-09-19T00:00:00"/>
    <s v="Demorado"/>
    <s v="Málaga"/>
    <x v="0"/>
    <n v="103"/>
    <s v="Alquiler"/>
    <n v="21962.68"/>
    <n v="604227"/>
    <n v="483381.6"/>
    <n v="98882.72000000003"/>
    <s v="Iván"/>
    <x v="5"/>
  </r>
  <r>
    <n v="2045"/>
    <d v="2018-01-09T00:00:00"/>
    <d v="2018-05-05T00:00:00"/>
    <s v="En Tiempo"/>
    <s v="Sevilla"/>
    <x v="1"/>
    <n v="191"/>
    <s v="Venta"/>
    <n v="70570.399999999994"/>
    <n v="1829045"/>
    <n v="1463236"/>
    <n v="295238.59999999998"/>
    <s v="Carlos"/>
    <x v="9"/>
  </r>
  <r>
    <n v="2046"/>
    <d v="2018-01-09T00:00:00"/>
    <d v="2018-11-26T00:00:00"/>
    <s v="Demorado"/>
    <s v="Córdoba"/>
    <x v="1"/>
    <n v="249"/>
    <s v="Venta"/>
    <n v="92371.92"/>
    <n v="2368133"/>
    <n v="1894506.4"/>
    <n v="381254.68000000011"/>
    <s v="Sabrina"/>
    <x v="4"/>
  </r>
  <r>
    <n v="2047"/>
    <d v="2018-01-09T00:00:00"/>
    <d v="2018-07-24T00:00:00"/>
    <s v="Demorado"/>
    <s v="Sevilla"/>
    <x v="4"/>
    <n v="244"/>
    <s v="Venta"/>
    <n v="81022.2"/>
    <n v="2089490"/>
    <n v="1671592"/>
    <n v="336875.8"/>
    <s v="Sabrina"/>
    <x v="15"/>
  </r>
  <r>
    <n v="2048"/>
    <d v="2018-01-10T00:00:00"/>
    <d v="2018-08-05T00:00:00"/>
    <s v="Demorado"/>
    <s v="Cádiz"/>
    <x v="3"/>
    <n v="166"/>
    <s v="Venta"/>
    <n v="42903.199999999997"/>
    <n v="1138765"/>
    <n v="911012"/>
    <n v="184849.8"/>
    <s v="Arturo"/>
    <x v="1"/>
  </r>
  <r>
    <n v="2049"/>
    <d v="2018-01-10T00:00:00"/>
    <d v="2018-09-04T00:00:00"/>
    <s v="Demorado"/>
    <s v="Cádiz"/>
    <x v="0"/>
    <n v="272"/>
    <s v="Venta"/>
    <n v="73561"/>
    <n v="1893010"/>
    <n v="1514408"/>
    <n v="305041"/>
    <s v="Iván"/>
    <x v="15"/>
  </r>
  <r>
    <n v="2050"/>
    <d v="2018-01-10T00:00:00"/>
    <d v="2018-06-08T00:00:00"/>
    <s v="En Tiempo"/>
    <s v="Córdoba"/>
    <x v="3"/>
    <n v="173"/>
    <s v="Venta"/>
    <n v="68517.8"/>
    <n v="1777805"/>
    <n v="1422244"/>
    <n v="287043.20000000001"/>
    <s v="Ángeles"/>
    <x v="2"/>
  </r>
  <r>
    <n v="2051"/>
    <d v="2018-01-11T00:00:00"/>
    <d v="2018-11-13T00:00:00"/>
    <s v="Demorado"/>
    <s v="Málaga"/>
    <x v="1"/>
    <n v="127"/>
    <s v="Venta"/>
    <n v="50211.4"/>
    <n v="1312045"/>
    <n v="1049636"/>
    <n v="212197.6"/>
    <s v="Ángeles"/>
    <x v="8"/>
  </r>
  <r>
    <n v="2052"/>
    <d v="2018-01-11T00:00:00"/>
    <d v="2018-10-14T00:00:00"/>
    <s v="Demorado"/>
    <s v="Cádiz"/>
    <x v="1"/>
    <n v="61"/>
    <s v="Alquiler"/>
    <n v="14489.44"/>
    <n v="422521"/>
    <n v="338016.8"/>
    <n v="70014.760000000009"/>
    <s v="Iván"/>
    <x v="0"/>
  </r>
  <r>
    <n v="2053"/>
    <d v="2018-01-11T00:00:00"/>
    <d v="2018-10-07T00:00:00"/>
    <s v="Demorado"/>
    <s v="Cádiz"/>
    <x v="0"/>
    <n v="178"/>
    <s v="Venta"/>
    <n v="68055"/>
    <n v="1767160"/>
    <n v="1413728"/>
    <n v="285377"/>
    <s v="Ángeles"/>
    <x v="11"/>
  </r>
  <r>
    <n v="2054"/>
    <d v="2018-01-11T00:00:00"/>
    <d v="2018-05-14T00:00:00"/>
    <s v="En Tiempo"/>
    <s v="Cádiz"/>
    <x v="3"/>
    <n v="241"/>
    <s v="Venta"/>
    <n v="62095.88"/>
    <n v="1605182"/>
    <n v="1284145.6000000001"/>
    <n v="258940.5199999999"/>
    <s v="Sabrina"/>
    <x v="13"/>
  </r>
  <r>
    <n v="2055"/>
    <d v="2018-01-11T00:00:00"/>
    <d v="2018-08-05T00:00:00"/>
    <s v="Demorado"/>
    <s v="Córdoba"/>
    <x v="6"/>
    <n v="265"/>
    <s v="Venta"/>
    <n v="47035.6"/>
    <n v="1232950"/>
    <n v="986360"/>
    <n v="199554.4"/>
    <s v="Iván"/>
    <x v="11"/>
  </r>
  <r>
    <n v="2056"/>
    <d v="2018-01-12T00:00:00"/>
    <d v="2019-01-05T00:00:00"/>
    <s v="Demorado"/>
    <s v="Córdoba"/>
    <x v="3"/>
    <n v="284"/>
    <s v="Venta"/>
    <n v="97512.2"/>
    <n v="2498765"/>
    <n v="1999012"/>
    <n v="402240.8"/>
    <s v="Iván"/>
    <x v="7"/>
  </r>
  <r>
    <n v="2057"/>
    <d v="2018-01-12T00:00:00"/>
    <d v="2018-11-30T00:00:00"/>
    <s v="Demorado"/>
    <s v="Córdoba"/>
    <x v="4"/>
    <n v="48"/>
    <s v="Alquiler"/>
    <n v="15925.24"/>
    <n v="455741"/>
    <n v="364592.8"/>
    <n v="75222.960000000006"/>
    <s v="Ángeles"/>
    <x v="9"/>
  </r>
  <r>
    <n v="2058"/>
    <d v="2018-01-13T00:00:00"/>
    <d v="2018-10-03T00:00:00"/>
    <s v="Demorado"/>
    <s v="Cádiz"/>
    <x v="1"/>
    <n v="115"/>
    <s v="Venta"/>
    <n v="46760.04"/>
    <n v="1220861"/>
    <n v="976688.8"/>
    <n v="197412.15999999995"/>
    <s v="Sabrina"/>
    <x v="0"/>
  </r>
  <r>
    <n v="2059"/>
    <d v="2018-01-13T00:00:00"/>
    <d v="2018-12-28T00:00:00"/>
    <s v="Demorado"/>
    <s v="Cádiz"/>
    <x v="2"/>
    <n v="92"/>
    <s v="Alquiler"/>
    <n v="28649.200000000001"/>
    <n v="774915"/>
    <n v="619932"/>
    <n v="126333.8"/>
    <s v="Sabrina"/>
    <x v="6"/>
  </r>
  <r>
    <n v="2060"/>
    <d v="2018-01-13T00:00:00"/>
    <d v="2018-08-21T00:00:00"/>
    <s v="Demorado"/>
    <s v="Málaga"/>
    <x v="0"/>
    <n v="200"/>
    <s v="Venta"/>
    <n v="56666.32"/>
    <n v="1473893"/>
    <n v="1179114.3999999999"/>
    <n v="238112.28000000009"/>
    <s v="Ángeles"/>
    <x v="1"/>
  </r>
  <r>
    <n v="2061"/>
    <d v="2018-01-13T00:00:00"/>
    <d v="2018-12-25T00:00:00"/>
    <s v="Demorado"/>
    <s v="Málaga"/>
    <x v="5"/>
    <n v="255"/>
    <s v="Venta"/>
    <n v="63693.04"/>
    <n v="1652336"/>
    <n v="1321868.8"/>
    <n v="266774.15999999997"/>
    <s v="Iván"/>
    <x v="0"/>
  </r>
  <r>
    <n v="2062"/>
    <d v="2018-01-13T00:00:00"/>
    <d v="2018-05-21T00:00:00"/>
    <s v="En Tiempo"/>
    <s v="Córdoba"/>
    <x v="6"/>
    <n v="49"/>
    <s v="Alquiler"/>
    <n v="17887.88"/>
    <n v="503207"/>
    <n v="402565.6"/>
    <n v="82753.520000000019"/>
    <s v="Iván"/>
    <x v="9"/>
  </r>
  <r>
    <n v="2063"/>
    <d v="2018-01-13T00:00:00"/>
    <d v="2018-09-03T00:00:00"/>
    <s v="Demorado"/>
    <s v="Cádiz"/>
    <x v="6"/>
    <n v="267"/>
    <s v="Venta"/>
    <n v="57177.24"/>
    <n v="1487041"/>
    <n v="1189632.8"/>
    <n v="240230.95999999996"/>
    <s v="Ángeles"/>
    <x v="15"/>
  </r>
  <r>
    <n v="2064"/>
    <d v="2018-01-14T00:00:00"/>
    <d v="2018-12-19T00:00:00"/>
    <s v="Demorado"/>
    <s v="Málaga"/>
    <x v="1"/>
    <n v="138"/>
    <s v="Venta"/>
    <n v="52205.24"/>
    <n v="1368341"/>
    <n v="1094672.8"/>
    <n v="221462.95999999996"/>
    <s v="Sabrina"/>
    <x v="11"/>
  </r>
  <r>
    <n v="2065"/>
    <d v="2018-01-14T00:00:00"/>
    <d v="2018-09-26T00:00:00"/>
    <s v="Demorado"/>
    <s v="Sevilla"/>
    <x v="0"/>
    <n v="143"/>
    <s v="Venta"/>
    <n v="33864"/>
    <n v="909685"/>
    <n v="727748"/>
    <n v="148073"/>
    <s v="Arturo"/>
    <x v="0"/>
  </r>
  <r>
    <n v="2066"/>
    <d v="2018-01-14T00:00:00"/>
    <d v="2018-10-17T00:00:00"/>
    <s v="Demorado"/>
    <s v="Málaga"/>
    <x v="5"/>
    <n v="162"/>
    <s v="Venta"/>
    <n v="57479.8"/>
    <n v="1498055"/>
    <n v="1198444"/>
    <n v="242131.20000000001"/>
    <s v="Romina"/>
    <x v="8"/>
  </r>
  <r>
    <n v="2067"/>
    <d v="2018-01-14T00:00:00"/>
    <d v="2018-11-16T00:00:00"/>
    <s v="Demorado"/>
    <s v="Cádiz"/>
    <x v="0"/>
    <n v="122"/>
    <s v="Alquiler"/>
    <n v="21575.08"/>
    <n v="599312"/>
    <n v="479449.59999999998"/>
    <n v="98287.320000000022"/>
    <s v="Carlos"/>
    <x v="3"/>
  </r>
  <r>
    <n v="2068"/>
    <d v="2018-01-14T00:00:00"/>
    <d v="2018-11-22T00:00:00"/>
    <s v="Demorado"/>
    <s v="Cádiz"/>
    <x v="1"/>
    <n v="250"/>
    <s v="Venta"/>
    <n v="98581.4"/>
    <n v="2530895"/>
    <n v="2024716"/>
    <n v="407597.6"/>
    <s v="Sabrina"/>
    <x v="2"/>
  </r>
  <r>
    <n v="2069"/>
    <d v="2018-01-15T00:00:00"/>
    <d v="2018-11-07T00:00:00"/>
    <s v="Demorado"/>
    <s v="Sevilla"/>
    <x v="6"/>
    <n v="193"/>
    <s v="Venta"/>
    <n v="66661.279999999999"/>
    <n v="1721617"/>
    <n v="1377293.6"/>
    <n v="277662.11999999988"/>
    <s v="Carlos"/>
    <x v="5"/>
  </r>
  <r>
    <n v="2070"/>
    <d v="2018-01-15T00:00:00"/>
    <d v="2018-05-31T00:00:00"/>
    <s v="En Tiempo"/>
    <s v="Córdoba"/>
    <x v="0"/>
    <n v="239"/>
    <s v="Venta"/>
    <n v="94860.6"/>
    <n v="2435525"/>
    <n v="1948420"/>
    <n v="392244.4"/>
    <s v="Carlos"/>
    <x v="0"/>
  </r>
  <r>
    <n v="2071"/>
    <d v="2018-01-15T00:00:00"/>
    <d v="2018-04-25T00:00:00"/>
    <s v="En Tiempo"/>
    <s v="Córdoba"/>
    <x v="5"/>
    <n v="268"/>
    <s v="Venta"/>
    <n v="98407.48"/>
    <n v="2524197"/>
    <n v="2019357.6"/>
    <n v="406431.91999999993"/>
    <s v="Romina"/>
    <x v="5"/>
  </r>
  <r>
    <n v="2072"/>
    <d v="2018-01-15T00:00:00"/>
    <d v="2018-07-03T00:00:00"/>
    <s v="Demorado"/>
    <s v="Córdoba"/>
    <x v="5"/>
    <n v="90"/>
    <s v="Venta"/>
    <n v="31396.799999999999"/>
    <n v="844655"/>
    <n v="675724"/>
    <n v="137534.20000000001"/>
    <s v="Iván"/>
    <x v="0"/>
  </r>
  <r>
    <n v="2073"/>
    <d v="2018-01-15T00:00:00"/>
    <d v="2018-12-16T00:00:00"/>
    <s v="Demorado"/>
    <s v="Málaga"/>
    <x v="4"/>
    <n v="233"/>
    <s v="Venta"/>
    <n v="80464.320000000007"/>
    <n v="2067268"/>
    <n v="1653814.4"/>
    <n v="332989.28000000009"/>
    <s v="Ángeles"/>
    <x v="5"/>
  </r>
  <r>
    <n v="2074"/>
    <d v="2018-01-16T00:00:00"/>
    <d v="2018-12-19T00:00:00"/>
    <s v="Demorado"/>
    <s v="Sevilla"/>
    <x v="4"/>
    <n v="75"/>
    <s v="Alquiler"/>
    <n v="13389.2"/>
    <n v="399765"/>
    <n v="319812"/>
    <n v="66563.8"/>
    <s v="Arturo"/>
    <x v="6"/>
  </r>
  <r>
    <n v="2075"/>
    <d v="2018-01-16T00:00:00"/>
    <d v="2018-07-01T00:00:00"/>
    <s v="Demorado"/>
    <s v="Cádiz"/>
    <x v="5"/>
    <n v="202"/>
    <s v="Venta"/>
    <n v="53380.6"/>
    <n v="1391850"/>
    <n v="1113480"/>
    <n v="224989.4"/>
    <s v="Carlos"/>
    <x v="1"/>
  </r>
  <r>
    <n v="2076"/>
    <d v="2018-01-17T00:00:00"/>
    <d v="2018-10-20T00:00:00"/>
    <s v="Demorado"/>
    <s v="Cádiz"/>
    <x v="5"/>
    <n v="260"/>
    <s v="Venta"/>
    <n v="42319"/>
    <n v="1111160"/>
    <n v="888928"/>
    <n v="179913"/>
    <s v="Romina"/>
    <x v="12"/>
  </r>
  <r>
    <n v="2077"/>
    <d v="2018-01-17T00:00:00"/>
    <d v="2018-05-22T00:00:00"/>
    <s v="En Tiempo"/>
    <s v="Córdoba"/>
    <x v="0"/>
    <n v="240"/>
    <s v="Venta"/>
    <n v="94741.32"/>
    <n v="2434493"/>
    <n v="1947594.4"/>
    <n v="392157.28000000009"/>
    <s v="Iván"/>
    <x v="9"/>
  </r>
  <r>
    <n v="2078"/>
    <d v="2018-01-17T00:00:00"/>
    <d v="2018-05-10T00:00:00"/>
    <s v="En Tiempo"/>
    <s v="Málaga"/>
    <x v="6"/>
    <n v="118"/>
    <s v="Alquiler"/>
    <n v="23369.68"/>
    <n v="645827"/>
    <n v="516661.6"/>
    <n v="105795.72000000003"/>
    <s v="Romina"/>
    <x v="5"/>
  </r>
  <r>
    <n v="2079"/>
    <d v="2018-01-17T00:00:00"/>
    <d v="2018-07-26T00:00:00"/>
    <s v="Demorado"/>
    <s v="Málaga"/>
    <x v="1"/>
    <n v="216"/>
    <s v="Venta"/>
    <n v="55419.76"/>
    <n v="1448454"/>
    <n v="1158763.2"/>
    <n v="234271.04000000004"/>
    <s v="Arturo"/>
    <x v="13"/>
  </r>
  <r>
    <n v="2080"/>
    <d v="2018-01-18T00:00:00"/>
    <d v="2018-04-21T00:00:00"/>
    <s v="En Tiempo"/>
    <s v="Cádiz"/>
    <x v="6"/>
    <n v="229"/>
    <s v="Venta"/>
    <n v="80817.240000000005"/>
    <n v="2086091"/>
    <n v="1668872.8"/>
    <n v="336400.95999999996"/>
    <s v="Ángeles"/>
    <x v="0"/>
  </r>
  <r>
    <n v="2081"/>
    <d v="2018-01-18T00:00:00"/>
    <d v="2018-05-15T00:00:00"/>
    <s v="En Tiempo"/>
    <s v="Málaga"/>
    <x v="6"/>
    <n v="62"/>
    <s v="Alquiler"/>
    <n v="19396.400000000001"/>
    <n v="537095"/>
    <n v="429676"/>
    <n v="88022.6"/>
    <s v="Sabrina"/>
    <x v="10"/>
  </r>
  <r>
    <n v="2082"/>
    <d v="2018-01-19T00:00:00"/>
    <d v="2018-06-16T00:00:00"/>
    <s v="En Tiempo"/>
    <s v="Málaga"/>
    <x v="3"/>
    <n v="110"/>
    <s v="Venta"/>
    <n v="36424.480000000003"/>
    <n v="975047"/>
    <n v="780037.6"/>
    <n v="158584.92000000001"/>
    <s v="Ángeles"/>
    <x v="13"/>
  </r>
  <r>
    <n v="2083"/>
    <d v="2018-01-19T00:00:00"/>
    <d v="2018-07-28T00:00:00"/>
    <s v="Demorado"/>
    <s v="Sevilla"/>
    <x v="5"/>
    <n v="263"/>
    <s v="Venta"/>
    <n v="89052.12"/>
    <n v="2281688"/>
    <n v="1825350.4"/>
    <n v="367285.4800000001"/>
    <s v="Ángeles"/>
    <x v="13"/>
  </r>
  <r>
    <n v="2084"/>
    <d v="2018-01-19T00:00:00"/>
    <d v="2018-07-20T00:00:00"/>
    <s v="Demorado"/>
    <s v="Cádiz"/>
    <x v="0"/>
    <n v="181"/>
    <s v="Venta"/>
    <n v="56138.8"/>
    <n v="1458705"/>
    <n v="1166964"/>
    <n v="235602.2"/>
    <s v="Ángeles"/>
    <x v="10"/>
  </r>
  <r>
    <n v="2085"/>
    <d v="2018-01-19T00:00:00"/>
    <d v="2018-06-28T00:00:00"/>
    <s v="Demorado"/>
    <s v="Córdoba"/>
    <x v="1"/>
    <n v="291"/>
    <s v="Venta"/>
    <n v="94636.28"/>
    <n v="2424317"/>
    <n v="1939453.6"/>
    <n v="390227.11999999988"/>
    <s v="Ángeles"/>
    <x v="4"/>
  </r>
  <r>
    <n v="2086"/>
    <d v="2018-01-20T00:00:00"/>
    <d v="2018-06-26T00:00:00"/>
    <s v="Demorado"/>
    <s v="Cádiz"/>
    <x v="3"/>
    <n v="250"/>
    <s v="Venta"/>
    <n v="56123.199999999997"/>
    <n v="1464965"/>
    <n v="1171972"/>
    <n v="236869.8"/>
    <s v="Arturo"/>
    <x v="10"/>
  </r>
  <r>
    <n v="2087"/>
    <d v="2018-01-20T00:00:00"/>
    <d v="2018-10-15T00:00:00"/>
    <s v="Demorado"/>
    <s v="Sevilla"/>
    <x v="1"/>
    <n v="261"/>
    <s v="Venta"/>
    <n v="83749.399999999994"/>
    <n v="2156220"/>
    <n v="1724976"/>
    <n v="347494.6"/>
    <s v="Arturo"/>
    <x v="7"/>
  </r>
  <r>
    <n v="2088"/>
    <d v="2018-01-21T00:00:00"/>
    <d v="2018-10-30T00:00:00"/>
    <s v="Demorado"/>
    <s v="Cádiz"/>
    <x v="2"/>
    <n v="98"/>
    <s v="Alquiler"/>
    <n v="26369.040000000001"/>
    <n v="710761"/>
    <n v="568608.80000000005"/>
    <n v="115783.15999999995"/>
    <s v="Sabrina"/>
    <x v="2"/>
  </r>
  <r>
    <n v="2089"/>
    <d v="2018-01-21T00:00:00"/>
    <d v="2018-12-15T00:00:00"/>
    <s v="Demorado"/>
    <s v="Córdoba"/>
    <x v="6"/>
    <n v="35"/>
    <s v="Alquiler"/>
    <n v="9086.44"/>
    <n v="291546"/>
    <n v="233236.8"/>
    <n v="49222.760000000009"/>
    <s v="Arturo"/>
    <x v="4"/>
  </r>
  <r>
    <n v="2090"/>
    <d v="2018-01-21T00:00:00"/>
    <d v="2018-06-08T00:00:00"/>
    <s v="En Tiempo"/>
    <s v="Cádiz"/>
    <x v="1"/>
    <n v="175"/>
    <s v="Venta"/>
    <n v="43416.84"/>
    <n v="1141331"/>
    <n v="913064.8"/>
    <n v="184849.35999999996"/>
    <s v="Iván"/>
    <x v="15"/>
  </r>
  <r>
    <n v="2091"/>
    <d v="2018-01-23T00:00:00"/>
    <d v="2018-08-31T00:00:00"/>
    <s v="Demorado"/>
    <s v="Cádiz"/>
    <x v="0"/>
    <n v="164"/>
    <s v="Venta"/>
    <n v="51110.12"/>
    <n v="1334888"/>
    <n v="1067910.3999999999"/>
    <n v="215867.4800000001"/>
    <s v="Romina"/>
    <x v="7"/>
  </r>
  <r>
    <n v="2092"/>
    <d v="2018-01-23T00:00:00"/>
    <d v="2018-09-01T00:00:00"/>
    <s v="Demorado"/>
    <s v="Sevilla"/>
    <x v="4"/>
    <n v="78"/>
    <s v="Alquiler"/>
    <n v="17811.400000000001"/>
    <n v="509170"/>
    <n v="407336"/>
    <n v="84022.6"/>
    <s v="Arturo"/>
    <x v="3"/>
  </r>
  <r>
    <n v="2093"/>
    <d v="2018-01-23T00:00:00"/>
    <d v="2018-06-15T00:00:00"/>
    <s v="En Tiempo"/>
    <s v="Málaga"/>
    <x v="1"/>
    <n v="287"/>
    <s v="Venta"/>
    <n v="46491.64"/>
    <n v="1219326"/>
    <n v="975460.8"/>
    <n v="197373.55999999994"/>
    <s v="Ángeles"/>
    <x v="12"/>
  </r>
  <r>
    <n v="2094"/>
    <d v="2018-01-23T00:00:00"/>
    <d v="2018-10-03T00:00:00"/>
    <s v="Demorado"/>
    <s v="Sevilla"/>
    <x v="2"/>
    <n v="149"/>
    <s v="Venta"/>
    <n v="56389.72"/>
    <n v="1463603"/>
    <n v="1170882.3999999999"/>
    <n v="236330.88000000009"/>
    <s v="Arturo"/>
    <x v="11"/>
  </r>
  <r>
    <n v="2095"/>
    <d v="2018-01-23T00:00:00"/>
    <d v="2018-09-01T00:00:00"/>
    <s v="Demorado"/>
    <s v="Córdoba"/>
    <x v="5"/>
    <n v="37"/>
    <s v="Alquiler"/>
    <n v="10058.200000000001"/>
    <n v="309365"/>
    <n v="247492"/>
    <n v="51814.8"/>
    <s v="Ángeles"/>
    <x v="15"/>
  </r>
  <r>
    <n v="2096"/>
    <d v="2018-01-23T00:00:00"/>
    <d v="2018-11-11T00:00:00"/>
    <s v="Demorado"/>
    <s v="Cádiz"/>
    <x v="3"/>
    <n v="133"/>
    <s v="Venta"/>
    <n v="32489.64"/>
    <n v="867801"/>
    <n v="694240.8"/>
    <n v="141070.55999999994"/>
    <s v="Iván"/>
    <x v="11"/>
  </r>
  <r>
    <n v="2097"/>
    <d v="2018-01-23T00:00:00"/>
    <d v="2019-01-10T00:00:00"/>
    <s v="Demorado"/>
    <s v="Sevilla"/>
    <x v="4"/>
    <n v="184"/>
    <s v="Venta"/>
    <n v="57812.4"/>
    <n v="1505945"/>
    <n v="1204756"/>
    <n v="243376.6"/>
    <s v="Romina"/>
    <x v="0"/>
  </r>
  <r>
    <n v="2098"/>
    <d v="2018-01-24T00:00:00"/>
    <d v="2018-09-23T00:00:00"/>
    <s v="Demorado"/>
    <s v="Sevilla"/>
    <x v="6"/>
    <n v="116"/>
    <s v="Venta"/>
    <n v="44498.96"/>
    <n v="1169684"/>
    <n v="935747.2"/>
    <n v="189437.84000000005"/>
    <s v="Sabrina"/>
    <x v="8"/>
  </r>
  <r>
    <n v="2099"/>
    <d v="2018-01-24T00:00:00"/>
    <d v="2018-08-03T00:00:00"/>
    <s v="Demorado"/>
    <s v="Sevilla"/>
    <x v="5"/>
    <n v="140"/>
    <s v="Venta"/>
    <n v="48986.400000000001"/>
    <n v="1284245"/>
    <n v="1027396"/>
    <n v="207862.6"/>
    <s v="Sabrina"/>
    <x v="3"/>
  </r>
  <r>
    <n v="2100"/>
    <d v="2018-01-24T00:00:00"/>
    <d v="2018-07-12T00:00:00"/>
    <s v="Demorado"/>
    <s v="Córdoba"/>
    <x v="6"/>
    <n v="74"/>
    <s v="Alquiler"/>
    <n v="28338.2"/>
    <n v="764165"/>
    <n v="611332"/>
    <n v="124494.8"/>
    <s v="Carlos"/>
    <x v="2"/>
  </r>
  <r>
    <n v="2101"/>
    <d v="2018-01-24T00:00:00"/>
    <d v="2018-05-02T00:00:00"/>
    <s v="En Tiempo"/>
    <s v="Córdoba"/>
    <x v="5"/>
    <n v="215"/>
    <s v="Venta"/>
    <n v="60256.6"/>
    <n v="1559325"/>
    <n v="1247460"/>
    <n v="251608.4"/>
    <s v="Ángeles"/>
    <x v="10"/>
  </r>
  <r>
    <n v="2102"/>
    <d v="2018-01-24T00:00:00"/>
    <d v="2018-04-24T00:00:00"/>
    <s v="En Tiempo"/>
    <s v="Córdoba"/>
    <x v="3"/>
    <n v="191"/>
    <s v="Venta"/>
    <n v="58450.44"/>
    <n v="1526396"/>
    <n v="1221116.8"/>
    <n v="246828.75999999995"/>
    <s v="Romina"/>
    <x v="9"/>
  </r>
  <r>
    <n v="2103"/>
    <d v="2018-01-25T00:00:00"/>
    <d v="2018-04-29T00:00:00"/>
    <s v="En Tiempo"/>
    <s v="Málaga"/>
    <x v="0"/>
    <n v="226"/>
    <s v="Venta"/>
    <n v="56745.36"/>
    <n v="1483994"/>
    <n v="1187195.2"/>
    <n v="240053.44000000006"/>
    <s v="Carlos"/>
    <x v="0"/>
  </r>
  <r>
    <n v="2104"/>
    <d v="2018-01-25T00:00:00"/>
    <d v="2018-06-08T00:00:00"/>
    <s v="En Tiempo"/>
    <s v="Málaga"/>
    <x v="2"/>
    <n v="218"/>
    <s v="Venta"/>
    <n v="77669.960000000006"/>
    <n v="2007359"/>
    <n v="1605887.2"/>
    <n v="323801.84000000003"/>
    <s v="Carlos"/>
    <x v="13"/>
  </r>
  <r>
    <n v="2105"/>
    <d v="2018-01-25T00:00:00"/>
    <d v="2018-05-12T00:00:00"/>
    <s v="En Tiempo"/>
    <s v="Córdoba"/>
    <x v="3"/>
    <n v="232"/>
    <s v="Venta"/>
    <n v="56665.08"/>
    <n v="1475312"/>
    <n v="1180249.6000000001"/>
    <n v="238397.31999999989"/>
    <s v="Arturo"/>
    <x v="15"/>
  </r>
  <r>
    <n v="2106"/>
    <d v="2018-01-25T00:00:00"/>
    <d v="2018-10-10T00:00:00"/>
    <s v="Demorado"/>
    <s v="Cádiz"/>
    <x v="1"/>
    <n v="206"/>
    <s v="Venta"/>
    <n v="56419.6"/>
    <n v="1477025"/>
    <n v="1181620"/>
    <n v="238985.4"/>
    <s v="Iván"/>
    <x v="3"/>
  </r>
  <r>
    <n v="2107"/>
    <d v="2018-01-25T00:00:00"/>
    <d v="2018-12-22T00:00:00"/>
    <s v="Demorado"/>
    <s v="Córdoba"/>
    <x v="5"/>
    <n v="80"/>
    <s v="Venta"/>
    <n v="31681.119999999999"/>
    <n v="852713"/>
    <n v="682170.4"/>
    <n v="138861.47999999998"/>
    <s v="Iván"/>
    <x v="6"/>
  </r>
  <r>
    <n v="2108"/>
    <d v="2018-01-26T00:00:00"/>
    <d v="2019-01-24T00:00:00"/>
    <s v="Demorado"/>
    <s v="Cádiz"/>
    <x v="3"/>
    <n v="132"/>
    <s v="Venta"/>
    <n v="47082.400000000001"/>
    <n v="1233970"/>
    <n v="987176"/>
    <n v="199711.6"/>
    <s v="Arturo"/>
    <x v="13"/>
  </r>
  <r>
    <n v="2109"/>
    <d v="2018-01-26T00:00:00"/>
    <d v="2018-12-14T00:00:00"/>
    <s v="Demorado"/>
    <s v="Córdoba"/>
    <x v="1"/>
    <n v="87"/>
    <s v="Alquiler"/>
    <n v="20332.68"/>
    <n v="565377"/>
    <n v="452301.6"/>
    <n v="92742.72000000003"/>
    <s v="Ángeles"/>
    <x v="15"/>
  </r>
  <r>
    <n v="2110"/>
    <d v="2018-01-26T00:00:00"/>
    <d v="2018-06-15T00:00:00"/>
    <s v="En Tiempo"/>
    <s v="Sevilla"/>
    <x v="6"/>
    <n v="267"/>
    <s v="Venta"/>
    <n v="60217.16"/>
    <n v="1564739"/>
    <n v="1251791.2"/>
    <n v="252730.64000000004"/>
    <s v="Arturo"/>
    <x v="9"/>
  </r>
  <r>
    <n v="2111"/>
    <d v="2018-01-26T00:00:00"/>
    <d v="2018-10-29T00:00:00"/>
    <s v="Demorado"/>
    <s v="Cádiz"/>
    <x v="1"/>
    <n v="255"/>
    <s v="Venta"/>
    <n v="88693.96"/>
    <n v="2270384"/>
    <n v="1816307.2"/>
    <n v="365382.84"/>
    <s v="Sabrina"/>
    <x v="9"/>
  </r>
  <r>
    <n v="2112"/>
    <d v="2018-01-26T00:00:00"/>
    <d v="2018-06-28T00:00:00"/>
    <s v="Demorado"/>
    <s v="Sevilla"/>
    <x v="2"/>
    <n v="74"/>
    <s v="Alquiler"/>
    <n v="27303.4"/>
    <n v="746045"/>
    <n v="596836"/>
    <n v="121905.60000000001"/>
    <s v="Carlos"/>
    <x v="11"/>
  </r>
  <r>
    <n v="2113"/>
    <d v="2018-01-26T00:00:00"/>
    <d v="2018-05-31T00:00:00"/>
    <s v="En Tiempo"/>
    <s v="Córdoba"/>
    <x v="0"/>
    <n v="251"/>
    <s v="Venta"/>
    <n v="83664.88"/>
    <n v="2147957"/>
    <n v="1718365.6"/>
    <n v="345926.5199999999"/>
    <s v="Carlos"/>
    <x v="5"/>
  </r>
  <r>
    <n v="2114"/>
    <d v="2018-01-27T00:00:00"/>
    <d v="2018-05-15T00:00:00"/>
    <s v="En Tiempo"/>
    <s v="Cádiz"/>
    <x v="2"/>
    <n v="130"/>
    <s v="Alquiler"/>
    <n v="25367.759999999998"/>
    <n v="693229"/>
    <n v="554583.19999999995"/>
    <n v="113278.04000000005"/>
    <s v="Sabrina"/>
    <x v="1"/>
  </r>
  <r>
    <n v="2115"/>
    <d v="2018-01-28T00:00:00"/>
    <d v="2018-07-08T00:00:00"/>
    <s v="Demorado"/>
    <s v="Sevilla"/>
    <x v="4"/>
    <n v="249"/>
    <s v="Venta"/>
    <n v="67752.679999999993"/>
    <n v="1750477"/>
    <n v="1400381.6"/>
    <n v="282342.71999999991"/>
    <s v="Arturo"/>
    <x v="3"/>
  </r>
  <r>
    <n v="2116"/>
    <d v="2018-01-28T00:00:00"/>
    <d v="2018-10-02T00:00:00"/>
    <s v="Demorado"/>
    <s v="Cádiz"/>
    <x v="4"/>
    <n v="289"/>
    <s v="Venta"/>
    <n v="53024.84"/>
    <n v="1391531"/>
    <n v="1113224.8"/>
    <n v="225281.35999999996"/>
    <s v="Iván"/>
    <x v="1"/>
  </r>
  <r>
    <n v="2117"/>
    <d v="2018-01-29T00:00:00"/>
    <d v="2019-01-08T00:00:00"/>
    <s v="Demorado"/>
    <s v="Cádiz"/>
    <x v="2"/>
    <n v="89"/>
    <s v="Alquiler"/>
    <n v="28844.6"/>
    <n v="785275"/>
    <n v="628220"/>
    <n v="128210.4"/>
    <s v="Sabrina"/>
    <x v="10"/>
  </r>
  <r>
    <n v="2118"/>
    <d v="2018-01-29T00:00:00"/>
    <d v="2018-08-09T00:00:00"/>
    <s v="Demorado"/>
    <s v="Sevilla"/>
    <x v="2"/>
    <n v="241"/>
    <s v="Venta"/>
    <n v="50730.68"/>
    <n v="1322327"/>
    <n v="1057861.6000000001"/>
    <n v="213734.71999999991"/>
    <s v="Iván"/>
    <x v="0"/>
  </r>
  <r>
    <n v="2119"/>
    <d v="2018-01-29T00:00:00"/>
    <d v="2018-11-10T00:00:00"/>
    <s v="Demorado"/>
    <s v="Sevilla"/>
    <x v="4"/>
    <n v="93"/>
    <s v="Alquiler"/>
    <n v="19658"/>
    <n v="546085"/>
    <n v="436868"/>
    <n v="89559"/>
    <s v="Arturo"/>
    <x v="7"/>
  </r>
  <r>
    <n v="2120"/>
    <d v="2018-01-30T00:00:00"/>
    <d v="2018-12-16T00:00:00"/>
    <s v="Demorado"/>
    <s v="Cádiz"/>
    <x v="0"/>
    <n v="70"/>
    <s v="Alquiler"/>
    <n v="13953"/>
    <n v="415385"/>
    <n v="332308"/>
    <n v="69124"/>
    <s v="Romina"/>
    <x v="11"/>
  </r>
  <r>
    <n v="2121"/>
    <d v="2018-01-30T00:00:00"/>
    <d v="2018-12-05T00:00:00"/>
    <s v="Demorado"/>
    <s v="Málaga"/>
    <x v="3"/>
    <n v="166"/>
    <s v="Venta"/>
    <n v="31346.44"/>
    <n v="846671"/>
    <n v="677336.8"/>
    <n v="137987.75999999995"/>
    <s v="Carlos"/>
    <x v="12"/>
  </r>
  <r>
    <n v="2122"/>
    <d v="2018-01-30T00:00:00"/>
    <d v="2018-08-23T00:00:00"/>
    <s v="Demorado"/>
    <s v="Málaga"/>
    <x v="5"/>
    <n v="119"/>
    <s v="Alquiler"/>
    <n v="29643.360000000001"/>
    <n v="793919"/>
    <n v="635135.19999999995"/>
    <n v="129140.44000000005"/>
    <s v="Arturo"/>
    <x v="15"/>
  </r>
  <r>
    <n v="2123"/>
    <d v="2018-01-31T00:00:00"/>
    <d v="2018-12-03T00:00:00"/>
    <s v="Demorado"/>
    <s v="Málaga"/>
    <x v="1"/>
    <n v="52"/>
    <s v="Alquiler"/>
    <n v="21010.639999999999"/>
    <n v="587301"/>
    <n v="469840.8"/>
    <n v="96449.560000000012"/>
    <s v="Iván"/>
    <x v="7"/>
  </r>
  <r>
    <n v="2124"/>
    <d v="2018-02-01T00:00:00"/>
    <d v="2018-10-12T00:00:00"/>
    <s v="Demorado"/>
    <s v="Córdoba"/>
    <x v="5"/>
    <n v="86"/>
    <s v="Alquiler"/>
    <n v="18344.84"/>
    <n v="511656"/>
    <n v="409324.79999999999"/>
    <n v="83986.360000000015"/>
    <s v="Sabrina"/>
    <x v="8"/>
  </r>
  <r>
    <n v="2125"/>
    <d v="2018-02-01T00:00:00"/>
    <d v="2018-09-24T00:00:00"/>
    <s v="Demorado"/>
    <s v="Sevilla"/>
    <x v="5"/>
    <n v="90"/>
    <s v="Alquiler"/>
    <n v="25161"/>
    <n v="687235"/>
    <n v="549788"/>
    <n v="112286"/>
    <s v="Romina"/>
    <x v="0"/>
  </r>
  <r>
    <n v="2126"/>
    <d v="2018-02-01T00:00:00"/>
    <d v="2018-06-13T00:00:00"/>
    <s v="En Tiempo"/>
    <s v="Málaga"/>
    <x v="4"/>
    <n v="245"/>
    <s v="Venta"/>
    <n v="94235"/>
    <n v="2417885"/>
    <n v="1934308"/>
    <n v="389342"/>
    <s v="Ángeles"/>
    <x v="6"/>
  </r>
  <r>
    <n v="2127"/>
    <d v="2018-02-01T00:00:00"/>
    <d v="2019-01-05T00:00:00"/>
    <s v="Demorado"/>
    <s v="Málaga"/>
    <x v="1"/>
    <n v="154"/>
    <s v="Venta"/>
    <n v="55152.84"/>
    <n v="1446031"/>
    <n v="1156824.8"/>
    <n v="234053.35999999996"/>
    <s v="Arturo"/>
    <x v="5"/>
  </r>
  <r>
    <n v="2128"/>
    <d v="2018-02-02T00:00:00"/>
    <d v="2018-12-25T00:00:00"/>
    <s v="Demorado"/>
    <s v="Cádiz"/>
    <x v="6"/>
    <n v="258"/>
    <s v="Venta"/>
    <n v="86126.28"/>
    <n v="2217917"/>
    <n v="1774333.6"/>
    <n v="357457.11999999988"/>
    <s v="Ángeles"/>
    <x v="9"/>
  </r>
  <r>
    <n v="2129"/>
    <d v="2018-02-02T00:00:00"/>
    <d v="2018-10-12T00:00:00"/>
    <s v="Demorado"/>
    <s v="Córdoba"/>
    <x v="1"/>
    <n v="227"/>
    <s v="Venta"/>
    <n v="50635.64"/>
    <n v="1323251"/>
    <n v="1058600.8"/>
    <n v="214014.55999999994"/>
    <s v="Sabrina"/>
    <x v="7"/>
  </r>
  <r>
    <n v="2130"/>
    <d v="2018-02-02T00:00:00"/>
    <d v="2018-12-25T00:00:00"/>
    <s v="Demorado"/>
    <s v="Málaga"/>
    <x v="3"/>
    <n v="162"/>
    <s v="Venta"/>
    <n v="35909.72"/>
    <n v="964853"/>
    <n v="771882.4"/>
    <n v="157060.87999999998"/>
    <s v="Iván"/>
    <x v="11"/>
  </r>
  <r>
    <n v="2131"/>
    <d v="2018-02-02T00:00:00"/>
    <d v="2018-11-13T00:00:00"/>
    <s v="Demorado"/>
    <s v="Málaga"/>
    <x v="5"/>
    <n v="283"/>
    <s v="Venta"/>
    <n v="71916.92"/>
    <n v="1856933"/>
    <n v="1485546.4"/>
    <n v="299469.68000000011"/>
    <s v="Carlos"/>
    <x v="0"/>
  </r>
  <r>
    <n v="2132"/>
    <d v="2018-02-03T00:00:00"/>
    <d v="2018-11-23T00:00:00"/>
    <s v="Demorado"/>
    <s v="Cádiz"/>
    <x v="4"/>
    <n v="207"/>
    <s v="Venta"/>
    <n v="58594.400000000001"/>
    <n v="1519295"/>
    <n v="1215436"/>
    <n v="245264.6"/>
    <s v="Romina"/>
    <x v="13"/>
  </r>
  <r>
    <n v="2133"/>
    <d v="2018-02-03T00:00:00"/>
    <d v="2018-11-22T00:00:00"/>
    <s v="Demorado"/>
    <s v="Málaga"/>
    <x v="2"/>
    <n v="37"/>
    <s v="Alquiler"/>
    <n v="6795.2"/>
    <n v="226765"/>
    <n v="181412"/>
    <n v="38557.800000000003"/>
    <s v="Carlos"/>
    <x v="7"/>
  </r>
  <r>
    <n v="2134"/>
    <d v="2018-02-03T00:00:00"/>
    <d v="2018-08-22T00:00:00"/>
    <s v="Demorado"/>
    <s v="Córdoba"/>
    <x v="3"/>
    <n v="230"/>
    <s v="Venta"/>
    <n v="90889.8"/>
    <n v="2327030"/>
    <n v="1861624"/>
    <n v="374516.2"/>
    <s v="Romina"/>
    <x v="1"/>
  </r>
  <r>
    <n v="2135"/>
    <d v="2018-02-04T00:00:00"/>
    <d v="2018-07-14T00:00:00"/>
    <s v="Demorado"/>
    <s v="Málaga"/>
    <x v="1"/>
    <n v="280"/>
    <s v="Venta"/>
    <n v="67143.48"/>
    <n v="1745522"/>
    <n v="1396417.6"/>
    <n v="281960.91999999993"/>
    <s v="Romina"/>
    <x v="3"/>
  </r>
  <r>
    <n v="2136"/>
    <d v="2018-02-04T00:00:00"/>
    <d v="2018-05-29T00:00:00"/>
    <s v="En Tiempo"/>
    <s v="Cádiz"/>
    <x v="4"/>
    <n v="64"/>
    <s v="Alquiler"/>
    <n v="25576.560000000001"/>
    <n v="706149"/>
    <n v="564919.19999999995"/>
    <n v="115653.24000000005"/>
    <s v="Iván"/>
    <x v="8"/>
  </r>
  <r>
    <n v="2137"/>
    <d v="2018-02-04T00:00:00"/>
    <d v="2019-01-17T00:00:00"/>
    <s v="Demorado"/>
    <s v="Málaga"/>
    <x v="4"/>
    <n v="211"/>
    <s v="Venta"/>
    <n v="47136"/>
    <n v="1240685"/>
    <n v="992548"/>
    <n v="201001"/>
    <s v="Carlos"/>
    <x v="13"/>
  </r>
  <r>
    <n v="2138"/>
    <d v="2018-02-04T00:00:00"/>
    <d v="2018-05-07T00:00:00"/>
    <s v="En Tiempo"/>
    <s v="Córdoba"/>
    <x v="1"/>
    <n v="103"/>
    <s v="Venta"/>
    <n v="40989.800000000003"/>
    <n v="1077605"/>
    <n v="862084"/>
    <n v="174531.20000000001"/>
    <s v="Arturo"/>
    <x v="12"/>
  </r>
  <r>
    <n v="2139"/>
    <d v="2018-02-05T00:00:00"/>
    <d v="2018-07-02T00:00:00"/>
    <s v="En Tiempo"/>
    <s v="Málaga"/>
    <x v="3"/>
    <n v="123"/>
    <s v="Venta"/>
    <n v="44437.04"/>
    <n v="1177361"/>
    <n v="941888.8"/>
    <n v="191035.15999999995"/>
    <s v="Arturo"/>
    <x v="2"/>
  </r>
  <r>
    <n v="2140"/>
    <d v="2018-02-05T00:00:00"/>
    <d v="2018-09-11T00:00:00"/>
    <s v="Demorado"/>
    <s v="Málaga"/>
    <x v="6"/>
    <n v="191"/>
    <s v="Venta"/>
    <n v="51542.04"/>
    <n v="1351611"/>
    <n v="1081288.8"/>
    <n v="218780.15999999995"/>
    <s v="Sabrina"/>
    <x v="7"/>
  </r>
  <r>
    <n v="2141"/>
    <d v="2018-02-06T00:00:00"/>
    <d v="2018-06-23T00:00:00"/>
    <s v="En Tiempo"/>
    <s v="Málaga"/>
    <x v="2"/>
    <n v="60"/>
    <s v="Alquiler"/>
    <n v="9820.7999999999993"/>
    <n v="309030"/>
    <n v="247224"/>
    <n v="51985.2"/>
    <s v="Romina"/>
    <x v="5"/>
  </r>
  <r>
    <n v="2142"/>
    <d v="2018-02-06T00:00:00"/>
    <d v="2019-01-17T00:00:00"/>
    <s v="Demorado"/>
    <s v="Málaga"/>
    <x v="0"/>
    <n v="83"/>
    <s v="Venta"/>
    <n v="31517.68"/>
    <n v="844677"/>
    <n v="675741.6"/>
    <n v="137417.72000000003"/>
    <s v="Romina"/>
    <x v="13"/>
  </r>
  <r>
    <n v="2143"/>
    <d v="2018-02-06T00:00:00"/>
    <d v="2019-01-30T00:00:00"/>
    <s v="Demorado"/>
    <s v="Cádiz"/>
    <x v="3"/>
    <n v="118"/>
    <s v="Alquiler"/>
    <n v="20839.88"/>
    <n v="573157"/>
    <n v="458525.6"/>
    <n v="93791.520000000019"/>
    <s v="Ángeles"/>
    <x v="10"/>
  </r>
  <r>
    <n v="2144"/>
    <d v="2018-02-07T00:00:00"/>
    <d v="2018-05-19T00:00:00"/>
    <s v="En Tiempo"/>
    <s v="Córdoba"/>
    <x v="4"/>
    <n v="211"/>
    <s v="Venta"/>
    <n v="66171.12"/>
    <n v="1714213"/>
    <n v="1371370.4"/>
    <n v="276671.4800000001"/>
    <s v="Arturo"/>
    <x v="10"/>
  </r>
  <r>
    <n v="2145"/>
    <d v="2018-02-07T00:00:00"/>
    <d v="2018-06-14T00:00:00"/>
    <s v="En Tiempo"/>
    <s v="Cádiz"/>
    <x v="2"/>
    <n v="43"/>
    <s v="Alquiler"/>
    <n v="7942.68"/>
    <n v="260827"/>
    <n v="208661.6"/>
    <n v="44222.719999999994"/>
    <s v="Iván"/>
    <x v="10"/>
  </r>
  <r>
    <n v="2146"/>
    <d v="2018-02-07T00:00:00"/>
    <d v="2018-07-01T00:00:00"/>
    <s v="En Tiempo"/>
    <s v="Málaga"/>
    <x v="3"/>
    <n v="92"/>
    <s v="Alquiler"/>
    <n v="22058.400000000001"/>
    <n v="607245"/>
    <n v="485796"/>
    <n v="99390.6"/>
    <s v="Ángeles"/>
    <x v="5"/>
  </r>
  <r>
    <n v="2147"/>
    <d v="2018-02-07T00:00:00"/>
    <d v="2018-08-30T00:00:00"/>
    <s v="Demorado"/>
    <s v="Córdoba"/>
    <x v="2"/>
    <n v="97"/>
    <s v="Alquiler"/>
    <n v="26231.599999999999"/>
    <n v="718725"/>
    <n v="574980"/>
    <n v="117513.4"/>
    <s v="Iván"/>
    <x v="7"/>
  </r>
  <r>
    <n v="2148"/>
    <d v="2018-02-07T00:00:00"/>
    <d v="2018-06-11T00:00:00"/>
    <s v="En Tiempo"/>
    <s v="Córdoba"/>
    <x v="5"/>
    <n v="199"/>
    <s v="Venta"/>
    <n v="69038.679999999993"/>
    <n v="1783777"/>
    <n v="1427021.6"/>
    <n v="287716.71999999991"/>
    <s v="Romina"/>
    <x v="8"/>
  </r>
  <r>
    <n v="2149"/>
    <d v="2018-02-08T00:00:00"/>
    <d v="2018-09-19T00:00:00"/>
    <s v="Demorado"/>
    <s v="Málaga"/>
    <x v="4"/>
    <n v="136"/>
    <s v="Alquiler"/>
    <n v="26858.76"/>
    <n v="729729"/>
    <n v="583783.19999999995"/>
    <n v="119087.04000000005"/>
    <s v="Iván"/>
    <x v="1"/>
  </r>
  <r>
    <n v="2150"/>
    <d v="2018-02-08T00:00:00"/>
    <d v="2018-12-27T00:00:00"/>
    <s v="Demorado"/>
    <s v="Málaga"/>
    <x v="3"/>
    <n v="204"/>
    <s v="Venta"/>
    <n v="45452.44"/>
    <n v="1191921"/>
    <n v="953536.8"/>
    <n v="192931.75999999995"/>
    <s v="Arturo"/>
    <x v="13"/>
  </r>
  <r>
    <n v="2151"/>
    <d v="2018-02-09T00:00:00"/>
    <d v="2018-12-24T00:00:00"/>
    <s v="Demorado"/>
    <s v="Cádiz"/>
    <x v="1"/>
    <n v="36"/>
    <s v="Alquiler"/>
    <n v="11538.6"/>
    <n v="339850"/>
    <n v="271880"/>
    <n v="56431.4"/>
    <s v="Arturo"/>
    <x v="6"/>
  </r>
  <r>
    <n v="2152"/>
    <d v="2018-02-09T00:00:00"/>
    <d v="2018-07-11T00:00:00"/>
    <s v="Demorado"/>
    <s v="Sevilla"/>
    <x v="3"/>
    <n v="288"/>
    <s v="Venta"/>
    <n v="51142.76"/>
    <n v="1335354"/>
    <n v="1068283.2"/>
    <n v="215928.04000000004"/>
    <s v="Iván"/>
    <x v="4"/>
  </r>
  <r>
    <n v="2153"/>
    <d v="2018-02-09T00:00:00"/>
    <d v="2018-12-06T00:00:00"/>
    <s v="Demorado"/>
    <s v="Sevilla"/>
    <x v="0"/>
    <n v="221"/>
    <s v="Venta"/>
    <n v="79288.28"/>
    <n v="2037717"/>
    <n v="1630173.6"/>
    <n v="328255.11999999988"/>
    <s v="Ángeles"/>
    <x v="13"/>
  </r>
  <r>
    <n v="2154"/>
    <d v="2018-02-09T00:00:00"/>
    <d v="2018-12-25T00:00:00"/>
    <s v="Demorado"/>
    <s v="Sevilla"/>
    <x v="4"/>
    <n v="194"/>
    <s v="Venta"/>
    <n v="60434"/>
    <n v="1576285"/>
    <n v="1261028"/>
    <n v="254823"/>
    <s v="Romina"/>
    <x v="1"/>
  </r>
  <r>
    <n v="2155"/>
    <d v="2018-02-09T00:00:00"/>
    <d v="2018-10-20T00:00:00"/>
    <s v="Demorado"/>
    <s v="Málaga"/>
    <x v="1"/>
    <n v="245"/>
    <s v="Venta"/>
    <n v="77129.8"/>
    <n v="1985705"/>
    <n v="1588564"/>
    <n v="320011.2"/>
    <s v="Romina"/>
    <x v="8"/>
  </r>
  <r>
    <n v="2156"/>
    <d v="2018-02-09T00:00:00"/>
    <d v="2018-05-30T00:00:00"/>
    <s v="En Tiempo"/>
    <s v="Málaga"/>
    <x v="3"/>
    <n v="253"/>
    <s v="Venta"/>
    <n v="64120.24"/>
    <n v="1664041"/>
    <n v="1331232.8"/>
    <n v="268687.95999999996"/>
    <s v="Ángeles"/>
    <x v="1"/>
  </r>
  <r>
    <n v="2157"/>
    <d v="2018-02-10T00:00:00"/>
    <d v="2019-02-05T00:00:00"/>
    <s v="Demorado"/>
    <s v="Cádiz"/>
    <x v="4"/>
    <n v="248"/>
    <s v="Venta"/>
    <n v="60283.88"/>
    <n v="1558707"/>
    <n v="1246965.6000000001"/>
    <n v="251457.5199999999"/>
    <s v="Ángeles"/>
    <x v="11"/>
  </r>
  <r>
    <n v="2158"/>
    <d v="2018-02-11T00:00:00"/>
    <d v="2018-11-07T00:00:00"/>
    <s v="Demorado"/>
    <s v="Cádiz"/>
    <x v="2"/>
    <n v="92"/>
    <s v="Alquiler"/>
    <n v="25373.84"/>
    <n v="689381"/>
    <n v="551504.80000000005"/>
    <n v="112502.35999999996"/>
    <s v="Carlos"/>
    <x v="4"/>
  </r>
  <r>
    <n v="2159"/>
    <d v="2018-02-11T00:00:00"/>
    <d v="2018-06-10T00:00:00"/>
    <s v="En Tiempo"/>
    <s v="Córdoba"/>
    <x v="4"/>
    <n v="226"/>
    <s v="Venta"/>
    <n v="45188.76"/>
    <n v="1194029"/>
    <n v="955223.2"/>
    <n v="193617.04000000004"/>
    <s v="Iván"/>
    <x v="15"/>
  </r>
  <r>
    <n v="2160"/>
    <d v="2018-02-12T00:00:00"/>
    <d v="2018-07-19T00:00:00"/>
    <s v="Demorado"/>
    <s v="Cádiz"/>
    <x v="2"/>
    <n v="114"/>
    <s v="Alquiler"/>
    <n v="28324.44"/>
    <n v="771271"/>
    <n v="617016.80000000005"/>
    <n v="125929.75999999995"/>
    <s v="Carlos"/>
    <x v="13"/>
  </r>
  <r>
    <n v="2161"/>
    <d v="2018-02-12T00:00:00"/>
    <d v="2018-10-21T00:00:00"/>
    <s v="Demorado"/>
    <s v="Córdoba"/>
    <x v="5"/>
    <n v="206"/>
    <s v="Venta"/>
    <n v="59523.4"/>
    <n v="1547645"/>
    <n v="1238116"/>
    <n v="250005.6"/>
    <s v="Sabrina"/>
    <x v="2"/>
  </r>
  <r>
    <n v="2162"/>
    <d v="2018-02-12T00:00:00"/>
    <d v="2018-07-18T00:00:00"/>
    <s v="Demorado"/>
    <s v="Córdoba"/>
    <x v="6"/>
    <n v="178"/>
    <s v="Venta"/>
    <n v="33591.919999999998"/>
    <n v="900733"/>
    <n v="720586.4"/>
    <n v="146554.68"/>
    <s v="Ángeles"/>
    <x v="1"/>
  </r>
  <r>
    <n v="2163"/>
    <d v="2018-02-12T00:00:00"/>
    <d v="2018-05-29T00:00:00"/>
    <s v="En Tiempo"/>
    <s v="Cádiz"/>
    <x v="3"/>
    <n v="138"/>
    <s v="Venta"/>
    <n v="55246.879999999997"/>
    <n v="1438307"/>
    <n v="1150645.6000000001"/>
    <n v="232414.5199999999"/>
    <s v="Ángeles"/>
    <x v="2"/>
  </r>
  <r>
    <n v="2164"/>
    <d v="2018-02-12T00:00:00"/>
    <d v="2018-10-08T00:00:00"/>
    <s v="Demorado"/>
    <s v="Sevilla"/>
    <x v="2"/>
    <n v="59"/>
    <s v="Alquiler"/>
    <n v="19324.599999999999"/>
    <n v="543025"/>
    <n v="434420"/>
    <n v="89280.4"/>
    <s v="Carlos"/>
    <x v="7"/>
  </r>
  <r>
    <n v="2165"/>
    <d v="2018-02-13T00:00:00"/>
    <d v="2019-01-18T00:00:00"/>
    <s v="Demorado"/>
    <s v="Córdoba"/>
    <x v="6"/>
    <n v="76"/>
    <s v="Alquiler"/>
    <n v="17019.96"/>
    <n v="480784"/>
    <n v="384627.20000000001"/>
    <n v="79136.84"/>
    <s v="Carlos"/>
    <x v="5"/>
  </r>
  <r>
    <n v="2166"/>
    <d v="2018-02-14T00:00:00"/>
    <d v="2019-01-18T00:00:00"/>
    <s v="Demorado"/>
    <s v="Sevilla"/>
    <x v="0"/>
    <n v="128"/>
    <s v="Venta"/>
    <n v="45808.68"/>
    <n v="1200027"/>
    <n v="960021.6"/>
    <n v="194196.72000000003"/>
    <s v="Sabrina"/>
    <x v="12"/>
  </r>
  <r>
    <n v="2167"/>
    <d v="2018-02-15T00:00:00"/>
    <d v="2019-02-01T00:00:00"/>
    <s v="Demorado"/>
    <s v="Sevilla"/>
    <x v="2"/>
    <n v="146"/>
    <s v="Venta"/>
    <n v="56460.44"/>
    <n v="1472696"/>
    <n v="1178156.8"/>
    <n v="238078.75999999995"/>
    <s v="Ángeles"/>
    <x v="3"/>
  </r>
  <r>
    <n v="2168"/>
    <d v="2018-02-15T00:00:00"/>
    <d v="2018-07-28T00:00:00"/>
    <s v="Demorado"/>
    <s v="Córdoba"/>
    <x v="4"/>
    <n v="80"/>
    <s v="Alquiler"/>
    <n v="18145.68"/>
    <n v="518477"/>
    <n v="414781.6"/>
    <n v="85549.72000000003"/>
    <s v="Iván"/>
    <x v="11"/>
  </r>
  <r>
    <n v="2169"/>
    <d v="2018-02-15T00:00:00"/>
    <d v="2018-10-16T00:00:00"/>
    <s v="Demorado"/>
    <s v="Cádiz"/>
    <x v="3"/>
    <n v="223"/>
    <s v="Venta"/>
    <n v="81850.44"/>
    <n v="2106271"/>
    <n v="1685016.8"/>
    <n v="339403.75999999995"/>
    <s v="Sabrina"/>
    <x v="11"/>
  </r>
  <r>
    <n v="2170"/>
    <d v="2018-02-15T00:00:00"/>
    <d v="2018-05-19T00:00:00"/>
    <s v="En Tiempo"/>
    <s v="Sevilla"/>
    <x v="6"/>
    <n v="129"/>
    <s v="Venta"/>
    <n v="38261.56"/>
    <n v="1010249"/>
    <n v="808199.2"/>
    <n v="163788.24000000005"/>
    <s v="Carlos"/>
    <x v="1"/>
  </r>
  <r>
    <n v="2171"/>
    <d v="2018-02-16T00:00:00"/>
    <d v="2019-01-10T00:00:00"/>
    <s v="Demorado"/>
    <s v="Sevilla"/>
    <x v="1"/>
    <n v="111"/>
    <s v="Alquiler"/>
    <n v="24498.720000000001"/>
    <n v="673403"/>
    <n v="538722.4"/>
    <n v="110181.87999999998"/>
    <s v="Sabrina"/>
    <x v="6"/>
  </r>
  <r>
    <n v="2172"/>
    <d v="2018-02-16T00:00:00"/>
    <d v="2018-09-08T00:00:00"/>
    <s v="Demorado"/>
    <s v="Sevilla"/>
    <x v="6"/>
    <n v="196"/>
    <s v="Venta"/>
    <n v="68090.880000000005"/>
    <n v="1769507"/>
    <n v="1415605.6"/>
    <n v="285810.5199999999"/>
    <s v="Arturo"/>
    <x v="10"/>
  </r>
  <r>
    <n v="2173"/>
    <d v="2018-02-16T00:00:00"/>
    <d v="2018-08-02T00:00:00"/>
    <s v="Demorado"/>
    <s v="Cádiz"/>
    <x v="3"/>
    <n v="274"/>
    <s v="Venta"/>
    <n v="92085.96"/>
    <n v="2367809"/>
    <n v="1894247.2"/>
    <n v="381475.84000000003"/>
    <s v="Carlos"/>
    <x v="8"/>
  </r>
  <r>
    <n v="2174"/>
    <d v="2018-02-16T00:00:00"/>
    <d v="2018-07-19T00:00:00"/>
    <s v="Demorado"/>
    <s v="Córdoba"/>
    <x v="4"/>
    <n v="185"/>
    <s v="Venta"/>
    <n v="60822.04"/>
    <n v="1578461"/>
    <n v="1262768.8"/>
    <n v="254870.15999999995"/>
    <s v="Carlos"/>
    <x v="15"/>
  </r>
  <r>
    <n v="2175"/>
    <d v="2018-02-16T00:00:00"/>
    <d v="2018-10-08T00:00:00"/>
    <s v="Demorado"/>
    <s v="Cádiz"/>
    <x v="3"/>
    <n v="112"/>
    <s v="Alquiler"/>
    <n v="21804.28"/>
    <n v="597617"/>
    <n v="478093.6"/>
    <n v="97719.120000000024"/>
    <s v="Sabrina"/>
    <x v="8"/>
  </r>
  <r>
    <n v="2176"/>
    <d v="2018-02-16T00:00:00"/>
    <d v="2018-11-09T00:00:00"/>
    <s v="Demorado"/>
    <s v="Cádiz"/>
    <x v="2"/>
    <n v="269"/>
    <s v="Venta"/>
    <n v="51013.8"/>
    <n v="1339205"/>
    <n v="1071364"/>
    <n v="216827.2"/>
    <s v="Ángeles"/>
    <x v="11"/>
  </r>
  <r>
    <n v="2177"/>
    <d v="2018-02-17T00:00:00"/>
    <d v="2018-11-20T00:00:00"/>
    <s v="Demorado"/>
    <s v="Cádiz"/>
    <x v="3"/>
    <n v="71"/>
    <s v="Alquiler"/>
    <n v="13434.28"/>
    <n v="402617"/>
    <n v="322093.59999999998"/>
    <n v="67089.120000000024"/>
    <s v="Iván"/>
    <x v="12"/>
  </r>
  <r>
    <n v="2178"/>
    <d v="2018-02-17T00:00:00"/>
    <d v="2018-12-24T00:00:00"/>
    <s v="Demorado"/>
    <s v="Málaga"/>
    <x v="4"/>
    <n v="264"/>
    <s v="Venta"/>
    <n v="83413.36"/>
    <n v="2144594"/>
    <n v="1715675.2"/>
    <n v="345505.44000000006"/>
    <s v="Arturo"/>
    <x v="8"/>
  </r>
  <r>
    <n v="2179"/>
    <d v="2018-02-17T00:00:00"/>
    <d v="2018-05-25T00:00:00"/>
    <s v="En Tiempo"/>
    <s v="Cádiz"/>
    <x v="4"/>
    <n v="121"/>
    <s v="Venta"/>
    <n v="35930.720000000001"/>
    <n v="964728"/>
    <n v="771782.4"/>
    <n v="157014.87999999998"/>
    <s v="Ángeles"/>
    <x v="1"/>
  </r>
  <r>
    <n v="2180"/>
    <d v="2018-02-17T00:00:00"/>
    <d v="2018-07-05T00:00:00"/>
    <s v="En Tiempo"/>
    <s v="Málaga"/>
    <x v="3"/>
    <n v="95"/>
    <s v="Alquiler"/>
    <n v="25981.8"/>
    <n v="710155"/>
    <n v="568124"/>
    <n v="116049.2"/>
    <s v="Arturo"/>
    <x v="12"/>
  </r>
  <r>
    <n v="2181"/>
    <d v="2018-02-17T00:00:00"/>
    <d v="2018-06-30T00:00:00"/>
    <s v="En Tiempo"/>
    <s v="Cádiz"/>
    <x v="5"/>
    <n v="149"/>
    <s v="Venta"/>
    <n v="44760.24"/>
    <n v="1176641"/>
    <n v="941312.8"/>
    <n v="190567.95999999996"/>
    <s v="Carlos"/>
    <x v="12"/>
  </r>
  <r>
    <n v="2182"/>
    <d v="2018-02-18T00:00:00"/>
    <d v="2018-09-13T00:00:00"/>
    <s v="Demorado"/>
    <s v="Sevilla"/>
    <x v="4"/>
    <n v="123"/>
    <s v="Venta"/>
    <n v="40155.32"/>
    <n v="1067543"/>
    <n v="854034.4"/>
    <n v="173353.27999999997"/>
    <s v="Romina"/>
    <x v="9"/>
  </r>
  <r>
    <n v="2183"/>
    <d v="2018-02-18T00:00:00"/>
    <d v="2019-02-02T00:00:00"/>
    <s v="Demorado"/>
    <s v="Cádiz"/>
    <x v="4"/>
    <n v="50"/>
    <s v="Alquiler"/>
    <n v="9876.4"/>
    <n v="298670"/>
    <n v="238936"/>
    <n v="49857.599999999999"/>
    <s v="Carlos"/>
    <x v="15"/>
  </r>
  <r>
    <n v="2184"/>
    <d v="2018-02-18T00:00:00"/>
    <d v="2018-08-11T00:00:00"/>
    <s v="Demorado"/>
    <s v="Sevilla"/>
    <x v="5"/>
    <n v="100"/>
    <s v="Venta"/>
    <n v="32894.879999999997"/>
    <n v="876007"/>
    <n v="700805.6"/>
    <n v="142306.52000000002"/>
    <s v="Sabrina"/>
    <x v="0"/>
  </r>
  <r>
    <n v="2185"/>
    <d v="2018-02-18T00:00:00"/>
    <d v="2018-10-27T00:00:00"/>
    <s v="Demorado"/>
    <s v="Sevilla"/>
    <x v="5"/>
    <n v="82"/>
    <s v="Venta"/>
    <n v="29975.72"/>
    <n v="807453"/>
    <n v="645962.4"/>
    <n v="131514.87999999998"/>
    <s v="Sabrina"/>
    <x v="4"/>
  </r>
  <r>
    <n v="2186"/>
    <d v="2018-02-20T00:00:00"/>
    <d v="2018-06-10T00:00:00"/>
    <s v="En Tiempo"/>
    <s v="Cádiz"/>
    <x v="6"/>
    <n v="225"/>
    <s v="Venta"/>
    <n v="71984.44"/>
    <n v="1851821"/>
    <n v="1481456.8"/>
    <n v="298379.75999999995"/>
    <s v="Iván"/>
    <x v="12"/>
  </r>
  <r>
    <n v="2187"/>
    <d v="2018-02-20T00:00:00"/>
    <d v="2018-12-28T00:00:00"/>
    <s v="Demorado"/>
    <s v="Cádiz"/>
    <x v="1"/>
    <n v="65"/>
    <s v="Alquiler"/>
    <n v="13046.12"/>
    <n v="378563"/>
    <n v="302850.40000000002"/>
    <n v="62666.479999999974"/>
    <s v="Arturo"/>
    <x v="5"/>
  </r>
  <r>
    <n v="2188"/>
    <d v="2018-02-20T00:00:00"/>
    <d v="2018-11-26T00:00:00"/>
    <s v="Demorado"/>
    <s v="Málaga"/>
    <x v="6"/>
    <n v="242"/>
    <s v="Venta"/>
    <n v="65426.8"/>
    <n v="1696605"/>
    <n v="1357284"/>
    <n v="273894.2"/>
    <s v="Arturo"/>
    <x v="6"/>
  </r>
  <r>
    <n v="2189"/>
    <d v="2018-02-20T00:00:00"/>
    <d v="2019-01-12T00:00:00"/>
    <s v="Demorado"/>
    <s v="Córdoba"/>
    <x v="5"/>
    <n v="265"/>
    <s v="Venta"/>
    <n v="64717.36"/>
    <n v="1683894"/>
    <n v="1347115.2"/>
    <n v="272061.44000000006"/>
    <s v="Arturo"/>
    <x v="1"/>
  </r>
  <r>
    <n v="2190"/>
    <d v="2018-02-20T00:00:00"/>
    <d v="2018-10-22T00:00:00"/>
    <s v="Demorado"/>
    <s v="Sevilla"/>
    <x v="2"/>
    <n v="211"/>
    <s v="Venta"/>
    <n v="75824.52"/>
    <n v="1949123"/>
    <n v="1559298.4"/>
    <n v="314000.08000000007"/>
    <s v="Sabrina"/>
    <x v="15"/>
  </r>
  <r>
    <n v="2191"/>
    <d v="2018-02-20T00:00:00"/>
    <d v="2018-12-08T00:00:00"/>
    <s v="Demorado"/>
    <s v="Córdoba"/>
    <x v="5"/>
    <n v="83"/>
    <s v="Alquiler"/>
    <n v="21180.84"/>
    <n v="581381"/>
    <n v="465104.8"/>
    <n v="95095.360000000015"/>
    <s v="Romina"/>
    <x v="11"/>
  </r>
  <r>
    <n v="2192"/>
    <d v="2018-02-21T00:00:00"/>
    <d v="2018-11-20T00:00:00"/>
    <s v="Demorado"/>
    <s v="Cádiz"/>
    <x v="2"/>
    <n v="246"/>
    <s v="Venta"/>
    <n v="51552"/>
    <n v="1343735"/>
    <n v="1074988"/>
    <n v="217195"/>
    <s v="Sabrina"/>
    <x v="9"/>
  </r>
  <r>
    <n v="2193"/>
    <d v="2018-02-21T00:00:00"/>
    <d v="2018-05-27T00:00:00"/>
    <s v="En Tiempo"/>
    <s v="Córdoba"/>
    <x v="6"/>
    <n v="253"/>
    <s v="Venta"/>
    <n v="97949"/>
    <n v="2506485"/>
    <n v="2005188"/>
    <n v="403348"/>
    <s v="Sabrina"/>
    <x v="8"/>
  </r>
  <r>
    <n v="2194"/>
    <d v="2018-02-21T00:00:00"/>
    <d v="2018-06-06T00:00:00"/>
    <s v="En Tiempo"/>
    <s v="Sevilla"/>
    <x v="5"/>
    <n v="147"/>
    <s v="Venta"/>
    <n v="43432.480000000003"/>
    <n v="1145747"/>
    <n v="916597.6"/>
    <n v="185716.92"/>
    <s v="Romina"/>
    <x v="10"/>
  </r>
  <r>
    <n v="2195"/>
    <d v="2018-02-22T00:00:00"/>
    <d v="2018-07-12T00:00:00"/>
    <s v="En Tiempo"/>
    <s v="Málaga"/>
    <x v="6"/>
    <n v="164"/>
    <s v="Venta"/>
    <n v="32931.08"/>
    <n v="887237"/>
    <n v="709789.6"/>
    <n v="144516.32"/>
    <s v="Carlos"/>
    <x v="0"/>
  </r>
  <r>
    <n v="2196"/>
    <d v="2018-02-22T00:00:00"/>
    <d v="2018-07-06T00:00:00"/>
    <s v="En Tiempo"/>
    <s v="Sevilla"/>
    <x v="5"/>
    <n v="61"/>
    <s v="Alquiler"/>
    <n v="11764.64"/>
    <n v="356101"/>
    <n v="284880.8"/>
    <n v="59455.560000000012"/>
    <s v="Romina"/>
    <x v="11"/>
  </r>
  <r>
    <n v="2197"/>
    <d v="2018-02-22T00:00:00"/>
    <d v="2018-10-12T00:00:00"/>
    <s v="Demorado"/>
    <s v="Cádiz"/>
    <x v="5"/>
    <n v="156"/>
    <s v="Venta"/>
    <n v="30877.4"/>
    <n v="836645"/>
    <n v="669316"/>
    <n v="136451.6"/>
    <s v="Iván"/>
    <x v="5"/>
  </r>
  <r>
    <n v="2198"/>
    <d v="2018-02-22T00:00:00"/>
    <d v="2019-01-17T00:00:00"/>
    <s v="Demorado"/>
    <s v="Córdoba"/>
    <x v="1"/>
    <n v="103"/>
    <s v="Alquiler"/>
    <n v="27117.8"/>
    <n v="741255"/>
    <n v="593004"/>
    <n v="121133.2"/>
    <s v="Arturo"/>
    <x v="13"/>
  </r>
  <r>
    <n v="2199"/>
    <d v="2018-02-22T00:00:00"/>
    <d v="2018-05-26T00:00:00"/>
    <s v="En Tiempo"/>
    <s v="Málaga"/>
    <x v="0"/>
    <n v="187"/>
    <s v="Venta"/>
    <n v="38073.519999999997"/>
    <n v="1019048"/>
    <n v="815238.4"/>
    <n v="165736.07999999999"/>
    <s v="Arturo"/>
    <x v="3"/>
  </r>
  <r>
    <n v="2200"/>
    <d v="2018-02-23T00:00:00"/>
    <d v="2019-01-23T00:00:00"/>
    <s v="Demorado"/>
    <s v="Córdoba"/>
    <x v="4"/>
    <n v="266"/>
    <s v="Venta"/>
    <n v="62222.28"/>
    <n v="1622517"/>
    <n v="1298013.6000000001"/>
    <n v="262281.11999999988"/>
    <s v="Ángeles"/>
    <x v="1"/>
  </r>
  <r>
    <n v="2201"/>
    <d v="2018-02-24T00:00:00"/>
    <d v="2019-02-03T00:00:00"/>
    <s v="Demorado"/>
    <s v="Sevilla"/>
    <x v="3"/>
    <n v="251"/>
    <s v="Venta"/>
    <n v="62775.32"/>
    <n v="1634768"/>
    <n v="1307814.3999999999"/>
    <n v="264178.28000000009"/>
    <s v="Sabrina"/>
    <x v="12"/>
  </r>
  <r>
    <n v="2202"/>
    <d v="2018-02-24T00:00:00"/>
    <d v="2018-06-10T00:00:00"/>
    <s v="En Tiempo"/>
    <s v="Sevilla"/>
    <x v="6"/>
    <n v="130"/>
    <s v="Venta"/>
    <n v="29792.2"/>
    <n v="800990"/>
    <n v="640792"/>
    <n v="130405.8"/>
    <s v="Arturo"/>
    <x v="0"/>
  </r>
  <r>
    <n v="2203"/>
    <d v="2018-02-24T00:00:00"/>
    <d v="2018-07-17T00:00:00"/>
    <s v="En Tiempo"/>
    <s v="Córdoba"/>
    <x v="5"/>
    <n v="75"/>
    <s v="Alquiler"/>
    <n v="16772.04"/>
    <n v="480461"/>
    <n v="384368.8"/>
    <n v="79320.160000000003"/>
    <s v="Iván"/>
    <x v="8"/>
  </r>
  <r>
    <n v="2204"/>
    <d v="2018-02-27T00:00:00"/>
    <d v="2018-08-18T00:00:00"/>
    <s v="Demorado"/>
    <s v="Sevilla"/>
    <x v="1"/>
    <n v="76"/>
    <s v="Venta"/>
    <n v="30437.88"/>
    <n v="825182"/>
    <n v="660145.6"/>
    <n v="134598.52000000002"/>
    <s v="Sabrina"/>
    <x v="3"/>
  </r>
  <r>
    <n v="2205"/>
    <d v="2018-02-27T00:00:00"/>
    <d v="2019-02-02T00:00:00"/>
    <s v="Demorado"/>
    <s v="Córdoba"/>
    <x v="6"/>
    <n v="163"/>
    <s v="Alquiler"/>
    <n v="26268.28"/>
    <n v="721567"/>
    <n v="577253.6"/>
    <n v="118045.12000000002"/>
    <s v="Carlos"/>
    <x v="13"/>
  </r>
  <r>
    <n v="2206"/>
    <d v="2018-02-28T00:00:00"/>
    <d v="2018-07-13T00:00:00"/>
    <s v="En Tiempo"/>
    <s v="Córdoba"/>
    <x v="1"/>
    <n v="117"/>
    <s v="Venta"/>
    <n v="39213.879999999997"/>
    <n v="1038607"/>
    <n v="830885.6"/>
    <n v="168507.52000000002"/>
    <s v="Arturo"/>
    <x v="3"/>
  </r>
  <r>
    <n v="2207"/>
    <d v="2018-02-28T00:00:00"/>
    <d v="2018-07-03T00:00:00"/>
    <s v="En Tiempo"/>
    <s v="Sevilla"/>
    <x v="2"/>
    <n v="274"/>
    <s v="Venta"/>
    <n v="102055.28"/>
    <n v="2613817"/>
    <n v="2091053.6"/>
    <n v="420708.11999999988"/>
    <s v="Romina"/>
    <x v="9"/>
  </r>
  <r>
    <n v="2208"/>
    <d v="2018-02-28T00:00:00"/>
    <d v="2018-08-02T00:00:00"/>
    <s v="Demorado"/>
    <s v="Málaga"/>
    <x v="1"/>
    <n v="96"/>
    <s v="Venta"/>
    <n v="34685"/>
    <n v="925385"/>
    <n v="740308"/>
    <n v="150392"/>
    <s v="Carlos"/>
    <x v="13"/>
  </r>
  <r>
    <n v="2209"/>
    <d v="2018-03-01T00:00:00"/>
    <d v="2019-02-13T00:00:00"/>
    <s v="Demorado"/>
    <s v="Málaga"/>
    <x v="2"/>
    <n v="291"/>
    <s v="Venta"/>
    <n v="69730"/>
    <n v="1797685"/>
    <n v="1438148"/>
    <n v="289807"/>
    <s v="Carlos"/>
    <x v="4"/>
  </r>
  <r>
    <n v="2210"/>
    <d v="2018-03-01T00:00:00"/>
    <d v="2018-08-29T00:00:00"/>
    <s v="Demorado"/>
    <s v="Málaga"/>
    <x v="5"/>
    <n v="235"/>
    <s v="Venta"/>
    <n v="67568"/>
    <n v="1742885"/>
    <n v="1394308"/>
    <n v="281009"/>
    <s v="Arturo"/>
    <x v="7"/>
  </r>
  <r>
    <n v="2211"/>
    <d v="2018-03-01T00:00:00"/>
    <d v="2018-10-21T00:00:00"/>
    <s v="Demorado"/>
    <s v="Cádiz"/>
    <x v="3"/>
    <n v="142"/>
    <s v="Venta"/>
    <n v="43161.84"/>
    <n v="1131631"/>
    <n v="905304.8"/>
    <n v="183164.35999999996"/>
    <s v="Ángeles"/>
    <x v="5"/>
  </r>
  <r>
    <n v="2212"/>
    <d v="2018-03-01T00:00:00"/>
    <d v="2018-06-18T00:00:00"/>
    <s v="En Tiempo"/>
    <s v="Sevilla"/>
    <x v="2"/>
    <n v="280"/>
    <s v="Venta"/>
    <n v="52908.84"/>
    <n v="1387681"/>
    <n v="1110144.8"/>
    <n v="224627.35999999996"/>
    <s v="Iván"/>
    <x v="15"/>
  </r>
  <r>
    <n v="2213"/>
    <d v="2018-03-02T00:00:00"/>
    <d v="2019-01-21T00:00:00"/>
    <s v="Demorado"/>
    <s v="Córdoba"/>
    <x v="6"/>
    <n v="94"/>
    <s v="Alquiler"/>
    <n v="18879.96"/>
    <n v="530409"/>
    <n v="424327.2"/>
    <n v="87201.84"/>
    <s v="Sabrina"/>
    <x v="13"/>
  </r>
  <r>
    <n v="2214"/>
    <d v="2018-03-02T00:00:00"/>
    <d v="2018-12-16T00:00:00"/>
    <s v="Demorado"/>
    <s v="Sevilla"/>
    <x v="0"/>
    <n v="243"/>
    <s v="Venta"/>
    <n v="74597.600000000006"/>
    <n v="1918925"/>
    <n v="1535140"/>
    <n v="309187.40000000002"/>
    <s v="Romina"/>
    <x v="13"/>
  </r>
  <r>
    <n v="2215"/>
    <d v="2018-03-02T00:00:00"/>
    <d v="2018-10-14T00:00:00"/>
    <s v="Demorado"/>
    <s v="Cádiz"/>
    <x v="6"/>
    <n v="135"/>
    <s v="Alquiler"/>
    <n v="25669.64"/>
    <n v="695801"/>
    <n v="556640.80000000005"/>
    <n v="113490.55999999995"/>
    <s v="Sabrina"/>
    <x v="6"/>
  </r>
  <r>
    <n v="2216"/>
    <d v="2018-03-03T00:00:00"/>
    <d v="2019-03-02T00:00:00"/>
    <s v="Demorado"/>
    <s v="Cádiz"/>
    <x v="0"/>
    <n v="119"/>
    <s v="Alquiler"/>
    <n v="25331"/>
    <n v="693985"/>
    <n v="555188"/>
    <n v="113466"/>
    <s v="Romina"/>
    <x v="10"/>
  </r>
  <r>
    <n v="2217"/>
    <d v="2018-03-03T00:00:00"/>
    <d v="2018-10-28T00:00:00"/>
    <s v="Demorado"/>
    <s v="Cádiz"/>
    <x v="2"/>
    <n v="127"/>
    <s v="Alquiler"/>
    <n v="27196"/>
    <n v="740435"/>
    <n v="592348"/>
    <n v="120891"/>
    <s v="Ángeles"/>
    <x v="15"/>
  </r>
  <r>
    <n v="2218"/>
    <d v="2018-03-03T00:00:00"/>
    <d v="2018-07-26T00:00:00"/>
    <s v="En Tiempo"/>
    <s v="Cádiz"/>
    <x v="4"/>
    <n v="240"/>
    <s v="Venta"/>
    <n v="75555.12"/>
    <n v="1955213"/>
    <n v="1564170.4"/>
    <n v="315487.4800000001"/>
    <s v="Sabrina"/>
    <x v="11"/>
  </r>
  <r>
    <n v="2219"/>
    <d v="2018-03-03T00:00:00"/>
    <d v="2019-01-11T00:00:00"/>
    <s v="Demorado"/>
    <s v="Málaga"/>
    <x v="3"/>
    <n v="71"/>
    <s v="Alquiler"/>
    <n v="27176.84"/>
    <n v="734231"/>
    <n v="587384.80000000005"/>
    <n v="119669.35999999996"/>
    <s v="Romina"/>
    <x v="4"/>
  </r>
  <r>
    <n v="2220"/>
    <d v="2018-03-04T00:00:00"/>
    <d v="2018-11-26T00:00:00"/>
    <s v="Demorado"/>
    <s v="Málaga"/>
    <x v="6"/>
    <n v="42"/>
    <s v="Alquiler"/>
    <n v="13287.8"/>
    <n v="385205"/>
    <n v="308164"/>
    <n v="63753.2"/>
    <s v="Sabrina"/>
    <x v="13"/>
  </r>
  <r>
    <n v="2221"/>
    <d v="2018-03-04T00:00:00"/>
    <d v="2019-01-29T00:00:00"/>
    <s v="Demorado"/>
    <s v="Sevilla"/>
    <x v="2"/>
    <n v="265"/>
    <s v="Venta"/>
    <n v="75256.44"/>
    <n v="1944771"/>
    <n v="1555816.8"/>
    <n v="313697.75999999995"/>
    <s v="Iván"/>
    <x v="10"/>
  </r>
  <r>
    <n v="2222"/>
    <d v="2018-03-04T00:00:00"/>
    <d v="2018-08-16T00:00:00"/>
    <s v="Demorado"/>
    <s v="Málaga"/>
    <x v="0"/>
    <n v="194"/>
    <s v="Venta"/>
    <n v="76292.92"/>
    <n v="1965683"/>
    <n v="1572546.4"/>
    <n v="316843.68000000011"/>
    <s v="Ángeles"/>
    <x v="9"/>
  </r>
  <r>
    <n v="2223"/>
    <d v="2018-03-04T00:00:00"/>
    <d v="2018-09-04T00:00:00"/>
    <s v="Demorado"/>
    <s v="Cádiz"/>
    <x v="2"/>
    <n v="92"/>
    <s v="Venta"/>
    <n v="36456.080000000002"/>
    <n v="964412"/>
    <n v="771529.6"/>
    <n v="156426.32"/>
    <s v="Ángeles"/>
    <x v="15"/>
  </r>
  <r>
    <n v="2224"/>
    <d v="2018-03-05T00:00:00"/>
    <d v="2018-07-26T00:00:00"/>
    <s v="En Tiempo"/>
    <s v="Sevilla"/>
    <x v="0"/>
    <n v="289"/>
    <s v="Venta"/>
    <n v="78834.36"/>
    <n v="2032694"/>
    <n v="1626155.2"/>
    <n v="327704.44000000006"/>
    <s v="Iván"/>
    <x v="13"/>
  </r>
  <r>
    <n v="2225"/>
    <d v="2018-03-05T00:00:00"/>
    <d v="2018-12-03T00:00:00"/>
    <s v="Demorado"/>
    <s v="Sevilla"/>
    <x v="5"/>
    <n v="240"/>
    <s v="Venta"/>
    <n v="61369.64"/>
    <n v="1588526"/>
    <n v="1270820.8"/>
    <n v="256335.55999999994"/>
    <s v="Sabrina"/>
    <x v="15"/>
  </r>
  <r>
    <n v="2226"/>
    <d v="2018-03-05T00:00:00"/>
    <d v="2018-09-11T00:00:00"/>
    <s v="Demorado"/>
    <s v="Málaga"/>
    <x v="3"/>
    <n v="174"/>
    <s v="Venta"/>
    <n v="38439.360000000001"/>
    <n v="1017419"/>
    <n v="813935.2"/>
    <n v="165044.44000000006"/>
    <s v="Sabrina"/>
    <x v="13"/>
  </r>
  <r>
    <n v="2227"/>
    <d v="2018-03-06T00:00:00"/>
    <d v="2018-07-04T00:00:00"/>
    <s v="En Tiempo"/>
    <s v="Córdoba"/>
    <x v="3"/>
    <n v="128"/>
    <s v="Alquiler"/>
    <n v="28328.12"/>
    <n v="768513"/>
    <n v="614810.4"/>
    <n v="125374.47999999998"/>
    <s v="Arturo"/>
    <x v="0"/>
  </r>
  <r>
    <n v="2228"/>
    <d v="2018-03-06T00:00:00"/>
    <d v="2018-12-21T00:00:00"/>
    <s v="Demorado"/>
    <s v="Sevilla"/>
    <x v="6"/>
    <n v="173"/>
    <s v="Venta"/>
    <n v="57627.56"/>
    <n v="1499749"/>
    <n v="1199799.2"/>
    <n v="242322.24000000005"/>
    <s v="Arturo"/>
    <x v="13"/>
  </r>
  <r>
    <n v="2229"/>
    <d v="2018-03-06T00:00:00"/>
    <d v="2019-02-14T00:00:00"/>
    <s v="Demorado"/>
    <s v="Cádiz"/>
    <x v="6"/>
    <n v="121"/>
    <s v="Venta"/>
    <n v="45929.88"/>
    <n v="1214207"/>
    <n v="971365.6"/>
    <n v="196911.52000000002"/>
    <s v="Arturo"/>
    <x v="10"/>
  </r>
  <r>
    <n v="2230"/>
    <d v="2018-03-06T00:00:00"/>
    <d v="2018-12-22T00:00:00"/>
    <s v="Demorado"/>
    <s v="Sevilla"/>
    <x v="6"/>
    <n v="137"/>
    <s v="Venta"/>
    <n v="47564.88"/>
    <n v="1241832"/>
    <n v="993465.6"/>
    <n v="200801.52000000002"/>
    <s v="Ángeles"/>
    <x v="0"/>
  </r>
  <r>
    <n v="2231"/>
    <d v="2018-03-07T00:00:00"/>
    <d v="2018-06-19T00:00:00"/>
    <s v="En Tiempo"/>
    <s v="Cádiz"/>
    <x v="4"/>
    <n v="220"/>
    <s v="Venta"/>
    <n v="59272"/>
    <n v="1547310"/>
    <n v="1237848"/>
    <n v="250190"/>
    <s v="Sabrina"/>
    <x v="3"/>
  </r>
  <r>
    <n v="2232"/>
    <d v="2018-03-07T00:00:00"/>
    <d v="2019-02-06T00:00:00"/>
    <s v="Demorado"/>
    <s v="Cádiz"/>
    <x v="5"/>
    <n v="223"/>
    <s v="Venta"/>
    <n v="89482.6"/>
    <n v="2294000"/>
    <n v="1835200"/>
    <n v="369317.4"/>
    <s v="Sabrina"/>
    <x v="6"/>
  </r>
  <r>
    <n v="2233"/>
    <d v="2018-03-07T00:00:00"/>
    <d v="2018-11-30T00:00:00"/>
    <s v="Demorado"/>
    <s v="Cádiz"/>
    <x v="2"/>
    <n v="155"/>
    <s v="Venta"/>
    <n v="47301"/>
    <n v="1239335"/>
    <n v="991468"/>
    <n v="200566"/>
    <s v="Arturo"/>
    <x v="2"/>
  </r>
  <r>
    <n v="2234"/>
    <d v="2018-03-08T00:00:00"/>
    <d v="2018-06-27T00:00:00"/>
    <s v="En Tiempo"/>
    <s v="Córdoba"/>
    <x v="2"/>
    <n v="174"/>
    <s v="Venta"/>
    <n v="46805.32"/>
    <n v="1227518"/>
    <n v="982014.4"/>
    <n v="198698.27999999997"/>
    <s v="Romina"/>
    <x v="2"/>
  </r>
  <r>
    <n v="2235"/>
    <d v="2018-03-08T00:00:00"/>
    <d v="2019-02-16T00:00:00"/>
    <s v="Demorado"/>
    <s v="Sevilla"/>
    <x v="0"/>
    <n v="56"/>
    <s v="Alquiler"/>
    <n v="19279.439999999999"/>
    <n v="537321"/>
    <n v="429856.8"/>
    <n v="88184.760000000009"/>
    <s v="Carlos"/>
    <x v="0"/>
  </r>
  <r>
    <n v="2236"/>
    <d v="2018-03-08T00:00:00"/>
    <d v="2019-01-01T00:00:00"/>
    <s v="Demorado"/>
    <s v="Sevilla"/>
    <x v="5"/>
    <n v="135"/>
    <s v="Venta"/>
    <n v="53039.76"/>
    <n v="1380329"/>
    <n v="1104263.2"/>
    <n v="223026.04000000004"/>
    <s v="Romina"/>
    <x v="4"/>
  </r>
  <r>
    <n v="2237"/>
    <d v="2018-03-08T00:00:00"/>
    <d v="2019-01-26T00:00:00"/>
    <s v="Demorado"/>
    <s v="Córdoba"/>
    <x v="2"/>
    <n v="244"/>
    <s v="Venta"/>
    <n v="57604.959999999999"/>
    <n v="1496709"/>
    <n v="1197367.2"/>
    <n v="241736.84000000005"/>
    <s v="Ángeles"/>
    <x v="5"/>
  </r>
  <r>
    <n v="2238"/>
    <d v="2018-03-08T00:00:00"/>
    <d v="2019-03-01T00:00:00"/>
    <s v="Demorado"/>
    <s v="Cádiz"/>
    <x v="6"/>
    <n v="210"/>
    <s v="Venta"/>
    <n v="65235.32"/>
    <n v="1696318"/>
    <n v="1357054.4"/>
    <n v="274028.28000000009"/>
    <s v="Sabrina"/>
    <x v="4"/>
  </r>
  <r>
    <n v="2239"/>
    <d v="2018-03-09T00:00:00"/>
    <d v="2018-06-19T00:00:00"/>
    <s v="En Tiempo"/>
    <s v="Córdoba"/>
    <x v="2"/>
    <n v="266"/>
    <s v="Venta"/>
    <n v="67324.479999999996"/>
    <n v="1742197"/>
    <n v="1393757.6"/>
    <n v="281114.91999999993"/>
    <s v="Carlos"/>
    <x v="0"/>
  </r>
  <r>
    <n v="2240"/>
    <d v="2018-03-09T00:00:00"/>
    <d v="2018-09-26T00:00:00"/>
    <s v="Demorado"/>
    <s v="Cádiz"/>
    <x v="0"/>
    <n v="48"/>
    <s v="Alquiler"/>
    <n v="19334.12"/>
    <n v="540313"/>
    <n v="432250.4"/>
    <n v="88728.479999999981"/>
    <s v="Iván"/>
    <x v="2"/>
  </r>
  <r>
    <n v="2241"/>
    <d v="2018-03-11T00:00:00"/>
    <d v="2018-07-07T00:00:00"/>
    <s v="En Tiempo"/>
    <s v="Sevilla"/>
    <x v="3"/>
    <n v="253"/>
    <s v="Venta"/>
    <n v="76480.56"/>
    <n v="1967099"/>
    <n v="1573679.2"/>
    <n v="316939.24000000005"/>
    <s v="Carlos"/>
    <x v="5"/>
  </r>
  <r>
    <n v="2242"/>
    <d v="2018-03-11T00:00:00"/>
    <d v="2019-02-26T00:00:00"/>
    <s v="Demorado"/>
    <s v="Sevilla"/>
    <x v="6"/>
    <n v="81"/>
    <s v="Alquiler"/>
    <n v="27720.68"/>
    <n v="745277"/>
    <n v="596221.6"/>
    <n v="121334.72000000003"/>
    <s v="Sabrina"/>
    <x v="3"/>
  </r>
  <r>
    <n v="2243"/>
    <d v="2018-03-11T00:00:00"/>
    <d v="2018-07-17T00:00:00"/>
    <s v="En Tiempo"/>
    <s v="Málaga"/>
    <x v="6"/>
    <n v="39"/>
    <s v="Alquiler"/>
    <n v="17076.599999999999"/>
    <n v="483425"/>
    <n v="386740"/>
    <n v="79608.399999999994"/>
    <s v="Arturo"/>
    <x v="5"/>
  </r>
  <r>
    <n v="2244"/>
    <d v="2018-03-12T00:00:00"/>
    <d v="2018-09-22T00:00:00"/>
    <s v="Demorado"/>
    <s v="Córdoba"/>
    <x v="5"/>
    <n v="147"/>
    <s v="Venta"/>
    <n v="45467"/>
    <n v="1196135"/>
    <n v="956908"/>
    <n v="193760"/>
    <s v="Carlos"/>
    <x v="15"/>
  </r>
  <r>
    <n v="2245"/>
    <d v="2018-03-13T00:00:00"/>
    <d v="2019-02-22T00:00:00"/>
    <s v="Demorado"/>
    <s v="Córdoba"/>
    <x v="4"/>
    <n v="175"/>
    <s v="Venta"/>
    <n v="58370.96"/>
    <n v="1525609"/>
    <n v="1220487.2"/>
    <n v="246750.84000000005"/>
    <s v="Arturo"/>
    <x v="1"/>
  </r>
  <r>
    <n v="2246"/>
    <d v="2018-03-13T00:00:00"/>
    <d v="2018-09-07T00:00:00"/>
    <s v="Demorado"/>
    <s v="Córdoba"/>
    <x v="0"/>
    <n v="236"/>
    <s v="Venta"/>
    <n v="85774.399999999994"/>
    <n v="2211845"/>
    <n v="1769476"/>
    <n v="356594.6"/>
    <s v="Sabrina"/>
    <x v="3"/>
  </r>
  <r>
    <n v="2247"/>
    <d v="2018-03-13T00:00:00"/>
    <d v="2018-12-04T00:00:00"/>
    <s v="Demorado"/>
    <s v="Málaga"/>
    <x v="2"/>
    <n v="207"/>
    <s v="Venta"/>
    <n v="52528.44"/>
    <n v="1368421"/>
    <n v="1094736.8"/>
    <n v="221155.75999999995"/>
    <s v="Carlos"/>
    <x v="15"/>
  </r>
  <r>
    <n v="2248"/>
    <d v="2018-03-13T00:00:00"/>
    <d v="2019-01-19T00:00:00"/>
    <s v="Demorado"/>
    <s v="Málaga"/>
    <x v="1"/>
    <n v="140"/>
    <s v="Alquiler"/>
    <n v="23400.76"/>
    <n v="652529"/>
    <n v="522023.2"/>
    <n v="107105.04"/>
    <s v="Romina"/>
    <x v="7"/>
  </r>
  <r>
    <n v="2249"/>
    <d v="2018-03-14T00:00:00"/>
    <d v="2019-02-11T00:00:00"/>
    <s v="Demorado"/>
    <s v="Málaga"/>
    <x v="5"/>
    <n v="224"/>
    <s v="Venta"/>
    <n v="48517.96"/>
    <n v="1280184"/>
    <n v="1024147.2"/>
    <n v="207518.84000000005"/>
    <s v="Ángeles"/>
    <x v="9"/>
  </r>
  <r>
    <n v="2250"/>
    <d v="2018-03-14T00:00:00"/>
    <d v="2018-10-16T00:00:00"/>
    <s v="Demorado"/>
    <s v="Córdoba"/>
    <x v="3"/>
    <n v="58"/>
    <s v="Alquiler"/>
    <n v="12626.08"/>
    <n v="380087"/>
    <n v="304069.59999999998"/>
    <n v="63391.320000000022"/>
    <s v="Romina"/>
    <x v="11"/>
  </r>
  <r>
    <n v="2251"/>
    <d v="2018-03-15T00:00:00"/>
    <d v="2018-07-26T00:00:00"/>
    <s v="En Tiempo"/>
    <s v="Cádiz"/>
    <x v="0"/>
    <n v="279"/>
    <s v="Venta"/>
    <n v="48199.199999999997"/>
    <n v="1256215"/>
    <n v="1004972"/>
    <n v="203043.8"/>
    <s v="Arturo"/>
    <x v="9"/>
  </r>
  <r>
    <n v="2252"/>
    <d v="2018-03-15T00:00:00"/>
    <d v="2018-07-22T00:00:00"/>
    <s v="En Tiempo"/>
    <s v="Málaga"/>
    <x v="3"/>
    <n v="42"/>
    <s v="Alquiler"/>
    <n v="15025.48"/>
    <n v="436997"/>
    <n v="349597.6"/>
    <n v="72373.920000000027"/>
    <s v="Arturo"/>
    <x v="12"/>
  </r>
  <r>
    <n v="2253"/>
    <d v="2018-03-16T00:00:00"/>
    <d v="2018-11-30T00:00:00"/>
    <s v="Demorado"/>
    <s v="Sevilla"/>
    <x v="5"/>
    <n v="253"/>
    <s v="Venta"/>
    <n v="64718.239999999998"/>
    <n v="1683041"/>
    <n v="1346432.8"/>
    <n v="271889.95999999996"/>
    <s v="Romina"/>
    <x v="9"/>
  </r>
  <r>
    <n v="2254"/>
    <d v="2018-03-16T00:00:00"/>
    <d v="2019-03-07T00:00:00"/>
    <s v="Demorado"/>
    <s v="Cádiz"/>
    <x v="4"/>
    <n v="84"/>
    <s v="Alquiler"/>
    <n v="23158.2"/>
    <n v="640265"/>
    <n v="512212"/>
    <n v="104894.8"/>
    <s v="Carlos"/>
    <x v="7"/>
  </r>
  <r>
    <n v="2255"/>
    <d v="2018-03-16T00:00:00"/>
    <d v="2018-12-05T00:00:00"/>
    <s v="Demorado"/>
    <s v="Cádiz"/>
    <x v="0"/>
    <n v="174"/>
    <s v="Venta"/>
    <n v="46160.72"/>
    <n v="1207903"/>
    <n v="966322.4"/>
    <n v="195419.87999999998"/>
    <s v="Ángeles"/>
    <x v="6"/>
  </r>
  <r>
    <n v="2256"/>
    <d v="2018-03-17T00:00:00"/>
    <d v="2018-11-19T00:00:00"/>
    <s v="Demorado"/>
    <s v="Cádiz"/>
    <x v="6"/>
    <n v="118"/>
    <s v="Venta"/>
    <n v="29345.599999999999"/>
    <n v="800600"/>
    <n v="640480"/>
    <n v="130774.39999999999"/>
    <s v="Carlos"/>
    <x v="11"/>
  </r>
  <r>
    <n v="2257"/>
    <d v="2018-03-17T00:00:00"/>
    <d v="2019-01-08T00:00:00"/>
    <s v="Demorado"/>
    <s v="Córdoba"/>
    <x v="5"/>
    <n v="189"/>
    <s v="Venta"/>
    <n v="63824.32"/>
    <n v="1648193"/>
    <n v="1318554.3999999999"/>
    <n v="265814.28000000009"/>
    <s v="Iván"/>
    <x v="12"/>
  </r>
  <r>
    <n v="2258"/>
    <d v="2018-03-18T00:00:00"/>
    <d v="2018-11-26T00:00:00"/>
    <s v="Demorado"/>
    <s v="Sevilla"/>
    <x v="5"/>
    <n v="54"/>
    <s v="Alquiler"/>
    <n v="13696.8"/>
    <n v="395105"/>
    <n v="316084"/>
    <n v="65324.2"/>
    <s v="Ángeles"/>
    <x v="8"/>
  </r>
  <r>
    <n v="2259"/>
    <d v="2018-03-19T00:00:00"/>
    <d v="2019-03-15T00:00:00"/>
    <s v="Demorado"/>
    <s v="Sevilla"/>
    <x v="4"/>
    <n v="281"/>
    <s v="Venta"/>
    <n v="55509.919999999998"/>
    <n v="1450183"/>
    <n v="1160146.3999999999"/>
    <n v="234526.68000000011"/>
    <s v="Romina"/>
    <x v="10"/>
  </r>
  <r>
    <n v="2260"/>
    <d v="2018-03-19T00:00:00"/>
    <d v="2019-01-03T00:00:00"/>
    <s v="Demorado"/>
    <s v="Córdoba"/>
    <x v="4"/>
    <n v="77"/>
    <s v="Alquiler"/>
    <n v="28721.599999999999"/>
    <n v="779750"/>
    <n v="623800"/>
    <n v="127228.4"/>
    <s v="Carlos"/>
    <x v="12"/>
  </r>
  <r>
    <n v="2261"/>
    <d v="2018-03-20T00:00:00"/>
    <d v="2018-10-19T00:00:00"/>
    <s v="Demorado"/>
    <s v="Córdoba"/>
    <x v="3"/>
    <n v="89"/>
    <s v="Alquiler"/>
    <n v="16561.32"/>
    <n v="471818"/>
    <n v="377454.4"/>
    <n v="77802.27999999997"/>
    <s v="Iván"/>
    <x v="12"/>
  </r>
  <r>
    <n v="2262"/>
    <d v="2018-03-20T00:00:00"/>
    <d v="2018-12-27T00:00:00"/>
    <s v="Demorado"/>
    <s v="Cádiz"/>
    <x v="5"/>
    <n v="194"/>
    <s v="Venta"/>
    <n v="66296.160000000003"/>
    <n v="1722214"/>
    <n v="1377771.2"/>
    <n v="278146.64"/>
    <s v="Sabrina"/>
    <x v="13"/>
  </r>
  <r>
    <n v="2263"/>
    <d v="2018-03-20T00:00:00"/>
    <d v="2018-10-21T00:00:00"/>
    <s v="Demorado"/>
    <s v="Málaga"/>
    <x v="5"/>
    <n v="215"/>
    <s v="Venta"/>
    <n v="60902.2"/>
    <n v="1587265"/>
    <n v="1269812"/>
    <n v="256550.8"/>
    <s v="Romina"/>
    <x v="12"/>
  </r>
  <r>
    <n v="2264"/>
    <d v="2018-03-20T00:00:00"/>
    <d v="2018-07-28T00:00:00"/>
    <s v="En Tiempo"/>
    <s v="Córdoba"/>
    <x v="1"/>
    <n v="270"/>
    <s v="Venta"/>
    <n v="57373.32"/>
    <n v="1493343"/>
    <n v="1194674.3999999999"/>
    <n v="241295.28000000009"/>
    <s v="Arturo"/>
    <x v="10"/>
  </r>
  <r>
    <n v="2265"/>
    <d v="2018-03-21T00:00:00"/>
    <d v="2019-01-14T00:00:00"/>
    <s v="Demorado"/>
    <s v="Málaga"/>
    <x v="1"/>
    <n v="145"/>
    <s v="Venta"/>
    <n v="37036.28"/>
    <n v="985317"/>
    <n v="788253.6"/>
    <n v="160027.12000000002"/>
    <s v="Carlos"/>
    <x v="12"/>
  </r>
  <r>
    <n v="2266"/>
    <d v="2018-03-21T00:00:00"/>
    <d v="2018-10-02T00:00:00"/>
    <s v="Demorado"/>
    <s v="Sevilla"/>
    <x v="3"/>
    <n v="286"/>
    <s v="Venta"/>
    <n v="111227"/>
    <n v="2833535"/>
    <n v="2266828"/>
    <n v="455480"/>
    <s v="Sabrina"/>
    <x v="15"/>
  </r>
  <r>
    <n v="2267"/>
    <d v="2018-03-21T00:00:00"/>
    <d v="2018-08-21T00:00:00"/>
    <s v="Demorado"/>
    <s v="Córdoba"/>
    <x v="6"/>
    <n v="144"/>
    <s v="Venta"/>
    <n v="30062.68"/>
    <n v="812927"/>
    <n v="650341.6"/>
    <n v="132522.72000000003"/>
    <s v="Iván"/>
    <x v="15"/>
  </r>
  <r>
    <n v="2268"/>
    <d v="2018-03-21T00:00:00"/>
    <d v="2019-01-31T00:00:00"/>
    <s v="Demorado"/>
    <s v="Sevilla"/>
    <x v="3"/>
    <n v="92"/>
    <s v="Venta"/>
    <n v="34496.92"/>
    <n v="922483"/>
    <n v="737986.4"/>
    <n v="149999.67999999999"/>
    <s v="Romina"/>
    <x v="8"/>
  </r>
  <r>
    <n v="2269"/>
    <d v="2018-03-23T00:00:00"/>
    <d v="2019-02-05T00:00:00"/>
    <s v="Demorado"/>
    <s v="Sevilla"/>
    <x v="3"/>
    <n v="180"/>
    <s v="Venta"/>
    <n v="33647.599999999999"/>
    <n v="903950"/>
    <n v="723160"/>
    <n v="147142.39999999999"/>
    <s v="Ángeles"/>
    <x v="3"/>
  </r>
  <r>
    <n v="2270"/>
    <d v="2018-03-23T00:00:00"/>
    <d v="2019-01-31T00:00:00"/>
    <s v="Demorado"/>
    <s v="Málaga"/>
    <x v="3"/>
    <n v="199"/>
    <s v="Venta"/>
    <n v="32220"/>
    <n v="859635"/>
    <n v="687708"/>
    <n v="139707"/>
    <s v="Iván"/>
    <x v="11"/>
  </r>
  <r>
    <n v="2271"/>
    <d v="2018-03-23T00:00:00"/>
    <d v="2018-06-22T00:00:00"/>
    <s v="En Tiempo"/>
    <s v="Cádiz"/>
    <x v="0"/>
    <n v="222"/>
    <s v="Venta"/>
    <n v="58974"/>
    <n v="1538135"/>
    <n v="1230508"/>
    <n v="248653"/>
    <s v="Iván"/>
    <x v="1"/>
  </r>
  <r>
    <n v="2272"/>
    <d v="2018-03-24T00:00:00"/>
    <d v="2018-09-22T00:00:00"/>
    <s v="Demorado"/>
    <s v="Córdoba"/>
    <x v="0"/>
    <n v="184"/>
    <s v="Venta"/>
    <n v="36466"/>
    <n v="962835"/>
    <n v="770268"/>
    <n v="156101"/>
    <s v="Romina"/>
    <x v="13"/>
  </r>
  <r>
    <n v="2273"/>
    <d v="2018-03-25T00:00:00"/>
    <d v="2018-07-31T00:00:00"/>
    <s v="En Tiempo"/>
    <s v="Cádiz"/>
    <x v="4"/>
    <n v="144"/>
    <s v="Venta"/>
    <n v="54888"/>
    <n v="1432685"/>
    <n v="1146148"/>
    <n v="231649"/>
    <s v="Arturo"/>
    <x v="1"/>
  </r>
  <r>
    <n v="2274"/>
    <d v="2018-03-26T00:00:00"/>
    <d v="2019-01-19T00:00:00"/>
    <s v="Demorado"/>
    <s v="Sevilla"/>
    <x v="4"/>
    <n v="107"/>
    <s v="Venta"/>
    <n v="38315.800000000003"/>
    <n v="1014605"/>
    <n v="811684"/>
    <n v="164605.20000000001"/>
    <s v="Ángeles"/>
    <x v="3"/>
  </r>
  <r>
    <n v="2275"/>
    <d v="2018-03-26T00:00:00"/>
    <d v="2018-12-26T00:00:00"/>
    <s v="Demorado"/>
    <s v="Córdoba"/>
    <x v="5"/>
    <n v="110"/>
    <s v="Alquiler"/>
    <n v="17215.2"/>
    <n v="497615"/>
    <n v="398092"/>
    <n v="82307.8"/>
    <s v="Carlos"/>
    <x v="13"/>
  </r>
  <r>
    <n v="2276"/>
    <d v="2018-03-26T00:00:00"/>
    <d v="2019-02-09T00:00:00"/>
    <s v="Demorado"/>
    <s v="Málaga"/>
    <x v="0"/>
    <n v="228"/>
    <s v="Venta"/>
    <n v="84593.600000000006"/>
    <n v="2181800"/>
    <n v="1745440"/>
    <n v="351766.4"/>
    <s v="Carlos"/>
    <x v="6"/>
  </r>
  <r>
    <n v="2277"/>
    <d v="2018-03-26T00:00:00"/>
    <d v="2018-09-08T00:00:00"/>
    <s v="Demorado"/>
    <s v="Córdoba"/>
    <x v="3"/>
    <n v="258"/>
    <s v="Venta"/>
    <n v="80317.679999999993"/>
    <n v="2070527"/>
    <n v="1656421.6"/>
    <n v="333787.71999999991"/>
    <s v="Romina"/>
    <x v="10"/>
  </r>
  <r>
    <n v="2278"/>
    <d v="2018-03-26T00:00:00"/>
    <d v="2019-01-30T00:00:00"/>
    <s v="Demorado"/>
    <s v="Málaga"/>
    <x v="6"/>
    <n v="290"/>
    <s v="Venta"/>
    <n v="96015.32"/>
    <n v="2464043"/>
    <n v="1971234.4"/>
    <n v="396793.28000000009"/>
    <s v="Arturo"/>
    <x v="8"/>
  </r>
  <r>
    <n v="2279"/>
    <d v="2018-03-28T00:00:00"/>
    <d v="2018-12-14T00:00:00"/>
    <s v="Demorado"/>
    <s v="Córdoba"/>
    <x v="2"/>
    <n v="62"/>
    <s v="Alquiler"/>
    <n v="12016.28"/>
    <n v="364967"/>
    <n v="291973.59999999998"/>
    <n v="60977.120000000024"/>
    <s v="Carlos"/>
    <x v="7"/>
  </r>
  <r>
    <n v="2280"/>
    <d v="2018-03-28T00:00:00"/>
    <d v="2019-01-28T00:00:00"/>
    <s v="Demorado"/>
    <s v="Málaga"/>
    <x v="6"/>
    <n v="284"/>
    <s v="Venta"/>
    <n v="56744.4"/>
    <n v="1478945"/>
    <n v="1183156"/>
    <n v="239044.6"/>
    <s v="Romina"/>
    <x v="5"/>
  </r>
  <r>
    <n v="2281"/>
    <d v="2018-03-28T00:00:00"/>
    <d v="2019-03-15T00:00:00"/>
    <s v="Demorado"/>
    <s v="Sevilla"/>
    <x v="1"/>
    <n v="249"/>
    <s v="Venta"/>
    <n v="61389.440000000002"/>
    <n v="1594521"/>
    <n v="1275616.8"/>
    <n v="257514.75999999995"/>
    <s v="Ángeles"/>
    <x v="10"/>
  </r>
  <r>
    <n v="2282"/>
    <d v="2018-03-29T00:00:00"/>
    <d v="2019-02-17T00:00:00"/>
    <s v="Demorado"/>
    <s v="Sevilla"/>
    <x v="2"/>
    <n v="70"/>
    <s v="Alquiler"/>
    <n v="14456.84"/>
    <n v="421881"/>
    <n v="337504.8"/>
    <n v="69919.360000000015"/>
    <s v="Iván"/>
    <x v="5"/>
  </r>
  <r>
    <n v="2283"/>
    <d v="2018-03-29T00:00:00"/>
    <d v="2018-09-04T00:00:00"/>
    <s v="Demorado"/>
    <s v="Córdoba"/>
    <x v="1"/>
    <n v="37"/>
    <s v="Alquiler"/>
    <n v="8653.56"/>
    <n v="274499"/>
    <n v="219599.2"/>
    <n v="46246.239999999991"/>
    <s v="Arturo"/>
    <x v="5"/>
  </r>
  <r>
    <n v="2284"/>
    <d v="2018-03-29T00:00:00"/>
    <d v="2018-09-20T00:00:00"/>
    <s v="Demorado"/>
    <s v="Málaga"/>
    <x v="1"/>
    <n v="67"/>
    <s v="Alquiler"/>
    <n v="16407.8"/>
    <n v="469855"/>
    <n v="375884"/>
    <n v="77563.199999999997"/>
    <s v="Ángeles"/>
    <x v="6"/>
  </r>
  <r>
    <n v="2285"/>
    <d v="2018-03-30T00:00:00"/>
    <d v="2018-08-28T00:00:00"/>
    <s v="Demorado"/>
    <s v="Córdoba"/>
    <x v="5"/>
    <n v="198"/>
    <s v="Venta"/>
    <n v="33950.44"/>
    <n v="911821"/>
    <n v="729456.8"/>
    <n v="148413.75999999995"/>
    <s v="Ángeles"/>
    <x v="8"/>
  </r>
  <r>
    <n v="2286"/>
    <d v="2018-03-30T00:00:00"/>
    <d v="2018-10-07T00:00:00"/>
    <s v="Demorado"/>
    <s v="Cádiz"/>
    <x v="3"/>
    <n v="103"/>
    <s v="Venta"/>
    <n v="30403.64"/>
    <n v="817001"/>
    <n v="653600.80000000005"/>
    <n v="132996.55999999994"/>
    <s v="Carlos"/>
    <x v="0"/>
  </r>
  <r>
    <n v="2287"/>
    <d v="2018-03-30T00:00:00"/>
    <d v="2018-11-15T00:00:00"/>
    <s v="Demorado"/>
    <s v="Cádiz"/>
    <x v="5"/>
    <n v="225"/>
    <s v="Venta"/>
    <n v="66797.2"/>
    <n v="1727215"/>
    <n v="1381772"/>
    <n v="278645.8"/>
    <s v="Romina"/>
    <x v="12"/>
  </r>
  <r>
    <n v="2288"/>
    <d v="2018-03-30T00:00:00"/>
    <d v="2018-08-23T00:00:00"/>
    <s v="En Tiempo"/>
    <s v="Málaga"/>
    <x v="0"/>
    <n v="127"/>
    <s v="Venta"/>
    <n v="30418.92"/>
    <n v="816633"/>
    <n v="653306.4"/>
    <n v="132907.68"/>
    <s v="Carlos"/>
    <x v="5"/>
  </r>
  <r>
    <n v="2289"/>
    <d v="2018-03-31T00:00:00"/>
    <d v="2018-09-07T00:00:00"/>
    <s v="Demorado"/>
    <s v="Cádiz"/>
    <x v="0"/>
    <n v="108"/>
    <s v="Venta"/>
    <n v="34592.32"/>
    <n v="919268"/>
    <n v="735414.4"/>
    <n v="149261.27999999997"/>
    <s v="Ángeles"/>
    <x v="13"/>
  </r>
  <r>
    <n v="2290"/>
    <d v="2018-03-31T00:00:00"/>
    <d v="2019-03-13T00:00:00"/>
    <s v="Demorado"/>
    <s v="Córdoba"/>
    <x v="5"/>
    <n v="93"/>
    <s v="Venta"/>
    <n v="37360.639999999999"/>
    <n v="987376"/>
    <n v="789900.80000000005"/>
    <n v="160114.55999999994"/>
    <s v="Sabrina"/>
    <x v="5"/>
  </r>
  <r>
    <n v="2291"/>
    <d v="2018-03-31T00:00:00"/>
    <d v="2018-12-31T00:00:00"/>
    <s v="Demorado"/>
    <s v="Cádiz"/>
    <x v="0"/>
    <n v="277"/>
    <s v="Venta"/>
    <n v="48374.48"/>
    <n v="1264422"/>
    <n v="1011537.6"/>
    <n v="204509.92"/>
    <s v="Carlos"/>
    <x v="8"/>
  </r>
  <r>
    <n v="2292"/>
    <d v="2018-03-31T00:00:00"/>
    <d v="2019-03-14T00:00:00"/>
    <s v="Demorado"/>
    <s v="Málaga"/>
    <x v="6"/>
    <n v="292"/>
    <s v="Venta"/>
    <n v="58783.199999999997"/>
    <n v="1527415"/>
    <n v="1221932"/>
    <n v="246699.8"/>
    <s v="Carlos"/>
    <x v="10"/>
  </r>
  <r>
    <n v="2293"/>
    <d v="2018-04-01T00:00:00"/>
    <d v="2018-11-12T00:00:00"/>
    <s v="Demorado"/>
    <s v="Sevilla"/>
    <x v="3"/>
    <n v="99"/>
    <s v="Venta"/>
    <n v="32450.52"/>
    <n v="864623"/>
    <n v="691698.4"/>
    <n v="140474.07999999999"/>
    <s v="Romina"/>
    <x v="3"/>
  </r>
  <r>
    <n v="2294"/>
    <d v="2018-04-01T00:00:00"/>
    <d v="2018-12-08T00:00:00"/>
    <s v="Demorado"/>
    <s v="Málaga"/>
    <x v="2"/>
    <n v="105"/>
    <s v="Alquiler"/>
    <n v="18523.8"/>
    <n v="522005"/>
    <n v="417604"/>
    <n v="85877.2"/>
    <s v="Sabrina"/>
    <x v="11"/>
  </r>
  <r>
    <n v="2295"/>
    <d v="2018-04-01T00:00:00"/>
    <d v="2018-11-08T00:00:00"/>
    <s v="Demorado"/>
    <s v="Málaga"/>
    <x v="1"/>
    <n v="150"/>
    <s v="Venta"/>
    <n v="56272.6"/>
    <n v="1462175"/>
    <n v="1169740"/>
    <n v="236162.4"/>
    <s v="Iván"/>
    <x v="6"/>
  </r>
  <r>
    <n v="2296"/>
    <d v="2018-04-01T00:00:00"/>
    <d v="2018-11-25T00:00:00"/>
    <s v="Demorado"/>
    <s v="Cádiz"/>
    <x v="0"/>
    <n v="111"/>
    <s v="Alquiler"/>
    <n v="28690.6"/>
    <n v="783425"/>
    <n v="626740"/>
    <n v="127994.4"/>
    <s v="Iván"/>
    <x v="0"/>
  </r>
  <r>
    <n v="2297"/>
    <d v="2018-04-01T00:00:00"/>
    <d v="2018-09-22T00:00:00"/>
    <s v="Demorado"/>
    <s v="Sevilla"/>
    <x v="3"/>
    <n v="160"/>
    <s v="Venta"/>
    <n v="29947.68"/>
    <n v="807777"/>
    <n v="646221.6"/>
    <n v="131607.72000000003"/>
    <s v="Carlos"/>
    <x v="0"/>
  </r>
  <r>
    <n v="2298"/>
    <d v="2018-04-01T00:00:00"/>
    <d v="2019-01-21T00:00:00"/>
    <s v="Demorado"/>
    <s v="Córdoba"/>
    <x v="5"/>
    <n v="113"/>
    <s v="Alquiler"/>
    <n v="28247.360000000001"/>
    <n v="769619"/>
    <n v="615695.19999999995"/>
    <n v="125676.44000000005"/>
    <s v="Iván"/>
    <x v="11"/>
  </r>
  <r>
    <n v="2299"/>
    <d v="2018-04-02T00:00:00"/>
    <d v="2018-12-26T00:00:00"/>
    <s v="Demorado"/>
    <s v="Córdoba"/>
    <x v="3"/>
    <n v="37"/>
    <s v="Alquiler"/>
    <n v="15022.08"/>
    <n v="440212"/>
    <n v="352169.6"/>
    <n v="73020.320000000022"/>
    <s v="Iván"/>
    <x v="6"/>
  </r>
  <r>
    <n v="2300"/>
    <d v="2018-04-02T00:00:00"/>
    <d v="2018-11-02T00:00:00"/>
    <s v="Demorado"/>
    <s v="Málaga"/>
    <x v="1"/>
    <n v="124"/>
    <s v="Venta"/>
    <n v="47723.48"/>
    <n v="1249797"/>
    <n v="999837.6"/>
    <n v="202235.92"/>
    <s v="Ángeles"/>
    <x v="1"/>
  </r>
  <r>
    <n v="2301"/>
    <d v="2018-04-02T00:00:00"/>
    <d v="2018-10-22T00:00:00"/>
    <s v="Demorado"/>
    <s v="Málaga"/>
    <x v="3"/>
    <n v="184"/>
    <s v="Venta"/>
    <n v="69759.8"/>
    <n v="1797405"/>
    <n v="1437924"/>
    <n v="289721.2"/>
    <s v="Iván"/>
    <x v="0"/>
  </r>
  <r>
    <n v="2302"/>
    <d v="2018-04-03T00:00:00"/>
    <d v="2018-08-09T00:00:00"/>
    <s v="En Tiempo"/>
    <s v="Málaga"/>
    <x v="0"/>
    <n v="117"/>
    <s v="Venta"/>
    <n v="38483.519999999997"/>
    <n v="1015073"/>
    <n v="812058.4"/>
    <n v="164531.07999999999"/>
    <s v="Iván"/>
    <x v="0"/>
  </r>
  <r>
    <n v="2303"/>
    <d v="2018-04-03T00:00:00"/>
    <d v="2018-09-03T00:00:00"/>
    <s v="Demorado"/>
    <s v="Córdoba"/>
    <x v="2"/>
    <n v="76"/>
    <s v="Alquiler"/>
    <n v="22912.400000000001"/>
    <n v="632145"/>
    <n v="505716"/>
    <n v="103516.6"/>
    <s v="Arturo"/>
    <x v="12"/>
  </r>
  <r>
    <n v="2304"/>
    <d v="2018-04-04T00:00:00"/>
    <d v="2018-10-26T00:00:00"/>
    <s v="Demorado"/>
    <s v="Córdoba"/>
    <x v="0"/>
    <n v="178"/>
    <s v="Venta"/>
    <n v="29967.8"/>
    <n v="815705"/>
    <n v="652564"/>
    <n v="133173.20000000001"/>
    <s v="Ángeles"/>
    <x v="5"/>
  </r>
  <r>
    <n v="2305"/>
    <d v="2018-04-04T00:00:00"/>
    <d v="2019-03-31T00:00:00"/>
    <s v="Demorado"/>
    <s v="Málaga"/>
    <x v="5"/>
    <n v="176"/>
    <s v="Venta"/>
    <n v="41786.800000000003"/>
    <n v="1108205"/>
    <n v="886564"/>
    <n v="179854.2"/>
    <s v="Romina"/>
    <x v="6"/>
  </r>
  <r>
    <n v="2306"/>
    <d v="2018-04-04T00:00:00"/>
    <d v="2018-09-15T00:00:00"/>
    <s v="Demorado"/>
    <s v="Sevilla"/>
    <x v="5"/>
    <n v="145"/>
    <s v="Venta"/>
    <n v="49626"/>
    <n v="1304435"/>
    <n v="1043548"/>
    <n v="211261"/>
    <s v="Iván"/>
    <x v="10"/>
  </r>
  <r>
    <n v="2307"/>
    <d v="2018-04-05T00:00:00"/>
    <d v="2018-09-08T00:00:00"/>
    <s v="Demorado"/>
    <s v="Sevilla"/>
    <x v="4"/>
    <n v="149"/>
    <s v="Venta"/>
    <n v="55417.16"/>
    <n v="1441889"/>
    <n v="1153511.2"/>
    <n v="232960.64000000004"/>
    <s v="Ángeles"/>
    <x v="5"/>
  </r>
  <r>
    <n v="2308"/>
    <d v="2018-04-05T00:00:00"/>
    <d v="2018-08-29T00:00:00"/>
    <s v="En Tiempo"/>
    <s v="Córdoba"/>
    <x v="5"/>
    <n v="258"/>
    <s v="Venta"/>
    <n v="103077.64"/>
    <n v="2635001"/>
    <n v="2108000.7999999998"/>
    <n v="423922.56000000017"/>
    <s v="Romina"/>
    <x v="4"/>
  </r>
  <r>
    <n v="2309"/>
    <d v="2018-04-05T00:00:00"/>
    <d v="2019-01-07T00:00:00"/>
    <s v="Demorado"/>
    <s v="Sevilla"/>
    <x v="4"/>
    <n v="291"/>
    <s v="Venta"/>
    <n v="88532.6"/>
    <n v="2272975"/>
    <n v="1818380"/>
    <n v="366062.4"/>
    <s v="Carlos"/>
    <x v="15"/>
  </r>
  <r>
    <n v="2310"/>
    <d v="2018-04-06T00:00:00"/>
    <d v="2018-11-25T00:00:00"/>
    <s v="Demorado"/>
    <s v="Córdoba"/>
    <x v="4"/>
    <n v="76"/>
    <s v="Alquiler"/>
    <n v="22837.08"/>
    <n v="629837"/>
    <n v="503869.6"/>
    <n v="103130.32000000002"/>
    <s v="Carlos"/>
    <x v="10"/>
  </r>
  <r>
    <n v="2311"/>
    <d v="2018-04-06T00:00:00"/>
    <d v="2018-11-02T00:00:00"/>
    <s v="Demorado"/>
    <s v="Sevilla"/>
    <x v="1"/>
    <n v="74"/>
    <s v="Venta"/>
    <n v="29786"/>
    <n v="807285"/>
    <n v="645828"/>
    <n v="131671"/>
    <s v="Arturo"/>
    <x v="9"/>
  </r>
  <r>
    <n v="2312"/>
    <d v="2018-04-07T00:00:00"/>
    <d v="2018-09-19T00:00:00"/>
    <s v="Demorado"/>
    <s v="Cádiz"/>
    <x v="2"/>
    <n v="257"/>
    <s v="Venta"/>
    <n v="46924.08"/>
    <n v="1225862"/>
    <n v="980689.6"/>
    <n v="198248.32000000001"/>
    <s v="Iván"/>
    <x v="10"/>
  </r>
  <r>
    <n v="2313"/>
    <d v="2018-04-07T00:00:00"/>
    <d v="2019-03-03T00:00:00"/>
    <s v="Demorado"/>
    <s v="Sevilla"/>
    <x v="1"/>
    <n v="75"/>
    <s v="Alquiler"/>
    <n v="15657.4"/>
    <n v="455095"/>
    <n v="364076"/>
    <n v="75361.600000000006"/>
    <s v="Carlos"/>
    <x v="1"/>
  </r>
  <r>
    <n v="2314"/>
    <d v="2018-04-07T00:00:00"/>
    <d v="2018-09-18T00:00:00"/>
    <s v="Demorado"/>
    <s v="Cádiz"/>
    <x v="2"/>
    <n v="229"/>
    <s v="Venta"/>
    <n v="57973.440000000002"/>
    <n v="1511621"/>
    <n v="1209296.8"/>
    <n v="244350.75999999995"/>
    <s v="Romina"/>
    <x v="10"/>
  </r>
  <r>
    <n v="2315"/>
    <d v="2018-04-07T00:00:00"/>
    <d v="2018-11-08T00:00:00"/>
    <s v="Demorado"/>
    <s v="Córdoba"/>
    <x v="2"/>
    <n v="79"/>
    <s v="Alquiler"/>
    <n v="15893.88"/>
    <n v="448757"/>
    <n v="359005.6"/>
    <n v="73857.520000000019"/>
    <s v="Sabrina"/>
    <x v="7"/>
  </r>
  <r>
    <n v="2316"/>
    <d v="2018-04-07T00:00:00"/>
    <d v="2019-01-27T00:00:00"/>
    <s v="Demorado"/>
    <s v="Sevilla"/>
    <x v="3"/>
    <n v="178"/>
    <s v="Venta"/>
    <n v="70902.399999999994"/>
    <n v="1825670"/>
    <n v="1460536"/>
    <n v="294231.59999999998"/>
    <s v="Romina"/>
    <x v="5"/>
  </r>
  <r>
    <n v="2317"/>
    <d v="2018-04-08T00:00:00"/>
    <d v="2019-03-12T00:00:00"/>
    <s v="Demorado"/>
    <s v="Málaga"/>
    <x v="0"/>
    <n v="144"/>
    <s v="Alquiler"/>
    <n v="28761.4"/>
    <n v="774120"/>
    <n v="619296"/>
    <n v="126062.6"/>
    <s v="Romina"/>
    <x v="0"/>
  </r>
  <r>
    <n v="2318"/>
    <d v="2018-04-08T00:00:00"/>
    <d v="2018-09-01T00:00:00"/>
    <s v="En Tiempo"/>
    <s v="Sevilla"/>
    <x v="4"/>
    <n v="174"/>
    <s v="Venta"/>
    <n v="31399.200000000001"/>
    <n v="845565"/>
    <n v="676452"/>
    <n v="137713.79999999999"/>
    <s v="Iván"/>
    <x v="3"/>
  </r>
  <r>
    <n v="2319"/>
    <d v="2018-04-09T00:00:00"/>
    <d v="2019-01-05T00:00:00"/>
    <s v="Demorado"/>
    <s v="Cádiz"/>
    <x v="2"/>
    <n v="40"/>
    <s v="Alquiler"/>
    <n v="11690.48"/>
    <n v="350022"/>
    <n v="280017.59999999998"/>
    <n v="58313.920000000027"/>
    <s v="Carlos"/>
    <x v="0"/>
  </r>
  <r>
    <n v="2320"/>
    <d v="2018-04-09T00:00:00"/>
    <d v="2019-01-27T00:00:00"/>
    <s v="Demorado"/>
    <s v="Sevilla"/>
    <x v="0"/>
    <n v="106"/>
    <s v="Alquiler"/>
    <n v="27172.76"/>
    <n v="741379"/>
    <n v="593103.19999999995"/>
    <n v="121103.04000000005"/>
    <s v="Romina"/>
    <x v="5"/>
  </r>
  <r>
    <n v="2321"/>
    <d v="2018-04-09T00:00:00"/>
    <d v="2018-08-29T00:00:00"/>
    <s v="En Tiempo"/>
    <s v="Córdoba"/>
    <x v="2"/>
    <n v="52"/>
    <s v="Alquiler"/>
    <n v="15553.76"/>
    <n v="443529"/>
    <n v="354823.2"/>
    <n v="73152.039999999994"/>
    <s v="Iván"/>
    <x v="6"/>
  </r>
  <r>
    <n v="2322"/>
    <d v="2018-04-09T00:00:00"/>
    <d v="2019-03-28T00:00:00"/>
    <s v="Demorado"/>
    <s v="Cádiz"/>
    <x v="2"/>
    <n v="40"/>
    <s v="Alquiler"/>
    <n v="15026.4"/>
    <n v="439370"/>
    <n v="351496"/>
    <n v="72847.600000000006"/>
    <s v="Carlos"/>
    <x v="2"/>
  </r>
  <r>
    <n v="2323"/>
    <d v="2018-04-09T00:00:00"/>
    <d v="2019-01-29T00:00:00"/>
    <s v="Demorado"/>
    <s v="Córdoba"/>
    <x v="2"/>
    <n v="137"/>
    <s v="Venta"/>
    <n v="41119.120000000003"/>
    <n v="1095113"/>
    <n v="876090.4"/>
    <n v="177903.47999999998"/>
    <s v="Sabrina"/>
    <x v="6"/>
  </r>
  <r>
    <n v="2324"/>
    <d v="2018-04-10T00:00:00"/>
    <d v="2019-01-07T00:00:00"/>
    <s v="Demorado"/>
    <s v="Córdoba"/>
    <x v="6"/>
    <n v="176"/>
    <s v="Venta"/>
    <n v="55062.32"/>
    <n v="1436793"/>
    <n v="1149434.3999999999"/>
    <n v="232296.28000000009"/>
    <s v="Carlos"/>
    <x v="3"/>
  </r>
  <r>
    <n v="2325"/>
    <d v="2018-04-10T00:00:00"/>
    <d v="2018-08-21T00:00:00"/>
    <s v="En Tiempo"/>
    <s v="Málaga"/>
    <x v="0"/>
    <n v="84"/>
    <s v="Alquiler"/>
    <n v="27754.959999999999"/>
    <n v="747684"/>
    <n v="598147.19999999995"/>
    <n v="121781.84000000005"/>
    <s v="Romina"/>
    <x v="4"/>
  </r>
  <r>
    <n v="2326"/>
    <d v="2018-04-10T00:00:00"/>
    <d v="2018-12-27T00:00:00"/>
    <s v="Demorado"/>
    <s v="Sevilla"/>
    <x v="2"/>
    <n v="84"/>
    <s v="Alquiler"/>
    <n v="28049.759999999998"/>
    <n v="765929"/>
    <n v="612743.19999999995"/>
    <n v="125136.04000000005"/>
    <s v="Sabrina"/>
    <x v="7"/>
  </r>
  <r>
    <n v="2327"/>
    <d v="2018-04-11T00:00:00"/>
    <d v="2019-03-05T00:00:00"/>
    <s v="Demorado"/>
    <s v="Málaga"/>
    <x v="2"/>
    <n v="158"/>
    <s v="Venta"/>
    <n v="49040.08"/>
    <n v="1277312"/>
    <n v="1021849.6"/>
    <n v="206422.32"/>
    <s v="Romina"/>
    <x v="5"/>
  </r>
  <r>
    <n v="2328"/>
    <d v="2018-04-11T00:00:00"/>
    <d v="2019-01-04T00:00:00"/>
    <s v="Demorado"/>
    <s v="Cádiz"/>
    <x v="4"/>
    <n v="125"/>
    <s v="Venta"/>
    <n v="50103"/>
    <n v="1313085"/>
    <n v="1050468"/>
    <n v="212514"/>
    <s v="Ángeles"/>
    <x v="13"/>
  </r>
  <r>
    <n v="2329"/>
    <d v="2018-04-12T00:00:00"/>
    <d v="2018-12-08T00:00:00"/>
    <s v="Demorado"/>
    <s v="Cádiz"/>
    <x v="2"/>
    <n v="181"/>
    <s v="Venta"/>
    <n v="69673.600000000006"/>
    <n v="1809325"/>
    <n v="1447460"/>
    <n v="292191.40000000002"/>
    <s v="Arturo"/>
    <x v="1"/>
  </r>
  <r>
    <n v="2330"/>
    <d v="2018-04-12T00:00:00"/>
    <d v="2019-03-28T00:00:00"/>
    <s v="Demorado"/>
    <s v="Córdoba"/>
    <x v="1"/>
    <n v="119"/>
    <s v="Venta"/>
    <n v="39923.839999999997"/>
    <n v="1063081"/>
    <n v="850464.8"/>
    <n v="172692.35999999996"/>
    <s v="Romina"/>
    <x v="12"/>
  </r>
  <r>
    <n v="2331"/>
    <d v="2018-04-12T00:00:00"/>
    <d v="2019-03-23T00:00:00"/>
    <s v="Demorado"/>
    <s v="Málaga"/>
    <x v="3"/>
    <n v="217"/>
    <s v="Venta"/>
    <n v="75428.44"/>
    <n v="1938021"/>
    <n v="1550416.8"/>
    <n v="312175.75999999995"/>
    <s v="Carlos"/>
    <x v="11"/>
  </r>
  <r>
    <n v="2332"/>
    <d v="2018-04-12T00:00:00"/>
    <d v="2018-09-01T00:00:00"/>
    <s v="En Tiempo"/>
    <s v="Córdoba"/>
    <x v="0"/>
    <n v="175"/>
    <s v="Venta"/>
    <n v="38490.199999999997"/>
    <n v="1021265"/>
    <n v="817012"/>
    <n v="165762.79999999999"/>
    <s v="Carlos"/>
    <x v="9"/>
  </r>
  <r>
    <n v="2333"/>
    <d v="2018-04-13T00:00:00"/>
    <d v="2019-01-09T00:00:00"/>
    <s v="Demorado"/>
    <s v="Sevilla"/>
    <x v="5"/>
    <n v="131"/>
    <s v="Venta"/>
    <n v="37954.6"/>
    <n v="1010375"/>
    <n v="808300"/>
    <n v="164120.4"/>
    <s v="Carlos"/>
    <x v="0"/>
  </r>
  <r>
    <n v="2334"/>
    <d v="2018-04-13T00:00:00"/>
    <d v="2018-09-24T00:00:00"/>
    <s v="Demorado"/>
    <s v="Sevilla"/>
    <x v="0"/>
    <n v="282"/>
    <s v="Venta"/>
    <n v="70617.72"/>
    <n v="1818053"/>
    <n v="1454442.4"/>
    <n v="292992.88000000012"/>
    <s v="Ángeles"/>
    <x v="3"/>
  </r>
  <r>
    <n v="2335"/>
    <d v="2018-04-14T00:00:00"/>
    <d v="2018-09-27T00:00:00"/>
    <s v="Demorado"/>
    <s v="Málaga"/>
    <x v="3"/>
    <n v="258"/>
    <s v="Venta"/>
    <n v="76746.8"/>
    <n v="1981055"/>
    <n v="1584844"/>
    <n v="319464.2"/>
    <s v="Sabrina"/>
    <x v="13"/>
  </r>
  <r>
    <n v="2336"/>
    <d v="2018-04-14T00:00:00"/>
    <d v="2019-03-20T00:00:00"/>
    <s v="Demorado"/>
    <s v="Córdoba"/>
    <x v="0"/>
    <n v="183"/>
    <s v="Venta"/>
    <n v="46713.04"/>
    <n v="1228886"/>
    <n v="983108.8"/>
    <n v="199064.15999999995"/>
    <s v="Romina"/>
    <x v="8"/>
  </r>
  <r>
    <n v="2337"/>
    <d v="2018-04-14T00:00:00"/>
    <d v="2018-09-12T00:00:00"/>
    <s v="Demorado"/>
    <s v="Málaga"/>
    <x v="1"/>
    <n v="187"/>
    <s v="Venta"/>
    <n v="72048.52"/>
    <n v="1863423"/>
    <n v="1490738.4"/>
    <n v="300636.08000000007"/>
    <s v="Arturo"/>
    <x v="0"/>
  </r>
  <r>
    <n v="2338"/>
    <d v="2018-04-15T00:00:00"/>
    <d v="2019-03-23T00:00:00"/>
    <s v="Demorado"/>
    <s v="Cádiz"/>
    <x v="0"/>
    <n v="150"/>
    <s v="Venta"/>
    <n v="37614.400000000001"/>
    <n v="997445"/>
    <n v="797956"/>
    <n v="161874.6"/>
    <s v="Iván"/>
    <x v="1"/>
  </r>
  <r>
    <n v="2339"/>
    <d v="2018-04-16T00:00:00"/>
    <d v="2019-02-01T00:00:00"/>
    <s v="Demorado"/>
    <s v="Sevilla"/>
    <x v="5"/>
    <n v="204"/>
    <s v="Venta"/>
    <n v="37636.04"/>
    <n v="994636"/>
    <n v="795708.8"/>
    <n v="161291.15999999995"/>
    <s v="Romina"/>
    <x v="15"/>
  </r>
  <r>
    <n v="2340"/>
    <d v="2018-04-16T00:00:00"/>
    <d v="2018-09-19T00:00:00"/>
    <s v="Demorado"/>
    <s v="Cádiz"/>
    <x v="2"/>
    <n v="193"/>
    <s v="Venta"/>
    <n v="65802.64"/>
    <n v="1706601"/>
    <n v="1365280.8"/>
    <n v="275517.55999999994"/>
    <s v="Arturo"/>
    <x v="12"/>
  </r>
  <r>
    <n v="2341"/>
    <d v="2018-04-17T00:00:00"/>
    <d v="2018-11-25T00:00:00"/>
    <s v="Demorado"/>
    <s v="Cádiz"/>
    <x v="5"/>
    <n v="214"/>
    <s v="Venta"/>
    <n v="50584.800000000003"/>
    <n v="1319305"/>
    <n v="1055444"/>
    <n v="213276.2"/>
    <s v="Romina"/>
    <x v="9"/>
  </r>
  <r>
    <n v="2342"/>
    <d v="2018-04-17T00:00:00"/>
    <d v="2019-03-27T00:00:00"/>
    <s v="Demorado"/>
    <s v="Sevilla"/>
    <x v="1"/>
    <n v="237"/>
    <s v="Venta"/>
    <n v="54445.56"/>
    <n v="1422649"/>
    <n v="1138119.2"/>
    <n v="230084.24000000005"/>
    <s v="Ángeles"/>
    <x v="13"/>
  </r>
  <r>
    <n v="2343"/>
    <d v="2018-04-18T00:00:00"/>
    <d v="2019-03-02T00:00:00"/>
    <s v="Demorado"/>
    <s v="Sevilla"/>
    <x v="6"/>
    <n v="159"/>
    <s v="Venta"/>
    <n v="37959"/>
    <n v="1007585"/>
    <n v="806068"/>
    <n v="163558"/>
    <s v="Sabrina"/>
    <x v="12"/>
  </r>
  <r>
    <n v="2344"/>
    <d v="2018-04-20T00:00:00"/>
    <d v="2018-08-14T00:00:00"/>
    <s v="En Tiempo"/>
    <s v="Málaga"/>
    <x v="6"/>
    <n v="117"/>
    <s v="Venta"/>
    <n v="42785.4"/>
    <n v="1121645"/>
    <n v="897316"/>
    <n v="181543.6"/>
    <s v="Sabrina"/>
    <x v="1"/>
  </r>
  <r>
    <n v="2345"/>
    <d v="2018-04-20T00:00:00"/>
    <d v="2019-01-21T00:00:00"/>
    <s v="Demorado"/>
    <s v="Sevilla"/>
    <x v="3"/>
    <n v="86"/>
    <s v="Alquiler"/>
    <n v="26308.080000000002"/>
    <n v="710037"/>
    <n v="568029.6"/>
    <n v="115699.32000000002"/>
    <s v="Sabrina"/>
    <x v="4"/>
  </r>
  <r>
    <n v="2346"/>
    <d v="2018-04-21T00:00:00"/>
    <d v="2018-12-03T00:00:00"/>
    <s v="Demorado"/>
    <s v="Sevilla"/>
    <x v="3"/>
    <n v="137"/>
    <s v="Venta"/>
    <n v="49208.88"/>
    <n v="1295457"/>
    <n v="1036365.6"/>
    <n v="209882.52000000002"/>
    <s v="Sabrina"/>
    <x v="13"/>
  </r>
  <r>
    <n v="2347"/>
    <d v="2018-04-21T00:00:00"/>
    <d v="2018-12-05T00:00:00"/>
    <s v="Demorado"/>
    <s v="Cádiz"/>
    <x v="3"/>
    <n v="198"/>
    <s v="Venta"/>
    <n v="34627.599999999999"/>
    <n v="922700"/>
    <n v="738160"/>
    <n v="149912.4"/>
    <s v="Romina"/>
    <x v="8"/>
  </r>
  <r>
    <n v="2348"/>
    <d v="2018-04-21T00:00:00"/>
    <d v="2018-12-09T00:00:00"/>
    <s v="Demorado"/>
    <s v="Cádiz"/>
    <x v="1"/>
    <n v="115"/>
    <s v="Alquiler"/>
    <n v="25119.599999999999"/>
    <n v="688675"/>
    <n v="550940"/>
    <n v="112615.4"/>
    <s v="Sabrina"/>
    <x v="4"/>
  </r>
  <r>
    <n v="2349"/>
    <d v="2018-04-22T00:00:00"/>
    <d v="2019-04-13T00:00:00"/>
    <s v="Demorado"/>
    <s v="Córdoba"/>
    <x v="2"/>
    <n v="102"/>
    <s v="Alquiler"/>
    <n v="25943.88"/>
    <n v="704807"/>
    <n v="563845.6"/>
    <n v="115017.52000000002"/>
    <s v="Ángeles"/>
    <x v="5"/>
  </r>
  <r>
    <n v="2350"/>
    <d v="2018-04-22T00:00:00"/>
    <d v="2018-10-20T00:00:00"/>
    <s v="Demorado"/>
    <s v="Málaga"/>
    <x v="0"/>
    <n v="59"/>
    <s v="Alquiler"/>
    <n v="16664.32"/>
    <n v="469493"/>
    <n v="375594.4"/>
    <n v="77234.27999999997"/>
    <s v="Romina"/>
    <x v="15"/>
  </r>
  <r>
    <n v="2351"/>
    <d v="2018-04-22T00:00:00"/>
    <d v="2018-09-23T00:00:00"/>
    <s v="Demorado"/>
    <s v="Sevilla"/>
    <x v="0"/>
    <n v="87"/>
    <s v="Alquiler"/>
    <n v="21558.240000000002"/>
    <n v="595691"/>
    <n v="476552.8"/>
    <n v="97579.96"/>
    <s v="Carlos"/>
    <x v="13"/>
  </r>
  <r>
    <n v="2352"/>
    <d v="2018-04-22T00:00:00"/>
    <d v="2018-11-16T00:00:00"/>
    <s v="Demorado"/>
    <s v="Cádiz"/>
    <x v="5"/>
    <n v="245"/>
    <s v="Venta"/>
    <n v="66750.559999999998"/>
    <n v="1726649"/>
    <n v="1381319.2"/>
    <n v="278579.24000000005"/>
    <s v="Ángeles"/>
    <x v="8"/>
  </r>
  <r>
    <n v="2353"/>
    <d v="2018-04-22T00:00:00"/>
    <d v="2019-01-06T00:00:00"/>
    <s v="Demorado"/>
    <s v="Sevilla"/>
    <x v="0"/>
    <n v="157"/>
    <s v="Alquiler"/>
    <n v="29077"/>
    <n v="782085"/>
    <n v="625668"/>
    <n v="127340"/>
    <s v="Carlos"/>
    <x v="4"/>
  </r>
  <r>
    <n v="2354"/>
    <d v="2018-04-22T00:00:00"/>
    <d v="2019-02-11T00:00:00"/>
    <s v="Demorado"/>
    <s v="Córdoba"/>
    <x v="1"/>
    <n v="42"/>
    <s v="Alquiler"/>
    <n v="7776.16"/>
    <n v="260789"/>
    <n v="208631.2"/>
    <n v="44381.639999999985"/>
    <s v="Sabrina"/>
    <x v="8"/>
  </r>
  <r>
    <n v="2355"/>
    <d v="2018-04-22T00:00:00"/>
    <d v="2018-10-31T00:00:00"/>
    <s v="Demorado"/>
    <s v="Cádiz"/>
    <x v="1"/>
    <n v="282"/>
    <s v="Venta"/>
    <n v="59604.92"/>
    <n v="1541308"/>
    <n v="1233046.3999999999"/>
    <n v="248656.68000000011"/>
    <s v="Sabrina"/>
    <x v="12"/>
  </r>
  <r>
    <n v="2356"/>
    <d v="2018-04-23T00:00:00"/>
    <d v="2018-12-23T00:00:00"/>
    <s v="Demorado"/>
    <s v="Sevilla"/>
    <x v="4"/>
    <n v="194"/>
    <s v="Venta"/>
    <n v="70334.64"/>
    <n v="1814351"/>
    <n v="1451480.8"/>
    <n v="292535.55999999994"/>
    <s v="Iván"/>
    <x v="1"/>
  </r>
  <r>
    <n v="2357"/>
    <d v="2018-04-23T00:00:00"/>
    <d v="2018-11-26T00:00:00"/>
    <s v="Demorado"/>
    <s v="Málaga"/>
    <x v="2"/>
    <n v="72"/>
    <s v="Alquiler"/>
    <n v="23836"/>
    <n v="658685"/>
    <n v="526948"/>
    <n v="107901"/>
    <s v="Ángeles"/>
    <x v="6"/>
  </r>
  <r>
    <n v="2358"/>
    <d v="2018-04-23T00:00:00"/>
    <d v="2018-08-17T00:00:00"/>
    <s v="En Tiempo"/>
    <s v="Málaga"/>
    <x v="5"/>
    <n v="283"/>
    <s v="Venta"/>
    <n v="61757.8"/>
    <n v="1603505"/>
    <n v="1282804"/>
    <n v="258943.2"/>
    <s v="Romina"/>
    <x v="10"/>
  </r>
  <r>
    <n v="2359"/>
    <d v="2018-04-25T00:00:00"/>
    <d v="2019-04-02T00:00:00"/>
    <s v="Demorado"/>
    <s v="Cádiz"/>
    <x v="2"/>
    <n v="188"/>
    <s v="Venta"/>
    <n v="53847.08"/>
    <n v="1399837"/>
    <n v="1119869.6000000001"/>
    <n v="226120.31999999989"/>
    <s v="Romina"/>
    <x v="7"/>
  </r>
  <r>
    <n v="2360"/>
    <d v="2018-04-25T00:00:00"/>
    <d v="2019-04-14T00:00:00"/>
    <s v="Demorado"/>
    <s v="Sevilla"/>
    <x v="1"/>
    <n v="207"/>
    <s v="Venta"/>
    <n v="47498.96"/>
    <n v="1240009"/>
    <n v="992007.2"/>
    <n v="200502.84000000005"/>
    <s v="Sabrina"/>
    <x v="6"/>
  </r>
  <r>
    <n v="2361"/>
    <d v="2018-04-26T00:00:00"/>
    <d v="2019-01-14T00:00:00"/>
    <s v="Demorado"/>
    <s v="Málaga"/>
    <x v="5"/>
    <n v="212"/>
    <s v="Venta"/>
    <n v="84250.28"/>
    <n v="2172667"/>
    <n v="1738133.6"/>
    <n v="350283.11999999988"/>
    <s v="Sabrina"/>
    <x v="11"/>
  </r>
  <r>
    <n v="2362"/>
    <d v="2018-04-26T00:00:00"/>
    <d v="2019-02-12T00:00:00"/>
    <s v="Demorado"/>
    <s v="Cádiz"/>
    <x v="0"/>
    <n v="180"/>
    <s v="Venta"/>
    <n v="53356.08"/>
    <n v="1396162"/>
    <n v="1116929.6000000001"/>
    <n v="225876.31999999989"/>
    <s v="Arturo"/>
    <x v="1"/>
  </r>
  <r>
    <n v="2363"/>
    <d v="2018-04-27T00:00:00"/>
    <d v="2018-08-06T00:00:00"/>
    <s v="En Tiempo"/>
    <s v="Sevilla"/>
    <x v="5"/>
    <n v="281"/>
    <s v="Venta"/>
    <n v="94864.28"/>
    <n v="2435167"/>
    <n v="1948133.6"/>
    <n v="392169.11999999988"/>
    <s v="Carlos"/>
    <x v="15"/>
  </r>
  <r>
    <n v="2364"/>
    <d v="2018-04-28T00:00:00"/>
    <d v="2019-01-09T00:00:00"/>
    <s v="Demorado"/>
    <s v="Córdoba"/>
    <x v="5"/>
    <n v="64"/>
    <s v="Alquiler"/>
    <n v="20367.2"/>
    <n v="570165"/>
    <n v="456132"/>
    <n v="93665.8"/>
    <s v="Ángeles"/>
    <x v="4"/>
  </r>
  <r>
    <n v="2365"/>
    <d v="2018-04-28T00:00:00"/>
    <d v="2018-11-18T00:00:00"/>
    <s v="Demorado"/>
    <s v="Málaga"/>
    <x v="6"/>
    <n v="274"/>
    <s v="Venta"/>
    <n v="71085.279999999999"/>
    <n v="1831292"/>
    <n v="1465033.6"/>
    <n v="295173.11999999988"/>
    <s v="Sabrina"/>
    <x v="13"/>
  </r>
  <r>
    <n v="2366"/>
    <d v="2018-04-28T00:00:00"/>
    <d v="2018-11-22T00:00:00"/>
    <s v="Demorado"/>
    <s v="Málaga"/>
    <x v="4"/>
    <n v="264"/>
    <s v="Venta"/>
    <n v="67735.600000000006"/>
    <n v="1752875"/>
    <n v="1402300"/>
    <n v="282839.40000000002"/>
    <s v="Iván"/>
    <x v="6"/>
  </r>
  <r>
    <n v="2367"/>
    <d v="2018-04-29T00:00:00"/>
    <d v="2018-10-12T00:00:00"/>
    <s v="Demorado"/>
    <s v="Málaga"/>
    <x v="5"/>
    <n v="238"/>
    <s v="Venta"/>
    <n v="80989.440000000002"/>
    <n v="2084246"/>
    <n v="1667396.8"/>
    <n v="335859.75999999995"/>
    <s v="Ángeles"/>
    <x v="2"/>
  </r>
  <r>
    <n v="2368"/>
    <d v="2018-04-29T00:00:00"/>
    <d v="2018-11-09T00:00:00"/>
    <s v="Demorado"/>
    <s v="Sevilla"/>
    <x v="1"/>
    <n v="129"/>
    <s v="Venta"/>
    <n v="40391.919999999998"/>
    <n v="1061183"/>
    <n v="848946.4"/>
    <n v="171844.68"/>
    <s v="Iván"/>
    <x v="4"/>
  </r>
  <r>
    <n v="2369"/>
    <d v="2018-04-29T00:00:00"/>
    <d v="2018-09-20T00:00:00"/>
    <s v="En Tiempo"/>
    <s v="Málaga"/>
    <x v="1"/>
    <n v="64"/>
    <s v="Alquiler"/>
    <n v="17518.080000000002"/>
    <n v="501062"/>
    <n v="400849.6"/>
    <n v="82694.320000000022"/>
    <s v="Carlos"/>
    <x v="9"/>
  </r>
  <r>
    <n v="2370"/>
    <d v="2018-04-29T00:00:00"/>
    <d v="2019-03-13T00:00:00"/>
    <s v="Demorado"/>
    <s v="Córdoba"/>
    <x v="3"/>
    <n v="127"/>
    <s v="Alquiler"/>
    <n v="22134"/>
    <n v="617285"/>
    <n v="493828"/>
    <n v="101323"/>
    <s v="Carlos"/>
    <x v="3"/>
  </r>
  <r>
    <n v="2371"/>
    <d v="2018-04-29T00:00:00"/>
    <d v="2019-04-02T00:00:00"/>
    <s v="Demorado"/>
    <s v="Málaga"/>
    <x v="6"/>
    <n v="266"/>
    <s v="Venta"/>
    <n v="93953.600000000006"/>
    <n v="2400875"/>
    <n v="1920700"/>
    <n v="386221.4"/>
    <s v="Sabrina"/>
    <x v="2"/>
  </r>
  <r>
    <n v="2372"/>
    <d v="2018-04-30T00:00:00"/>
    <d v="2018-10-04T00:00:00"/>
    <s v="Demorado"/>
    <s v="Córdoba"/>
    <x v="1"/>
    <n v="216"/>
    <s v="Venta"/>
    <n v="60782"/>
    <n v="1585285"/>
    <n v="1268228"/>
    <n v="256275"/>
    <s v="Ángeles"/>
    <x v="11"/>
  </r>
  <r>
    <n v="2373"/>
    <d v="2018-04-30T00:00:00"/>
    <d v="2018-08-05T00:00:00"/>
    <s v="En Tiempo"/>
    <s v="Sevilla"/>
    <x v="4"/>
    <n v="195"/>
    <s v="Venta"/>
    <n v="79023"/>
    <n v="2032485"/>
    <n v="1625988"/>
    <n v="327474"/>
    <s v="Carlos"/>
    <x v="1"/>
  </r>
  <r>
    <n v="2374"/>
    <d v="2018-05-01T00:00:00"/>
    <d v="2019-02-15T00:00:00"/>
    <s v="Demorado"/>
    <s v="Málaga"/>
    <x v="6"/>
    <n v="235"/>
    <s v="Venta"/>
    <n v="49417.4"/>
    <n v="1300795"/>
    <n v="1040636"/>
    <n v="210741.6"/>
    <s v="Romina"/>
    <x v="10"/>
  </r>
  <r>
    <n v="2375"/>
    <d v="2018-05-01T00:00:00"/>
    <d v="2019-04-30T00:00:00"/>
    <s v="Demorado"/>
    <s v="Córdoba"/>
    <x v="1"/>
    <n v="131"/>
    <s v="Alquiler"/>
    <n v="26714.04"/>
    <n v="723311"/>
    <n v="578648.80000000005"/>
    <n v="117948.15999999995"/>
    <s v="Ángeles"/>
    <x v="7"/>
  </r>
  <r>
    <n v="2376"/>
    <d v="2018-05-01T00:00:00"/>
    <d v="2018-10-22T00:00:00"/>
    <s v="Demorado"/>
    <s v="Málaga"/>
    <x v="1"/>
    <n v="292"/>
    <s v="Venta"/>
    <n v="111903.03999999999"/>
    <n v="2850261"/>
    <n v="2280208.7999999998"/>
    <n v="458149.16000000021"/>
    <s v="Sabrina"/>
    <x v="6"/>
  </r>
  <r>
    <n v="2377"/>
    <d v="2018-05-01T00:00:00"/>
    <d v="2019-03-23T00:00:00"/>
    <s v="Demorado"/>
    <s v="Córdoba"/>
    <x v="2"/>
    <n v="117"/>
    <s v="Venta"/>
    <n v="38400.76"/>
    <n v="1020854"/>
    <n v="816683.2"/>
    <n v="165770.04000000004"/>
    <s v="Arturo"/>
    <x v="12"/>
  </r>
  <r>
    <n v="2378"/>
    <d v="2018-05-02T00:00:00"/>
    <d v="2019-05-01T00:00:00"/>
    <s v="Demorado"/>
    <s v="Cádiz"/>
    <x v="3"/>
    <n v="287"/>
    <s v="Venta"/>
    <n v="60413.24"/>
    <n v="1574741"/>
    <n v="1259792.8"/>
    <n v="254534.95999999996"/>
    <s v="Iván"/>
    <x v="15"/>
  </r>
  <r>
    <n v="2379"/>
    <d v="2018-05-02T00:00:00"/>
    <d v="2019-04-18T00:00:00"/>
    <s v="Demorado"/>
    <s v="Cádiz"/>
    <x v="4"/>
    <n v="230"/>
    <s v="Venta"/>
    <n v="47782.16"/>
    <n v="1256939"/>
    <n v="1005551.2"/>
    <n v="203605.64000000004"/>
    <s v="Romina"/>
    <x v="2"/>
  </r>
  <r>
    <n v="2380"/>
    <d v="2018-05-02T00:00:00"/>
    <d v="2018-12-19T00:00:00"/>
    <s v="Demorado"/>
    <s v="Cádiz"/>
    <x v="0"/>
    <n v="233"/>
    <s v="Venta"/>
    <n v="77298.679999999993"/>
    <n v="1990227"/>
    <n v="1592181.6"/>
    <n v="320746.71999999991"/>
    <s v="Carlos"/>
    <x v="1"/>
  </r>
  <r>
    <n v="2381"/>
    <d v="2018-05-02T00:00:00"/>
    <d v="2018-12-17T00:00:00"/>
    <s v="Demorado"/>
    <s v="Málaga"/>
    <x v="5"/>
    <n v="200"/>
    <s v="Venta"/>
    <n v="76030.399999999994"/>
    <n v="1957745"/>
    <n v="1566196"/>
    <n v="315518.59999999998"/>
    <s v="Ángeles"/>
    <x v="7"/>
  </r>
  <r>
    <n v="2382"/>
    <d v="2018-05-03T00:00:00"/>
    <d v="2018-10-26T00:00:00"/>
    <s v="Demorado"/>
    <s v="Cádiz"/>
    <x v="5"/>
    <n v="145"/>
    <s v="Alquiler"/>
    <n v="29236.880000000001"/>
    <n v="785957"/>
    <n v="628765.6"/>
    <n v="127954.52000000002"/>
    <s v="Ángeles"/>
    <x v="10"/>
  </r>
  <r>
    <n v="2383"/>
    <d v="2018-05-03T00:00:00"/>
    <d v="2019-01-16T00:00:00"/>
    <s v="Demorado"/>
    <s v="Cádiz"/>
    <x v="3"/>
    <n v="247"/>
    <s v="Venta"/>
    <n v="39460"/>
    <n v="1038985"/>
    <n v="831188"/>
    <n v="168337"/>
    <s v="Romina"/>
    <x v="8"/>
  </r>
  <r>
    <n v="2384"/>
    <d v="2018-05-03T00:00:00"/>
    <d v="2019-02-03T00:00:00"/>
    <s v="Demorado"/>
    <s v="Cádiz"/>
    <x v="4"/>
    <n v="86"/>
    <s v="Alquiler"/>
    <n v="26331.72"/>
    <n v="716528"/>
    <n v="573222.40000000002"/>
    <n v="116973.87999999998"/>
    <s v="Arturo"/>
    <x v="12"/>
  </r>
  <r>
    <n v="2385"/>
    <d v="2018-05-03T00:00:00"/>
    <d v="2019-02-23T00:00:00"/>
    <s v="Demorado"/>
    <s v="Córdoba"/>
    <x v="1"/>
    <n v="181"/>
    <s v="Venta"/>
    <n v="69712.759999999995"/>
    <n v="1806129"/>
    <n v="1444903.2"/>
    <n v="291513.04000000004"/>
    <s v="Romina"/>
    <x v="13"/>
  </r>
  <r>
    <n v="2386"/>
    <d v="2018-05-03T00:00:00"/>
    <d v="2019-02-27T00:00:00"/>
    <s v="Demorado"/>
    <s v="Cádiz"/>
    <x v="0"/>
    <n v="140"/>
    <s v="Venta"/>
    <n v="47235.360000000001"/>
    <n v="1247669"/>
    <n v="998135.2"/>
    <n v="202298.44000000006"/>
    <s v="Ángeles"/>
    <x v="13"/>
  </r>
  <r>
    <n v="2387"/>
    <d v="2018-05-04T00:00:00"/>
    <d v="2019-01-28T00:00:00"/>
    <s v="Demorado"/>
    <s v="Sevilla"/>
    <x v="3"/>
    <n v="289"/>
    <s v="Venta"/>
    <n v="70702.2"/>
    <n v="1821065"/>
    <n v="1456852"/>
    <n v="293510.8"/>
    <s v="Sabrina"/>
    <x v="0"/>
  </r>
  <r>
    <n v="2388"/>
    <d v="2018-05-05T00:00:00"/>
    <d v="2018-12-03T00:00:00"/>
    <s v="Demorado"/>
    <s v="Málaga"/>
    <x v="2"/>
    <n v="99"/>
    <s v="Alquiler"/>
    <n v="22819.200000000001"/>
    <n v="630615"/>
    <n v="504492"/>
    <n v="103303.8"/>
    <s v="Romina"/>
    <x v="0"/>
  </r>
  <r>
    <n v="2389"/>
    <d v="2018-05-05T00:00:00"/>
    <d v="2019-03-08T00:00:00"/>
    <s v="Demorado"/>
    <s v="Córdoba"/>
    <x v="0"/>
    <n v="247"/>
    <s v="Venta"/>
    <n v="90032"/>
    <n v="2317735"/>
    <n v="1854188"/>
    <n v="373515"/>
    <s v="Sabrina"/>
    <x v="4"/>
  </r>
  <r>
    <n v="2390"/>
    <d v="2018-05-05T00:00:00"/>
    <d v="2019-05-01T00:00:00"/>
    <s v="Demorado"/>
    <s v="Málaga"/>
    <x v="3"/>
    <n v="285"/>
    <s v="Venta"/>
    <n v="73383.600000000006"/>
    <n v="1889875"/>
    <n v="1511900"/>
    <n v="304591.40000000002"/>
    <s v="Sabrina"/>
    <x v="0"/>
  </r>
  <r>
    <n v="2391"/>
    <d v="2018-05-08T00:00:00"/>
    <d v="2019-01-19T00:00:00"/>
    <s v="Demorado"/>
    <s v="Córdoba"/>
    <x v="3"/>
    <n v="254"/>
    <s v="Venta"/>
    <n v="62509.760000000002"/>
    <n v="1627829"/>
    <n v="1302263.2"/>
    <n v="263056.04000000004"/>
    <s v="Sabrina"/>
    <x v="1"/>
  </r>
  <r>
    <n v="2392"/>
    <d v="2018-05-08T00:00:00"/>
    <d v="2019-05-07T00:00:00"/>
    <s v="Demorado"/>
    <s v="Cádiz"/>
    <x v="6"/>
    <n v="86"/>
    <s v="Venta"/>
    <n v="30455.200000000001"/>
    <n v="819865"/>
    <n v="655892"/>
    <n v="133517.79999999999"/>
    <s v="Ángeles"/>
    <x v="5"/>
  </r>
  <r>
    <n v="2393"/>
    <d v="2018-05-09T00:00:00"/>
    <d v="2018-10-02T00:00:00"/>
    <s v="En Tiempo"/>
    <s v="Cádiz"/>
    <x v="3"/>
    <n v="277"/>
    <s v="Venta"/>
    <n v="81850.679999999993"/>
    <n v="2109177"/>
    <n v="1687341.6"/>
    <n v="339984.71999999991"/>
    <s v="Romina"/>
    <x v="3"/>
  </r>
  <r>
    <n v="2394"/>
    <d v="2018-05-09T00:00:00"/>
    <d v="2019-04-07T00:00:00"/>
    <s v="Demorado"/>
    <s v="Córdoba"/>
    <x v="5"/>
    <n v="165"/>
    <s v="Alquiler"/>
    <n v="27560.799999999999"/>
    <n v="745280"/>
    <n v="596224"/>
    <n v="121495.2"/>
    <s v="Romina"/>
    <x v="15"/>
  </r>
  <r>
    <n v="2395"/>
    <d v="2018-05-10T00:00:00"/>
    <d v="2018-10-15T00:00:00"/>
    <s v="Demorado"/>
    <s v="Sevilla"/>
    <x v="4"/>
    <n v="295"/>
    <s v="Venta"/>
    <n v="102730"/>
    <n v="2621585"/>
    <n v="2097268"/>
    <n v="421587"/>
    <s v="Sabrina"/>
    <x v="3"/>
  </r>
  <r>
    <n v="2396"/>
    <d v="2018-05-11T00:00:00"/>
    <d v="2018-11-05T00:00:00"/>
    <s v="Demorado"/>
    <s v="Córdoba"/>
    <x v="1"/>
    <n v="167"/>
    <s v="Venta"/>
    <n v="63235.199999999997"/>
    <n v="1639415"/>
    <n v="1311532"/>
    <n v="264647.8"/>
    <s v="Carlos"/>
    <x v="10"/>
  </r>
  <r>
    <n v="2397"/>
    <d v="2018-05-12T00:00:00"/>
    <d v="2019-03-04T00:00:00"/>
    <s v="Demorado"/>
    <s v="Málaga"/>
    <x v="4"/>
    <n v="231"/>
    <s v="Venta"/>
    <n v="79121.2"/>
    <n v="2037765"/>
    <n v="1630212"/>
    <n v="328431.8"/>
    <s v="Iván"/>
    <x v="7"/>
  </r>
  <r>
    <n v="2398"/>
    <d v="2018-05-12T00:00:00"/>
    <d v="2018-12-29T00:00:00"/>
    <s v="Demorado"/>
    <s v="Sevilla"/>
    <x v="5"/>
    <n v="89"/>
    <s v="Alquiler"/>
    <n v="19305.36"/>
    <n v="542669"/>
    <n v="434135.2"/>
    <n v="89228.439999999988"/>
    <s v="Ángeles"/>
    <x v="0"/>
  </r>
  <r>
    <n v="2399"/>
    <d v="2018-05-12T00:00:00"/>
    <d v="2019-03-22T00:00:00"/>
    <s v="Demorado"/>
    <s v="Sevilla"/>
    <x v="1"/>
    <n v="100"/>
    <s v="Alquiler"/>
    <n v="28201.200000000001"/>
    <n v="765765"/>
    <n v="612612"/>
    <n v="124951.8"/>
    <s v="Iván"/>
    <x v="6"/>
  </r>
  <r>
    <n v="2400"/>
    <d v="2018-05-12T00:00:00"/>
    <d v="2019-02-22T00:00:00"/>
    <s v="Demorado"/>
    <s v="Sevilla"/>
    <x v="1"/>
    <n v="100"/>
    <s v="Venta"/>
    <n v="32220.84"/>
    <n v="868381"/>
    <n v="694704.8"/>
    <n v="141455.35999999996"/>
    <s v="Arturo"/>
    <x v="0"/>
  </r>
  <r>
    <n v="2401"/>
    <d v="2018-05-13T00:00:00"/>
    <d v="2019-01-26T00:00:00"/>
    <s v="Demorado"/>
    <s v="Cádiz"/>
    <x v="1"/>
    <n v="213"/>
    <s v="Venta"/>
    <n v="85150.92"/>
    <n v="2180933"/>
    <n v="1744746.4"/>
    <n v="351035.68000000011"/>
    <s v="Ángeles"/>
    <x v="12"/>
  </r>
  <r>
    <n v="2402"/>
    <d v="2018-05-13T00:00:00"/>
    <d v="2018-11-17T00:00:00"/>
    <s v="Demorado"/>
    <s v="Sevilla"/>
    <x v="5"/>
    <n v="81"/>
    <s v="Alquiler"/>
    <n v="13374.68"/>
    <n v="397427"/>
    <n v="317941.59999999998"/>
    <n v="66110.72000000003"/>
    <s v="Iván"/>
    <x v="8"/>
  </r>
  <r>
    <n v="2403"/>
    <d v="2018-05-13T00:00:00"/>
    <d v="2018-11-11T00:00:00"/>
    <s v="Demorado"/>
    <s v="Córdoba"/>
    <x v="0"/>
    <n v="271"/>
    <s v="Venta"/>
    <n v="71811"/>
    <n v="1856435"/>
    <n v="1485148"/>
    <n v="299476"/>
    <s v="Sabrina"/>
    <x v="4"/>
  </r>
  <r>
    <n v="2404"/>
    <d v="2018-05-13T00:00:00"/>
    <d v="2018-10-10T00:00:00"/>
    <s v="Demorado"/>
    <s v="Málaga"/>
    <x v="5"/>
    <n v="215"/>
    <s v="Venta"/>
    <n v="53395.92"/>
    <n v="1392983"/>
    <n v="1114386.3999999999"/>
    <n v="225200.68000000011"/>
    <s v="Sabrina"/>
    <x v="3"/>
  </r>
  <r>
    <n v="2405"/>
    <d v="2018-05-14T00:00:00"/>
    <d v="2019-03-26T00:00:00"/>
    <s v="Demorado"/>
    <s v="Sevilla"/>
    <x v="1"/>
    <n v="203"/>
    <s v="Venta"/>
    <n v="53763.8"/>
    <n v="1408205"/>
    <n v="1126564"/>
    <n v="227877.2"/>
    <s v="Arturo"/>
    <x v="13"/>
  </r>
  <r>
    <n v="2406"/>
    <d v="2018-05-14T00:00:00"/>
    <d v="2018-10-10T00:00:00"/>
    <s v="En Tiempo"/>
    <s v="Córdoba"/>
    <x v="0"/>
    <n v="194"/>
    <s v="Venta"/>
    <n v="72480.84"/>
    <n v="1877056"/>
    <n v="1501644.8"/>
    <n v="302930.36"/>
    <s v="Sabrina"/>
    <x v="3"/>
  </r>
  <r>
    <n v="2407"/>
    <d v="2018-05-14T00:00:00"/>
    <d v="2018-08-27T00:00:00"/>
    <s v="En Tiempo"/>
    <s v="Sevilla"/>
    <x v="6"/>
    <n v="132"/>
    <s v="Alquiler"/>
    <n v="21325.8"/>
    <n v="596655"/>
    <n v="477324"/>
    <n v="98005.2"/>
    <s v="Iván"/>
    <x v="8"/>
  </r>
  <r>
    <n v="2408"/>
    <d v="2018-05-14T00:00:00"/>
    <d v="2018-10-12T00:00:00"/>
    <s v="Demorado"/>
    <s v="Cádiz"/>
    <x v="5"/>
    <n v="193"/>
    <s v="Venta"/>
    <n v="31815.759999999998"/>
    <n v="853579"/>
    <n v="682863.2"/>
    <n v="138900.04000000004"/>
    <s v="Ángeles"/>
    <x v="5"/>
  </r>
  <r>
    <n v="2409"/>
    <d v="2018-05-14T00:00:00"/>
    <d v="2018-12-16T00:00:00"/>
    <s v="Demorado"/>
    <s v="Málaga"/>
    <x v="0"/>
    <n v="188"/>
    <s v="Venta"/>
    <n v="70612.600000000006"/>
    <n v="1826975"/>
    <n v="1461580"/>
    <n v="294782.40000000002"/>
    <s v="Romina"/>
    <x v="11"/>
  </r>
  <r>
    <n v="2410"/>
    <d v="2018-05-15T00:00:00"/>
    <d v="2019-03-24T00:00:00"/>
    <s v="Demorado"/>
    <s v="Málaga"/>
    <x v="0"/>
    <n v="62"/>
    <s v="Alquiler"/>
    <n v="23448.52"/>
    <n v="652148"/>
    <n v="521718.4"/>
    <n v="106981.07999999997"/>
    <s v="Iván"/>
    <x v="5"/>
  </r>
  <r>
    <n v="2411"/>
    <d v="2018-05-15T00:00:00"/>
    <d v="2019-01-24T00:00:00"/>
    <s v="Demorado"/>
    <s v="Málaga"/>
    <x v="0"/>
    <n v="198"/>
    <s v="Venta"/>
    <n v="45611.519999999997"/>
    <n v="1199873"/>
    <n v="959898.4"/>
    <n v="194363.08"/>
    <s v="Carlos"/>
    <x v="10"/>
  </r>
  <r>
    <n v="2412"/>
    <d v="2018-05-16T00:00:00"/>
    <d v="2019-03-01T00:00:00"/>
    <s v="Demorado"/>
    <s v="Córdoba"/>
    <x v="4"/>
    <n v="274"/>
    <s v="Venta"/>
    <n v="71315.72"/>
    <n v="1839478"/>
    <n v="1471582.4"/>
    <n v="296579.88000000012"/>
    <s v="Carlos"/>
    <x v="9"/>
  </r>
  <r>
    <n v="2413"/>
    <d v="2018-05-16T00:00:00"/>
    <d v="2018-08-17T00:00:00"/>
    <s v="En Tiempo"/>
    <s v="Cádiz"/>
    <x v="1"/>
    <n v="117"/>
    <s v="Alquiler"/>
    <n v="19182.2"/>
    <n v="535865"/>
    <n v="428692"/>
    <n v="87990.8"/>
    <s v="Carlos"/>
    <x v="9"/>
  </r>
  <r>
    <n v="2414"/>
    <d v="2018-05-16T00:00:00"/>
    <d v="2018-11-15T00:00:00"/>
    <s v="Demorado"/>
    <s v="Córdoba"/>
    <x v="4"/>
    <n v="253"/>
    <s v="Venta"/>
    <n v="87359.16"/>
    <n v="2239489"/>
    <n v="1791591.2"/>
    <n v="360538.64"/>
    <s v="Arturo"/>
    <x v="6"/>
  </r>
  <r>
    <n v="2415"/>
    <d v="2018-05-16T00:00:00"/>
    <d v="2019-03-24T00:00:00"/>
    <s v="Demorado"/>
    <s v="Málaga"/>
    <x v="4"/>
    <n v="289"/>
    <s v="Venta"/>
    <n v="87374.2"/>
    <n v="2236890"/>
    <n v="1789512"/>
    <n v="360003.8"/>
    <s v="Ángeles"/>
    <x v="5"/>
  </r>
  <r>
    <n v="2416"/>
    <d v="2018-05-16T00:00:00"/>
    <d v="2018-09-29T00:00:00"/>
    <s v="En Tiempo"/>
    <s v="Sevilla"/>
    <x v="1"/>
    <n v="176"/>
    <s v="Venta"/>
    <n v="32087.16"/>
    <n v="869014"/>
    <n v="695211.2"/>
    <n v="141715.64000000004"/>
    <s v="Iván"/>
    <x v="9"/>
  </r>
  <r>
    <n v="2417"/>
    <d v="2018-05-17T00:00:00"/>
    <d v="2019-01-15T00:00:00"/>
    <s v="Demorado"/>
    <s v="Málaga"/>
    <x v="2"/>
    <n v="179"/>
    <s v="Venta"/>
    <n v="43424.639999999999"/>
    <n v="1149501"/>
    <n v="919600.8"/>
    <n v="186475.55999999994"/>
    <s v="Ángeles"/>
    <x v="5"/>
  </r>
  <r>
    <n v="2418"/>
    <d v="2018-05-18T00:00:00"/>
    <d v="2018-09-22T00:00:00"/>
    <s v="En Tiempo"/>
    <s v="Málaga"/>
    <x v="5"/>
    <n v="163"/>
    <s v="Venta"/>
    <n v="33335.800000000003"/>
    <n v="889855"/>
    <n v="711884"/>
    <n v="144635.20000000001"/>
    <s v="Ángeles"/>
    <x v="13"/>
  </r>
  <r>
    <n v="2419"/>
    <d v="2018-05-18T00:00:00"/>
    <d v="2018-10-08T00:00:00"/>
    <s v="En Tiempo"/>
    <s v="Cádiz"/>
    <x v="0"/>
    <n v="171"/>
    <s v="Venta"/>
    <n v="47510.04"/>
    <n v="1251061"/>
    <n v="1000848.8"/>
    <n v="202702.15999999995"/>
    <s v="Sabrina"/>
    <x v="15"/>
  </r>
  <r>
    <n v="2420"/>
    <d v="2018-05-18T00:00:00"/>
    <d v="2018-10-01T00:00:00"/>
    <s v="En Tiempo"/>
    <s v="Córdoba"/>
    <x v="0"/>
    <n v="144"/>
    <s v="Venta"/>
    <n v="43159.96"/>
    <n v="1135509"/>
    <n v="908407.2"/>
    <n v="183941.84000000005"/>
    <s v="Sabrina"/>
    <x v="3"/>
  </r>
  <r>
    <n v="2421"/>
    <d v="2018-05-19T00:00:00"/>
    <d v="2019-04-14T00:00:00"/>
    <s v="Demorado"/>
    <s v="Córdoba"/>
    <x v="0"/>
    <n v="46"/>
    <s v="Alquiler"/>
    <n v="9260.32"/>
    <n v="284768"/>
    <n v="227814.39999999999"/>
    <n v="47693.280000000006"/>
    <s v="Ángeles"/>
    <x v="13"/>
  </r>
  <r>
    <n v="2422"/>
    <d v="2018-05-19T00:00:00"/>
    <d v="2019-02-04T00:00:00"/>
    <s v="Demorado"/>
    <s v="Córdoba"/>
    <x v="0"/>
    <n v="275"/>
    <s v="Venta"/>
    <n v="93724"/>
    <n v="2406685"/>
    <n v="1925348"/>
    <n v="387613"/>
    <s v="Sabrina"/>
    <x v="9"/>
  </r>
  <r>
    <n v="2423"/>
    <d v="2018-05-20T00:00:00"/>
    <d v="2018-10-05T00:00:00"/>
    <s v="En Tiempo"/>
    <s v="Málaga"/>
    <x v="0"/>
    <n v="149"/>
    <s v="Venta"/>
    <n v="50950.04"/>
    <n v="1330661"/>
    <n v="1064528.8"/>
    <n v="215182.15999999995"/>
    <s v="Romina"/>
    <x v="0"/>
  </r>
  <r>
    <n v="2424"/>
    <d v="2018-05-20T00:00:00"/>
    <d v="2018-09-22T00:00:00"/>
    <s v="En Tiempo"/>
    <s v="Málaga"/>
    <x v="6"/>
    <n v="219"/>
    <s v="Venta"/>
    <n v="69142"/>
    <n v="1789460"/>
    <n v="1431568"/>
    <n v="288750"/>
    <s v="Iván"/>
    <x v="9"/>
  </r>
  <r>
    <n v="2425"/>
    <d v="2018-05-20T00:00:00"/>
    <d v="2018-11-15T00:00:00"/>
    <s v="Demorado"/>
    <s v="Málaga"/>
    <x v="3"/>
    <n v="278"/>
    <s v="Venta"/>
    <n v="102890.6"/>
    <n v="2639675"/>
    <n v="2111740"/>
    <n v="425044.4"/>
    <s v="Carlos"/>
    <x v="5"/>
  </r>
  <r>
    <n v="2426"/>
    <d v="2018-05-20T00:00:00"/>
    <d v="2019-05-01T00:00:00"/>
    <s v="Demorado"/>
    <s v="Málaga"/>
    <x v="5"/>
    <n v="243"/>
    <s v="Venta"/>
    <n v="92070.6"/>
    <n v="2357050"/>
    <n v="1885640"/>
    <n v="379339.4"/>
    <s v="Iván"/>
    <x v="10"/>
  </r>
  <r>
    <n v="2427"/>
    <d v="2018-05-21T00:00:00"/>
    <d v="2018-12-10T00:00:00"/>
    <s v="Demorado"/>
    <s v="Cádiz"/>
    <x v="1"/>
    <n v="209"/>
    <s v="Venta"/>
    <n v="36078.639999999999"/>
    <n v="964526"/>
    <n v="771620.8"/>
    <n v="156826.55999999994"/>
    <s v="Sabrina"/>
    <x v="8"/>
  </r>
  <r>
    <n v="2428"/>
    <d v="2018-05-21T00:00:00"/>
    <d v="2019-01-25T00:00:00"/>
    <s v="Demorado"/>
    <s v="Cádiz"/>
    <x v="0"/>
    <n v="270"/>
    <s v="Venta"/>
    <n v="89615.039999999994"/>
    <n v="2304561"/>
    <n v="1843648.8"/>
    <n v="371297.16"/>
    <s v="Ángeles"/>
    <x v="10"/>
  </r>
  <r>
    <n v="2429"/>
    <d v="2018-05-21T00:00:00"/>
    <d v="2019-04-04T00:00:00"/>
    <s v="Demorado"/>
    <s v="Sevilla"/>
    <x v="0"/>
    <n v="238"/>
    <s v="Venta"/>
    <n v="80492.800000000003"/>
    <n v="2073905"/>
    <n v="1659124"/>
    <n v="334288.2"/>
    <s v="Arturo"/>
    <x v="4"/>
  </r>
  <r>
    <n v="2430"/>
    <d v="2018-05-22T00:00:00"/>
    <d v="2019-01-22T00:00:00"/>
    <s v="Demorado"/>
    <s v="Sevilla"/>
    <x v="5"/>
    <n v="265"/>
    <s v="Venta"/>
    <n v="91496"/>
    <n v="2339985"/>
    <n v="1871988"/>
    <n v="376501"/>
    <s v="Sabrina"/>
    <x v="0"/>
  </r>
  <r>
    <n v="2431"/>
    <d v="2018-05-22T00:00:00"/>
    <d v="2018-08-27T00:00:00"/>
    <s v="En Tiempo"/>
    <s v="Sevilla"/>
    <x v="2"/>
    <n v="226"/>
    <s v="Venta"/>
    <n v="66829.72"/>
    <n v="1735653"/>
    <n v="1388522.4"/>
    <n v="280300.88000000012"/>
    <s v="Romina"/>
    <x v="12"/>
  </r>
  <r>
    <n v="2432"/>
    <d v="2018-05-22T00:00:00"/>
    <d v="2019-02-27T00:00:00"/>
    <s v="Demorado"/>
    <s v="Cádiz"/>
    <x v="4"/>
    <n v="200"/>
    <s v="Venta"/>
    <n v="51726.84"/>
    <n v="1352331"/>
    <n v="1081864.8"/>
    <n v="218739.35999999996"/>
    <s v="Romina"/>
    <x v="7"/>
  </r>
  <r>
    <n v="2433"/>
    <d v="2018-05-23T00:00:00"/>
    <d v="2019-01-29T00:00:00"/>
    <s v="Demorado"/>
    <s v="Córdoba"/>
    <x v="0"/>
    <n v="199"/>
    <s v="Venta"/>
    <n v="43842.400000000001"/>
    <n v="1148495"/>
    <n v="918796"/>
    <n v="185856.6"/>
    <s v="Arturo"/>
    <x v="4"/>
  </r>
  <r>
    <n v="2434"/>
    <d v="2018-05-24T00:00:00"/>
    <d v="2019-01-31T00:00:00"/>
    <s v="Demorado"/>
    <s v="Cádiz"/>
    <x v="3"/>
    <n v="118"/>
    <s v="Venta"/>
    <n v="32042"/>
    <n v="859110"/>
    <n v="687288"/>
    <n v="139780"/>
    <s v="Carlos"/>
    <x v="5"/>
  </r>
  <r>
    <n v="2435"/>
    <d v="2018-05-25T00:00:00"/>
    <d v="2019-01-10T00:00:00"/>
    <s v="Demorado"/>
    <s v="Málaga"/>
    <x v="0"/>
    <n v="192"/>
    <s v="Venta"/>
    <n v="75963.8"/>
    <n v="1964255"/>
    <n v="1571404"/>
    <n v="316887.2"/>
    <s v="Iván"/>
    <x v="2"/>
  </r>
  <r>
    <n v="2436"/>
    <d v="2018-05-26T00:00:00"/>
    <d v="2018-08-30T00:00:00"/>
    <s v="En Tiempo"/>
    <s v="Sevilla"/>
    <x v="4"/>
    <n v="122"/>
    <s v="Venta"/>
    <n v="31730.2"/>
    <n v="854990"/>
    <n v="683992"/>
    <n v="139267.79999999999"/>
    <s v="Romina"/>
    <x v="6"/>
  </r>
  <r>
    <n v="2437"/>
    <d v="2018-05-26T00:00:00"/>
    <d v="2018-12-26T00:00:00"/>
    <s v="Demorado"/>
    <s v="Córdoba"/>
    <x v="3"/>
    <n v="38"/>
    <s v="Alquiler"/>
    <n v="14391.2"/>
    <n v="416390"/>
    <n v="333112"/>
    <n v="68886.8"/>
    <s v="Iván"/>
    <x v="13"/>
  </r>
  <r>
    <n v="2438"/>
    <d v="2018-05-26T00:00:00"/>
    <d v="2018-12-26T00:00:00"/>
    <s v="Demorado"/>
    <s v="Málaga"/>
    <x v="4"/>
    <n v="273"/>
    <s v="Venta"/>
    <n v="92399.6"/>
    <n v="2373075"/>
    <n v="1898460"/>
    <n v="382215.4"/>
    <s v="Sabrina"/>
    <x v="9"/>
  </r>
  <r>
    <n v="2439"/>
    <d v="2018-05-27T00:00:00"/>
    <d v="2019-04-30T00:00:00"/>
    <s v="Demorado"/>
    <s v="Sevilla"/>
    <x v="5"/>
    <n v="204"/>
    <s v="Venta"/>
    <n v="54196.160000000003"/>
    <n v="1417589"/>
    <n v="1134071.2"/>
    <n v="229321.64000000004"/>
    <s v="Ángeles"/>
    <x v="2"/>
  </r>
  <r>
    <n v="2440"/>
    <d v="2018-05-27T00:00:00"/>
    <d v="2019-01-05T00:00:00"/>
    <s v="Demorado"/>
    <s v="Córdoba"/>
    <x v="3"/>
    <n v="74"/>
    <s v="Venta"/>
    <n v="30702.799999999999"/>
    <n v="822805"/>
    <n v="658244"/>
    <n v="133858.20000000001"/>
    <s v="Iván"/>
    <x v="0"/>
  </r>
  <r>
    <n v="2441"/>
    <d v="2018-05-28T00:00:00"/>
    <d v="2018-09-11T00:00:00"/>
    <s v="En Tiempo"/>
    <s v="Córdoba"/>
    <x v="4"/>
    <n v="100"/>
    <s v="Venta"/>
    <n v="31011.72"/>
    <n v="831803"/>
    <n v="665442.4"/>
    <n v="135348.87999999998"/>
    <s v="Carlos"/>
    <x v="1"/>
  </r>
  <r>
    <n v="2442"/>
    <d v="2018-05-28T00:00:00"/>
    <d v="2019-01-29T00:00:00"/>
    <s v="Demorado"/>
    <s v="Córdoba"/>
    <x v="4"/>
    <n v="189"/>
    <s v="Venta"/>
    <n v="57949.32"/>
    <n v="1502543"/>
    <n v="1202034.3999999999"/>
    <n v="242559.28000000009"/>
    <s v="Romina"/>
    <x v="1"/>
  </r>
  <r>
    <n v="2443"/>
    <d v="2018-05-28T00:00:00"/>
    <d v="2019-01-22T00:00:00"/>
    <s v="Demorado"/>
    <s v="Málaga"/>
    <x v="0"/>
    <n v="250"/>
    <s v="Venta"/>
    <n v="45698.52"/>
    <n v="1199273"/>
    <n v="959418.4"/>
    <n v="194156.08"/>
    <s v="Sabrina"/>
    <x v="3"/>
  </r>
  <r>
    <n v="2444"/>
    <d v="2018-05-28T00:00:00"/>
    <d v="2019-03-16T00:00:00"/>
    <s v="Demorado"/>
    <s v="Córdoba"/>
    <x v="4"/>
    <n v="100"/>
    <s v="Venta"/>
    <n v="35931"/>
    <n v="958685"/>
    <n v="766948"/>
    <n v="155806"/>
    <s v="Arturo"/>
    <x v="10"/>
  </r>
  <r>
    <n v="2445"/>
    <d v="2018-05-29T00:00:00"/>
    <d v="2019-03-20T00:00:00"/>
    <s v="Demorado"/>
    <s v="Málaga"/>
    <x v="5"/>
    <n v="33"/>
    <s v="Alquiler"/>
    <n v="12108.8"/>
    <n v="365205"/>
    <n v="292164"/>
    <n v="60932.2"/>
    <s v="Sabrina"/>
    <x v="13"/>
  </r>
  <r>
    <n v="2446"/>
    <d v="2018-05-29T00:00:00"/>
    <d v="2019-03-29T00:00:00"/>
    <s v="Demorado"/>
    <s v="Cádiz"/>
    <x v="1"/>
    <n v="221"/>
    <s v="Venta"/>
    <n v="86981.8"/>
    <n v="2240105"/>
    <n v="1792084"/>
    <n v="361039.2"/>
    <s v="Carlos"/>
    <x v="5"/>
  </r>
  <r>
    <n v="2447"/>
    <d v="2018-05-29T00:00:00"/>
    <d v="2018-12-28T00:00:00"/>
    <s v="Demorado"/>
    <s v="Málaga"/>
    <x v="5"/>
    <n v="197"/>
    <s v="Venta"/>
    <n v="60363.92"/>
    <n v="1561383"/>
    <n v="1249106.3999999999"/>
    <n v="251912.68000000011"/>
    <s v="Romina"/>
    <x v="6"/>
  </r>
  <r>
    <n v="2448"/>
    <d v="2018-05-30T00:00:00"/>
    <d v="2018-11-26T00:00:00"/>
    <s v="Demorado"/>
    <s v="Sevilla"/>
    <x v="3"/>
    <n v="59"/>
    <s v="Alquiler"/>
    <n v="17366.599999999999"/>
    <n v="495125"/>
    <n v="396100"/>
    <n v="81658.399999999994"/>
    <s v="Carlos"/>
    <x v="8"/>
  </r>
  <r>
    <n v="2449"/>
    <d v="2018-05-30T00:00:00"/>
    <d v="2019-04-29T00:00:00"/>
    <s v="Demorado"/>
    <s v="Málaga"/>
    <x v="1"/>
    <n v="79"/>
    <s v="Venta"/>
    <n v="31936.720000000001"/>
    <n v="862003"/>
    <n v="689602.4"/>
    <n v="140463.87999999998"/>
    <s v="Carlos"/>
    <x v="0"/>
  </r>
  <r>
    <n v="2450"/>
    <d v="2018-05-30T00:00:00"/>
    <d v="2018-12-27T00:00:00"/>
    <s v="Demorado"/>
    <s v="Sevilla"/>
    <x v="1"/>
    <n v="177"/>
    <s v="Venta"/>
    <n v="56869.04"/>
    <n v="1474711"/>
    <n v="1179768.8"/>
    <n v="238073.15999999995"/>
    <s v="Arturo"/>
    <x v="8"/>
  </r>
  <r>
    <n v="2451"/>
    <d v="2018-05-31T00:00:00"/>
    <d v="2018-11-26T00:00:00"/>
    <s v="Demorado"/>
    <s v="Málaga"/>
    <x v="0"/>
    <n v="81"/>
    <s v="Alquiler"/>
    <n v="15970"/>
    <n v="455735"/>
    <n v="364588"/>
    <n v="75177"/>
    <s v="Ángeles"/>
    <x v="1"/>
  </r>
  <r>
    <n v="2452"/>
    <d v="2018-05-31T00:00:00"/>
    <d v="2018-11-01T00:00:00"/>
    <s v="Demorado"/>
    <s v="Sevilla"/>
    <x v="6"/>
    <n v="184"/>
    <s v="Venta"/>
    <n v="55362.8"/>
    <n v="1446855"/>
    <n v="1157484"/>
    <n v="234008.2"/>
    <s v="Ángeles"/>
    <x v="8"/>
  </r>
  <r>
    <n v="2453"/>
    <d v="2018-05-31T00:00:00"/>
    <d v="2018-09-11T00:00:00"/>
    <s v="En Tiempo"/>
    <s v="Málaga"/>
    <x v="1"/>
    <n v="151"/>
    <s v="Venta"/>
    <n v="35522"/>
    <n v="952985"/>
    <n v="762388"/>
    <n v="155075"/>
    <s v="Carlos"/>
    <x v="1"/>
  </r>
  <r>
    <n v="2454"/>
    <d v="2018-06-01T00:00:00"/>
    <d v="2018-08-31T00:00:00"/>
    <s v="En Tiempo"/>
    <s v="Cádiz"/>
    <x v="4"/>
    <n v="227"/>
    <s v="Venta"/>
    <n v="51016.800000000003"/>
    <n v="1342205"/>
    <n v="1073764"/>
    <n v="217424.2"/>
    <s v="Sabrina"/>
    <x v="13"/>
  </r>
  <r>
    <n v="2455"/>
    <d v="2018-06-01T00:00:00"/>
    <d v="2019-01-13T00:00:00"/>
    <s v="Demorado"/>
    <s v="Sevilla"/>
    <x v="2"/>
    <n v="160"/>
    <s v="Alquiler"/>
    <n v="26346.720000000001"/>
    <n v="721853"/>
    <n v="577482.4"/>
    <n v="118023.87999999998"/>
    <s v="Romina"/>
    <x v="7"/>
  </r>
  <r>
    <n v="2456"/>
    <d v="2018-06-01T00:00:00"/>
    <d v="2019-04-02T00:00:00"/>
    <s v="Demorado"/>
    <s v="Sevilla"/>
    <x v="1"/>
    <n v="264"/>
    <s v="Venta"/>
    <n v="43200.4"/>
    <n v="1133495"/>
    <n v="906796"/>
    <n v="183498.6"/>
    <s v="Ángeles"/>
    <x v="8"/>
  </r>
  <r>
    <n v="2457"/>
    <d v="2018-06-02T00:00:00"/>
    <d v="2019-01-26T00:00:00"/>
    <s v="Demorado"/>
    <s v="Cádiz"/>
    <x v="5"/>
    <n v="203"/>
    <s v="Venta"/>
    <n v="79868.72"/>
    <n v="2053753"/>
    <n v="1643002.4"/>
    <n v="330881.88000000012"/>
    <s v="Sabrina"/>
    <x v="5"/>
  </r>
  <r>
    <n v="2458"/>
    <d v="2018-06-02T00:00:00"/>
    <d v="2018-12-16T00:00:00"/>
    <s v="Demorado"/>
    <s v="Málaga"/>
    <x v="5"/>
    <n v="183"/>
    <s v="Venta"/>
    <n v="52803.12"/>
    <n v="1378763"/>
    <n v="1103010.3999999999"/>
    <n v="222949.4800000001"/>
    <s v="Romina"/>
    <x v="8"/>
  </r>
  <r>
    <n v="2459"/>
    <d v="2018-06-02T00:00:00"/>
    <d v="2019-03-22T00:00:00"/>
    <s v="Demorado"/>
    <s v="Córdoba"/>
    <x v="5"/>
    <n v="239"/>
    <s v="Venta"/>
    <n v="41061.480000000003"/>
    <n v="1081247"/>
    <n v="864997.6"/>
    <n v="175187.92"/>
    <s v="Ángeles"/>
    <x v="13"/>
  </r>
  <r>
    <n v="2460"/>
    <d v="2018-06-03T00:00:00"/>
    <d v="2019-02-08T00:00:00"/>
    <s v="Demorado"/>
    <s v="Cádiz"/>
    <x v="0"/>
    <n v="107"/>
    <s v="Venta"/>
    <n v="40357"/>
    <n v="1062785"/>
    <n v="850228"/>
    <n v="172200"/>
    <s v="Sabrina"/>
    <x v="6"/>
  </r>
  <r>
    <n v="2461"/>
    <d v="2018-06-03T00:00:00"/>
    <d v="2018-12-29T00:00:00"/>
    <s v="Demorado"/>
    <s v="Sevilla"/>
    <x v="3"/>
    <n v="259"/>
    <s v="Venta"/>
    <n v="72774.759999999995"/>
    <n v="1880179"/>
    <n v="1504143.2"/>
    <n v="303261.04000000004"/>
    <s v="Romina"/>
    <x v="0"/>
  </r>
  <r>
    <n v="2462"/>
    <d v="2018-06-03T00:00:00"/>
    <d v="2018-11-19T00:00:00"/>
    <s v="Demorado"/>
    <s v="Córdoba"/>
    <x v="5"/>
    <n v="115"/>
    <s v="Venta"/>
    <n v="43657.120000000003"/>
    <n v="1143513"/>
    <n v="914810.4"/>
    <n v="185045.47999999998"/>
    <s v="Arturo"/>
    <x v="15"/>
  </r>
  <r>
    <n v="2463"/>
    <d v="2018-06-03T00:00:00"/>
    <d v="2019-03-03T00:00:00"/>
    <s v="Demorado"/>
    <s v="Córdoba"/>
    <x v="4"/>
    <n v="218"/>
    <s v="Venta"/>
    <n v="67355.399999999994"/>
    <n v="1742245"/>
    <n v="1393796"/>
    <n v="281093.59999999998"/>
    <s v="Iván"/>
    <x v="1"/>
  </r>
  <r>
    <n v="2464"/>
    <d v="2018-06-04T00:00:00"/>
    <d v="2019-02-05T00:00:00"/>
    <s v="Demorado"/>
    <s v="Córdoba"/>
    <x v="1"/>
    <n v="54"/>
    <s v="Alquiler"/>
    <n v="13566.84"/>
    <n v="397181"/>
    <n v="317744.8"/>
    <n v="65869.360000000015"/>
    <s v="Arturo"/>
    <x v="9"/>
  </r>
  <r>
    <n v="2465"/>
    <d v="2018-06-04T00:00:00"/>
    <d v="2019-04-25T00:00:00"/>
    <s v="Demorado"/>
    <s v="Córdoba"/>
    <x v="1"/>
    <n v="253"/>
    <s v="Venta"/>
    <n v="63733.2"/>
    <n v="1653165"/>
    <n v="1322532"/>
    <n v="266899.8"/>
    <s v="Romina"/>
    <x v="12"/>
  </r>
  <r>
    <n v="2466"/>
    <d v="2018-06-04T00:00:00"/>
    <d v="2018-11-21T00:00:00"/>
    <s v="Demorado"/>
    <s v="Málaga"/>
    <x v="3"/>
    <n v="126"/>
    <s v="Alquiler"/>
    <n v="23783.119999999999"/>
    <n v="653363"/>
    <n v="522690.4"/>
    <n v="106889.47999999998"/>
    <s v="Ángeles"/>
    <x v="5"/>
  </r>
  <r>
    <n v="2467"/>
    <d v="2018-06-05T00:00:00"/>
    <d v="2018-12-08T00:00:00"/>
    <s v="Demorado"/>
    <s v="Córdoba"/>
    <x v="6"/>
    <n v="205"/>
    <s v="Venta"/>
    <n v="44314.04"/>
    <n v="1163436"/>
    <n v="930748.8"/>
    <n v="188373.15999999995"/>
    <s v="Carlos"/>
    <x v="10"/>
  </r>
  <r>
    <n v="2468"/>
    <d v="2018-06-05T00:00:00"/>
    <d v="2019-03-14T00:00:00"/>
    <s v="Demorado"/>
    <s v="Cádiz"/>
    <x v="6"/>
    <n v="159"/>
    <s v="Venta"/>
    <n v="41860.04"/>
    <n v="1104861"/>
    <n v="883888.8"/>
    <n v="179112.15999999995"/>
    <s v="Romina"/>
    <x v="4"/>
  </r>
  <r>
    <n v="2469"/>
    <d v="2018-06-05T00:00:00"/>
    <d v="2019-03-04T00:00:00"/>
    <s v="Demorado"/>
    <s v="Cádiz"/>
    <x v="3"/>
    <n v="167"/>
    <s v="Venta"/>
    <n v="49336.12"/>
    <n v="1288313"/>
    <n v="1030650.4"/>
    <n v="208326.47999999998"/>
    <s v="Carlos"/>
    <x v="5"/>
  </r>
  <r>
    <n v="2470"/>
    <d v="2018-06-06T00:00:00"/>
    <d v="2018-12-08T00:00:00"/>
    <s v="Demorado"/>
    <s v="Cádiz"/>
    <x v="3"/>
    <n v="120"/>
    <s v="Venta"/>
    <n v="47237.760000000002"/>
    <n v="1235879"/>
    <n v="988703.2"/>
    <n v="199938.04000000004"/>
    <s v="Romina"/>
    <x v="12"/>
  </r>
  <r>
    <n v="2471"/>
    <d v="2018-06-06T00:00:00"/>
    <d v="2019-03-22T00:00:00"/>
    <s v="Demorado"/>
    <s v="Cádiz"/>
    <x v="4"/>
    <n v="257"/>
    <s v="Venta"/>
    <n v="52655.96"/>
    <n v="1380509"/>
    <n v="1104407.2"/>
    <n v="223445.84000000005"/>
    <s v="Ángeles"/>
    <x v="15"/>
  </r>
  <r>
    <n v="2472"/>
    <d v="2018-06-06T00:00:00"/>
    <d v="2019-04-30T00:00:00"/>
    <s v="Demorado"/>
    <s v="Málaga"/>
    <x v="3"/>
    <n v="164"/>
    <s v="Venta"/>
    <n v="55248.4"/>
    <n v="1433545"/>
    <n v="1146836"/>
    <n v="231460.6"/>
    <s v="Arturo"/>
    <x v="15"/>
  </r>
  <r>
    <n v="2473"/>
    <d v="2018-06-06T00:00:00"/>
    <d v="2018-12-18T00:00:00"/>
    <s v="Demorado"/>
    <s v="Málaga"/>
    <x v="2"/>
    <n v="211"/>
    <s v="Venta"/>
    <n v="53395.44"/>
    <n v="1399896"/>
    <n v="1119916.8"/>
    <n v="226583.75999999995"/>
    <s v="Romina"/>
    <x v="11"/>
  </r>
  <r>
    <n v="2474"/>
    <d v="2018-06-06T00:00:00"/>
    <d v="2018-10-26T00:00:00"/>
    <s v="En Tiempo"/>
    <s v="Cádiz"/>
    <x v="3"/>
    <n v="291"/>
    <s v="Venta"/>
    <n v="93459.04"/>
    <n v="2389661"/>
    <n v="1911728.8"/>
    <n v="384473.16"/>
    <s v="Arturo"/>
    <x v="13"/>
  </r>
  <r>
    <n v="2475"/>
    <d v="2018-06-06T00:00:00"/>
    <d v="2019-02-08T00:00:00"/>
    <s v="Demorado"/>
    <s v="Málaga"/>
    <x v="5"/>
    <n v="69"/>
    <s v="Alquiler"/>
    <n v="14609.16"/>
    <n v="432364"/>
    <n v="345891.2"/>
    <n v="71863.639999999985"/>
    <s v="Iván"/>
    <x v="13"/>
  </r>
  <r>
    <n v="2476"/>
    <d v="2018-06-06T00:00:00"/>
    <d v="2019-04-12T00:00:00"/>
    <s v="Demorado"/>
    <s v="Málaga"/>
    <x v="4"/>
    <n v="203"/>
    <s v="Venta"/>
    <n v="64895.6"/>
    <n v="1674000"/>
    <n v="1339200"/>
    <n v="269904.40000000002"/>
    <s v="Iván"/>
    <x v="6"/>
  </r>
  <r>
    <n v="2477"/>
    <d v="2018-06-06T00:00:00"/>
    <d v="2018-12-07T00:00:00"/>
    <s v="Demorado"/>
    <s v="Sevilla"/>
    <x v="1"/>
    <n v="212"/>
    <s v="Venta"/>
    <n v="38494.6"/>
    <n v="1021400"/>
    <n v="817120"/>
    <n v="165785.4"/>
    <s v="Ángeles"/>
    <x v="0"/>
  </r>
  <r>
    <n v="2478"/>
    <d v="2018-06-07T00:00:00"/>
    <d v="2018-12-03T00:00:00"/>
    <s v="Demorado"/>
    <s v="Córdoba"/>
    <x v="2"/>
    <n v="196"/>
    <s v="Venta"/>
    <n v="52729.120000000003"/>
    <n v="1378763"/>
    <n v="1103010.3999999999"/>
    <n v="223023.4800000001"/>
    <s v="Sabrina"/>
    <x v="7"/>
  </r>
  <r>
    <n v="2479"/>
    <d v="2018-06-07T00:00:00"/>
    <d v="2019-04-18T00:00:00"/>
    <s v="Demorado"/>
    <s v="Cádiz"/>
    <x v="0"/>
    <n v="267"/>
    <s v="Venta"/>
    <n v="104580"/>
    <n v="2668985"/>
    <n v="2135188"/>
    <n v="429217"/>
    <s v="Romina"/>
    <x v="6"/>
  </r>
  <r>
    <n v="2480"/>
    <d v="2018-06-08T00:00:00"/>
    <d v="2018-11-13T00:00:00"/>
    <s v="Demorado"/>
    <s v="Córdoba"/>
    <x v="5"/>
    <n v="108"/>
    <s v="Venta"/>
    <n v="45162.400000000001"/>
    <n v="1184070"/>
    <n v="947256"/>
    <n v="191651.6"/>
    <s v="Carlos"/>
    <x v="4"/>
  </r>
  <r>
    <n v="2481"/>
    <d v="2018-06-08T00:00:00"/>
    <d v="2019-01-11T00:00:00"/>
    <s v="Demorado"/>
    <s v="Sevilla"/>
    <x v="0"/>
    <n v="68"/>
    <s v="Alquiler"/>
    <n v="14090.36"/>
    <n v="414844"/>
    <n v="331875.20000000001"/>
    <n v="68878.439999999988"/>
    <s v="Arturo"/>
    <x v="3"/>
  </r>
  <r>
    <n v="2482"/>
    <d v="2018-06-08T00:00:00"/>
    <d v="2018-09-30T00:00:00"/>
    <s v="En Tiempo"/>
    <s v="Málaga"/>
    <x v="5"/>
    <n v="249"/>
    <s v="Venta"/>
    <n v="94324.800000000003"/>
    <n v="2416655"/>
    <n v="1933324"/>
    <n v="389006.2"/>
    <s v="Arturo"/>
    <x v="2"/>
  </r>
  <r>
    <n v="2483"/>
    <d v="2018-06-09T00:00:00"/>
    <d v="2019-05-06T00:00:00"/>
    <s v="Demorado"/>
    <s v="Córdoba"/>
    <x v="2"/>
    <n v="263"/>
    <s v="Venta"/>
    <n v="87707.76"/>
    <n v="2247779"/>
    <n v="1798223.2"/>
    <n v="361848.04000000004"/>
    <s v="Carlos"/>
    <x v="5"/>
  </r>
  <r>
    <n v="2484"/>
    <d v="2018-06-10T00:00:00"/>
    <d v="2019-01-07T00:00:00"/>
    <s v="Demorado"/>
    <s v="Córdoba"/>
    <x v="0"/>
    <n v="154"/>
    <s v="Venta"/>
    <n v="53660.2"/>
    <n v="1404965"/>
    <n v="1123972"/>
    <n v="227332.8"/>
    <s v="Carlos"/>
    <x v="3"/>
  </r>
  <r>
    <n v="2485"/>
    <d v="2018-06-10T00:00:00"/>
    <d v="2019-04-17T00:00:00"/>
    <s v="Demorado"/>
    <s v="Cádiz"/>
    <x v="0"/>
    <n v="84"/>
    <s v="Venta"/>
    <n v="33684.199999999997"/>
    <n v="908765"/>
    <n v="727012"/>
    <n v="148068.79999999999"/>
    <s v="Carlos"/>
    <x v="2"/>
  </r>
  <r>
    <n v="2486"/>
    <d v="2018-06-10T00:00:00"/>
    <d v="2018-10-27T00:00:00"/>
    <s v="En Tiempo"/>
    <s v="Málaga"/>
    <x v="4"/>
    <n v="115"/>
    <s v="Venta"/>
    <n v="44960.88"/>
    <n v="1186382"/>
    <n v="949105.6"/>
    <n v="192315.52000000002"/>
    <s v="Sabrina"/>
    <x v="7"/>
  </r>
  <r>
    <n v="2487"/>
    <d v="2018-06-11T00:00:00"/>
    <d v="2018-12-21T00:00:00"/>
    <s v="Demorado"/>
    <s v="Málaga"/>
    <x v="0"/>
    <n v="73"/>
    <s v="Alquiler"/>
    <n v="29012.880000000001"/>
    <n v="782307"/>
    <n v="625845.6"/>
    <n v="127448.52000000002"/>
    <s v="Iván"/>
    <x v="7"/>
  </r>
  <r>
    <n v="2488"/>
    <d v="2018-06-11T00:00:00"/>
    <d v="2018-11-02T00:00:00"/>
    <s v="En Tiempo"/>
    <s v="Málaga"/>
    <x v="4"/>
    <n v="144"/>
    <s v="Alquiler"/>
    <n v="26826.68"/>
    <n v="737977"/>
    <n v="590381.6"/>
    <n v="120768.72000000003"/>
    <s v="Romina"/>
    <x v="8"/>
  </r>
  <r>
    <n v="2489"/>
    <d v="2018-06-11T00:00:00"/>
    <d v="2019-02-10T00:00:00"/>
    <s v="Demorado"/>
    <s v="Sevilla"/>
    <x v="2"/>
    <n v="126"/>
    <s v="Venta"/>
    <n v="36423.480000000003"/>
    <n v="972672"/>
    <n v="778137.59999999998"/>
    <n v="158110.92000000001"/>
    <s v="Arturo"/>
    <x v="11"/>
  </r>
  <r>
    <n v="2490"/>
    <d v="2018-06-11T00:00:00"/>
    <d v="2018-10-13T00:00:00"/>
    <s v="En Tiempo"/>
    <s v="Córdoba"/>
    <x v="2"/>
    <n v="120"/>
    <s v="Venta"/>
    <n v="43270"/>
    <n v="1138985"/>
    <n v="911188"/>
    <n v="184527"/>
    <s v="Arturo"/>
    <x v="7"/>
  </r>
  <r>
    <n v="2491"/>
    <d v="2018-06-11T00:00:00"/>
    <d v="2019-01-23T00:00:00"/>
    <s v="Demorado"/>
    <s v="Málaga"/>
    <x v="3"/>
    <n v="160"/>
    <s v="Venta"/>
    <n v="47412.2"/>
    <n v="1240490"/>
    <n v="992392"/>
    <n v="200685.8"/>
    <s v="Ángeles"/>
    <x v="4"/>
  </r>
  <r>
    <n v="2492"/>
    <d v="2018-06-11T00:00:00"/>
    <d v="2018-12-24T00:00:00"/>
    <s v="Demorado"/>
    <s v="Córdoba"/>
    <x v="3"/>
    <n v="226"/>
    <s v="Venta"/>
    <n v="81788.160000000003"/>
    <n v="2106014"/>
    <n v="1684811.2"/>
    <n v="339414.64"/>
    <s v="Iván"/>
    <x v="11"/>
  </r>
  <r>
    <n v="2493"/>
    <d v="2018-06-13T00:00:00"/>
    <d v="2018-11-30T00:00:00"/>
    <s v="Demorado"/>
    <s v="Málaga"/>
    <x v="2"/>
    <n v="277"/>
    <s v="Venta"/>
    <n v="107963.36"/>
    <n v="2754119"/>
    <n v="2203295.2000000002"/>
    <n v="442860.43999999983"/>
    <s v="Arturo"/>
    <x v="11"/>
  </r>
  <r>
    <n v="2494"/>
    <d v="2018-06-14T00:00:00"/>
    <d v="2018-10-09T00:00:00"/>
    <s v="En Tiempo"/>
    <s v="Cádiz"/>
    <x v="5"/>
    <n v="232"/>
    <s v="Venta"/>
    <n v="88804.68"/>
    <n v="2271852"/>
    <n v="1817481.6"/>
    <n v="365565.71999999991"/>
    <s v="Ángeles"/>
    <x v="6"/>
  </r>
  <r>
    <n v="2495"/>
    <d v="2018-06-15T00:00:00"/>
    <d v="2018-10-17T00:00:00"/>
    <s v="En Tiempo"/>
    <s v="Sevilla"/>
    <x v="5"/>
    <n v="157"/>
    <s v="Venta"/>
    <n v="40087.199999999997"/>
    <n v="1063665"/>
    <n v="850932"/>
    <n v="172645.8"/>
    <s v="Ángeles"/>
    <x v="1"/>
  </r>
  <r>
    <n v="2496"/>
    <d v="2018-06-16T00:00:00"/>
    <d v="2019-05-07T00:00:00"/>
    <s v="Demorado"/>
    <s v="Málaga"/>
    <x v="5"/>
    <n v="159"/>
    <s v="Venta"/>
    <n v="45460.4"/>
    <n v="1203345"/>
    <n v="962676"/>
    <n v="195208.6"/>
    <s v="Carlos"/>
    <x v="1"/>
  </r>
  <r>
    <n v="2497"/>
    <d v="2018-06-16T00:00:00"/>
    <d v="2019-04-23T00:00:00"/>
    <s v="Demorado"/>
    <s v="Málaga"/>
    <x v="2"/>
    <n v="139"/>
    <s v="Venta"/>
    <n v="37532.44"/>
    <n v="991471"/>
    <n v="793176.8"/>
    <n v="160761.75999999995"/>
    <s v="Ángeles"/>
    <x v="4"/>
  </r>
  <r>
    <n v="2498"/>
    <d v="2018-06-16T00:00:00"/>
    <d v="2018-10-11T00:00:00"/>
    <s v="En Tiempo"/>
    <s v="Cádiz"/>
    <x v="6"/>
    <n v="79"/>
    <s v="Venta"/>
    <n v="30844.6"/>
    <n v="833700"/>
    <n v="666960"/>
    <n v="135895.4"/>
    <s v="Arturo"/>
    <x v="9"/>
  </r>
  <r>
    <n v="2499"/>
    <d v="2018-06-16T00:00:00"/>
    <d v="2019-01-01T00:00:00"/>
    <s v="Demorado"/>
    <s v="Córdoba"/>
    <x v="3"/>
    <n v="274"/>
    <s v="Venta"/>
    <n v="94229.2"/>
    <n v="2420965"/>
    <n v="1936772"/>
    <n v="389963.8"/>
    <s v="Arturo"/>
    <x v="4"/>
  </r>
  <r>
    <n v="2500"/>
    <d v="2018-06-17T00:00:00"/>
    <d v="2018-10-12T00:00:00"/>
    <s v="En Tiempo"/>
    <s v="Sevilla"/>
    <x v="1"/>
    <n v="175"/>
    <s v="Venta"/>
    <n v="34490.6"/>
    <n v="924425"/>
    <n v="739540"/>
    <n v="150394.4"/>
    <s v="Iván"/>
    <x v="2"/>
  </r>
  <r>
    <n v="2501"/>
    <d v="2018-06-17T00:00:00"/>
    <d v="2019-01-05T00:00:00"/>
    <s v="Demorado"/>
    <s v="Málaga"/>
    <x v="3"/>
    <n v="128"/>
    <s v="Venta"/>
    <n v="42133.24"/>
    <n v="1119741"/>
    <n v="895792.8"/>
    <n v="181814.95999999996"/>
    <s v="Iván"/>
    <x v="8"/>
  </r>
  <r>
    <n v="2502"/>
    <d v="2018-06-17T00:00:00"/>
    <d v="2018-12-11T00:00:00"/>
    <s v="Demorado"/>
    <s v="Sevilla"/>
    <x v="4"/>
    <n v="240"/>
    <s v="Venta"/>
    <n v="80641.2"/>
    <n v="2067290"/>
    <n v="1653832"/>
    <n v="332816.8"/>
    <s v="Ángeles"/>
    <x v="6"/>
  </r>
  <r>
    <n v="2503"/>
    <d v="2018-06-18T00:00:00"/>
    <d v="2019-02-05T00:00:00"/>
    <s v="Demorado"/>
    <s v="Málaga"/>
    <x v="5"/>
    <n v="40"/>
    <s v="Alquiler"/>
    <n v="6537.8"/>
    <n v="217655"/>
    <n v="174124"/>
    <n v="36993.199999999997"/>
    <s v="Iván"/>
    <x v="4"/>
  </r>
  <r>
    <n v="2504"/>
    <d v="2018-06-18T00:00:00"/>
    <d v="2018-12-28T00:00:00"/>
    <s v="Demorado"/>
    <s v="Córdoba"/>
    <x v="3"/>
    <n v="294"/>
    <s v="Venta"/>
    <n v="85448.4"/>
    <n v="2198645"/>
    <n v="1758916"/>
    <n v="354280.6"/>
    <s v="Iván"/>
    <x v="8"/>
  </r>
  <r>
    <n v="2505"/>
    <d v="2018-06-20T00:00:00"/>
    <d v="2019-04-29T00:00:00"/>
    <s v="Demorado"/>
    <s v="Málaga"/>
    <x v="1"/>
    <n v="59"/>
    <s v="Alquiler"/>
    <n v="15689.4"/>
    <n v="450395"/>
    <n v="360316"/>
    <n v="74389.600000000006"/>
    <s v="Ángeles"/>
    <x v="13"/>
  </r>
  <r>
    <n v="2506"/>
    <d v="2018-06-21T00:00:00"/>
    <d v="2019-04-21T00:00:00"/>
    <s v="Demorado"/>
    <s v="Cádiz"/>
    <x v="5"/>
    <n v="272"/>
    <s v="Venta"/>
    <n v="89364.92"/>
    <n v="2286833"/>
    <n v="1829466.4"/>
    <n v="368001.68000000011"/>
    <s v="Iván"/>
    <x v="5"/>
  </r>
  <r>
    <n v="2507"/>
    <d v="2018-06-21T00:00:00"/>
    <d v="2018-12-24T00:00:00"/>
    <s v="Demorado"/>
    <s v="Málaga"/>
    <x v="3"/>
    <n v="208"/>
    <s v="Venta"/>
    <n v="68781.72"/>
    <n v="1772553"/>
    <n v="1418042.4"/>
    <n v="285728.88000000012"/>
    <s v="Carlos"/>
    <x v="9"/>
  </r>
  <r>
    <n v="2508"/>
    <d v="2018-06-21T00:00:00"/>
    <d v="2019-02-02T00:00:00"/>
    <s v="Demorado"/>
    <s v="Sevilla"/>
    <x v="1"/>
    <n v="90"/>
    <s v="Alquiler"/>
    <n v="23784.720000000001"/>
    <n v="656703"/>
    <n v="525362.4"/>
    <n v="107555.87999999998"/>
    <s v="Iván"/>
    <x v="8"/>
  </r>
  <r>
    <n v="2509"/>
    <d v="2018-06-21T00:00:00"/>
    <d v="2019-03-10T00:00:00"/>
    <s v="Demorado"/>
    <s v="Málaga"/>
    <x v="3"/>
    <n v="234"/>
    <s v="Venta"/>
    <n v="52033.760000000002"/>
    <n v="1364154"/>
    <n v="1091323.2"/>
    <n v="220797.04000000004"/>
    <s v="Iván"/>
    <x v="6"/>
  </r>
  <r>
    <n v="2510"/>
    <d v="2018-06-22T00:00:00"/>
    <d v="2018-09-28T00:00:00"/>
    <s v="En Tiempo"/>
    <s v="Sevilla"/>
    <x v="3"/>
    <n v="85"/>
    <s v="Venta"/>
    <n v="34296.559999999998"/>
    <n v="921824"/>
    <n v="737459.19999999995"/>
    <n v="150068.24000000005"/>
    <s v="Arturo"/>
    <x v="8"/>
  </r>
  <r>
    <n v="2511"/>
    <d v="2018-06-22T00:00:00"/>
    <d v="2018-11-10T00:00:00"/>
    <s v="En Tiempo"/>
    <s v="Sevilla"/>
    <x v="4"/>
    <n v="240"/>
    <s v="Venta"/>
    <n v="86805.08"/>
    <n v="2234987"/>
    <n v="1787989.6"/>
    <n v="360192.31999999989"/>
    <s v="Romina"/>
    <x v="13"/>
  </r>
  <r>
    <n v="2512"/>
    <d v="2018-06-23T00:00:00"/>
    <d v="2018-11-08T00:00:00"/>
    <s v="En Tiempo"/>
    <s v="Sevilla"/>
    <x v="6"/>
    <n v="171"/>
    <s v="Venta"/>
    <n v="39752.480000000003"/>
    <n v="1047347"/>
    <n v="837877.6"/>
    <n v="169716.92"/>
    <s v="Romina"/>
    <x v="6"/>
  </r>
  <r>
    <n v="2513"/>
    <d v="2018-06-23T00:00:00"/>
    <d v="2018-12-10T00:00:00"/>
    <s v="Demorado"/>
    <s v="Sevilla"/>
    <x v="4"/>
    <n v="292"/>
    <s v="Venta"/>
    <n v="97320.92"/>
    <n v="2495283"/>
    <n v="1996226.4"/>
    <n v="401735.68000000011"/>
    <s v="Iván"/>
    <x v="4"/>
  </r>
  <r>
    <n v="2514"/>
    <d v="2018-06-24T00:00:00"/>
    <d v="2019-03-20T00:00:00"/>
    <s v="Demorado"/>
    <s v="Cádiz"/>
    <x v="4"/>
    <n v="172"/>
    <s v="Alquiler"/>
    <n v="27955.64"/>
    <n v="754751"/>
    <n v="603800.80000000005"/>
    <n v="122994.55999999995"/>
    <s v="Carlos"/>
    <x v="8"/>
  </r>
  <r>
    <n v="2515"/>
    <d v="2018-06-24T00:00:00"/>
    <d v="2019-04-19T00:00:00"/>
    <s v="Demorado"/>
    <s v="Málaga"/>
    <x v="3"/>
    <n v="278"/>
    <s v="Venta"/>
    <n v="60239.6"/>
    <n v="1558100"/>
    <n v="1246480"/>
    <n v="251380.4"/>
    <s v="Romina"/>
    <x v="1"/>
  </r>
  <r>
    <n v="2516"/>
    <d v="2018-06-24T00:00:00"/>
    <d v="2018-12-03T00:00:00"/>
    <s v="Demorado"/>
    <s v="Cádiz"/>
    <x v="6"/>
    <n v="110"/>
    <s v="Venta"/>
    <n v="30865.599999999999"/>
    <n v="833700"/>
    <n v="666960"/>
    <n v="135874.4"/>
    <s v="Ángeles"/>
    <x v="10"/>
  </r>
  <r>
    <n v="2517"/>
    <d v="2018-06-25T00:00:00"/>
    <d v="2019-02-18T00:00:00"/>
    <s v="Demorado"/>
    <s v="Sevilla"/>
    <x v="6"/>
    <n v="210"/>
    <s v="Venta"/>
    <n v="49409.2"/>
    <n v="1289990"/>
    <n v="1031992"/>
    <n v="208588.79999999999"/>
    <s v="Ángeles"/>
    <x v="15"/>
  </r>
  <r>
    <n v="2518"/>
    <d v="2018-06-25T00:00:00"/>
    <d v="2018-11-28T00:00:00"/>
    <s v="Demorado"/>
    <s v="Cádiz"/>
    <x v="6"/>
    <n v="148"/>
    <s v="Venta"/>
    <n v="35815.199999999997"/>
    <n v="948815"/>
    <n v="759052"/>
    <n v="153947.79999999999"/>
    <s v="Arturo"/>
    <x v="5"/>
  </r>
  <r>
    <n v="2519"/>
    <d v="2018-06-25T00:00:00"/>
    <d v="2018-10-24T00:00:00"/>
    <s v="En Tiempo"/>
    <s v="Sevilla"/>
    <x v="1"/>
    <n v="239"/>
    <s v="Venta"/>
    <n v="42735.48"/>
    <n v="1124297"/>
    <n v="899437.6"/>
    <n v="182123.92"/>
    <s v="Iván"/>
    <x v="13"/>
  </r>
  <r>
    <n v="2520"/>
    <d v="2018-06-26T00:00:00"/>
    <d v="2018-10-11T00:00:00"/>
    <s v="En Tiempo"/>
    <s v="Málaga"/>
    <x v="5"/>
    <n v="95"/>
    <s v="Venta"/>
    <n v="31701.84"/>
    <n v="856106"/>
    <n v="684884.8"/>
    <n v="139519.35999999996"/>
    <s v="Arturo"/>
    <x v="12"/>
  </r>
  <r>
    <n v="2521"/>
    <d v="2018-06-28T00:00:00"/>
    <d v="2019-03-07T00:00:00"/>
    <s v="Demorado"/>
    <s v="Sevilla"/>
    <x v="6"/>
    <n v="67"/>
    <s v="Alquiler"/>
    <n v="11960.24"/>
    <n v="356766"/>
    <n v="285412.8"/>
    <n v="59392.960000000014"/>
    <s v="Iván"/>
    <x v="12"/>
  </r>
  <r>
    <n v="2522"/>
    <d v="2018-06-28T00:00:00"/>
    <d v="2018-12-14T00:00:00"/>
    <s v="Demorado"/>
    <s v="Cádiz"/>
    <x v="1"/>
    <n v="209"/>
    <s v="Venta"/>
    <n v="58955.8"/>
    <n v="1540905"/>
    <n v="1232724"/>
    <n v="249225.2"/>
    <s v="Carlos"/>
    <x v="9"/>
  </r>
  <r>
    <n v="2523"/>
    <d v="2018-06-30T00:00:00"/>
    <d v="2019-02-10T00:00:00"/>
    <s v="Demorado"/>
    <s v="Cádiz"/>
    <x v="5"/>
    <n v="62"/>
    <s v="Alquiler"/>
    <n v="15239.2"/>
    <n v="433265"/>
    <n v="346612"/>
    <n v="71413.8"/>
    <s v="Romina"/>
    <x v="1"/>
  </r>
  <r>
    <n v="2524"/>
    <d v="2018-06-30T00:00:00"/>
    <d v="2019-04-10T00:00:00"/>
    <s v="Demorado"/>
    <s v="Málaga"/>
    <x v="3"/>
    <n v="202"/>
    <s v="Venta"/>
    <n v="72777"/>
    <n v="1880910"/>
    <n v="1504728"/>
    <n v="303405"/>
    <s v="Arturo"/>
    <x v="5"/>
  </r>
  <r>
    <n v="2525"/>
    <d v="2018-06-30T00:00:00"/>
    <d v="2019-04-28T00:00:00"/>
    <s v="Demorado"/>
    <s v="Sevilla"/>
    <x v="1"/>
    <n v="287"/>
    <s v="Venta"/>
    <n v="113368.52"/>
    <n v="2886248"/>
    <n v="2308998.4"/>
    <n v="463881.08000000007"/>
    <s v="Carlos"/>
    <x v="8"/>
  </r>
  <r>
    <n v="2526"/>
    <d v="2018-07-01T00:00:00"/>
    <d v="2019-02-07T00:00:00"/>
    <s v="Demorado"/>
    <s v="Sevilla"/>
    <x v="3"/>
    <n v="157"/>
    <s v="Venta"/>
    <n v="30386"/>
    <n v="810885"/>
    <n v="648708"/>
    <n v="131791"/>
    <s v="Carlos"/>
    <x v="9"/>
  </r>
  <r>
    <n v="2527"/>
    <d v="2018-07-01T00:00:00"/>
    <d v="2018-10-19T00:00:00"/>
    <s v="En Tiempo"/>
    <s v="Málaga"/>
    <x v="3"/>
    <n v="207"/>
    <s v="Venta"/>
    <n v="66738.960000000006"/>
    <n v="1727609"/>
    <n v="1382087.2"/>
    <n v="278782.84000000003"/>
    <s v="Ángeles"/>
    <x v="3"/>
  </r>
  <r>
    <n v="2528"/>
    <d v="2018-07-01T00:00:00"/>
    <d v="2019-03-25T00:00:00"/>
    <s v="Demorado"/>
    <s v="Málaga"/>
    <x v="6"/>
    <n v="86"/>
    <s v="Alquiler"/>
    <n v="22902.92"/>
    <n v="631183"/>
    <n v="504946.4"/>
    <n v="103333.67999999998"/>
    <s v="Iván"/>
    <x v="3"/>
  </r>
  <r>
    <n v="2529"/>
    <d v="2018-07-01T00:00:00"/>
    <d v="2018-12-04T00:00:00"/>
    <s v="Demorado"/>
    <s v="Sevilla"/>
    <x v="6"/>
    <n v="230"/>
    <s v="Venta"/>
    <n v="46690.44"/>
    <n v="1219121"/>
    <n v="975296.8"/>
    <n v="197133.75999999995"/>
    <s v="Romina"/>
    <x v="4"/>
  </r>
  <r>
    <n v="2530"/>
    <d v="2018-07-02T00:00:00"/>
    <d v="2019-04-24T00:00:00"/>
    <s v="Demorado"/>
    <s v="Sevilla"/>
    <x v="5"/>
    <n v="190"/>
    <s v="Venta"/>
    <n v="61902.2"/>
    <n v="1612865"/>
    <n v="1290292"/>
    <n v="260670.8"/>
    <s v="Sabrina"/>
    <x v="7"/>
  </r>
  <r>
    <n v="2531"/>
    <d v="2018-07-02T00:00:00"/>
    <d v="2019-02-12T00:00:00"/>
    <s v="Demorado"/>
    <s v="Málaga"/>
    <x v="3"/>
    <n v="144"/>
    <s v="Venta"/>
    <n v="53332.36"/>
    <n v="1399469"/>
    <n v="1119575.2"/>
    <n v="226561.44000000006"/>
    <s v="Romina"/>
    <x v="11"/>
  </r>
  <r>
    <n v="2532"/>
    <d v="2018-07-02T00:00:00"/>
    <d v="2018-12-23T00:00:00"/>
    <s v="Demorado"/>
    <s v="Málaga"/>
    <x v="4"/>
    <n v="158"/>
    <s v="Venta"/>
    <n v="50805.88"/>
    <n v="1335432"/>
    <n v="1068345.6000000001"/>
    <n v="216280.5199999999"/>
    <s v="Ángeles"/>
    <x v="12"/>
  </r>
  <r>
    <n v="2533"/>
    <d v="2018-07-02T00:00:00"/>
    <d v="2018-10-03T00:00:00"/>
    <s v="En Tiempo"/>
    <s v="Málaga"/>
    <x v="4"/>
    <n v="180"/>
    <s v="Venta"/>
    <n v="41276.639999999999"/>
    <n v="1096401"/>
    <n v="877120.8"/>
    <n v="178003.55999999994"/>
    <s v="Romina"/>
    <x v="15"/>
  </r>
  <r>
    <n v="2534"/>
    <d v="2018-07-04T00:00:00"/>
    <d v="2019-05-07T00:00:00"/>
    <s v="Demorado"/>
    <s v="Cádiz"/>
    <x v="1"/>
    <n v="68"/>
    <s v="Alquiler"/>
    <n v="11429.52"/>
    <n v="340773"/>
    <n v="272618.40000000002"/>
    <n v="56725.079999999973"/>
    <s v="Sabrina"/>
    <x v="3"/>
  </r>
  <r>
    <n v="2535"/>
    <d v="2018-07-04T00:00:00"/>
    <d v="2018-12-17T00:00:00"/>
    <s v="Demorado"/>
    <s v="Málaga"/>
    <x v="3"/>
    <n v="271"/>
    <s v="Venta"/>
    <n v="95894"/>
    <n v="2451810"/>
    <n v="1961448"/>
    <n v="394468"/>
    <s v="Romina"/>
    <x v="4"/>
  </r>
  <r>
    <n v="2536"/>
    <d v="2018-07-04T00:00:00"/>
    <d v="2018-12-24T00:00:00"/>
    <s v="Demorado"/>
    <s v="Cádiz"/>
    <x v="6"/>
    <n v="262"/>
    <s v="Venta"/>
    <n v="82703.759999999995"/>
    <n v="2127629"/>
    <n v="1702103.2"/>
    <n v="342822.04000000004"/>
    <s v="Sabrina"/>
    <x v="3"/>
  </r>
  <r>
    <n v="2537"/>
    <d v="2018-07-04T00:00:00"/>
    <d v="2018-11-24T00:00:00"/>
    <s v="En Tiempo"/>
    <s v="Sevilla"/>
    <x v="0"/>
    <n v="245"/>
    <s v="Venta"/>
    <n v="50953"/>
    <n v="1334985"/>
    <n v="1067988"/>
    <n v="216044"/>
    <s v="Carlos"/>
    <x v="13"/>
  </r>
  <r>
    <n v="2538"/>
    <d v="2018-07-05T00:00:00"/>
    <d v="2018-12-18T00:00:00"/>
    <s v="Demorado"/>
    <s v="Cádiz"/>
    <x v="3"/>
    <n v="280"/>
    <s v="Venta"/>
    <n v="58040.4"/>
    <n v="1506670"/>
    <n v="1205336"/>
    <n v="243293.6"/>
    <s v="Iván"/>
    <x v="5"/>
  </r>
  <r>
    <n v="2539"/>
    <d v="2018-07-06T00:00:00"/>
    <d v="2019-03-24T00:00:00"/>
    <s v="Demorado"/>
    <s v="Sevilla"/>
    <x v="0"/>
    <n v="205"/>
    <s v="Venta"/>
    <n v="69352.56"/>
    <n v="1795449"/>
    <n v="1436359.2"/>
    <n v="289737.24000000005"/>
    <s v="Sabrina"/>
    <x v="11"/>
  </r>
  <r>
    <n v="2540"/>
    <d v="2018-07-06T00:00:00"/>
    <d v="2019-04-10T00:00:00"/>
    <s v="Demorado"/>
    <s v="Sevilla"/>
    <x v="0"/>
    <n v="69"/>
    <s v="Alquiler"/>
    <n v="21171.599999999999"/>
    <n v="582925"/>
    <n v="466340"/>
    <n v="95413.4"/>
    <s v="Sabrina"/>
    <x v="13"/>
  </r>
  <r>
    <n v="2541"/>
    <d v="2018-07-07T00:00:00"/>
    <d v="2019-03-09T00:00:00"/>
    <s v="Demorado"/>
    <s v="Cádiz"/>
    <x v="4"/>
    <n v="55"/>
    <s v="Alquiler"/>
    <n v="13048.4"/>
    <n v="387095"/>
    <n v="309676"/>
    <n v="64370.6"/>
    <s v="Ángeles"/>
    <x v="15"/>
  </r>
  <r>
    <n v="2542"/>
    <d v="2018-07-08T00:00:00"/>
    <d v="2019-05-07T00:00:00"/>
    <s v="Demorado"/>
    <s v="Sevilla"/>
    <x v="5"/>
    <n v="242"/>
    <s v="Venta"/>
    <n v="50265.8"/>
    <n v="1320530"/>
    <n v="1056424"/>
    <n v="213840.2"/>
    <s v="Carlos"/>
    <x v="8"/>
  </r>
  <r>
    <n v="2543"/>
    <d v="2018-07-08T00:00:00"/>
    <d v="2019-04-24T00:00:00"/>
    <s v="Demorado"/>
    <s v="Cádiz"/>
    <x v="5"/>
    <n v="100"/>
    <s v="Venta"/>
    <n v="29637.8"/>
    <n v="802805"/>
    <n v="642244"/>
    <n v="130923.2"/>
    <s v="Iván"/>
    <x v="11"/>
  </r>
  <r>
    <n v="2544"/>
    <d v="2018-07-08T00:00:00"/>
    <d v="2019-04-13T00:00:00"/>
    <s v="Demorado"/>
    <s v="Sevilla"/>
    <x v="6"/>
    <n v="151"/>
    <s v="Venta"/>
    <n v="32691.8"/>
    <n v="881855"/>
    <n v="705484"/>
    <n v="143679.20000000001"/>
    <s v="Carlos"/>
    <x v="1"/>
  </r>
  <r>
    <n v="2545"/>
    <d v="2018-07-09T00:00:00"/>
    <d v="2018-11-13T00:00:00"/>
    <s v="En Tiempo"/>
    <s v="Málaga"/>
    <x v="4"/>
    <n v="77"/>
    <s v="Alquiler"/>
    <n v="25047.4"/>
    <n v="691370"/>
    <n v="553096"/>
    <n v="113226.6"/>
    <s v="Arturo"/>
    <x v="13"/>
  </r>
  <r>
    <n v="2546"/>
    <d v="2018-07-09T00:00:00"/>
    <d v="2018-10-21T00:00:00"/>
    <s v="En Tiempo"/>
    <s v="Sevilla"/>
    <x v="3"/>
    <n v="151"/>
    <s v="Venta"/>
    <n v="35541.56"/>
    <n v="951324"/>
    <n v="761059.2"/>
    <n v="154723.24000000005"/>
    <s v="Iván"/>
    <x v="8"/>
  </r>
  <r>
    <n v="2547"/>
    <d v="2018-07-10T00:00:00"/>
    <d v="2019-04-04T00:00:00"/>
    <s v="Demorado"/>
    <s v="Cádiz"/>
    <x v="0"/>
    <n v="80"/>
    <s v="Alquiler"/>
    <n v="19207.12"/>
    <n v="539963"/>
    <n v="431970.4"/>
    <n v="88785.479999999981"/>
    <s v="Carlos"/>
    <x v="3"/>
  </r>
  <r>
    <n v="2548"/>
    <d v="2018-07-10T00:00:00"/>
    <d v="2019-01-15T00:00:00"/>
    <s v="Demorado"/>
    <s v="Sevilla"/>
    <x v="5"/>
    <n v="45"/>
    <s v="Alquiler"/>
    <n v="14378"/>
    <n v="426885"/>
    <n v="341508"/>
    <n v="70999"/>
    <s v="Romina"/>
    <x v="10"/>
  </r>
  <r>
    <n v="2549"/>
    <d v="2018-07-10T00:00:00"/>
    <d v="2019-04-28T00:00:00"/>
    <s v="Demorado"/>
    <s v="Málaga"/>
    <x v="4"/>
    <n v="88"/>
    <s v="Alquiler"/>
    <n v="19316.2"/>
    <n v="548915"/>
    <n v="439132"/>
    <n v="90466.8"/>
    <s v="Romina"/>
    <x v="15"/>
  </r>
  <r>
    <n v="2550"/>
    <d v="2018-07-10T00:00:00"/>
    <d v="2019-04-01T00:00:00"/>
    <s v="Demorado"/>
    <s v="Cádiz"/>
    <x v="4"/>
    <n v="184"/>
    <s v="Venta"/>
    <n v="44128.92"/>
    <n v="1163958"/>
    <n v="931166.4"/>
    <n v="188662.68"/>
    <s v="Sabrina"/>
    <x v="12"/>
  </r>
  <r>
    <n v="2551"/>
    <d v="2018-07-11T00:00:00"/>
    <d v="2019-01-19T00:00:00"/>
    <s v="Demorado"/>
    <s v="Sevilla"/>
    <x v="6"/>
    <n v="133"/>
    <s v="Alquiler"/>
    <n v="25574.92"/>
    <n v="705233"/>
    <n v="564186.4"/>
    <n v="115471.67999999998"/>
    <s v="Romina"/>
    <x v="13"/>
  </r>
  <r>
    <n v="2552"/>
    <d v="2018-07-13T00:00:00"/>
    <d v="2019-04-19T00:00:00"/>
    <s v="Demorado"/>
    <s v="Cádiz"/>
    <x v="2"/>
    <n v="163"/>
    <s v="Venta"/>
    <n v="34661.64"/>
    <n v="925426"/>
    <n v="740340.8"/>
    <n v="150423.55999999994"/>
    <s v="Sabrina"/>
    <x v="8"/>
  </r>
  <r>
    <n v="2553"/>
    <d v="2018-07-13T00:00:00"/>
    <d v="2019-03-16T00:00:00"/>
    <s v="Demorado"/>
    <s v="Córdoba"/>
    <x v="5"/>
    <n v="286"/>
    <s v="Venta"/>
    <n v="107300.8"/>
    <n v="2738705"/>
    <n v="2190964"/>
    <n v="440440.2"/>
    <s v="Romina"/>
    <x v="9"/>
  </r>
  <r>
    <n v="2554"/>
    <d v="2018-07-14T00:00:00"/>
    <d v="2019-02-21T00:00:00"/>
    <s v="Demorado"/>
    <s v="Málaga"/>
    <x v="5"/>
    <n v="132"/>
    <s v="Venta"/>
    <n v="34175.800000000003"/>
    <n v="916355"/>
    <n v="733084"/>
    <n v="149095.20000000001"/>
    <s v="Arturo"/>
    <x v="10"/>
  </r>
  <r>
    <n v="2555"/>
    <d v="2018-07-16T00:00:00"/>
    <d v="2018-11-17T00:00:00"/>
    <s v="En Tiempo"/>
    <s v="Sevilla"/>
    <x v="1"/>
    <n v="267"/>
    <s v="Venta"/>
    <n v="86947.36"/>
    <n v="2226019"/>
    <n v="1780815.2"/>
    <n v="358256.44000000006"/>
    <s v="Sabrina"/>
    <x v="5"/>
  </r>
  <r>
    <n v="2556"/>
    <d v="2018-07-16T00:00:00"/>
    <d v="2019-01-14T00:00:00"/>
    <s v="Demorado"/>
    <s v="Málaga"/>
    <x v="5"/>
    <n v="80"/>
    <s v="Alquiler"/>
    <n v="13868.72"/>
    <n v="411728"/>
    <n v="329382.40000000002"/>
    <n v="68476.879999999976"/>
    <s v="Arturo"/>
    <x v="1"/>
  </r>
  <r>
    <n v="2557"/>
    <d v="2018-07-16T00:00:00"/>
    <d v="2019-03-11T00:00:00"/>
    <s v="Demorado"/>
    <s v="Córdoba"/>
    <x v="1"/>
    <n v="125"/>
    <s v="Venta"/>
    <n v="41844.400000000001"/>
    <n v="1098195"/>
    <n v="878556"/>
    <n v="177794.6"/>
    <s v="Arturo"/>
    <x v="8"/>
  </r>
  <r>
    <n v="2558"/>
    <d v="2018-07-16T00:00:00"/>
    <d v="2019-01-13T00:00:00"/>
    <s v="Demorado"/>
    <s v="Córdoba"/>
    <x v="1"/>
    <n v="95"/>
    <s v="Venta"/>
    <n v="34636.32"/>
    <n v="926093"/>
    <n v="740874.4"/>
    <n v="150582.27999999997"/>
    <s v="Ángeles"/>
    <x v="3"/>
  </r>
  <r>
    <n v="2559"/>
    <d v="2018-07-17T00:00:00"/>
    <d v="2018-11-15T00:00:00"/>
    <s v="En Tiempo"/>
    <s v="Málaga"/>
    <x v="3"/>
    <n v="149"/>
    <s v="Venta"/>
    <n v="37231.599999999999"/>
    <n v="987100"/>
    <n v="789680"/>
    <n v="160188.4"/>
    <s v="Ángeles"/>
    <x v="9"/>
  </r>
  <r>
    <n v="2560"/>
    <d v="2018-07-17T00:00:00"/>
    <d v="2019-03-18T00:00:00"/>
    <s v="Demorado"/>
    <s v="Córdoba"/>
    <x v="2"/>
    <n v="229"/>
    <s v="Venta"/>
    <n v="39671.56"/>
    <n v="1053449"/>
    <n v="842759.2"/>
    <n v="171018.24000000005"/>
    <s v="Sabrina"/>
    <x v="2"/>
  </r>
  <r>
    <n v="2561"/>
    <d v="2018-07-17T00:00:00"/>
    <d v="2019-03-01T00:00:00"/>
    <s v="Demorado"/>
    <s v="Sevilla"/>
    <x v="6"/>
    <n v="237"/>
    <s v="Venta"/>
    <n v="51628.92"/>
    <n v="1352133"/>
    <n v="1081706.3999999999"/>
    <n v="218797.68000000011"/>
    <s v="Ángeles"/>
    <x v="11"/>
  </r>
  <r>
    <n v="2562"/>
    <d v="2018-07-18T00:00:00"/>
    <d v="2018-11-23T00:00:00"/>
    <s v="En Tiempo"/>
    <s v="Sevilla"/>
    <x v="3"/>
    <n v="248"/>
    <s v="Venta"/>
    <n v="74996.92"/>
    <n v="1926233"/>
    <n v="1540986.4"/>
    <n v="310249.68000000011"/>
    <s v="Sabrina"/>
    <x v="6"/>
  </r>
  <r>
    <n v="2563"/>
    <d v="2018-07-18T00:00:00"/>
    <d v="2018-12-19T00:00:00"/>
    <s v="Demorado"/>
    <s v="Sevilla"/>
    <x v="4"/>
    <n v="225"/>
    <s v="Venta"/>
    <n v="64355.92"/>
    <n v="1670858"/>
    <n v="1336686.3999999999"/>
    <n v="269815.68000000011"/>
    <s v="Iván"/>
    <x v="4"/>
  </r>
  <r>
    <n v="2564"/>
    <d v="2018-07-19T00:00:00"/>
    <d v="2019-02-04T00:00:00"/>
    <s v="Demorado"/>
    <s v="Málaga"/>
    <x v="2"/>
    <n v="270"/>
    <s v="Venta"/>
    <n v="106206"/>
    <n v="2718710"/>
    <n v="2174968"/>
    <n v="437536"/>
    <s v="Arturo"/>
    <x v="10"/>
  </r>
  <r>
    <n v="2565"/>
    <d v="2018-07-19T00:00:00"/>
    <d v="2019-02-24T00:00:00"/>
    <s v="Demorado"/>
    <s v="Córdoba"/>
    <x v="3"/>
    <n v="207"/>
    <s v="Venta"/>
    <n v="53581.16"/>
    <n v="1396064"/>
    <n v="1116851.2"/>
    <n v="225631.64000000004"/>
    <s v="Romina"/>
    <x v="6"/>
  </r>
  <r>
    <n v="2566"/>
    <d v="2018-07-19T00:00:00"/>
    <d v="2018-11-05T00:00:00"/>
    <s v="En Tiempo"/>
    <s v="Sevilla"/>
    <x v="1"/>
    <n v="147"/>
    <s v="Venta"/>
    <n v="41819"/>
    <n v="1112735"/>
    <n v="890188"/>
    <n v="180728"/>
    <s v="Romina"/>
    <x v="4"/>
  </r>
  <r>
    <n v="2567"/>
    <d v="2018-07-20T00:00:00"/>
    <d v="2019-03-08T00:00:00"/>
    <s v="Demorado"/>
    <s v="Cádiz"/>
    <x v="0"/>
    <n v="259"/>
    <s v="Venta"/>
    <n v="64349.2"/>
    <n v="1669415"/>
    <n v="1335532"/>
    <n v="269533.8"/>
    <s v="Ángeles"/>
    <x v="9"/>
  </r>
  <r>
    <n v="2568"/>
    <d v="2018-07-20T00:00:00"/>
    <d v="2018-11-25T00:00:00"/>
    <s v="En Tiempo"/>
    <s v="Málaga"/>
    <x v="1"/>
    <n v="164"/>
    <s v="Venta"/>
    <n v="40989.199999999997"/>
    <n v="1075865"/>
    <n v="860692"/>
    <n v="174183.8"/>
    <s v="Carlos"/>
    <x v="1"/>
  </r>
  <r>
    <n v="2569"/>
    <d v="2018-07-21T00:00:00"/>
    <d v="2018-10-23T00:00:00"/>
    <s v="En Tiempo"/>
    <s v="Sevilla"/>
    <x v="5"/>
    <n v="255"/>
    <s v="Venta"/>
    <n v="67104.759999999995"/>
    <n v="1737479"/>
    <n v="1389983.2"/>
    <n v="280391.04000000004"/>
    <s v="Iván"/>
    <x v="5"/>
  </r>
  <r>
    <n v="2570"/>
    <d v="2018-07-21T00:00:00"/>
    <d v="2019-03-17T00:00:00"/>
    <s v="Demorado"/>
    <s v="Sevilla"/>
    <x v="3"/>
    <n v="62"/>
    <s v="Alquiler"/>
    <n v="18588"/>
    <n v="526085"/>
    <n v="420868"/>
    <n v="86629"/>
    <s v="Iván"/>
    <x v="9"/>
  </r>
  <r>
    <n v="2571"/>
    <d v="2018-07-21T00:00:00"/>
    <d v="2019-02-26T00:00:00"/>
    <s v="Demorado"/>
    <s v="Málaga"/>
    <x v="0"/>
    <n v="87"/>
    <s v="Alquiler"/>
    <n v="25534.880000000001"/>
    <n v="695507"/>
    <n v="556405.6"/>
    <n v="113566.52000000002"/>
    <s v="Arturo"/>
    <x v="12"/>
  </r>
  <r>
    <n v="2572"/>
    <d v="2018-07-22T00:00:00"/>
    <d v="2019-05-01T00:00:00"/>
    <s v="Demorado"/>
    <s v="Sevilla"/>
    <x v="3"/>
    <n v="254"/>
    <s v="Venta"/>
    <n v="64142.16"/>
    <n v="1663264"/>
    <n v="1330611.2"/>
    <n v="268510.64"/>
    <s v="Carlos"/>
    <x v="15"/>
  </r>
  <r>
    <n v="2573"/>
    <d v="2018-07-22T00:00:00"/>
    <d v="2019-02-24T00:00:00"/>
    <s v="Demorado"/>
    <s v="Sevilla"/>
    <x v="4"/>
    <n v="58"/>
    <s v="Alquiler"/>
    <n v="18209.96"/>
    <n v="522309"/>
    <n v="417847.2"/>
    <n v="86251.839999999997"/>
    <s v="Ángeles"/>
    <x v="8"/>
  </r>
  <r>
    <n v="2574"/>
    <d v="2018-07-22T00:00:00"/>
    <d v="2018-11-20T00:00:00"/>
    <s v="En Tiempo"/>
    <s v="Málaga"/>
    <x v="3"/>
    <n v="195"/>
    <s v="Venta"/>
    <n v="40199"/>
    <n v="1057485"/>
    <n v="845988"/>
    <n v="171298"/>
    <s v="Carlos"/>
    <x v="5"/>
  </r>
  <r>
    <n v="2575"/>
    <d v="2018-07-23T00:00:00"/>
    <d v="2019-04-21T00:00:00"/>
    <s v="Demorado"/>
    <s v="Sevilla"/>
    <x v="6"/>
    <n v="150"/>
    <s v="Venta"/>
    <n v="42989.4"/>
    <n v="1132345"/>
    <n v="905876"/>
    <n v="183479.6"/>
    <s v="Sabrina"/>
    <x v="2"/>
  </r>
  <r>
    <n v="2576"/>
    <d v="2018-07-23T00:00:00"/>
    <d v="2018-12-24T00:00:00"/>
    <s v="Demorado"/>
    <s v="Córdoba"/>
    <x v="1"/>
    <n v="94"/>
    <s v="Alquiler"/>
    <n v="19019.84"/>
    <n v="534031"/>
    <n v="427224.8"/>
    <n v="87786.360000000015"/>
    <s v="Sabrina"/>
    <x v="5"/>
  </r>
  <r>
    <n v="2577"/>
    <d v="2018-07-24T00:00:00"/>
    <d v="2019-02-25T00:00:00"/>
    <s v="Demorado"/>
    <s v="Córdoba"/>
    <x v="1"/>
    <n v="107"/>
    <s v="Alquiler"/>
    <n v="26001.32"/>
    <n v="706693"/>
    <n v="565354.4"/>
    <n v="115337.27999999997"/>
    <s v="Ángeles"/>
    <x v="3"/>
  </r>
  <r>
    <n v="2578"/>
    <d v="2018-07-24T00:00:00"/>
    <d v="2019-02-03T00:00:00"/>
    <s v="Demorado"/>
    <s v="Córdoba"/>
    <x v="3"/>
    <n v="157"/>
    <s v="Venta"/>
    <n v="60932.24"/>
    <n v="1586941"/>
    <n v="1269552.8"/>
    <n v="256455.95999999996"/>
    <s v="Romina"/>
    <x v="15"/>
  </r>
  <r>
    <n v="2579"/>
    <d v="2018-07-25T00:00:00"/>
    <d v="2018-11-18T00:00:00"/>
    <s v="En Tiempo"/>
    <s v="Cádiz"/>
    <x v="4"/>
    <n v="192"/>
    <s v="Venta"/>
    <n v="74988.600000000006"/>
    <n v="1936175"/>
    <n v="1548940"/>
    <n v="312246.40000000002"/>
    <s v="Iván"/>
    <x v="10"/>
  </r>
  <r>
    <n v="2580"/>
    <d v="2018-07-25T00:00:00"/>
    <d v="2019-03-20T00:00:00"/>
    <s v="Demorado"/>
    <s v="Cádiz"/>
    <x v="3"/>
    <n v="154"/>
    <s v="Venta"/>
    <n v="36375.160000000003"/>
    <n v="967589"/>
    <n v="774071.2"/>
    <n v="157142.64000000004"/>
    <s v="Ángeles"/>
    <x v="7"/>
  </r>
  <r>
    <n v="2581"/>
    <d v="2018-07-27T00:00:00"/>
    <d v="2019-03-13T00:00:00"/>
    <s v="Demorado"/>
    <s v="Córdoba"/>
    <x v="1"/>
    <n v="138"/>
    <s v="Venta"/>
    <n v="54049.440000000002"/>
    <n v="1402421"/>
    <n v="1121936.8"/>
    <n v="226434.75999999995"/>
    <s v="Ángeles"/>
    <x v="4"/>
  </r>
  <r>
    <n v="2582"/>
    <d v="2018-07-27T00:00:00"/>
    <d v="2018-10-30T00:00:00"/>
    <s v="En Tiempo"/>
    <s v="Málaga"/>
    <x v="1"/>
    <n v="62"/>
    <s v="Alquiler"/>
    <n v="23341.8"/>
    <n v="634680"/>
    <n v="507744"/>
    <n v="103594.2"/>
    <s v="Carlos"/>
    <x v="6"/>
  </r>
  <r>
    <n v="2583"/>
    <d v="2018-07-28T00:00:00"/>
    <d v="2019-03-04T00:00:00"/>
    <s v="Demorado"/>
    <s v="Cádiz"/>
    <x v="2"/>
    <n v="232"/>
    <s v="Venta"/>
    <n v="87275.8"/>
    <n v="2236480"/>
    <n v="1789184"/>
    <n v="360020.2"/>
    <s v="Iván"/>
    <x v="0"/>
  </r>
  <r>
    <n v="2584"/>
    <d v="2018-07-28T00:00:00"/>
    <d v="2018-12-15T00:00:00"/>
    <s v="En Tiempo"/>
    <s v="Málaga"/>
    <x v="6"/>
    <n v="276"/>
    <s v="Venta"/>
    <n v="46021"/>
    <n v="1206785"/>
    <n v="965428"/>
    <n v="195336"/>
    <s v="Iván"/>
    <x v="4"/>
  </r>
  <r>
    <n v="2585"/>
    <d v="2018-07-29T00:00:00"/>
    <d v="2019-04-06T00:00:00"/>
    <s v="Demorado"/>
    <s v="Córdoba"/>
    <x v="0"/>
    <n v="110"/>
    <s v="Alquiler"/>
    <n v="23361.599999999999"/>
    <n v="647225"/>
    <n v="517780"/>
    <n v="106083.4"/>
    <s v="Ángeles"/>
    <x v="10"/>
  </r>
  <r>
    <n v="2586"/>
    <d v="2018-07-29T00:00:00"/>
    <d v="2019-01-02T00:00:00"/>
    <s v="Demorado"/>
    <s v="Cádiz"/>
    <x v="3"/>
    <n v="80"/>
    <s v="Venta"/>
    <n v="29815.4"/>
    <n v="806345"/>
    <n v="645076"/>
    <n v="131453.6"/>
    <s v="Carlos"/>
    <x v="9"/>
  </r>
  <r>
    <n v="2587"/>
    <d v="2018-07-30T00:00:00"/>
    <d v="2018-12-30T00:00:00"/>
    <s v="Demorado"/>
    <s v="Sevilla"/>
    <x v="0"/>
    <n v="89"/>
    <s v="Venta"/>
    <n v="33969.32"/>
    <n v="904268"/>
    <n v="723414.4"/>
    <n v="146884.27999999997"/>
    <s v="Ángeles"/>
    <x v="2"/>
  </r>
  <r>
    <n v="2588"/>
    <d v="2018-07-31T00:00:00"/>
    <d v="2019-01-21T00:00:00"/>
    <s v="Demorado"/>
    <s v="Cádiz"/>
    <x v="2"/>
    <n v="95"/>
    <s v="Alquiler"/>
    <n v="26935.68"/>
    <n v="724577"/>
    <n v="579661.6"/>
    <n v="117979.72000000003"/>
    <s v="Carlos"/>
    <x v="12"/>
  </r>
  <r>
    <n v="2589"/>
    <d v="2018-07-31T00:00:00"/>
    <d v="2018-11-27T00:00:00"/>
    <s v="En Tiempo"/>
    <s v="Cádiz"/>
    <x v="5"/>
    <n v="189"/>
    <s v="Venta"/>
    <n v="58131.360000000001"/>
    <n v="1513019"/>
    <n v="1210415.2"/>
    <n v="244472.44000000006"/>
    <s v="Sabrina"/>
    <x v="4"/>
  </r>
  <r>
    <n v="2590"/>
    <d v="2018-07-31T00:00:00"/>
    <d v="2019-04-24T00:00:00"/>
    <s v="Demorado"/>
    <s v="Cádiz"/>
    <x v="2"/>
    <n v="285"/>
    <s v="Venta"/>
    <n v="114258.28"/>
    <n v="2910692"/>
    <n v="2328553.6"/>
    <n v="467880.11999999988"/>
    <s v="Iván"/>
    <x v="12"/>
  </r>
  <r>
    <n v="2591"/>
    <d v="2018-07-31T00:00:00"/>
    <d v="2019-03-21T00:00:00"/>
    <s v="Demorado"/>
    <s v="Córdoba"/>
    <x v="4"/>
    <n v="47"/>
    <s v="Alquiler"/>
    <n v="14642.84"/>
    <n v="431581"/>
    <n v="345264.8"/>
    <n v="71673.360000000015"/>
    <s v="Ángeles"/>
    <x v="7"/>
  </r>
  <r>
    <n v="2592"/>
    <d v="2018-08-02T00:00:00"/>
    <d v="2019-04-16T00:00:00"/>
    <s v="Demorado"/>
    <s v="Cádiz"/>
    <x v="6"/>
    <n v="256"/>
    <s v="Venta"/>
    <n v="46935.48"/>
    <n v="1239022"/>
    <n v="991217.6"/>
    <n v="200868.92"/>
    <s v="Ángeles"/>
    <x v="0"/>
  </r>
  <r>
    <n v="2593"/>
    <d v="2018-08-02T00:00:00"/>
    <d v="2019-01-23T00:00:00"/>
    <s v="Demorado"/>
    <s v="Sevilla"/>
    <x v="1"/>
    <n v="233"/>
    <s v="Venta"/>
    <n v="68520.320000000007"/>
    <n v="1768718"/>
    <n v="1414974.4"/>
    <n v="285223.28000000009"/>
    <s v="Arturo"/>
    <x v="11"/>
  </r>
  <r>
    <n v="2594"/>
    <d v="2018-08-02T00:00:00"/>
    <d v="2019-02-03T00:00:00"/>
    <s v="Demorado"/>
    <s v="Cádiz"/>
    <x v="0"/>
    <n v="292"/>
    <s v="Venta"/>
    <n v="67571.199999999997"/>
    <n v="1742765"/>
    <n v="1394212"/>
    <n v="280981.8"/>
    <s v="Carlos"/>
    <x v="6"/>
  </r>
  <r>
    <n v="2595"/>
    <d v="2018-08-03T00:00:00"/>
    <d v="2019-04-18T00:00:00"/>
    <s v="Demorado"/>
    <s v="Córdoba"/>
    <x v="0"/>
    <n v="47"/>
    <s v="Alquiler"/>
    <n v="15068.04"/>
    <n v="432236"/>
    <n v="345788.8"/>
    <n v="71379.16"/>
    <s v="Carlos"/>
    <x v="11"/>
  </r>
  <r>
    <n v="2596"/>
    <d v="2018-08-04T00:00:00"/>
    <d v="2019-03-26T00:00:00"/>
    <s v="Demorado"/>
    <s v="Cádiz"/>
    <x v="4"/>
    <n v="179"/>
    <s v="Venta"/>
    <n v="59980.72"/>
    <n v="1564103"/>
    <n v="1251282.3999999999"/>
    <n v="252839.88000000009"/>
    <s v="Carlos"/>
    <x v="4"/>
  </r>
  <r>
    <n v="2597"/>
    <d v="2018-08-04T00:00:00"/>
    <d v="2019-01-21T00:00:00"/>
    <s v="Demorado"/>
    <s v="Córdoba"/>
    <x v="6"/>
    <n v="109"/>
    <s v="Venta"/>
    <n v="34424.6"/>
    <n v="916925"/>
    <n v="733540"/>
    <n v="148960.4"/>
    <s v="Ángeles"/>
    <x v="6"/>
  </r>
  <r>
    <n v="2598"/>
    <d v="2018-08-06T00:00:00"/>
    <d v="2019-03-04T00:00:00"/>
    <s v="Demorado"/>
    <s v="Sevilla"/>
    <x v="1"/>
    <n v="231"/>
    <s v="Venta"/>
    <n v="78990.28"/>
    <n v="2030867"/>
    <n v="1624693.6"/>
    <n v="327183.11999999988"/>
    <s v="Ángeles"/>
    <x v="6"/>
  </r>
  <r>
    <n v="2599"/>
    <d v="2018-08-06T00:00:00"/>
    <d v="2019-03-05T00:00:00"/>
    <s v="Demorado"/>
    <s v="Sevilla"/>
    <x v="0"/>
    <n v="247"/>
    <s v="Venta"/>
    <n v="87352.16"/>
    <n v="2248464"/>
    <n v="1798771.2"/>
    <n v="362340.64"/>
    <s v="Ángeles"/>
    <x v="2"/>
  </r>
  <r>
    <n v="2600"/>
    <d v="2018-08-07T00:00:00"/>
    <d v="2019-01-07T00:00:00"/>
    <s v="Demorado"/>
    <s v="Málaga"/>
    <x v="5"/>
    <n v="164"/>
    <s v="Venta"/>
    <n v="66267.28"/>
    <n v="1710092"/>
    <n v="1368073.6"/>
    <n v="275751.11999999988"/>
    <s v="Sabrina"/>
    <x v="1"/>
  </r>
  <r>
    <n v="2601"/>
    <d v="2018-08-07T00:00:00"/>
    <d v="2019-04-02T00:00:00"/>
    <s v="Demorado"/>
    <s v="Cádiz"/>
    <x v="3"/>
    <n v="244"/>
    <s v="Venta"/>
    <n v="55796.480000000003"/>
    <n v="1459022"/>
    <n v="1167217.6000000001"/>
    <n v="236007.9199999999"/>
    <s v="Sabrina"/>
    <x v="0"/>
  </r>
  <r>
    <n v="2602"/>
    <d v="2018-08-08T00:00:00"/>
    <d v="2018-11-23T00:00:00"/>
    <s v="En Tiempo"/>
    <s v="Córdoba"/>
    <x v="0"/>
    <n v="207"/>
    <s v="Venta"/>
    <n v="57466.879999999997"/>
    <n v="1492807"/>
    <n v="1194245.6000000001"/>
    <n v="241094.5199999999"/>
    <s v="Romina"/>
    <x v="8"/>
  </r>
  <r>
    <n v="2603"/>
    <d v="2018-08-08T00:00:00"/>
    <d v="2018-12-06T00:00:00"/>
    <s v="En Tiempo"/>
    <s v="Cádiz"/>
    <x v="2"/>
    <n v="74"/>
    <s v="Alquiler"/>
    <n v="23042.12"/>
    <n v="633263"/>
    <n v="506610.4"/>
    <n v="103610.47999999998"/>
    <s v="Arturo"/>
    <x v="7"/>
  </r>
  <r>
    <n v="2604"/>
    <d v="2018-08-08T00:00:00"/>
    <d v="2019-01-30T00:00:00"/>
    <s v="Demorado"/>
    <s v="Sevilla"/>
    <x v="1"/>
    <n v="128"/>
    <s v="Venta"/>
    <n v="41412.080000000002"/>
    <n v="1089712"/>
    <n v="871769.59999999998"/>
    <n v="176530.32"/>
    <s v="Iván"/>
    <x v="12"/>
  </r>
  <r>
    <n v="2605"/>
    <d v="2018-08-09T00:00:00"/>
    <d v="2019-02-05T00:00:00"/>
    <s v="Demorado"/>
    <s v="Córdoba"/>
    <x v="5"/>
    <n v="269"/>
    <s v="Venta"/>
    <n v="48217"/>
    <n v="1269485"/>
    <n v="1015588"/>
    <n v="205680"/>
    <s v="Carlos"/>
    <x v="10"/>
  </r>
  <r>
    <n v="2606"/>
    <d v="2018-08-10T00:00:00"/>
    <d v="2018-12-01T00:00:00"/>
    <s v="En Tiempo"/>
    <s v="Sevilla"/>
    <x v="6"/>
    <n v="228"/>
    <s v="Venta"/>
    <n v="53003.24"/>
    <n v="1378141"/>
    <n v="1102512.8"/>
    <n v="222624.95999999996"/>
    <s v="Carlos"/>
    <x v="10"/>
  </r>
  <r>
    <n v="2607"/>
    <d v="2018-08-11T00:00:00"/>
    <d v="2019-03-06T00:00:00"/>
    <s v="Demorado"/>
    <s v="Sevilla"/>
    <x v="0"/>
    <n v="261"/>
    <s v="Venta"/>
    <n v="78661.320000000007"/>
    <n v="2021293"/>
    <n v="1617034.4"/>
    <n v="325597.28000000009"/>
    <s v="Romina"/>
    <x v="1"/>
  </r>
  <r>
    <n v="2608"/>
    <d v="2018-08-11T00:00:00"/>
    <d v="2019-03-26T00:00:00"/>
    <s v="Demorado"/>
    <s v="Cádiz"/>
    <x v="2"/>
    <n v="263"/>
    <s v="Venta"/>
    <n v="67010.8"/>
    <n v="1741805"/>
    <n v="1393444"/>
    <n v="281350.2"/>
    <s v="Sabrina"/>
    <x v="8"/>
  </r>
  <r>
    <n v="2609"/>
    <d v="2018-08-11T00:00:00"/>
    <d v="2018-12-25T00:00:00"/>
    <s v="En Tiempo"/>
    <s v="Cádiz"/>
    <x v="4"/>
    <n v="215"/>
    <s v="Venta"/>
    <n v="70268.600000000006"/>
    <n v="1809025"/>
    <n v="1447220"/>
    <n v="291536.40000000002"/>
    <s v="Arturo"/>
    <x v="11"/>
  </r>
  <r>
    <n v="2610"/>
    <d v="2018-08-11T00:00:00"/>
    <d v="2019-01-24T00:00:00"/>
    <s v="Demorado"/>
    <s v="Cádiz"/>
    <x v="3"/>
    <n v="109"/>
    <s v="Venta"/>
    <n v="42570.239999999998"/>
    <n v="1129941"/>
    <n v="903952.8"/>
    <n v="183417.95999999996"/>
    <s v="Arturo"/>
    <x v="5"/>
  </r>
  <r>
    <n v="2611"/>
    <d v="2018-08-11T00:00:00"/>
    <d v="2018-12-31T00:00:00"/>
    <s v="En Tiempo"/>
    <s v="Córdoba"/>
    <x v="3"/>
    <n v="268"/>
    <s v="Venta"/>
    <n v="51813"/>
    <n v="1360610"/>
    <n v="1088488"/>
    <n v="220309"/>
    <s v="Romina"/>
    <x v="7"/>
  </r>
  <r>
    <n v="2612"/>
    <d v="2018-08-13T00:00:00"/>
    <d v="2018-12-24T00:00:00"/>
    <s v="En Tiempo"/>
    <s v="Cádiz"/>
    <x v="4"/>
    <n v="104"/>
    <s v="Alquiler"/>
    <n v="24912.400000000001"/>
    <n v="679545"/>
    <n v="543636"/>
    <n v="110996.6"/>
    <s v="Romina"/>
    <x v="12"/>
  </r>
  <r>
    <n v="2613"/>
    <d v="2018-08-13T00:00:00"/>
    <d v="2018-12-15T00:00:00"/>
    <s v="En Tiempo"/>
    <s v="Córdoba"/>
    <x v="5"/>
    <n v="79"/>
    <s v="Alquiler"/>
    <n v="28665.439999999999"/>
    <n v="769721"/>
    <n v="615776.80000000005"/>
    <n v="125278.75999999995"/>
    <s v="Iván"/>
    <x v="15"/>
  </r>
  <r>
    <n v="2614"/>
    <d v="2018-08-14T00:00:00"/>
    <d v="2018-11-16T00:00:00"/>
    <s v="En Tiempo"/>
    <s v="Málaga"/>
    <x v="4"/>
    <n v="186"/>
    <s v="Venta"/>
    <n v="63845"/>
    <n v="1658885"/>
    <n v="1327108"/>
    <n v="267932"/>
    <s v="Romina"/>
    <x v="11"/>
  </r>
  <r>
    <n v="2615"/>
    <d v="2018-08-14T00:00:00"/>
    <d v="2019-02-20T00:00:00"/>
    <s v="Demorado"/>
    <s v="Cádiz"/>
    <x v="2"/>
    <n v="202"/>
    <s v="Venta"/>
    <n v="58087.76"/>
    <n v="1509704"/>
    <n v="1207763.2"/>
    <n v="243853.04000000004"/>
    <s v="Iván"/>
    <x v="8"/>
  </r>
  <r>
    <n v="2616"/>
    <d v="2018-08-16T00:00:00"/>
    <d v="2018-12-17T00:00:00"/>
    <s v="En Tiempo"/>
    <s v="Cádiz"/>
    <x v="2"/>
    <n v="74"/>
    <s v="Alquiler"/>
    <n v="21078.16"/>
    <n v="594089"/>
    <n v="475271.2"/>
    <n v="97739.639999999985"/>
    <s v="Romina"/>
    <x v="8"/>
  </r>
  <r>
    <n v="2617"/>
    <d v="2018-08-17T00:00:00"/>
    <d v="2018-12-21T00:00:00"/>
    <s v="En Tiempo"/>
    <s v="Sevilla"/>
    <x v="1"/>
    <n v="173"/>
    <s v="Venta"/>
    <n v="37101.96"/>
    <n v="990734"/>
    <n v="792587.2"/>
    <n v="161044.84000000005"/>
    <s v="Romina"/>
    <x v="13"/>
  </r>
  <r>
    <n v="2618"/>
    <d v="2018-08-21T00:00:00"/>
    <d v="2019-03-05T00:00:00"/>
    <s v="Demorado"/>
    <s v="Málaga"/>
    <x v="0"/>
    <n v="64"/>
    <s v="Alquiler"/>
    <n v="12372.72"/>
    <n v="372528"/>
    <n v="298022.40000000002"/>
    <n v="62132.879999999976"/>
    <s v="Sabrina"/>
    <x v="10"/>
  </r>
  <r>
    <n v="2619"/>
    <d v="2018-08-21T00:00:00"/>
    <d v="2019-01-11T00:00:00"/>
    <s v="En Tiempo"/>
    <s v="Málaga"/>
    <x v="5"/>
    <n v="252"/>
    <s v="Venta"/>
    <n v="100830.44"/>
    <n v="2575721"/>
    <n v="2060576.8"/>
    <n v="414313.75999999995"/>
    <s v="Carlos"/>
    <x v="10"/>
  </r>
  <r>
    <n v="2620"/>
    <d v="2018-08-22T00:00:00"/>
    <d v="2019-01-11T00:00:00"/>
    <s v="En Tiempo"/>
    <s v="Málaga"/>
    <x v="0"/>
    <n v="158"/>
    <s v="Venta"/>
    <n v="34679"/>
    <n v="925835"/>
    <n v="740668"/>
    <n v="150488"/>
    <s v="Romina"/>
    <x v="0"/>
  </r>
  <r>
    <n v="2621"/>
    <d v="2018-08-22T00:00:00"/>
    <d v="2019-04-27T00:00:00"/>
    <s v="Demorado"/>
    <s v="Córdoba"/>
    <x v="2"/>
    <n v="121"/>
    <s v="Venta"/>
    <n v="39192.839999999997"/>
    <n v="1032581"/>
    <n v="826064.8"/>
    <n v="167323.35999999996"/>
    <s v="Sabrina"/>
    <x v="12"/>
  </r>
  <r>
    <n v="2622"/>
    <d v="2018-08-22T00:00:00"/>
    <d v="2019-03-29T00:00:00"/>
    <s v="Demorado"/>
    <s v="Cádiz"/>
    <x v="6"/>
    <n v="37"/>
    <s v="Alquiler"/>
    <n v="14370.2"/>
    <n v="416765"/>
    <n v="333412"/>
    <n v="68982.8"/>
    <s v="Iván"/>
    <x v="5"/>
  </r>
  <r>
    <n v="2623"/>
    <d v="2018-08-23T00:00:00"/>
    <d v="2019-03-13T00:00:00"/>
    <s v="Demorado"/>
    <s v="Sevilla"/>
    <x v="2"/>
    <n v="169"/>
    <s v="Alquiler"/>
    <n v="29634.16"/>
    <n v="797339"/>
    <n v="637871.19999999995"/>
    <n v="129833.64000000004"/>
    <s v="Iván"/>
    <x v="6"/>
  </r>
  <r>
    <n v="2624"/>
    <d v="2018-08-23T00:00:00"/>
    <d v="2018-12-21T00:00:00"/>
    <s v="En Tiempo"/>
    <s v="Córdoba"/>
    <x v="0"/>
    <n v="34"/>
    <s v="Alquiler"/>
    <n v="7661.8"/>
    <n v="255630"/>
    <n v="204504"/>
    <n v="43464.2"/>
    <s v="Romina"/>
    <x v="9"/>
  </r>
  <r>
    <n v="2625"/>
    <d v="2018-08-24T00:00:00"/>
    <d v="2018-12-16T00:00:00"/>
    <s v="En Tiempo"/>
    <s v="Córdoba"/>
    <x v="6"/>
    <n v="235"/>
    <s v="Venta"/>
    <n v="70827.8"/>
    <n v="1830180"/>
    <n v="1464144"/>
    <n v="295208.2"/>
    <s v="Romina"/>
    <x v="3"/>
  </r>
  <r>
    <n v="2626"/>
    <d v="2018-08-25T00:00:00"/>
    <d v="2019-03-23T00:00:00"/>
    <s v="Demorado"/>
    <s v="Sevilla"/>
    <x v="5"/>
    <n v="51"/>
    <s v="Alquiler"/>
    <n v="12283.92"/>
    <n v="363083"/>
    <n v="290466.40000000002"/>
    <n v="60332.679999999978"/>
    <s v="Ángeles"/>
    <x v="2"/>
  </r>
  <r>
    <n v="2627"/>
    <d v="2018-08-25T00:00:00"/>
    <d v="2019-03-31T00:00:00"/>
    <s v="Demorado"/>
    <s v="Córdoba"/>
    <x v="5"/>
    <n v="221"/>
    <s v="Venta"/>
    <n v="43186.080000000002"/>
    <n v="1132937"/>
    <n v="906349.6"/>
    <n v="183401.32"/>
    <s v="Sabrina"/>
    <x v="5"/>
  </r>
  <r>
    <n v="2628"/>
    <d v="2018-08-26T00:00:00"/>
    <d v="2019-01-03T00:00:00"/>
    <s v="En Tiempo"/>
    <s v="Córdoba"/>
    <x v="0"/>
    <n v="58"/>
    <s v="Alquiler"/>
    <n v="20460.72"/>
    <n v="567978"/>
    <n v="454382.4"/>
    <n v="93134.879999999976"/>
    <s v="Iván"/>
    <x v="3"/>
  </r>
  <r>
    <n v="2629"/>
    <d v="2018-08-26T00:00:00"/>
    <d v="2019-04-28T00:00:00"/>
    <s v="Demorado"/>
    <s v="Córdoba"/>
    <x v="5"/>
    <n v="56"/>
    <s v="Alquiler"/>
    <n v="11556.76"/>
    <n v="344229"/>
    <n v="275383.2"/>
    <n v="57289.039999999986"/>
    <s v="Ángeles"/>
    <x v="11"/>
  </r>
  <r>
    <n v="2630"/>
    <d v="2018-08-27T00:00:00"/>
    <d v="2019-01-28T00:00:00"/>
    <s v="Demorado"/>
    <s v="Córdoba"/>
    <x v="4"/>
    <n v="72"/>
    <s v="Alquiler"/>
    <n v="19006.400000000001"/>
    <n v="535045"/>
    <n v="428036"/>
    <n v="88002.6"/>
    <s v="Arturo"/>
    <x v="15"/>
  </r>
  <r>
    <n v="2631"/>
    <d v="2018-08-28T00:00:00"/>
    <d v="2019-01-20T00:00:00"/>
    <s v="En Tiempo"/>
    <s v="Málaga"/>
    <x v="1"/>
    <n v="257"/>
    <s v="Venta"/>
    <n v="85888.76"/>
    <n v="2209654"/>
    <n v="1767723.2"/>
    <n v="356042.04000000004"/>
    <s v="Ángeles"/>
    <x v="8"/>
  </r>
  <r>
    <n v="2632"/>
    <d v="2018-08-29T00:00:00"/>
    <d v="2018-12-28T00:00:00"/>
    <s v="En Tiempo"/>
    <s v="Córdoba"/>
    <x v="2"/>
    <n v="266"/>
    <s v="Venta"/>
    <n v="95107.48"/>
    <n v="2435797"/>
    <n v="1948637.6"/>
    <n v="392051.91999999993"/>
    <s v="Sabrina"/>
    <x v="11"/>
  </r>
  <r>
    <n v="2633"/>
    <d v="2018-08-29T00:00:00"/>
    <d v="2018-12-14T00:00:00"/>
    <s v="En Tiempo"/>
    <s v="Sevilla"/>
    <x v="1"/>
    <n v="38"/>
    <s v="Alquiler"/>
    <n v="14516.88"/>
    <n v="416557"/>
    <n v="333245.59999999998"/>
    <n v="68794.520000000019"/>
    <s v="Carlos"/>
    <x v="0"/>
  </r>
  <r>
    <n v="2634"/>
    <d v="2018-08-29T00:00:00"/>
    <d v="2019-05-03T00:00:00"/>
    <s v="Demorado"/>
    <s v="Málaga"/>
    <x v="4"/>
    <n v="212"/>
    <s v="Venta"/>
    <n v="78248.600000000006"/>
    <n v="2017925"/>
    <n v="1614340"/>
    <n v="325336.40000000002"/>
    <s v="Iván"/>
    <x v="6"/>
  </r>
  <r>
    <n v="2635"/>
    <d v="2018-08-30T00:00:00"/>
    <d v="2019-03-23T00:00:00"/>
    <s v="Demorado"/>
    <s v="Sevilla"/>
    <x v="1"/>
    <n v="180"/>
    <s v="Venta"/>
    <n v="66654.92"/>
    <n v="1732433"/>
    <n v="1385946.4"/>
    <n v="279831.68000000011"/>
    <s v="Arturo"/>
    <x v="7"/>
  </r>
  <r>
    <n v="2636"/>
    <d v="2018-08-30T00:00:00"/>
    <d v="2019-01-19T00:00:00"/>
    <s v="En Tiempo"/>
    <s v="Sevilla"/>
    <x v="2"/>
    <n v="252"/>
    <s v="Venta"/>
    <n v="82533.600000000006"/>
    <n v="2116775"/>
    <n v="1693420"/>
    <n v="340821.4"/>
    <s v="Sabrina"/>
    <x v="6"/>
  </r>
  <r>
    <n v="2637"/>
    <d v="2018-09-01T00:00:00"/>
    <d v="2019-02-28T00:00:00"/>
    <s v="Demorado"/>
    <s v="Córdoba"/>
    <x v="3"/>
    <n v="37"/>
    <s v="Alquiler"/>
    <n v="15200.8"/>
    <n v="440255"/>
    <n v="352204"/>
    <n v="72850.2"/>
    <s v="Iván"/>
    <x v="2"/>
  </r>
  <r>
    <n v="2638"/>
    <d v="2018-09-01T00:00:00"/>
    <d v="2019-02-19T00:00:00"/>
    <s v="Demorado"/>
    <s v="Córdoba"/>
    <x v="6"/>
    <n v="65"/>
    <s v="Alquiler"/>
    <n v="24453.200000000001"/>
    <n v="670615"/>
    <n v="536492"/>
    <n v="109669.8"/>
    <s v="Carlos"/>
    <x v="7"/>
  </r>
  <r>
    <n v="2639"/>
    <d v="2018-09-03T00:00:00"/>
    <d v="2018-12-24T00:00:00"/>
    <s v="En Tiempo"/>
    <s v="Cádiz"/>
    <x v="5"/>
    <n v="200"/>
    <s v="Venta"/>
    <n v="46960.4"/>
    <n v="1228095"/>
    <n v="982476"/>
    <n v="198658.6"/>
    <s v="Ángeles"/>
    <x v="10"/>
  </r>
  <r>
    <n v="2640"/>
    <d v="2018-09-03T00:00:00"/>
    <d v="2019-04-20T00:00:00"/>
    <s v="Demorado"/>
    <s v="Sevilla"/>
    <x v="3"/>
    <n v="151"/>
    <s v="Venta"/>
    <n v="61112.88"/>
    <n v="1590257"/>
    <n v="1272205.6000000001"/>
    <n v="256938.5199999999"/>
    <s v="Sabrina"/>
    <x v="6"/>
  </r>
  <r>
    <n v="2641"/>
    <d v="2018-09-04T00:00:00"/>
    <d v="2019-01-28T00:00:00"/>
    <s v="En Tiempo"/>
    <s v="Málaga"/>
    <x v="3"/>
    <n v="286"/>
    <s v="Venta"/>
    <n v="100166.64"/>
    <n v="2570726"/>
    <n v="2056580.8"/>
    <n v="413978.55999999994"/>
    <s v="Ángeles"/>
    <x v="13"/>
  </r>
  <r>
    <n v="2642"/>
    <d v="2018-09-04T00:00:00"/>
    <d v="2019-03-08T00:00:00"/>
    <s v="Demorado"/>
    <s v="Cádiz"/>
    <x v="3"/>
    <n v="64"/>
    <s v="Alquiler"/>
    <n v="23391.040000000001"/>
    <n v="649736"/>
    <n v="519788.79999999999"/>
    <n v="106556.16"/>
    <s v="Carlos"/>
    <x v="2"/>
  </r>
  <r>
    <n v="2643"/>
    <d v="2018-09-05T00:00:00"/>
    <d v="2019-01-26T00:00:00"/>
    <s v="En Tiempo"/>
    <s v="Málaga"/>
    <x v="2"/>
    <n v="48"/>
    <s v="Alquiler"/>
    <n v="13344.68"/>
    <n v="387977"/>
    <n v="310381.59999999998"/>
    <n v="64250.720000000023"/>
    <s v="Ángeles"/>
    <x v="12"/>
  </r>
  <r>
    <n v="2644"/>
    <d v="2018-09-06T00:00:00"/>
    <d v="2018-12-20T00:00:00"/>
    <s v="En Tiempo"/>
    <s v="Cádiz"/>
    <x v="2"/>
    <n v="267"/>
    <s v="Venta"/>
    <n v="97143.96"/>
    <n v="2482209"/>
    <n v="1985767.2"/>
    <n v="399297.84"/>
    <s v="Sabrina"/>
    <x v="13"/>
  </r>
  <r>
    <n v="2645"/>
    <d v="2018-09-07T00:00:00"/>
    <d v="2019-04-09T00:00:00"/>
    <s v="Demorado"/>
    <s v="Málaga"/>
    <x v="5"/>
    <n v="236"/>
    <s v="Venta"/>
    <n v="78971.320000000007"/>
    <n v="2031418"/>
    <n v="1625134.4"/>
    <n v="327312.28000000009"/>
    <s v="Romina"/>
    <x v="12"/>
  </r>
  <r>
    <n v="2646"/>
    <d v="2018-09-07T00:00:00"/>
    <d v="2019-01-28T00:00:00"/>
    <s v="En Tiempo"/>
    <s v="Córdoba"/>
    <x v="5"/>
    <n v="50"/>
    <s v="Alquiler"/>
    <n v="18535.240000000002"/>
    <n v="514916"/>
    <n v="411932.8"/>
    <n v="84447.96"/>
    <s v="Romina"/>
    <x v="13"/>
  </r>
  <r>
    <n v="2647"/>
    <d v="2018-09-08T00:00:00"/>
    <d v="2019-04-24T00:00:00"/>
    <s v="Demorado"/>
    <s v="Málaga"/>
    <x v="6"/>
    <n v="90"/>
    <s v="Alquiler"/>
    <n v="15058.56"/>
    <n v="443599"/>
    <n v="354879.2"/>
    <n v="73661.239999999991"/>
    <s v="Arturo"/>
    <x v="10"/>
  </r>
  <r>
    <n v="2648"/>
    <d v="2018-09-10T00:00:00"/>
    <d v="2019-02-19T00:00:00"/>
    <s v="Demorado"/>
    <s v="Córdoba"/>
    <x v="2"/>
    <n v="139"/>
    <s v="Alquiler"/>
    <n v="26181.24"/>
    <n v="717091"/>
    <n v="573672.80000000005"/>
    <n v="117236.95999999995"/>
    <s v="Arturo"/>
    <x v="15"/>
  </r>
  <r>
    <n v="2649"/>
    <d v="2018-09-11T00:00:00"/>
    <d v="2019-01-11T00:00:00"/>
    <s v="En Tiempo"/>
    <s v="Málaga"/>
    <x v="1"/>
    <n v="93"/>
    <s v="Alquiler"/>
    <n v="20697"/>
    <n v="581585"/>
    <n v="465268"/>
    <n v="95620"/>
    <s v="Arturo"/>
    <x v="7"/>
  </r>
  <r>
    <n v="2650"/>
    <d v="2018-09-11T00:00:00"/>
    <d v="2019-03-04T00:00:00"/>
    <s v="Demorado"/>
    <s v="Cádiz"/>
    <x v="4"/>
    <n v="224"/>
    <s v="Venta"/>
    <n v="62333.599999999999"/>
    <n v="1617275"/>
    <n v="1293820"/>
    <n v="261121.4"/>
    <s v="Romina"/>
    <x v="6"/>
  </r>
  <r>
    <n v="2651"/>
    <d v="2018-09-12T00:00:00"/>
    <d v="2019-01-07T00:00:00"/>
    <s v="En Tiempo"/>
    <s v="Cádiz"/>
    <x v="3"/>
    <n v="105"/>
    <s v="Alquiler"/>
    <n v="22804"/>
    <n v="627810"/>
    <n v="502248"/>
    <n v="102758"/>
    <s v="Carlos"/>
    <x v="9"/>
  </r>
  <r>
    <n v="2652"/>
    <d v="2018-09-13T00:00:00"/>
    <d v="2019-02-13T00:00:00"/>
    <s v="Demorado"/>
    <s v="Cádiz"/>
    <x v="4"/>
    <n v="288"/>
    <s v="Venta"/>
    <n v="114304.64"/>
    <n v="2921801"/>
    <n v="2337440.7999999998"/>
    <n v="470055.56000000017"/>
    <s v="Ángeles"/>
    <x v="6"/>
  </r>
  <r>
    <n v="2653"/>
    <d v="2018-09-14T00:00:00"/>
    <d v="2019-05-02T00:00:00"/>
    <s v="Demorado"/>
    <s v="Córdoba"/>
    <x v="6"/>
    <n v="114"/>
    <s v="Alquiler"/>
    <n v="18425.96"/>
    <n v="518759"/>
    <n v="415007.2"/>
    <n v="85325.84"/>
    <s v="Ángeles"/>
    <x v="2"/>
  </r>
  <r>
    <n v="2654"/>
    <d v="2018-09-15T00:00:00"/>
    <d v="2018-12-28T00:00:00"/>
    <s v="En Tiempo"/>
    <s v="Cádiz"/>
    <x v="2"/>
    <n v="193"/>
    <s v="Venta"/>
    <n v="78061.679999999993"/>
    <n v="2003727"/>
    <n v="1602981.6"/>
    <n v="322683.71999999991"/>
    <s v="Arturo"/>
    <x v="4"/>
  </r>
  <r>
    <n v="2655"/>
    <d v="2018-09-16T00:00:00"/>
    <d v="2019-01-28T00:00:00"/>
    <s v="En Tiempo"/>
    <s v="Sevilla"/>
    <x v="0"/>
    <n v="218"/>
    <s v="Venta"/>
    <n v="77485.56"/>
    <n v="1993349"/>
    <n v="1594679.2"/>
    <n v="321184.24000000005"/>
    <s v="Romina"/>
    <x v="15"/>
  </r>
  <r>
    <n v="2656"/>
    <d v="2018-09-16T00:00:00"/>
    <d v="2019-01-06T00:00:00"/>
    <s v="En Tiempo"/>
    <s v="Córdoba"/>
    <x v="6"/>
    <n v="103"/>
    <s v="Alquiler"/>
    <n v="20270.32"/>
    <n v="571893"/>
    <n v="457514.4"/>
    <n v="94108.27999999997"/>
    <s v="Carlos"/>
    <x v="1"/>
  </r>
  <r>
    <n v="2657"/>
    <d v="2018-09-19T00:00:00"/>
    <d v="2019-02-15T00:00:00"/>
    <s v="En Tiempo"/>
    <s v="Sevilla"/>
    <x v="0"/>
    <n v="140"/>
    <s v="Alquiler"/>
    <n v="26246.68"/>
    <n v="708677"/>
    <n v="566941.6"/>
    <n v="115488.72000000003"/>
    <s v="Ángeles"/>
    <x v="8"/>
  </r>
  <r>
    <n v="2658"/>
    <d v="2018-09-19T00:00:00"/>
    <d v="2019-01-02T00:00:00"/>
    <s v="En Tiempo"/>
    <s v="Sevilla"/>
    <x v="1"/>
    <n v="157"/>
    <s v="Venta"/>
    <n v="40742.080000000002"/>
    <n v="1076737"/>
    <n v="861389.6"/>
    <n v="174605.32"/>
    <s v="Romina"/>
    <x v="7"/>
  </r>
  <r>
    <n v="2659"/>
    <d v="2018-09-20T00:00:00"/>
    <d v="2018-12-31T00:00:00"/>
    <s v="En Tiempo"/>
    <s v="Córdoba"/>
    <x v="1"/>
    <n v="129"/>
    <s v="Alquiler"/>
    <n v="22544.92"/>
    <n v="615833"/>
    <n v="492666.4"/>
    <n v="100621.67999999998"/>
    <s v="Romina"/>
    <x v="10"/>
  </r>
  <r>
    <n v="2660"/>
    <d v="2018-09-21T00:00:00"/>
    <d v="2019-02-23T00:00:00"/>
    <s v="Demorado"/>
    <s v="Málaga"/>
    <x v="1"/>
    <n v="254"/>
    <s v="Venta"/>
    <n v="83729.119999999995"/>
    <n v="2157763"/>
    <n v="1726210.4"/>
    <n v="347823.4800000001"/>
    <s v="Carlos"/>
    <x v="6"/>
  </r>
  <r>
    <n v="2661"/>
    <d v="2018-09-21T00:00:00"/>
    <d v="2019-04-24T00:00:00"/>
    <s v="Demorado"/>
    <s v="Córdoba"/>
    <x v="5"/>
    <n v="273"/>
    <s v="Venta"/>
    <n v="49485.84"/>
    <n v="1298681"/>
    <n v="1038944.8"/>
    <n v="210250.35999999996"/>
    <s v="Iván"/>
    <x v="5"/>
  </r>
  <r>
    <n v="2662"/>
    <d v="2018-09-22T00:00:00"/>
    <d v="2019-01-07T00:00:00"/>
    <s v="En Tiempo"/>
    <s v="Cádiz"/>
    <x v="1"/>
    <n v="133"/>
    <s v="Venta"/>
    <n v="51872.4"/>
    <n v="1353695"/>
    <n v="1082956"/>
    <n v="218866.6"/>
    <s v="Ángeles"/>
    <x v="5"/>
  </r>
  <r>
    <n v="2663"/>
    <d v="2018-09-23T00:00:00"/>
    <d v="2019-02-10T00:00:00"/>
    <s v="En Tiempo"/>
    <s v="Cádiz"/>
    <x v="3"/>
    <n v="251"/>
    <s v="Venta"/>
    <n v="78912.639999999999"/>
    <n v="2037751"/>
    <n v="1630200.8"/>
    <n v="328637.55999999994"/>
    <s v="Sabrina"/>
    <x v="6"/>
  </r>
  <r>
    <n v="2664"/>
    <d v="2018-09-23T00:00:00"/>
    <d v="2019-03-11T00:00:00"/>
    <s v="Demorado"/>
    <s v="Sevilla"/>
    <x v="3"/>
    <n v="128"/>
    <s v="Venta"/>
    <n v="42307.64"/>
    <n v="1125101"/>
    <n v="900080.8"/>
    <n v="182712.55999999994"/>
    <s v="Ángeles"/>
    <x v="3"/>
  </r>
  <r>
    <n v="2665"/>
    <d v="2018-09-25T00:00:00"/>
    <d v="2019-02-23T00:00:00"/>
    <s v="Demorado"/>
    <s v="Cádiz"/>
    <x v="5"/>
    <n v="182"/>
    <s v="Venta"/>
    <n v="37698.32"/>
    <n v="995093"/>
    <n v="796074.4"/>
    <n v="161320.27999999997"/>
    <s v="Iván"/>
    <x v="12"/>
  </r>
  <r>
    <n v="2666"/>
    <d v="2018-09-25T00:00:00"/>
    <d v="2019-01-19T00:00:00"/>
    <s v="En Tiempo"/>
    <s v="Málaga"/>
    <x v="5"/>
    <n v="38"/>
    <s v="Alquiler"/>
    <n v="6825.04"/>
    <n v="222461"/>
    <n v="177968.8"/>
    <n v="37667.160000000011"/>
    <s v="Sabrina"/>
    <x v="12"/>
  </r>
  <r>
    <n v="2667"/>
    <d v="2018-09-25T00:00:00"/>
    <d v="2019-01-31T00:00:00"/>
    <s v="En Tiempo"/>
    <s v="Córdoba"/>
    <x v="5"/>
    <n v="105"/>
    <s v="Alquiler"/>
    <n v="24610.2"/>
    <n v="677565"/>
    <n v="542052"/>
    <n v="110902.8"/>
    <s v="Romina"/>
    <x v="2"/>
  </r>
  <r>
    <n v="2668"/>
    <d v="2018-09-26T00:00:00"/>
    <d v="2019-01-10T00:00:00"/>
    <s v="En Tiempo"/>
    <s v="Cádiz"/>
    <x v="5"/>
    <n v="74"/>
    <s v="Alquiler"/>
    <n v="14364.68"/>
    <n v="411552"/>
    <n v="329241.59999999998"/>
    <n v="67945.72000000003"/>
    <s v="Romina"/>
    <x v="10"/>
  </r>
  <r>
    <n v="2669"/>
    <d v="2018-09-27T00:00:00"/>
    <d v="2019-05-07T00:00:00"/>
    <s v="Demorado"/>
    <s v="Sevilla"/>
    <x v="3"/>
    <n v="130"/>
    <s v="Venta"/>
    <n v="53027.8"/>
    <n v="1382030"/>
    <n v="1105624"/>
    <n v="223378.2"/>
    <s v="Sabrina"/>
    <x v="6"/>
  </r>
  <r>
    <n v="2670"/>
    <d v="2018-09-28T00:00:00"/>
    <d v="2019-01-14T00:00:00"/>
    <s v="En Tiempo"/>
    <s v="Córdoba"/>
    <x v="0"/>
    <n v="130"/>
    <s v="Venta"/>
    <n v="37888.400000000001"/>
    <n v="1013370"/>
    <n v="810696"/>
    <n v="164785.60000000001"/>
    <s v="Arturo"/>
    <x v="10"/>
  </r>
  <r>
    <n v="2671"/>
    <d v="2018-09-29T00:00:00"/>
    <d v="2019-05-06T00:00:00"/>
    <s v="Demorado"/>
    <s v="Sevilla"/>
    <x v="0"/>
    <n v="213"/>
    <s v="Venta"/>
    <n v="68307.56"/>
    <n v="1770749"/>
    <n v="1416599.2"/>
    <n v="285842.24000000005"/>
    <s v="Arturo"/>
    <x v="12"/>
  </r>
  <r>
    <n v="2672"/>
    <d v="2018-09-30T00:00:00"/>
    <d v="2019-03-30T00:00:00"/>
    <s v="Demorado"/>
    <s v="Málaga"/>
    <x v="3"/>
    <n v="138"/>
    <s v="Venta"/>
    <n v="46612.12"/>
    <n v="1230563"/>
    <n v="984450.4"/>
    <n v="199500.47999999998"/>
    <s v="Carlos"/>
    <x v="13"/>
  </r>
  <r>
    <n v="2673"/>
    <d v="2018-09-30T00:00:00"/>
    <d v="2019-04-23T00:00:00"/>
    <s v="Demorado"/>
    <s v="Sevilla"/>
    <x v="4"/>
    <n v="237"/>
    <s v="Venta"/>
    <n v="90513.16"/>
    <n v="2327889"/>
    <n v="1862311.2"/>
    <n v="375064.64"/>
    <s v="Ángeles"/>
    <x v="7"/>
  </r>
  <r>
    <n v="2674"/>
    <d v="2018-10-02T00:00:00"/>
    <d v="2019-02-01T00:00:00"/>
    <s v="En Tiempo"/>
    <s v="Sevilla"/>
    <x v="5"/>
    <n v="72"/>
    <s v="Alquiler"/>
    <n v="18904.240000000002"/>
    <n v="533366"/>
    <n v="426692.8"/>
    <n v="87768.960000000006"/>
    <s v="Sabrina"/>
    <x v="15"/>
  </r>
  <r>
    <n v="2675"/>
    <d v="2018-10-02T00:00:00"/>
    <d v="2019-05-04T00:00:00"/>
    <s v="Demorado"/>
    <s v="Cádiz"/>
    <x v="5"/>
    <n v="65"/>
    <s v="Alquiler"/>
    <n v="13966.88"/>
    <n v="409157"/>
    <n v="327325.59999999998"/>
    <n v="67864.520000000019"/>
    <s v="Ángeles"/>
    <x v="9"/>
  </r>
  <r>
    <n v="2676"/>
    <d v="2018-10-02T00:00:00"/>
    <d v="2019-03-20T00:00:00"/>
    <s v="Demorado"/>
    <s v="Córdoba"/>
    <x v="3"/>
    <n v="266"/>
    <s v="Venta"/>
    <n v="70341.960000000006"/>
    <n v="1816684"/>
    <n v="1453347.2"/>
    <n v="292994.84000000003"/>
    <s v="Romina"/>
    <x v="7"/>
  </r>
  <r>
    <n v="2677"/>
    <d v="2018-10-04T00:00:00"/>
    <d v="2019-03-11T00:00:00"/>
    <s v="Demorado"/>
    <s v="Cádiz"/>
    <x v="2"/>
    <n v="284"/>
    <s v="Venta"/>
    <n v="94216.8"/>
    <n v="2418255"/>
    <n v="1934604"/>
    <n v="389434.2"/>
    <s v="Ángeles"/>
    <x v="2"/>
  </r>
  <r>
    <n v="2678"/>
    <d v="2018-10-04T00:00:00"/>
    <d v="2019-02-02T00:00:00"/>
    <s v="En Tiempo"/>
    <s v="Málaga"/>
    <x v="3"/>
    <n v="278"/>
    <s v="Venta"/>
    <n v="82248.28"/>
    <n v="2109117"/>
    <n v="1687293.6"/>
    <n v="339575.11999999988"/>
    <s v="Carlos"/>
    <x v="11"/>
  </r>
  <r>
    <n v="2679"/>
    <d v="2018-10-04T00:00:00"/>
    <d v="2019-01-20T00:00:00"/>
    <s v="En Tiempo"/>
    <s v="Málaga"/>
    <x v="3"/>
    <n v="142"/>
    <s v="Venta"/>
    <n v="37030"/>
    <n v="985510"/>
    <n v="788408"/>
    <n v="160072"/>
    <s v="Carlos"/>
    <x v="12"/>
  </r>
  <r>
    <n v="2680"/>
    <d v="2018-10-05T00:00:00"/>
    <d v="2019-03-26T00:00:00"/>
    <s v="Demorado"/>
    <s v="Cádiz"/>
    <x v="5"/>
    <n v="151"/>
    <s v="Venta"/>
    <n v="48864.92"/>
    <n v="1278983"/>
    <n v="1023186.4"/>
    <n v="206931.68"/>
    <s v="Sabrina"/>
    <x v="10"/>
  </r>
  <r>
    <n v="2681"/>
    <d v="2018-10-06T00:00:00"/>
    <d v="2019-04-14T00:00:00"/>
    <s v="Demorado"/>
    <s v="Málaga"/>
    <x v="5"/>
    <n v="216"/>
    <s v="Venta"/>
    <n v="38554.32"/>
    <n v="1022368"/>
    <n v="817894.40000000002"/>
    <n v="165919.27999999997"/>
    <s v="Sabrina"/>
    <x v="5"/>
  </r>
  <r>
    <n v="2682"/>
    <d v="2018-10-07T00:00:00"/>
    <d v="2019-03-03T00:00:00"/>
    <s v="En Tiempo"/>
    <s v="Córdoba"/>
    <x v="6"/>
    <n v="212"/>
    <s v="Venta"/>
    <n v="39809.599999999999"/>
    <n v="1051500"/>
    <n v="841200"/>
    <n v="170490.4"/>
    <s v="Romina"/>
    <x v="3"/>
  </r>
  <r>
    <n v="2683"/>
    <d v="2018-10-07T00:00:00"/>
    <d v="2019-04-09T00:00:00"/>
    <s v="Demorado"/>
    <s v="Córdoba"/>
    <x v="1"/>
    <n v="116"/>
    <s v="Venta"/>
    <n v="47331.08"/>
    <n v="1247912"/>
    <n v="998329.6"/>
    <n v="202251.32"/>
    <s v="Iván"/>
    <x v="9"/>
  </r>
  <r>
    <n v="2684"/>
    <d v="2018-10-08T00:00:00"/>
    <d v="2019-04-04T00:00:00"/>
    <s v="Demorado"/>
    <s v="Cádiz"/>
    <x v="4"/>
    <n v="132"/>
    <s v="Venta"/>
    <n v="30177.599999999999"/>
    <n v="813725"/>
    <n v="650980"/>
    <n v="132567.4"/>
    <s v="Romina"/>
    <x v="11"/>
  </r>
  <r>
    <n v="2685"/>
    <d v="2018-10-08T00:00:00"/>
    <d v="2019-04-04T00:00:00"/>
    <s v="Demorado"/>
    <s v="Málaga"/>
    <x v="5"/>
    <n v="206"/>
    <s v="Venta"/>
    <n v="61620.800000000003"/>
    <n v="1602105"/>
    <n v="1281684"/>
    <n v="258800.2"/>
    <s v="Ángeles"/>
    <x v="12"/>
  </r>
  <r>
    <n v="2686"/>
    <d v="2018-10-08T00:00:00"/>
    <d v="2019-01-22T00:00:00"/>
    <s v="En Tiempo"/>
    <s v="Córdoba"/>
    <x v="0"/>
    <n v="93"/>
    <s v="Venta"/>
    <n v="35929.519999999997"/>
    <n v="950948"/>
    <n v="760758.4"/>
    <n v="154260.07999999999"/>
    <s v="Iván"/>
    <x v="1"/>
  </r>
  <r>
    <n v="2687"/>
    <d v="2018-10-08T00:00:00"/>
    <d v="2019-02-11T00:00:00"/>
    <s v="En Tiempo"/>
    <s v="Córdoba"/>
    <x v="6"/>
    <n v="214"/>
    <s v="Venta"/>
    <n v="69752.12"/>
    <n v="1806988"/>
    <n v="1445590.4"/>
    <n v="291645.4800000001"/>
    <s v="Arturo"/>
    <x v="12"/>
  </r>
  <r>
    <n v="2688"/>
    <d v="2018-10-13T00:00:00"/>
    <d v="2019-04-06T00:00:00"/>
    <s v="Demorado"/>
    <s v="Sevilla"/>
    <x v="4"/>
    <n v="59"/>
    <s v="Alquiler"/>
    <n v="22744.2"/>
    <n v="631365"/>
    <n v="505092"/>
    <n v="103528.8"/>
    <s v="Sabrina"/>
    <x v="4"/>
  </r>
  <r>
    <n v="2689"/>
    <d v="2018-10-13T00:00:00"/>
    <d v="2019-01-15T00:00:00"/>
    <s v="En Tiempo"/>
    <s v="Málaga"/>
    <x v="1"/>
    <n v="239"/>
    <s v="Venta"/>
    <n v="96333.08"/>
    <n v="2466237"/>
    <n v="1972989.6"/>
    <n v="396914.31999999989"/>
    <s v="Romina"/>
    <x v="10"/>
  </r>
  <r>
    <n v="2690"/>
    <d v="2018-10-13T00:00:00"/>
    <d v="2019-04-17T00:00:00"/>
    <s v="Demorado"/>
    <s v="Sevilla"/>
    <x v="6"/>
    <n v="267"/>
    <s v="Venta"/>
    <n v="76231.320000000007"/>
    <n v="1960043"/>
    <n v="1568034.4"/>
    <n v="315777.28000000009"/>
    <s v="Sabrina"/>
    <x v="15"/>
  </r>
  <r>
    <n v="2691"/>
    <d v="2018-10-13T00:00:00"/>
    <d v="2019-02-19T00:00:00"/>
    <s v="En Tiempo"/>
    <s v="Cádiz"/>
    <x v="2"/>
    <n v="264"/>
    <s v="Venta"/>
    <n v="103783"/>
    <n v="2658410"/>
    <n v="2126728"/>
    <n v="427899"/>
    <s v="Romina"/>
    <x v="12"/>
  </r>
  <r>
    <n v="2692"/>
    <d v="2018-10-14T00:00:00"/>
    <d v="2019-04-30T00:00:00"/>
    <s v="Demorado"/>
    <s v="Málaga"/>
    <x v="1"/>
    <n v="129"/>
    <s v="Venta"/>
    <n v="41443.08"/>
    <n v="1103012"/>
    <n v="882409.6"/>
    <n v="179159.32"/>
    <s v="Sabrina"/>
    <x v="8"/>
  </r>
  <r>
    <n v="2693"/>
    <d v="2018-10-15T00:00:00"/>
    <d v="2019-03-08T00:00:00"/>
    <s v="En Tiempo"/>
    <s v="Cádiz"/>
    <x v="2"/>
    <n v="202"/>
    <s v="Venta"/>
    <n v="65734.679999999993"/>
    <n v="1696227"/>
    <n v="1356981.6"/>
    <n v="273510.71999999991"/>
    <s v="Iván"/>
    <x v="8"/>
  </r>
  <r>
    <n v="2694"/>
    <d v="2018-10-15T00:00:00"/>
    <d v="2019-02-18T00:00:00"/>
    <s v="En Tiempo"/>
    <s v="Sevilla"/>
    <x v="0"/>
    <n v="77"/>
    <s v="Alquiler"/>
    <n v="26947.56"/>
    <n v="732274"/>
    <n v="585819.19999999995"/>
    <n v="119507.24000000005"/>
    <s v="Romina"/>
    <x v="8"/>
  </r>
  <r>
    <n v="2695"/>
    <d v="2018-10-16T00:00:00"/>
    <d v="2019-02-19T00:00:00"/>
    <s v="En Tiempo"/>
    <s v="Cádiz"/>
    <x v="4"/>
    <n v="245"/>
    <s v="Venta"/>
    <n v="58601"/>
    <n v="1516985"/>
    <n v="1213588"/>
    <n v="244796"/>
    <s v="Sabrina"/>
    <x v="9"/>
  </r>
  <r>
    <n v="2696"/>
    <d v="2018-10-17T00:00:00"/>
    <d v="2019-03-12T00:00:00"/>
    <s v="En Tiempo"/>
    <s v="Cádiz"/>
    <x v="5"/>
    <n v="285"/>
    <s v="Venta"/>
    <n v="75026"/>
    <n v="1941785"/>
    <n v="1553428"/>
    <n v="313331"/>
    <s v="Romina"/>
    <x v="4"/>
  </r>
  <r>
    <n v="2697"/>
    <d v="2018-10-18T00:00:00"/>
    <d v="2019-03-17T00:00:00"/>
    <s v="Demorado"/>
    <s v="Sevilla"/>
    <x v="4"/>
    <n v="160"/>
    <s v="Venta"/>
    <n v="61822.559999999998"/>
    <n v="1609999"/>
    <n v="1287999.2"/>
    <n v="260177.24000000005"/>
    <s v="Arturo"/>
    <x v="5"/>
  </r>
  <r>
    <n v="2698"/>
    <d v="2018-10-19T00:00:00"/>
    <d v="2019-05-03T00:00:00"/>
    <s v="Demorado"/>
    <s v="Cádiz"/>
    <x v="5"/>
    <n v="234"/>
    <s v="Venta"/>
    <n v="47625.16"/>
    <n v="1252039"/>
    <n v="1001631.2"/>
    <n v="202782.64000000004"/>
    <s v="Sabrina"/>
    <x v="12"/>
  </r>
  <r>
    <n v="2699"/>
    <d v="2018-10-22T00:00:00"/>
    <d v="2019-03-23T00:00:00"/>
    <s v="Demorado"/>
    <s v="Málaga"/>
    <x v="4"/>
    <n v="272"/>
    <s v="Venta"/>
    <n v="105665"/>
    <n v="2705910"/>
    <n v="2164728"/>
    <n v="435517"/>
    <s v="Iván"/>
    <x v="7"/>
  </r>
  <r>
    <n v="2700"/>
    <d v="2018-10-23T00:00:00"/>
    <d v="2019-03-08T00:00:00"/>
    <s v="En Tiempo"/>
    <s v="Cádiz"/>
    <x v="3"/>
    <n v="238"/>
    <s v="Venta"/>
    <n v="49145.88"/>
    <n v="1286657"/>
    <n v="1029325.6"/>
    <n v="208185.52000000002"/>
    <s v="Ángeles"/>
    <x v="9"/>
  </r>
  <r>
    <n v="2701"/>
    <d v="2018-10-24T00:00:00"/>
    <d v="2019-03-31T00:00:00"/>
    <s v="Demorado"/>
    <s v="Málaga"/>
    <x v="4"/>
    <n v="181"/>
    <s v="Venta"/>
    <n v="58048.84"/>
    <n v="1505931"/>
    <n v="1204744.8"/>
    <n v="243137.35999999996"/>
    <s v="Carlos"/>
    <x v="4"/>
  </r>
  <r>
    <n v="2702"/>
    <d v="2018-10-24T00:00:00"/>
    <d v="2019-04-07T00:00:00"/>
    <s v="Demorado"/>
    <s v="Córdoba"/>
    <x v="1"/>
    <n v="219"/>
    <s v="Venta"/>
    <n v="44387.76"/>
    <n v="1163429"/>
    <n v="930743.2"/>
    <n v="188298.04000000004"/>
    <s v="Carlos"/>
    <x v="8"/>
  </r>
  <r>
    <n v="2703"/>
    <d v="2018-10-26T00:00:00"/>
    <d v="2019-05-03T00:00:00"/>
    <s v="Demorado"/>
    <s v="Cádiz"/>
    <x v="6"/>
    <n v="287"/>
    <s v="Venta"/>
    <n v="77062.720000000001"/>
    <n v="1992553"/>
    <n v="1594042.4"/>
    <n v="321447.88000000012"/>
    <s v="Iván"/>
    <x v="0"/>
  </r>
  <r>
    <n v="2704"/>
    <d v="2018-10-26T00:00:00"/>
    <d v="2019-04-26T00:00:00"/>
    <s v="Demorado"/>
    <s v="Córdoba"/>
    <x v="3"/>
    <n v="37"/>
    <s v="Alquiler"/>
    <n v="14280.64"/>
    <n v="415776"/>
    <n v="332620.79999999999"/>
    <n v="68874.560000000012"/>
    <s v="Ángeles"/>
    <x v="10"/>
  </r>
  <r>
    <n v="2705"/>
    <d v="2018-10-29T00:00:00"/>
    <d v="2019-03-28T00:00:00"/>
    <s v="Demorado"/>
    <s v="Cádiz"/>
    <x v="0"/>
    <n v="165"/>
    <s v="Venta"/>
    <n v="45767.8"/>
    <n v="1203505"/>
    <n v="962804"/>
    <n v="194933.2"/>
    <s v="Arturo"/>
    <x v="10"/>
  </r>
  <r>
    <n v="2706"/>
    <d v="2018-10-29T00:00:00"/>
    <d v="2019-05-04T00:00:00"/>
    <s v="Demorado"/>
    <s v="Sevilla"/>
    <x v="6"/>
    <n v="119"/>
    <s v="Venta"/>
    <n v="40810"/>
    <n v="1078110"/>
    <n v="862488"/>
    <n v="174812"/>
    <s v="Arturo"/>
    <x v="8"/>
  </r>
  <r>
    <n v="2707"/>
    <d v="2018-10-29T00:00:00"/>
    <d v="2019-03-25T00:00:00"/>
    <s v="En Tiempo"/>
    <s v="Sevilla"/>
    <x v="6"/>
    <n v="69"/>
    <s v="Alquiler"/>
    <n v="25708.080000000002"/>
    <n v="697062"/>
    <n v="557649.6"/>
    <n v="113704.32000000002"/>
    <s v="Romina"/>
    <x v="3"/>
  </r>
  <r>
    <n v="2708"/>
    <d v="2018-10-29T00:00:00"/>
    <d v="2019-01-30T00:00:00"/>
    <s v="En Tiempo"/>
    <s v="Córdoba"/>
    <x v="2"/>
    <n v="242"/>
    <s v="Venta"/>
    <n v="72702.44"/>
    <n v="1879846"/>
    <n v="1503876.8"/>
    <n v="303266.75999999995"/>
    <s v="Arturo"/>
    <x v="2"/>
  </r>
  <r>
    <n v="2709"/>
    <d v="2018-10-30T00:00:00"/>
    <d v="2019-03-13T00:00:00"/>
    <s v="En Tiempo"/>
    <s v="Sevilla"/>
    <x v="2"/>
    <n v="56"/>
    <s v="Alquiler"/>
    <n v="15450.88"/>
    <n v="453482"/>
    <n v="362785.6"/>
    <n v="75245.520000000019"/>
    <s v="Carlos"/>
    <x v="3"/>
  </r>
  <r>
    <n v="2710"/>
    <d v="2018-10-31T00:00:00"/>
    <d v="2019-05-04T00:00:00"/>
    <s v="Demorado"/>
    <s v="Córdoba"/>
    <x v="5"/>
    <n v="280"/>
    <s v="Venta"/>
    <n v="64932"/>
    <n v="1675235"/>
    <n v="1340188"/>
    <n v="270115"/>
    <s v="Romina"/>
    <x v="8"/>
  </r>
  <r>
    <n v="2711"/>
    <d v="2018-11-01T00:00:00"/>
    <d v="2019-03-18T00:00:00"/>
    <s v="En Tiempo"/>
    <s v="Sevilla"/>
    <x v="1"/>
    <n v="114"/>
    <s v="Alquiler"/>
    <n v="22006.44"/>
    <n v="604096"/>
    <n v="483276.79999999999"/>
    <n v="98812.760000000009"/>
    <s v="Iván"/>
    <x v="1"/>
  </r>
  <r>
    <n v="2712"/>
    <d v="2018-11-01T00:00:00"/>
    <d v="2019-03-07T00:00:00"/>
    <s v="En Tiempo"/>
    <s v="Sevilla"/>
    <x v="1"/>
    <n v="254"/>
    <s v="Venta"/>
    <n v="91071.4"/>
    <n v="2328645"/>
    <n v="1862916"/>
    <n v="374657.6"/>
    <s v="Iván"/>
    <x v="1"/>
  </r>
  <r>
    <n v="2713"/>
    <d v="2018-11-02T00:00:00"/>
    <d v="2019-03-28T00:00:00"/>
    <s v="En Tiempo"/>
    <s v="Córdoba"/>
    <x v="2"/>
    <n v="41"/>
    <s v="Alquiler"/>
    <n v="15069.64"/>
    <n v="437301"/>
    <n v="349840.8"/>
    <n v="72390.560000000012"/>
    <s v="Romina"/>
    <x v="10"/>
  </r>
  <r>
    <n v="2714"/>
    <d v="2018-11-03T00:00:00"/>
    <d v="2019-03-28T00:00:00"/>
    <s v="En Tiempo"/>
    <s v="Córdoba"/>
    <x v="1"/>
    <n v="276"/>
    <s v="Venta"/>
    <n v="102006.92"/>
    <n v="2606408"/>
    <n v="2085126.4"/>
    <n v="419274.68000000011"/>
    <s v="Arturo"/>
    <x v="4"/>
  </r>
  <r>
    <n v="2715"/>
    <d v="2018-11-03T00:00:00"/>
    <d v="2019-05-06T00:00:00"/>
    <s v="Demorado"/>
    <s v="Cádiz"/>
    <x v="0"/>
    <n v="136"/>
    <s v="Venta"/>
    <n v="29569.52"/>
    <n v="800423"/>
    <n v="640338.4"/>
    <n v="130515.07999999997"/>
    <s v="Iván"/>
    <x v="10"/>
  </r>
  <r>
    <n v="2716"/>
    <d v="2018-11-03T00:00:00"/>
    <d v="2019-05-05T00:00:00"/>
    <s v="Demorado"/>
    <s v="Cádiz"/>
    <x v="6"/>
    <n v="37"/>
    <s v="Alquiler"/>
    <n v="11049.88"/>
    <n v="331207"/>
    <n v="264965.59999999998"/>
    <n v="55191.520000000026"/>
    <s v="Iván"/>
    <x v="9"/>
  </r>
  <r>
    <n v="2717"/>
    <d v="2018-11-03T00:00:00"/>
    <d v="2019-04-28T00:00:00"/>
    <s v="Demorado"/>
    <s v="Cádiz"/>
    <x v="4"/>
    <n v="272"/>
    <s v="Venta"/>
    <n v="63741"/>
    <n v="1660085"/>
    <n v="1328068"/>
    <n v="268276"/>
    <s v="Arturo"/>
    <x v="6"/>
  </r>
  <r>
    <n v="2718"/>
    <d v="2018-11-03T00:00:00"/>
    <d v="2019-04-26T00:00:00"/>
    <s v="Demorado"/>
    <s v="Málaga"/>
    <x v="6"/>
    <n v="62"/>
    <s v="Alquiler"/>
    <n v="24842.12"/>
    <n v="673588"/>
    <n v="538870.4"/>
    <n v="109875.47999999998"/>
    <s v="Arturo"/>
    <x v="8"/>
  </r>
  <r>
    <n v="2719"/>
    <d v="2018-11-04T00:00:00"/>
    <d v="2019-03-06T00:00:00"/>
    <s v="En Tiempo"/>
    <s v="Málaga"/>
    <x v="3"/>
    <n v="127"/>
    <s v="Venta"/>
    <n v="46404.2"/>
    <n v="1222865"/>
    <n v="978292"/>
    <n v="198168.8"/>
    <s v="Iván"/>
    <x v="11"/>
  </r>
  <r>
    <n v="2720"/>
    <d v="2018-11-05T00:00:00"/>
    <d v="2019-04-25T00:00:00"/>
    <s v="Demorado"/>
    <s v="Cádiz"/>
    <x v="1"/>
    <n v="206"/>
    <s v="Venta"/>
    <n v="53480.92"/>
    <n v="1394133"/>
    <n v="1115306.3999999999"/>
    <n v="225345.68000000011"/>
    <s v="Sabrina"/>
    <x v="9"/>
  </r>
  <r>
    <n v="2721"/>
    <d v="2018-11-06T00:00:00"/>
    <d v="2019-02-21T00:00:00"/>
    <s v="En Tiempo"/>
    <s v="Sevilla"/>
    <x v="2"/>
    <n v="260"/>
    <s v="Venta"/>
    <n v="59475.72"/>
    <n v="1552778"/>
    <n v="1242222.3999999999"/>
    <n v="251079.88000000009"/>
    <s v="Carlos"/>
    <x v="11"/>
  </r>
  <r>
    <n v="2722"/>
    <d v="2018-11-07T00:00:00"/>
    <d v="2019-03-27T00:00:00"/>
    <s v="En Tiempo"/>
    <s v="Málaga"/>
    <x v="3"/>
    <n v="131"/>
    <s v="Venta"/>
    <n v="49404.959999999999"/>
    <n v="1299109"/>
    <n v="1039287.2"/>
    <n v="210416.84000000005"/>
    <s v="Romina"/>
    <x v="9"/>
  </r>
  <r>
    <n v="2723"/>
    <d v="2018-11-07T00:00:00"/>
    <d v="2019-03-18T00:00:00"/>
    <s v="En Tiempo"/>
    <s v="Cádiz"/>
    <x v="6"/>
    <n v="125"/>
    <s v="Alquiler"/>
    <n v="28201.52"/>
    <n v="758498"/>
    <n v="606798.4"/>
    <n v="123498.07999999997"/>
    <s v="Romina"/>
    <x v="3"/>
  </r>
  <r>
    <n v="2724"/>
    <d v="2018-11-09T00:00:00"/>
    <d v="2019-04-03T00:00:00"/>
    <s v="En Tiempo"/>
    <s v="Sevilla"/>
    <x v="0"/>
    <n v="289"/>
    <s v="Venta"/>
    <n v="69616.800000000003"/>
    <n v="1803830"/>
    <n v="1443064"/>
    <n v="291149.2"/>
    <s v="Iván"/>
    <x v="3"/>
  </r>
  <r>
    <n v="2725"/>
    <d v="2018-11-09T00:00:00"/>
    <d v="2019-04-25T00:00:00"/>
    <s v="Demorado"/>
    <s v="Córdoba"/>
    <x v="1"/>
    <n v="121"/>
    <s v="Venta"/>
    <n v="31422.68"/>
    <n v="851952"/>
    <n v="681561.59999999998"/>
    <n v="138967.72000000003"/>
    <s v="Arturo"/>
    <x v="11"/>
  </r>
  <r>
    <n v="2726"/>
    <d v="2018-11-10T00:00:00"/>
    <d v="2019-04-22T00:00:00"/>
    <s v="Demorado"/>
    <s v="Córdoba"/>
    <x v="4"/>
    <n v="196"/>
    <s v="Venta"/>
    <n v="33379.160000000003"/>
    <n v="886514"/>
    <n v="709211.2"/>
    <n v="143923.64000000004"/>
    <s v="Ángeles"/>
    <x v="13"/>
  </r>
  <r>
    <n v="2727"/>
    <d v="2018-11-10T00:00:00"/>
    <d v="2019-02-17T00:00:00"/>
    <s v="En Tiempo"/>
    <s v="Málaga"/>
    <x v="5"/>
    <n v="56"/>
    <s v="Alquiler"/>
    <n v="9904.56"/>
    <n v="301774"/>
    <n v="241419.2"/>
    <n v="50450.239999999991"/>
    <s v="Romina"/>
    <x v="8"/>
  </r>
  <r>
    <n v="2728"/>
    <d v="2018-11-11T00:00:00"/>
    <d v="2019-03-20T00:00:00"/>
    <s v="En Tiempo"/>
    <s v="Córdoba"/>
    <x v="3"/>
    <n v="218"/>
    <s v="Venta"/>
    <n v="41818.6"/>
    <n v="1108000"/>
    <n v="886400"/>
    <n v="179781.4"/>
    <s v="Sabrina"/>
    <x v="11"/>
  </r>
  <r>
    <n v="2729"/>
    <d v="2018-11-14T00:00:00"/>
    <d v="2019-04-26T00:00:00"/>
    <s v="Demorado"/>
    <s v="Cádiz"/>
    <x v="6"/>
    <n v="230"/>
    <s v="Venta"/>
    <n v="38316.239999999998"/>
    <n v="1015541"/>
    <n v="812432.8"/>
    <n v="164791.95999999996"/>
    <s v="Iván"/>
    <x v="1"/>
  </r>
  <r>
    <n v="2730"/>
    <d v="2018-11-17T00:00:00"/>
    <d v="2019-04-24T00:00:00"/>
    <s v="Demorado"/>
    <s v="Córdoba"/>
    <x v="6"/>
    <n v="98"/>
    <s v="Venta"/>
    <n v="40784.199999999997"/>
    <n v="1082390"/>
    <n v="865912"/>
    <n v="175693.8"/>
    <s v="Carlos"/>
    <x v="10"/>
  </r>
  <r>
    <n v="2731"/>
    <d v="2018-11-19T00:00:00"/>
    <d v="2019-03-13T00:00:00"/>
    <s v="En Tiempo"/>
    <s v="Málaga"/>
    <x v="5"/>
    <n v="132"/>
    <s v="Alquiler"/>
    <n v="21916.400000000001"/>
    <n v="600245"/>
    <n v="480196"/>
    <n v="98132.6"/>
    <s v="Arturo"/>
    <x v="9"/>
  </r>
  <r>
    <n v="2732"/>
    <d v="2018-11-20T00:00:00"/>
    <d v="2019-03-10T00:00:00"/>
    <s v="En Tiempo"/>
    <s v="Cádiz"/>
    <x v="3"/>
    <n v="275"/>
    <s v="Venta"/>
    <n v="48856.88"/>
    <n v="1276157"/>
    <n v="1020925.6"/>
    <n v="206374.52000000002"/>
    <s v="Iván"/>
    <x v="7"/>
  </r>
  <r>
    <n v="2733"/>
    <d v="2018-11-22T00:00:00"/>
    <d v="2019-03-15T00:00:00"/>
    <s v="En Tiempo"/>
    <s v="Málaga"/>
    <x v="1"/>
    <n v="124"/>
    <s v="Alquiler"/>
    <n v="25848.240000000002"/>
    <n v="705541"/>
    <n v="564432.80000000005"/>
    <n v="115259.95999999995"/>
    <s v="Carlos"/>
    <x v="2"/>
  </r>
  <r>
    <n v="2734"/>
    <d v="2018-11-23T00:00:00"/>
    <d v="2019-04-17T00:00:00"/>
    <s v="En Tiempo"/>
    <s v="Córdoba"/>
    <x v="2"/>
    <n v="276"/>
    <s v="Venta"/>
    <n v="48234.28"/>
    <n v="1270517"/>
    <n v="1016413.6"/>
    <n v="205869.12000000002"/>
    <s v="Carlos"/>
    <x v="11"/>
  </r>
  <r>
    <n v="2735"/>
    <d v="2018-11-27T00:00:00"/>
    <d v="2019-03-25T00:00:00"/>
    <s v="En Tiempo"/>
    <s v="Córdoba"/>
    <x v="6"/>
    <n v="54"/>
    <s v="Alquiler"/>
    <n v="10909.4"/>
    <n v="324845"/>
    <n v="259876"/>
    <n v="54059.6"/>
    <s v="Iván"/>
    <x v="1"/>
  </r>
  <r>
    <n v="2736"/>
    <d v="2018-11-28T00:00:00"/>
    <d v="2019-04-03T00:00:00"/>
    <s v="En Tiempo"/>
    <s v="Sevilla"/>
    <x v="0"/>
    <n v="43"/>
    <s v="Alquiler"/>
    <n v="13935.24"/>
    <n v="403691"/>
    <n v="322952.8"/>
    <n v="66802.960000000006"/>
    <s v="Iván"/>
    <x v="11"/>
  </r>
  <r>
    <n v="2737"/>
    <d v="2018-12-01T00:00:00"/>
    <d v="2019-05-07T00:00:00"/>
    <s v="Demorado"/>
    <s v="Cádiz"/>
    <x v="1"/>
    <n v="96"/>
    <s v="Venta"/>
    <n v="35614"/>
    <n v="942085"/>
    <n v="753668"/>
    <n v="152803"/>
    <s v="Carlos"/>
    <x v="9"/>
  </r>
  <r>
    <n v="2738"/>
    <d v="2018-12-02T00:00:00"/>
    <d v="2019-03-31T00:00:00"/>
    <s v="En Tiempo"/>
    <s v="Cádiz"/>
    <x v="3"/>
    <n v="110"/>
    <s v="Venta"/>
    <n v="42188.72"/>
    <n v="1115153"/>
    <n v="892122.4"/>
    <n v="180841.87999999998"/>
    <s v="Iván"/>
    <x v="12"/>
  </r>
  <r>
    <n v="2739"/>
    <d v="2018-12-02T00:00:00"/>
    <d v="2019-03-08T00:00:00"/>
    <s v="En Tiempo"/>
    <s v="Cádiz"/>
    <x v="1"/>
    <n v="91"/>
    <s v="Venta"/>
    <n v="30610.04"/>
    <n v="826461"/>
    <n v="661168.80000000005"/>
    <n v="134682.15999999995"/>
    <s v="Ángeles"/>
    <x v="5"/>
  </r>
  <r>
    <n v="2740"/>
    <d v="2018-12-04T00:00:00"/>
    <d v="2019-03-09T00:00:00"/>
    <s v="En Tiempo"/>
    <s v="Sevilla"/>
    <x v="6"/>
    <n v="255"/>
    <s v="Venta"/>
    <n v="87022.12"/>
    <n v="2234888"/>
    <n v="1787910.4"/>
    <n v="359955.4800000001"/>
    <s v="Carlos"/>
    <x v="11"/>
  </r>
  <r>
    <n v="2741"/>
    <d v="2018-12-06T00:00:00"/>
    <d v="2019-04-24T00:00:00"/>
    <s v="En Tiempo"/>
    <s v="Sevilla"/>
    <x v="6"/>
    <n v="132"/>
    <s v="Venta"/>
    <n v="46521.96"/>
    <n v="1223009"/>
    <n v="978407.2"/>
    <n v="198079.84000000005"/>
    <s v="Carlos"/>
    <x v="4"/>
  </r>
  <r>
    <n v="2742"/>
    <d v="2018-12-07T00:00:00"/>
    <d v="2019-03-13T00:00:00"/>
    <s v="En Tiempo"/>
    <s v="Sevilla"/>
    <x v="3"/>
    <n v="231"/>
    <s v="Venta"/>
    <n v="84486.16"/>
    <n v="2169689"/>
    <n v="1735751.2"/>
    <n v="349451.64"/>
    <s v="Arturo"/>
    <x v="1"/>
  </r>
  <r>
    <n v="2743"/>
    <d v="2018-12-09T00:00:00"/>
    <d v="2019-03-10T00:00:00"/>
    <s v="En Tiempo"/>
    <s v="Málaga"/>
    <x v="2"/>
    <n v="187"/>
    <s v="Venta"/>
    <n v="41478.239999999998"/>
    <n v="1096441"/>
    <n v="877152.8"/>
    <n v="177809.95999999996"/>
    <s v="Ángeles"/>
    <x v="8"/>
  </r>
  <r>
    <n v="2744"/>
    <d v="2018-12-10T00:00:00"/>
    <d v="2019-04-18T00:00:00"/>
    <s v="En Tiempo"/>
    <s v="Córdoba"/>
    <x v="6"/>
    <n v="250"/>
    <s v="Venta"/>
    <n v="85922.880000000005"/>
    <n v="2207107"/>
    <n v="1765685.6"/>
    <n v="355498.5199999999"/>
    <s v="Iván"/>
    <x v="15"/>
  </r>
  <r>
    <n v="2745"/>
    <d v="2018-12-11T00:00:00"/>
    <d v="2019-04-12T00:00:00"/>
    <s v="En Tiempo"/>
    <s v="Málaga"/>
    <x v="3"/>
    <n v="194"/>
    <s v="Venta"/>
    <n v="42283.839999999997"/>
    <n v="1113681"/>
    <n v="890944.8"/>
    <n v="180452.35999999996"/>
    <s v="Ángeles"/>
    <x v="6"/>
  </r>
  <r>
    <n v="2746"/>
    <d v="2018-12-13T00:00:00"/>
    <d v="2019-03-25T00:00:00"/>
    <s v="En Tiempo"/>
    <s v="Cádiz"/>
    <x v="4"/>
    <n v="192"/>
    <s v="Venta"/>
    <n v="42825.599999999999"/>
    <n v="1131425"/>
    <n v="905140"/>
    <n v="183459.4"/>
    <s v="Carlos"/>
    <x v="7"/>
  </r>
  <r>
    <n v="2747"/>
    <d v="2018-12-14T00:00:00"/>
    <d v="2019-03-31T00:00:00"/>
    <s v="En Tiempo"/>
    <s v="Córdoba"/>
    <x v="3"/>
    <n v="197"/>
    <s v="Venta"/>
    <n v="54590"/>
    <n v="1421685"/>
    <n v="1137348"/>
    <n v="229747"/>
    <s v="Carlos"/>
    <x v="5"/>
  </r>
  <r>
    <n v="2748"/>
    <d v="2018-12-15T00:00:00"/>
    <d v="2019-04-23T00:00:00"/>
    <s v="En Tiempo"/>
    <s v="Málaga"/>
    <x v="0"/>
    <n v="197"/>
    <s v="Venta"/>
    <n v="61790"/>
    <n v="1596285"/>
    <n v="1277028"/>
    <n v="257467"/>
    <s v="Carlos"/>
    <x v="3"/>
  </r>
  <r>
    <n v="2749"/>
    <d v="2018-12-17T00:00:00"/>
    <d v="2019-04-04T00:00:00"/>
    <s v="En Tiempo"/>
    <s v="Cádiz"/>
    <x v="5"/>
    <n v="177"/>
    <s v="Venta"/>
    <n v="56248.24"/>
    <n v="1457541"/>
    <n v="1166032.8"/>
    <n v="235259.95999999996"/>
    <s v="Ángeles"/>
    <x v="8"/>
  </r>
  <r>
    <n v="2750"/>
    <d v="2018-12-19T00:00:00"/>
    <d v="2019-03-26T00:00:00"/>
    <s v="En Tiempo"/>
    <s v="Córdoba"/>
    <x v="1"/>
    <n v="274"/>
    <s v="Venta"/>
    <n v="89156.64"/>
    <n v="2280551"/>
    <n v="1824440.8"/>
    <n v="366953.55999999994"/>
    <s v="Carlos"/>
    <x v="7"/>
  </r>
  <r>
    <n v="2751"/>
    <d v="2018-12-19T00:00:00"/>
    <d v="2019-03-20T00:00:00"/>
    <s v="En Tiempo"/>
    <s v="Málaga"/>
    <x v="0"/>
    <n v="209"/>
    <s v="Venta"/>
    <n v="55382.2"/>
    <n v="1445165"/>
    <n v="1156132"/>
    <n v="233650.8"/>
    <s v="Iván"/>
    <x v="10"/>
  </r>
  <r>
    <n v="2752"/>
    <d v="2018-12-20T00:00:00"/>
    <d v="2019-04-08T00:00:00"/>
    <s v="En Tiempo"/>
    <s v="Sevilla"/>
    <x v="2"/>
    <n v="44"/>
    <s v="Alquiler"/>
    <n v="8827.36"/>
    <n v="284069"/>
    <n v="227255.2"/>
    <n v="47986.439999999988"/>
    <s v="Carlos"/>
    <x v="6"/>
  </r>
  <r>
    <n v="2753"/>
    <d v="2018-12-21T00:00:00"/>
    <d v="2019-04-15T00:00:00"/>
    <s v="En Tiempo"/>
    <s v="Málaga"/>
    <x v="6"/>
    <n v="91"/>
    <s v="Venta"/>
    <n v="30003.8"/>
    <n v="812730"/>
    <n v="650184"/>
    <n v="132542.20000000001"/>
    <s v="Sabrina"/>
    <x v="15"/>
  </r>
  <r>
    <n v="2754"/>
    <d v="2018-12-25T00:00:00"/>
    <d v="2019-05-02T00:00:00"/>
    <s v="En Tiempo"/>
    <s v="Córdoba"/>
    <x v="6"/>
    <n v="77"/>
    <s v="Alquiler"/>
    <n v="27697.4"/>
    <n v="746245"/>
    <n v="596996"/>
    <n v="121551.6"/>
    <s v="Iván"/>
    <x v="1"/>
  </r>
  <r>
    <n v="2755"/>
    <d v="2018-12-30T00:00:00"/>
    <d v="2019-04-28T00:00:00"/>
    <s v="En Tiempo"/>
    <s v="Cádiz"/>
    <x v="5"/>
    <n v="259"/>
    <s v="Venta"/>
    <n v="41502.519999999997"/>
    <n v="1096973"/>
    <n v="877578.4"/>
    <n v="177892.08"/>
    <s v="Carlos"/>
    <x v="15"/>
  </r>
  <r>
    <n v="2756"/>
    <d v="2018-12-31T00:00:00"/>
    <d v="2019-05-05T00:00:00"/>
    <s v="En Tiempo"/>
    <s v="Córdoba"/>
    <x v="3"/>
    <n v="64"/>
    <s v="Alquiler"/>
    <n v="18548.12"/>
    <n v="520313"/>
    <n v="416250.4"/>
    <n v="85514.479999999981"/>
    <s v="Arturo"/>
    <x v="7"/>
  </r>
  <r>
    <n v="2757"/>
    <d v="2019-01-07T00:00:00"/>
    <d v="2019-04-20T00:00:00"/>
    <s v="En Tiempo"/>
    <s v="Cádiz"/>
    <x v="6"/>
    <n v="193"/>
    <s v="Venta"/>
    <n v="35276.76"/>
    <n v="940829"/>
    <n v="752663.2"/>
    <n v="152889.04000000004"/>
    <s v="Arturo"/>
    <x v="7"/>
  </r>
  <r>
    <n v="2758"/>
    <d v="2019-01-09T00:00:00"/>
    <d v="2019-04-17T00:00:00"/>
    <s v="En Tiempo"/>
    <s v="Sevilla"/>
    <x v="1"/>
    <n v="87"/>
    <s v="Alquiler"/>
    <n v="27192.84"/>
    <n v="746081"/>
    <n v="596864.80000000005"/>
    <n v="122023.35999999996"/>
    <s v="Romina"/>
    <x v="3"/>
  </r>
  <r>
    <n v="2759"/>
    <d v="2019-01-10T00:00:00"/>
    <d v="2019-04-30T00:00:00"/>
    <s v="En Tiempo"/>
    <s v="Córdoba"/>
    <x v="5"/>
    <n v="227"/>
    <s v="Venta"/>
    <n v="42214.32"/>
    <n v="1114343"/>
    <n v="891474.4"/>
    <n v="180654.27999999997"/>
    <s v="Ángeles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8EBCD-6EA8-425C-AEEB-F2BA4EAB7BD8}" name="TablaDinámica8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G10" firstHeaderRow="1" firstDataRow="2" firstDataCol="1"/>
  <pivotFields count="15">
    <pivotField showAll="0"/>
    <pivotField numFmtId="14" showAll="0"/>
    <pivotField numFmtId="14" showAll="0"/>
    <pivotField showAll="0"/>
    <pivotField showAll="0"/>
    <pivotField axis="axisRow" showAll="0">
      <items count="8">
        <item x="5"/>
        <item x="1"/>
        <item x="0"/>
        <item x="6"/>
        <item x="2"/>
        <item x="4"/>
        <item x="3"/>
        <item t="default"/>
      </items>
    </pivotField>
    <pivotField numFmtId="1" showAll="0"/>
    <pivotField showAll="0"/>
    <pivotField numFmtId="164" showAll="0"/>
    <pivotField numFmtId="164" showAll="0"/>
    <pivotField numFmtId="164" showAll="0"/>
    <pivotField dataField="1" numFmtId="164" showAll="0"/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axis="axisCol" showAll="0">
      <items count="6">
        <item sd="0" x="2"/>
        <item n="2" sd="0" x="1"/>
        <item n="3" sd="0" x="3"/>
        <item n="4" sd="0" x="4"/>
        <item sd="0" x="0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Ganancia" fld="11" subtotal="count" baseField="14" baseItem="4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9A98F-6D02-493A-BE95-6606DD2DC5B7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A2" firstHeaderRow="1" firstDataRow="1" firstDataCol="0"/>
  <pivotFields count="15">
    <pivotField showAll="0"/>
    <pivotField numFmtId="14" showAll="0"/>
    <pivotField numFmtId="14" showAll="0"/>
    <pivotField showAll="0"/>
    <pivotField showAll="0"/>
    <pivotField showAll="0"/>
    <pivotField numFmtId="1" showAll="0"/>
    <pivotField showAll="0"/>
    <pivotField numFmtId="164" showAll="0"/>
    <pivotField numFmtId="164" showAll="0"/>
    <pivotField numFmtId="164" showAll="0"/>
    <pivotField numFmtId="164" showAll="0"/>
    <pivotField showAll="0"/>
    <pivotField dataField="1"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 defaultSubtotal="0">
      <items count="5">
        <item x="0"/>
        <item x="1"/>
        <item x="2"/>
        <item x="3"/>
        <item x="4"/>
      </items>
    </pivotField>
  </pivotFields>
  <rowItems count="1">
    <i/>
  </rowItems>
  <colItems count="1">
    <i/>
  </colItems>
  <dataFields count="1">
    <dataField name="Promedio de Calificación Operación" fld="13" subtotal="average" baseField="9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273BA-2FDB-42B1-B347-94882B19654F}" name="TablaDinámica7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1" firstHeaderRow="1" firstDataRow="1" firstDataCol="1"/>
  <pivotFields count="15">
    <pivotField showAll="0"/>
    <pivotField numFmtId="14" showAll="0"/>
    <pivotField numFmtId="14" showAll="0"/>
    <pivotField showAll="0"/>
    <pivotField showAll="0"/>
    <pivotField axis="axisRow" showAll="0">
      <items count="8">
        <item x="5"/>
        <item x="1"/>
        <item x="0"/>
        <item x="6"/>
        <item x="2"/>
        <item x="4"/>
        <item x="3"/>
        <item t="default"/>
      </items>
    </pivotField>
    <pivotField numFmtId="1" showAll="0"/>
    <pivotField showAll="0"/>
    <pivotField numFmtId="164" showAll="0"/>
    <pivotField numFmtId="164" showAll="0"/>
    <pivotField numFmtId="164" showAll="0"/>
    <pivotField dataField="1" numFmtId="164" showAll="0"/>
    <pivotField showAll="0"/>
    <pivotField showAll="0">
      <items count="18">
        <item x="16"/>
        <item x="14"/>
        <item x="5"/>
        <item x="8"/>
        <item x="15"/>
        <item x="10"/>
        <item x="9"/>
        <item x="7"/>
        <item x="13"/>
        <item x="4"/>
        <item x="11"/>
        <item x="3"/>
        <item x="0"/>
        <item x="2"/>
        <item x="12"/>
        <item x="1"/>
        <item x="6"/>
        <item t="default"/>
      </items>
    </pivotField>
    <pivotField showAll="0">
      <items count="6">
        <item x="2"/>
        <item x="1"/>
        <item x="3"/>
        <item x="4"/>
        <item x="0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uenta de Ganancia" fld="1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9A189-0947-4AD4-AFE9-2FA65D1E4636}" name="TablaDiná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B6" firstHeaderRow="1" firstDataRow="1" firstDataCol="1"/>
  <pivotFields count="14">
    <pivotField dataField="1" showAll="0"/>
    <pivotField numFmtId="14" showAll="0"/>
    <pivotField numFmtId="14" showAll="0"/>
    <pivotField axis="axisRow" showAll="0" sortType="descending">
      <items count="3">
        <item x="1"/>
        <item x="0"/>
        <item t="default"/>
      </items>
    </pivotField>
    <pivotField showAll="0"/>
    <pivotField showAll="0"/>
    <pivotField numFmtId="1" showAll="0"/>
    <pivotField showAll="0"/>
    <pivotField numFmtId="164" showAll="0"/>
    <pivotField numFmtId="164" showAll="0"/>
    <pivotField numFmtId="164" showAll="0"/>
    <pivotField numFmtId="164"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uenta de Id Operación" fld="0" subtotal="count" baseField="3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B9F10-3C45-430A-B6D6-DF320A9B9B2F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B46" firstHeaderRow="1" firstDataRow="1" firstDataCol="1"/>
  <pivotFields count="15"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" showAll="0"/>
    <pivotField showAll="0"/>
    <pivotField numFmtId="164" showAll="0"/>
    <pivotField numFmtId="164" showAll="0"/>
    <pivotField numFmtId="164" showAll="0"/>
    <pivotField dataField="1" numFmtId="164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2"/>
  </rowFields>
  <rowItems count="43"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a de Ganancia" fld="10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A7A93-C092-4DD4-B206-E28096B36830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6" firstHeaderRow="1" firstDataRow="1" firstDataCol="1"/>
  <pivotFields count="15">
    <pivotField showAll="0"/>
    <pivotField numFmtId="14" showAll="0"/>
    <pivotField numFmtId="14" showAll="0"/>
    <pivotField axis="axisRow" showAll="0">
      <items count="5">
        <item x="3"/>
        <item x="1"/>
        <item x="0"/>
        <item x="2"/>
        <item t="default"/>
      </items>
    </pivotField>
    <pivotField showAll="0"/>
    <pivotField numFmtId="1" showAll="0"/>
    <pivotField showAll="0"/>
    <pivotField numFmtId="164" showAll="0"/>
    <pivotField numFmtId="164" showAll="0"/>
    <pivotField numFmtId="164" showAll="0"/>
    <pivotField dataField="1" numFmtId="164" showAll="0"/>
    <pivotField showAll="0"/>
    <pivotField showAll="0"/>
    <pivotField showAll="0" defaultSubtotal="0"/>
    <pivotField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Ganancia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8C733-9366-4F2F-9FA3-57F138F2076C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4" firstHeaderRow="1" firstDataRow="1" firstDataCol="1"/>
  <pivotFields count="15">
    <pivotField showAll="0"/>
    <pivotField numFmtId="14" showAll="0"/>
    <pivotField numFmtId="14" showAll="0"/>
    <pivotField showAll="0"/>
    <pivotField showAll="0"/>
    <pivotField numFmtId="1" showAll="0"/>
    <pivotField axis="axisRow" showAll="0" sortType="descending">
      <items count="3">
        <item x="0"/>
        <item x="1"/>
        <item t="default"/>
      </items>
    </pivotField>
    <pivotField numFmtId="164" showAll="0"/>
    <pivotField numFmtId="164" showAll="0"/>
    <pivotField numFmtId="164" showAll="0"/>
    <pivotField dataField="1" numFmtId="164" showAll="0"/>
    <pivotField showAll="0"/>
    <pivotField showAll="0"/>
    <pivotField showAll="0" defaultSubtotal="0"/>
    <pivotField showAll="0" defaultSubtota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uenta de Ganancia" fld="10" subtotal="count" baseField="6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1B8A-0A4C-4C3A-B554-F2DE69D5B2B7}">
  <dimension ref="A1:G10"/>
  <sheetViews>
    <sheetView topLeftCell="A10" workbookViewId="0">
      <selection activeCell="J25" sqref="J25"/>
    </sheetView>
  </sheetViews>
  <sheetFormatPr baseColWidth="10" defaultRowHeight="15" x14ac:dyDescent="0.25"/>
  <cols>
    <col min="1" max="1" width="18.7109375" bestFit="1" customWidth="1"/>
    <col min="2" max="2" width="22.42578125" bestFit="1" customWidth="1"/>
    <col min="3" max="3" width="2" bestFit="1" customWidth="1"/>
    <col min="4" max="4" width="4" bestFit="1" customWidth="1"/>
    <col min="5" max="5" width="5" bestFit="1" customWidth="1"/>
    <col min="6" max="6" width="4" bestFit="1" customWidth="1"/>
    <col min="7" max="7" width="12.5703125" bestFit="1" customWidth="1"/>
    <col min="8" max="8" width="8" bestFit="1" customWidth="1"/>
    <col min="9" max="9" width="12.5703125" bestFit="1" customWidth="1"/>
  </cols>
  <sheetData>
    <row r="1" spans="1:7" x14ac:dyDescent="0.25">
      <c r="A1" s="4" t="s">
        <v>56</v>
      </c>
      <c r="B1" s="4" t="s">
        <v>59</v>
      </c>
    </row>
    <row r="2" spans="1:7" x14ac:dyDescent="0.25">
      <c r="A2" s="4" t="s">
        <v>32</v>
      </c>
      <c r="B2">
        <v>1</v>
      </c>
      <c r="C2" t="s">
        <v>63</v>
      </c>
      <c r="D2" t="s">
        <v>62</v>
      </c>
      <c r="E2" t="s">
        <v>64</v>
      </c>
      <c r="F2">
        <v>5</v>
      </c>
      <c r="G2" t="s">
        <v>33</v>
      </c>
    </row>
    <row r="3" spans="1:7" x14ac:dyDescent="0.25">
      <c r="A3" s="5" t="s">
        <v>13</v>
      </c>
      <c r="D3">
        <v>106</v>
      </c>
      <c r="E3">
        <v>254</v>
      </c>
      <c r="F3">
        <v>25</v>
      </c>
      <c r="G3">
        <v>385</v>
      </c>
    </row>
    <row r="4" spans="1:7" x14ac:dyDescent="0.25">
      <c r="A4" s="5" t="s">
        <v>27</v>
      </c>
      <c r="C4">
        <v>1</v>
      </c>
      <c r="D4">
        <v>104</v>
      </c>
      <c r="E4">
        <v>287</v>
      </c>
      <c r="F4">
        <v>36</v>
      </c>
      <c r="G4">
        <v>428</v>
      </c>
    </row>
    <row r="5" spans="1:7" x14ac:dyDescent="0.25">
      <c r="A5" s="5" t="s">
        <v>24</v>
      </c>
      <c r="D5">
        <v>90</v>
      </c>
      <c r="E5">
        <v>279</v>
      </c>
      <c r="F5">
        <v>20</v>
      </c>
      <c r="G5">
        <v>389</v>
      </c>
    </row>
    <row r="6" spans="1:7" x14ac:dyDescent="0.25">
      <c r="A6" s="5" t="s">
        <v>25</v>
      </c>
      <c r="D6">
        <v>94</v>
      </c>
      <c r="E6">
        <v>243</v>
      </c>
      <c r="F6">
        <v>21</v>
      </c>
      <c r="G6">
        <v>358</v>
      </c>
    </row>
    <row r="7" spans="1:7" x14ac:dyDescent="0.25">
      <c r="A7" s="5" t="s">
        <v>26</v>
      </c>
      <c r="D7">
        <v>93</v>
      </c>
      <c r="E7">
        <v>246</v>
      </c>
      <c r="F7">
        <v>35</v>
      </c>
      <c r="G7">
        <v>374</v>
      </c>
    </row>
    <row r="8" spans="1:7" x14ac:dyDescent="0.25">
      <c r="A8" s="5" t="s">
        <v>28</v>
      </c>
      <c r="D8">
        <v>121</v>
      </c>
      <c r="E8">
        <v>260</v>
      </c>
      <c r="F8">
        <v>22</v>
      </c>
      <c r="G8">
        <v>403</v>
      </c>
    </row>
    <row r="9" spans="1:7" x14ac:dyDescent="0.25">
      <c r="A9" s="5" t="s">
        <v>29</v>
      </c>
      <c r="B9">
        <v>1</v>
      </c>
      <c r="D9">
        <v>111</v>
      </c>
      <c r="E9">
        <v>280</v>
      </c>
      <c r="F9">
        <v>30</v>
      </c>
      <c r="G9">
        <v>422</v>
      </c>
    </row>
    <row r="10" spans="1:7" x14ac:dyDescent="0.25">
      <c r="A10" s="5" t="s">
        <v>33</v>
      </c>
      <c r="B10">
        <v>1</v>
      </c>
      <c r="C10">
        <v>1</v>
      </c>
      <c r="D10">
        <v>719</v>
      </c>
      <c r="E10">
        <v>1849</v>
      </c>
      <c r="F10">
        <v>189</v>
      </c>
      <c r="G10">
        <v>2759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3964-8433-4541-98C4-FCB441561C74}">
  <dimension ref="A1:B9"/>
  <sheetViews>
    <sheetView workbookViewId="0">
      <selection activeCell="K5" sqref="K5"/>
    </sheetView>
  </sheetViews>
  <sheetFormatPr baseColWidth="10" defaultRowHeight="15" x14ac:dyDescent="0.25"/>
  <cols>
    <col min="1" max="1" width="33.140625" bestFit="1" customWidth="1"/>
  </cols>
  <sheetData>
    <row r="1" spans="1:2" x14ac:dyDescent="0.25">
      <c r="A1" t="s">
        <v>65</v>
      </c>
    </row>
    <row r="2" spans="1:2" x14ac:dyDescent="0.25">
      <c r="A2" s="33">
        <v>4.302065965929688</v>
      </c>
    </row>
    <row r="4" spans="1:2" x14ac:dyDescent="0.25">
      <c r="A4" t="s">
        <v>66</v>
      </c>
      <c r="B4">
        <v>20</v>
      </c>
    </row>
    <row r="5" spans="1:2" x14ac:dyDescent="0.25">
      <c r="A5" t="s">
        <v>67</v>
      </c>
      <c r="B5">
        <v>20</v>
      </c>
    </row>
    <row r="6" spans="1:2" x14ac:dyDescent="0.25">
      <c r="A6" t="s">
        <v>68</v>
      </c>
      <c r="B6">
        <v>20</v>
      </c>
    </row>
    <row r="7" spans="1:2" x14ac:dyDescent="0.25">
      <c r="A7" t="s">
        <v>69</v>
      </c>
      <c r="B7">
        <v>20</v>
      </c>
    </row>
    <row r="8" spans="1:2" x14ac:dyDescent="0.25">
      <c r="A8" t="s">
        <v>70</v>
      </c>
      <c r="B8">
        <v>20</v>
      </c>
    </row>
    <row r="9" spans="1:2" x14ac:dyDescent="0.25">
      <c r="A9" t="s">
        <v>71</v>
      </c>
      <c r="B9">
        <v>100</v>
      </c>
    </row>
  </sheetData>
  <phoneticPr fontId="3" type="noConversion"/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5328E-28E8-4611-92D4-5962669D2E89}">
  <dimension ref="A1:A2"/>
  <sheetViews>
    <sheetView tabSelected="1" workbookViewId="0">
      <selection activeCell="P7" sqref="P7"/>
    </sheetView>
  </sheetViews>
  <sheetFormatPr baseColWidth="10" defaultRowHeight="15" x14ac:dyDescent="0.25"/>
  <sheetData>
    <row r="1" s="34" customFormat="1" x14ac:dyDescent="0.25"/>
    <row r="2" s="34" customFormat="1" x14ac:dyDescent="0.25"/>
  </sheetData>
  <mergeCells count="1">
    <mergeCell ref="A1:XFD2"/>
  </mergeCells>
  <pageMargins left="0.7" right="0.7" top="0.75" bottom="0.75" header="0.3" footer="0.3"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FCC35-BE44-451C-AEBD-13D23685B34C}">
  <dimension ref="A3:F11"/>
  <sheetViews>
    <sheetView workbookViewId="0">
      <selection activeCell="E4" sqref="E4:F11"/>
    </sheetView>
  </sheetViews>
  <sheetFormatPr baseColWidth="10" defaultRowHeight="15" x14ac:dyDescent="0.25"/>
  <cols>
    <col min="1" max="1" width="17.5703125" bestFit="1" customWidth="1"/>
    <col min="2" max="2" width="18.7109375" bestFit="1" customWidth="1"/>
    <col min="5" max="5" width="16.5703125" customWidth="1"/>
  </cols>
  <sheetData>
    <row r="3" spans="1:6" x14ac:dyDescent="0.25">
      <c r="A3" s="4" t="s">
        <v>32</v>
      </c>
      <c r="B3" t="s">
        <v>56</v>
      </c>
    </row>
    <row r="4" spans="1:6" x14ac:dyDescent="0.25">
      <c r="A4" s="5" t="s">
        <v>13</v>
      </c>
      <c r="B4">
        <v>385</v>
      </c>
      <c r="E4" t="s">
        <v>13</v>
      </c>
      <c r="F4">
        <f>GETPIVOTDATA("Ganancia",$A$3,"Tipo de Inmueble","Casa")</f>
        <v>385</v>
      </c>
    </row>
    <row r="5" spans="1:6" x14ac:dyDescent="0.25">
      <c r="A5" s="5" t="s">
        <v>27</v>
      </c>
      <c r="B5">
        <v>428</v>
      </c>
      <c r="E5" t="s">
        <v>27</v>
      </c>
      <c r="F5">
        <f>GETPIVOTDATA("Ganancia",$A$3,"Tipo de Inmueble","Departamento")</f>
        <v>428</v>
      </c>
    </row>
    <row r="6" spans="1:6" x14ac:dyDescent="0.25">
      <c r="A6" s="5" t="s">
        <v>24</v>
      </c>
      <c r="B6">
        <v>389</v>
      </c>
      <c r="E6" t="s">
        <v>24</v>
      </c>
      <c r="F6">
        <f>GETPIVOTDATA("Ganancia",$A$3,"Tipo de Inmueble","Depósito")</f>
        <v>389</v>
      </c>
    </row>
    <row r="7" spans="1:6" x14ac:dyDescent="0.25">
      <c r="A7" s="5" t="s">
        <v>25</v>
      </c>
      <c r="B7">
        <v>358</v>
      </c>
      <c r="E7" t="s">
        <v>25</v>
      </c>
      <c r="F7">
        <f>GETPIVOTDATA("Ganancia",$A$3,"Tipo de Inmueble","Estacionamiento")</f>
        <v>358</v>
      </c>
    </row>
    <row r="8" spans="1:6" x14ac:dyDescent="0.25">
      <c r="A8" s="5" t="s">
        <v>26</v>
      </c>
      <c r="B8">
        <v>374</v>
      </c>
      <c r="E8" t="s">
        <v>26</v>
      </c>
      <c r="F8">
        <f>GETPIVOTDATA("Ganancia",$A$3,"Tipo de Inmueble","Local Comercial")</f>
        <v>374</v>
      </c>
    </row>
    <row r="9" spans="1:6" x14ac:dyDescent="0.25">
      <c r="A9" s="5" t="s">
        <v>28</v>
      </c>
      <c r="B9">
        <v>403</v>
      </c>
      <c r="E9" t="s">
        <v>28</v>
      </c>
      <c r="F9">
        <f>GETPIVOTDATA("Ganancia",$A$3,"Tipo de Inmueble","Oficinas")</f>
        <v>403</v>
      </c>
    </row>
    <row r="10" spans="1:6" x14ac:dyDescent="0.25">
      <c r="A10" s="5" t="s">
        <v>29</v>
      </c>
      <c r="B10">
        <v>422</v>
      </c>
      <c r="E10" t="s">
        <v>29</v>
      </c>
      <c r="F10">
        <f>GETPIVOTDATA("Ganancia",$A$3,"Tipo de Inmueble","Terreno")</f>
        <v>422</v>
      </c>
    </row>
    <row r="11" spans="1:6" x14ac:dyDescent="0.25">
      <c r="A11" s="5" t="s">
        <v>33</v>
      </c>
      <c r="B11">
        <v>2759</v>
      </c>
      <c r="E11" t="s">
        <v>33</v>
      </c>
      <c r="F11">
        <f>GETPIVOTDATA("Ganancia",$A$3)</f>
        <v>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FFF0D-B714-4028-B7E9-2D56AC180EDE}">
  <dimension ref="A3:C6"/>
  <sheetViews>
    <sheetView topLeftCell="A3" workbookViewId="0">
      <selection activeCell="C4" sqref="C4"/>
    </sheetView>
  </sheetViews>
  <sheetFormatPr baseColWidth="10" defaultRowHeight="15" x14ac:dyDescent="0.25"/>
  <cols>
    <col min="1" max="1" width="17.5703125" bestFit="1" customWidth="1"/>
    <col min="2" max="2" width="22" bestFit="1" customWidth="1"/>
  </cols>
  <sheetData>
    <row r="3" spans="1:3" x14ac:dyDescent="0.25">
      <c r="A3" s="4" t="s">
        <v>32</v>
      </c>
      <c r="B3" t="s">
        <v>58</v>
      </c>
    </row>
    <row r="4" spans="1:3" x14ac:dyDescent="0.25">
      <c r="A4" s="5" t="s">
        <v>61</v>
      </c>
      <c r="B4">
        <v>666</v>
      </c>
      <c r="C4" s="32">
        <f>GETPIVOTDATA("Id Operación",$A$3,"Eficiencia","En Tiempo")/GETPIVOTDATA("Id Operación",$A$3)</f>
        <v>0.24139180862631388</v>
      </c>
    </row>
    <row r="5" spans="1:3" x14ac:dyDescent="0.25">
      <c r="A5" s="5" t="s">
        <v>60</v>
      </c>
      <c r="B5">
        <v>2093</v>
      </c>
      <c r="C5" s="32">
        <f>GETPIVOTDATA("Id Operación",$A$3,"Eficiencia","Demorado")/GETPIVOTDATA("Id Operación",$A$3)</f>
        <v>0.75860819137368607</v>
      </c>
    </row>
    <row r="6" spans="1:3" x14ac:dyDescent="0.25">
      <c r="A6" s="5" t="s">
        <v>33</v>
      </c>
      <c r="B6">
        <v>2759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58C9-A2D0-4FAF-A5E6-E7A98024F259}">
  <dimension ref="A1:N2760"/>
  <sheetViews>
    <sheetView topLeftCell="C1" workbookViewId="0">
      <selection activeCell="N1" sqref="N1"/>
    </sheetView>
  </sheetViews>
  <sheetFormatPr baseColWidth="10" defaultRowHeight="15" x14ac:dyDescent="0.25"/>
  <cols>
    <col min="1" max="1" width="14.42578125" customWidth="1"/>
    <col min="2" max="2" width="12.28515625" style="2" customWidth="1"/>
    <col min="3" max="3" width="17.85546875" style="2" customWidth="1"/>
    <col min="5" max="5" width="18.7109375" customWidth="1"/>
    <col min="6" max="6" width="16.42578125" style="3" customWidth="1"/>
    <col min="7" max="7" width="12.28515625" customWidth="1"/>
    <col min="8" max="8" width="19.140625" style="1" customWidth="1"/>
    <col min="9" max="9" width="23.5703125" style="1" customWidth="1"/>
    <col min="10" max="10" width="22" style="1" customWidth="1"/>
    <col min="11" max="11" width="11.5703125" style="1" customWidth="1"/>
    <col min="12" max="12" width="12" customWidth="1"/>
    <col min="13" max="13" width="22.85546875" customWidth="1"/>
  </cols>
  <sheetData>
    <row r="1" spans="1:14" x14ac:dyDescent="0.25">
      <c r="A1" s="11" t="s">
        <v>0</v>
      </c>
      <c r="B1" s="12" t="s">
        <v>1</v>
      </c>
      <c r="C1" s="12" t="s">
        <v>9</v>
      </c>
      <c r="D1" s="12" t="s">
        <v>57</v>
      </c>
      <c r="E1" s="13" t="s">
        <v>3</v>
      </c>
      <c r="F1" s="13" t="s">
        <v>30</v>
      </c>
      <c r="G1" s="14" t="s">
        <v>4</v>
      </c>
      <c r="H1" s="13" t="s">
        <v>2</v>
      </c>
      <c r="I1" s="15" t="s">
        <v>5</v>
      </c>
      <c r="J1" s="15" t="s">
        <v>6</v>
      </c>
      <c r="K1" s="15" t="s">
        <v>7</v>
      </c>
      <c r="L1" s="15" t="s">
        <v>8</v>
      </c>
      <c r="M1" s="13" t="s">
        <v>10</v>
      </c>
      <c r="N1" s="16" t="s">
        <v>31</v>
      </c>
    </row>
    <row r="2" spans="1:14" x14ac:dyDescent="0.25">
      <c r="A2" s="17">
        <v>1</v>
      </c>
      <c r="B2" s="18">
        <v>42370</v>
      </c>
      <c r="C2" s="18">
        <v>42540</v>
      </c>
      <c r="D2" s="18" t="str">
        <f>IF(Operaciones!$C2-Operaciones!$B2&gt;=150,"Demorado","En Tiempo")</f>
        <v>Demorado</v>
      </c>
      <c r="E2" s="19" t="s">
        <v>21</v>
      </c>
      <c r="F2" s="19" t="s">
        <v>24</v>
      </c>
      <c r="G2" s="20">
        <v>285</v>
      </c>
      <c r="H2" s="19" t="s">
        <v>12</v>
      </c>
      <c r="I2" s="21">
        <v>84689.12</v>
      </c>
      <c r="J2" s="21">
        <v>2170388</v>
      </c>
      <c r="K2" s="21">
        <v>1736310.4</v>
      </c>
      <c r="L2" s="21">
        <v>349388.4800000001</v>
      </c>
      <c r="M2" s="19" t="s">
        <v>14</v>
      </c>
      <c r="N2" s="22">
        <v>4.5999999999999996</v>
      </c>
    </row>
    <row r="3" spans="1:14" x14ac:dyDescent="0.25">
      <c r="A3" s="23">
        <v>2</v>
      </c>
      <c r="B3" s="24">
        <v>42370</v>
      </c>
      <c r="C3" s="24">
        <v>42479</v>
      </c>
      <c r="D3" s="24" t="str">
        <f>IF(Operaciones!$C3-Operaciones!$B3&gt;=150,"Demorado","En Tiempo")</f>
        <v>En Tiempo</v>
      </c>
      <c r="E3" s="25" t="s">
        <v>23</v>
      </c>
      <c r="F3" s="25" t="s">
        <v>27</v>
      </c>
      <c r="G3" s="26">
        <v>194</v>
      </c>
      <c r="H3" s="25" t="s">
        <v>12</v>
      </c>
      <c r="I3" s="27">
        <v>77155.960000000006</v>
      </c>
      <c r="J3" s="27">
        <v>1981909</v>
      </c>
      <c r="K3" s="27">
        <v>1585527.2</v>
      </c>
      <c r="L3" s="27">
        <v>319225.84000000003</v>
      </c>
      <c r="M3" s="25" t="s">
        <v>15</v>
      </c>
      <c r="N3" s="28">
        <v>4.9000000000000004</v>
      </c>
    </row>
    <row r="4" spans="1:14" x14ac:dyDescent="0.25">
      <c r="A4" s="17">
        <v>3</v>
      </c>
      <c r="B4" s="18">
        <v>42370</v>
      </c>
      <c r="C4" s="18">
        <v>42682</v>
      </c>
      <c r="D4" s="18" t="str">
        <f>IF(Operaciones!$C4-Operaciones!$B4&gt;=150,"Demorado","En Tiempo")</f>
        <v>Demorado</v>
      </c>
      <c r="E4" s="19" t="s">
        <v>23</v>
      </c>
      <c r="F4" s="19" t="s">
        <v>26</v>
      </c>
      <c r="G4" s="20">
        <v>76</v>
      </c>
      <c r="H4" s="19" t="s">
        <v>11</v>
      </c>
      <c r="I4" s="21">
        <v>27367.64</v>
      </c>
      <c r="J4" s="21">
        <v>748901</v>
      </c>
      <c r="K4" s="21">
        <v>599120.80000000005</v>
      </c>
      <c r="L4" s="21">
        <v>122412.55999999995</v>
      </c>
      <c r="M4" s="19" t="s">
        <v>16</v>
      </c>
      <c r="N4" s="22">
        <v>4.9000000000000004</v>
      </c>
    </row>
    <row r="5" spans="1:14" x14ac:dyDescent="0.25">
      <c r="A5" s="23">
        <v>4</v>
      </c>
      <c r="B5" s="24">
        <v>42371</v>
      </c>
      <c r="C5" s="24">
        <v>42487</v>
      </c>
      <c r="D5" s="24" t="str">
        <f>IF(Operaciones!$C5-Operaciones!$B5&gt;=150,"Demorado","En Tiempo")</f>
        <v>En Tiempo</v>
      </c>
      <c r="E5" s="25" t="s">
        <v>21</v>
      </c>
      <c r="F5" s="25" t="s">
        <v>29</v>
      </c>
      <c r="G5" s="26">
        <v>280</v>
      </c>
      <c r="H5" s="25" t="s">
        <v>12</v>
      </c>
      <c r="I5" s="27">
        <v>71530</v>
      </c>
      <c r="J5" s="27">
        <v>1851935</v>
      </c>
      <c r="K5" s="27">
        <v>1481548</v>
      </c>
      <c r="L5" s="27">
        <v>298857</v>
      </c>
      <c r="M5" s="25" t="s">
        <v>17</v>
      </c>
      <c r="N5" s="28">
        <v>4.7</v>
      </c>
    </row>
    <row r="6" spans="1:14" x14ac:dyDescent="0.25">
      <c r="A6" s="17">
        <v>5</v>
      </c>
      <c r="B6" s="18">
        <v>42371</v>
      </c>
      <c r="C6" s="18">
        <v>42561</v>
      </c>
      <c r="D6" s="18" t="str">
        <f>IF(Operaciones!$C6-Operaciones!$B6&gt;=150,"Demorado","En Tiempo")</f>
        <v>Demorado</v>
      </c>
      <c r="E6" s="19" t="s">
        <v>20</v>
      </c>
      <c r="F6" s="19" t="s">
        <v>27</v>
      </c>
      <c r="G6" s="20">
        <v>148</v>
      </c>
      <c r="H6" s="19" t="s">
        <v>12</v>
      </c>
      <c r="I6" s="21">
        <v>44516.959999999999</v>
      </c>
      <c r="J6" s="21">
        <v>1174509</v>
      </c>
      <c r="K6" s="21">
        <v>939607.2</v>
      </c>
      <c r="L6" s="21">
        <v>190384.84000000005</v>
      </c>
      <c r="M6" s="19" t="s">
        <v>18</v>
      </c>
      <c r="N6" s="22">
        <v>4.5</v>
      </c>
    </row>
    <row r="7" spans="1:14" x14ac:dyDescent="0.25">
      <c r="A7" s="23">
        <v>6</v>
      </c>
      <c r="B7" s="24">
        <v>42372</v>
      </c>
      <c r="C7" s="24">
        <v>42618</v>
      </c>
      <c r="D7" s="24" t="str">
        <f>IF(Operaciones!$C7-Operaciones!$B7&gt;=150,"Demorado","En Tiempo")</f>
        <v>Demorado</v>
      </c>
      <c r="E7" s="25" t="s">
        <v>22</v>
      </c>
      <c r="F7" s="25" t="s">
        <v>26</v>
      </c>
      <c r="G7" s="26">
        <v>124</v>
      </c>
      <c r="H7" s="25" t="s">
        <v>12</v>
      </c>
      <c r="I7" s="27">
        <v>37090.239999999998</v>
      </c>
      <c r="J7" s="27">
        <v>989641</v>
      </c>
      <c r="K7" s="27">
        <v>791712.8</v>
      </c>
      <c r="L7" s="27">
        <v>160837.95999999996</v>
      </c>
      <c r="M7" s="25" t="s">
        <v>15</v>
      </c>
      <c r="N7" s="28">
        <v>4.3</v>
      </c>
    </row>
    <row r="8" spans="1:14" x14ac:dyDescent="0.25">
      <c r="A8" s="17">
        <v>7</v>
      </c>
      <c r="B8" s="18">
        <v>42372</v>
      </c>
      <c r="C8" s="18">
        <v>42528</v>
      </c>
      <c r="D8" s="18" t="str">
        <f>IF(Operaciones!$C8-Operaciones!$B8&gt;=150,"Demorado","En Tiempo")</f>
        <v>Demorado</v>
      </c>
      <c r="E8" s="19" t="s">
        <v>23</v>
      </c>
      <c r="F8" s="19" t="s">
        <v>28</v>
      </c>
      <c r="G8" s="20">
        <v>64</v>
      </c>
      <c r="H8" s="19" t="s">
        <v>11</v>
      </c>
      <c r="I8" s="21">
        <v>15565.44</v>
      </c>
      <c r="J8" s="21">
        <v>443171</v>
      </c>
      <c r="K8" s="21">
        <v>354536.8</v>
      </c>
      <c r="L8" s="21">
        <v>73068.760000000009</v>
      </c>
      <c r="M8" s="19" t="s">
        <v>15</v>
      </c>
      <c r="N8" s="22">
        <v>3.6</v>
      </c>
    </row>
    <row r="9" spans="1:14" x14ac:dyDescent="0.25">
      <c r="A9" s="23">
        <v>8</v>
      </c>
      <c r="B9" s="24">
        <v>42372</v>
      </c>
      <c r="C9" s="24">
        <v>42674</v>
      </c>
      <c r="D9" s="24" t="str">
        <f>IF(Operaciones!$C9-Operaciones!$B9&gt;=150,"Demorado","En Tiempo")</f>
        <v>Demorado</v>
      </c>
      <c r="E9" s="25" t="s">
        <v>21</v>
      </c>
      <c r="F9" s="25" t="s">
        <v>27</v>
      </c>
      <c r="G9" s="26">
        <v>231</v>
      </c>
      <c r="H9" s="25" t="s">
        <v>12</v>
      </c>
      <c r="I9" s="27">
        <v>85596</v>
      </c>
      <c r="J9" s="27">
        <v>2194960</v>
      </c>
      <c r="K9" s="27">
        <v>1755968</v>
      </c>
      <c r="L9" s="27">
        <v>353396</v>
      </c>
      <c r="M9" s="25" t="s">
        <v>17</v>
      </c>
      <c r="N9" s="28">
        <v>4.9000000000000004</v>
      </c>
    </row>
    <row r="10" spans="1:14" x14ac:dyDescent="0.25">
      <c r="A10" s="17">
        <v>9</v>
      </c>
      <c r="B10" s="18">
        <v>42373</v>
      </c>
      <c r="C10" s="18">
        <v>42732</v>
      </c>
      <c r="D10" s="18" t="str">
        <f>IF(Operaciones!$C10-Operaciones!$B10&gt;=150,"Demorado","En Tiempo")</f>
        <v>Demorado</v>
      </c>
      <c r="E10" s="19" t="s">
        <v>20</v>
      </c>
      <c r="F10" s="19" t="s">
        <v>29</v>
      </c>
      <c r="G10" s="20">
        <v>102</v>
      </c>
      <c r="H10" s="19" t="s">
        <v>12</v>
      </c>
      <c r="I10" s="21">
        <v>40358.199999999997</v>
      </c>
      <c r="J10" s="21">
        <v>1060865</v>
      </c>
      <c r="K10" s="21">
        <v>848692</v>
      </c>
      <c r="L10" s="21">
        <v>171814.8</v>
      </c>
      <c r="M10" s="19" t="s">
        <v>17</v>
      </c>
      <c r="N10" s="22">
        <v>4.5</v>
      </c>
    </row>
    <row r="11" spans="1:14" x14ac:dyDescent="0.25">
      <c r="A11" s="23">
        <v>10</v>
      </c>
      <c r="B11" s="24">
        <v>42373</v>
      </c>
      <c r="C11" s="24">
        <v>42649</v>
      </c>
      <c r="D11" s="24" t="str">
        <f>IF(Operaciones!$C11-Operaciones!$B11&gt;=150,"Demorado","En Tiempo")</f>
        <v>Demorado</v>
      </c>
      <c r="E11" s="25" t="s">
        <v>22</v>
      </c>
      <c r="F11" s="25" t="s">
        <v>27</v>
      </c>
      <c r="G11" s="26">
        <v>293</v>
      </c>
      <c r="H11" s="25" t="s">
        <v>12</v>
      </c>
      <c r="I11" s="27">
        <v>80843.72</v>
      </c>
      <c r="J11" s="27">
        <v>2079253</v>
      </c>
      <c r="K11" s="27">
        <v>1663402.4</v>
      </c>
      <c r="L11" s="27">
        <v>335006.88000000012</v>
      </c>
      <c r="M11" s="25" t="s">
        <v>16</v>
      </c>
      <c r="N11" s="28">
        <v>4.5</v>
      </c>
    </row>
    <row r="12" spans="1:14" x14ac:dyDescent="0.25">
      <c r="A12" s="17">
        <v>11</v>
      </c>
      <c r="B12" s="18">
        <v>42373</v>
      </c>
      <c r="C12" s="18">
        <v>42671</v>
      </c>
      <c r="D12" s="18" t="str">
        <f>IF(Operaciones!$C12-Operaciones!$B12&gt;=150,"Demorado","En Tiempo")</f>
        <v>Demorado</v>
      </c>
      <c r="E12" s="19" t="s">
        <v>23</v>
      </c>
      <c r="F12" s="19" t="s">
        <v>29</v>
      </c>
      <c r="G12" s="20">
        <v>117</v>
      </c>
      <c r="H12" s="19" t="s">
        <v>11</v>
      </c>
      <c r="I12" s="21">
        <v>23982.720000000001</v>
      </c>
      <c r="J12" s="21">
        <v>663553</v>
      </c>
      <c r="K12" s="21">
        <v>530842.4</v>
      </c>
      <c r="L12" s="21">
        <v>108727.87999999998</v>
      </c>
      <c r="M12" s="19" t="s">
        <v>15</v>
      </c>
      <c r="N12" s="22">
        <v>5</v>
      </c>
    </row>
    <row r="13" spans="1:14" x14ac:dyDescent="0.25">
      <c r="A13" s="23">
        <v>12</v>
      </c>
      <c r="B13" s="24">
        <v>42373</v>
      </c>
      <c r="C13" s="24">
        <v>42465</v>
      </c>
      <c r="D13" s="24" t="str">
        <f>IF(Operaciones!$C13-Operaciones!$B13&gt;=150,"Demorado","En Tiempo")</f>
        <v>En Tiempo</v>
      </c>
      <c r="E13" s="25" t="s">
        <v>20</v>
      </c>
      <c r="F13" s="25" t="s">
        <v>26</v>
      </c>
      <c r="G13" s="26">
        <v>182</v>
      </c>
      <c r="H13" s="25" t="s">
        <v>12</v>
      </c>
      <c r="I13" s="27">
        <v>39357.120000000003</v>
      </c>
      <c r="J13" s="27">
        <v>1035813</v>
      </c>
      <c r="K13" s="27">
        <v>828650.4</v>
      </c>
      <c r="L13" s="27">
        <v>167805.47999999998</v>
      </c>
      <c r="M13" s="25" t="s">
        <v>14</v>
      </c>
      <c r="N13" s="28">
        <v>4.9000000000000004</v>
      </c>
    </row>
    <row r="14" spans="1:14" x14ac:dyDescent="0.25">
      <c r="A14" s="17">
        <v>13</v>
      </c>
      <c r="B14" s="18">
        <v>42373</v>
      </c>
      <c r="C14" s="18">
        <v>42678</v>
      </c>
      <c r="D14" s="18" t="str">
        <f>IF(Operaciones!$C14-Operaciones!$B14&gt;=150,"Demorado","En Tiempo")</f>
        <v>Demorado</v>
      </c>
      <c r="E14" s="19" t="s">
        <v>20</v>
      </c>
      <c r="F14" s="19" t="s">
        <v>27</v>
      </c>
      <c r="G14" s="20">
        <v>293</v>
      </c>
      <c r="H14" s="19" t="s">
        <v>12</v>
      </c>
      <c r="I14" s="21">
        <v>116495</v>
      </c>
      <c r="J14" s="21">
        <v>2973785</v>
      </c>
      <c r="K14" s="21">
        <v>2379028</v>
      </c>
      <c r="L14" s="21">
        <v>478262</v>
      </c>
      <c r="M14" s="19" t="s">
        <v>17</v>
      </c>
      <c r="N14" s="22">
        <v>4.0999999999999996</v>
      </c>
    </row>
    <row r="15" spans="1:14" x14ac:dyDescent="0.25">
      <c r="A15" s="23">
        <v>14</v>
      </c>
      <c r="B15" s="24">
        <v>42373</v>
      </c>
      <c r="C15" s="24">
        <v>42644</v>
      </c>
      <c r="D15" s="24" t="str">
        <f>IF(Operaciones!$C15-Operaciones!$B15&gt;=150,"Demorado","En Tiempo")</f>
        <v>Demorado</v>
      </c>
      <c r="E15" s="25" t="s">
        <v>22</v>
      </c>
      <c r="F15" s="25" t="s">
        <v>28</v>
      </c>
      <c r="G15" s="26">
        <v>61</v>
      </c>
      <c r="H15" s="25" t="s">
        <v>11</v>
      </c>
      <c r="I15" s="27">
        <v>25992</v>
      </c>
      <c r="J15" s="27">
        <v>701185</v>
      </c>
      <c r="K15" s="27">
        <v>560948</v>
      </c>
      <c r="L15" s="27">
        <v>114245</v>
      </c>
      <c r="M15" s="25" t="s">
        <v>14</v>
      </c>
      <c r="N15" s="28">
        <v>3.7</v>
      </c>
    </row>
    <row r="16" spans="1:14" x14ac:dyDescent="0.25">
      <c r="A16" s="17">
        <v>15</v>
      </c>
      <c r="B16" s="18">
        <v>42373</v>
      </c>
      <c r="C16" s="18">
        <v>42703</v>
      </c>
      <c r="D16" s="18" t="str">
        <f>IF(Operaciones!$C16-Operaciones!$B16&gt;=150,"Demorado","En Tiempo")</f>
        <v>Demorado</v>
      </c>
      <c r="E16" s="19" t="s">
        <v>20</v>
      </c>
      <c r="F16" s="19" t="s">
        <v>26</v>
      </c>
      <c r="G16" s="20">
        <v>172</v>
      </c>
      <c r="H16" s="19" t="s">
        <v>12</v>
      </c>
      <c r="I16" s="21">
        <v>31930.44</v>
      </c>
      <c r="J16" s="21">
        <v>856821</v>
      </c>
      <c r="K16" s="21">
        <v>685456.8</v>
      </c>
      <c r="L16" s="21">
        <v>139433.75999999995</v>
      </c>
      <c r="M16" s="19" t="s">
        <v>15</v>
      </c>
      <c r="N16" s="22">
        <v>4.0999999999999996</v>
      </c>
    </row>
    <row r="17" spans="1:14" x14ac:dyDescent="0.25">
      <c r="A17" s="23">
        <v>16</v>
      </c>
      <c r="B17" s="24">
        <v>42374</v>
      </c>
      <c r="C17" s="24">
        <v>42695</v>
      </c>
      <c r="D17" s="24" t="str">
        <f>IF(Operaciones!$C17-Operaciones!$B17&gt;=150,"Demorado","En Tiempo")</f>
        <v>Demorado</v>
      </c>
      <c r="E17" s="25" t="s">
        <v>23</v>
      </c>
      <c r="F17" s="25" t="s">
        <v>28</v>
      </c>
      <c r="G17" s="26">
        <v>172</v>
      </c>
      <c r="H17" s="25" t="s">
        <v>12</v>
      </c>
      <c r="I17" s="27">
        <v>36282.400000000001</v>
      </c>
      <c r="J17" s="27">
        <v>974445</v>
      </c>
      <c r="K17" s="27">
        <v>779556</v>
      </c>
      <c r="L17" s="27">
        <v>158606.6</v>
      </c>
      <c r="M17" s="25" t="s">
        <v>14</v>
      </c>
      <c r="N17" s="28">
        <v>3.7</v>
      </c>
    </row>
    <row r="18" spans="1:14" x14ac:dyDescent="0.25">
      <c r="A18" s="17">
        <v>17</v>
      </c>
      <c r="B18" s="18">
        <v>42374</v>
      </c>
      <c r="C18" s="18">
        <v>42651</v>
      </c>
      <c r="D18" s="18" t="str">
        <f>IF(Operaciones!$C18-Operaciones!$B18&gt;=150,"Demorado","En Tiempo")</f>
        <v>Demorado</v>
      </c>
      <c r="E18" s="19" t="s">
        <v>23</v>
      </c>
      <c r="F18" s="19" t="s">
        <v>26</v>
      </c>
      <c r="G18" s="20">
        <v>53</v>
      </c>
      <c r="H18" s="19" t="s">
        <v>11</v>
      </c>
      <c r="I18" s="21">
        <v>13357.84</v>
      </c>
      <c r="J18" s="21">
        <v>395331</v>
      </c>
      <c r="K18" s="21">
        <v>316264.8</v>
      </c>
      <c r="L18" s="21">
        <v>65708.360000000015</v>
      </c>
      <c r="M18" s="19" t="s">
        <v>19</v>
      </c>
      <c r="N18" s="22">
        <v>4</v>
      </c>
    </row>
    <row r="19" spans="1:14" x14ac:dyDescent="0.25">
      <c r="A19" s="23">
        <v>18</v>
      </c>
      <c r="B19" s="24">
        <v>42375</v>
      </c>
      <c r="C19" s="24">
        <v>42527</v>
      </c>
      <c r="D19" s="24" t="str">
        <f>IF(Operaciones!$C19-Operaciones!$B19&gt;=150,"Demorado","En Tiempo")</f>
        <v>Demorado</v>
      </c>
      <c r="E19" s="25" t="s">
        <v>22</v>
      </c>
      <c r="F19" s="25" t="s">
        <v>13</v>
      </c>
      <c r="G19" s="26">
        <v>279</v>
      </c>
      <c r="H19" s="25" t="s">
        <v>12</v>
      </c>
      <c r="I19" s="27">
        <v>66426.2</v>
      </c>
      <c r="J19" s="27">
        <v>1716090</v>
      </c>
      <c r="K19" s="27">
        <v>1372872</v>
      </c>
      <c r="L19" s="27">
        <v>276791.8</v>
      </c>
      <c r="M19" s="25" t="s">
        <v>14</v>
      </c>
      <c r="N19" s="28">
        <v>3.9</v>
      </c>
    </row>
    <row r="20" spans="1:14" x14ac:dyDescent="0.25">
      <c r="A20" s="17">
        <v>19</v>
      </c>
      <c r="B20" s="18">
        <v>42376</v>
      </c>
      <c r="C20" s="18">
        <v>42469</v>
      </c>
      <c r="D20" s="18" t="str">
        <f>IF(Operaciones!$C20-Operaciones!$B20&gt;=150,"Demorado","En Tiempo")</f>
        <v>En Tiempo</v>
      </c>
      <c r="E20" s="19" t="s">
        <v>23</v>
      </c>
      <c r="F20" s="19" t="s">
        <v>28</v>
      </c>
      <c r="G20" s="20">
        <v>52</v>
      </c>
      <c r="H20" s="19" t="s">
        <v>11</v>
      </c>
      <c r="I20" s="21">
        <v>17757.599999999999</v>
      </c>
      <c r="J20" s="21">
        <v>509100</v>
      </c>
      <c r="K20" s="21">
        <v>407280</v>
      </c>
      <c r="L20" s="21">
        <v>84062.399999999994</v>
      </c>
      <c r="M20" s="19" t="s">
        <v>19</v>
      </c>
      <c r="N20" s="22">
        <v>3.7</v>
      </c>
    </row>
    <row r="21" spans="1:14" x14ac:dyDescent="0.25">
      <c r="A21" s="23">
        <v>20</v>
      </c>
      <c r="B21" s="24">
        <v>42377</v>
      </c>
      <c r="C21" s="24">
        <v>42601</v>
      </c>
      <c r="D21" s="24" t="str">
        <f>IF(Operaciones!$C21-Operaciones!$B21&gt;=150,"Demorado","En Tiempo")</f>
        <v>Demorado</v>
      </c>
      <c r="E21" s="25" t="s">
        <v>20</v>
      </c>
      <c r="F21" s="25" t="s">
        <v>24</v>
      </c>
      <c r="G21" s="26">
        <v>145</v>
      </c>
      <c r="H21" s="25" t="s">
        <v>12</v>
      </c>
      <c r="I21" s="27">
        <v>45941.84</v>
      </c>
      <c r="J21" s="27">
        <v>1205981</v>
      </c>
      <c r="K21" s="27">
        <v>964784.8</v>
      </c>
      <c r="L21" s="27">
        <v>195254.35999999996</v>
      </c>
      <c r="M21" s="25" t="s">
        <v>18</v>
      </c>
      <c r="N21" s="28">
        <v>4</v>
      </c>
    </row>
    <row r="22" spans="1:14" x14ac:dyDescent="0.25">
      <c r="A22" s="17">
        <v>21</v>
      </c>
      <c r="B22" s="18">
        <v>42378</v>
      </c>
      <c r="C22" s="18">
        <v>42533</v>
      </c>
      <c r="D22" s="18" t="str">
        <f>IF(Operaciones!$C22-Operaciones!$B22&gt;=150,"Demorado","En Tiempo")</f>
        <v>Demorado</v>
      </c>
      <c r="E22" s="19" t="s">
        <v>22</v>
      </c>
      <c r="F22" s="19" t="s">
        <v>24</v>
      </c>
      <c r="G22" s="20">
        <v>221</v>
      </c>
      <c r="H22" s="19" t="s">
        <v>12</v>
      </c>
      <c r="I22" s="21">
        <v>80070.679999999993</v>
      </c>
      <c r="J22" s="21">
        <v>2057477</v>
      </c>
      <c r="K22" s="21">
        <v>1645981.6</v>
      </c>
      <c r="L22" s="21">
        <v>331424.71999999991</v>
      </c>
      <c r="M22" s="19" t="s">
        <v>14</v>
      </c>
      <c r="N22" s="22">
        <v>4.4000000000000004</v>
      </c>
    </row>
    <row r="23" spans="1:14" x14ac:dyDescent="0.25">
      <c r="A23" s="23">
        <v>22</v>
      </c>
      <c r="B23" s="24">
        <v>42378</v>
      </c>
      <c r="C23" s="24">
        <v>42474</v>
      </c>
      <c r="D23" s="24" t="str">
        <f>IF(Operaciones!$C23-Operaciones!$B23&gt;=150,"Demorado","En Tiempo")</f>
        <v>En Tiempo</v>
      </c>
      <c r="E23" s="25" t="s">
        <v>23</v>
      </c>
      <c r="F23" s="25" t="s">
        <v>25</v>
      </c>
      <c r="G23" s="26">
        <v>113</v>
      </c>
      <c r="H23" s="25" t="s">
        <v>11</v>
      </c>
      <c r="I23" s="27">
        <v>27877.08</v>
      </c>
      <c r="J23" s="27">
        <v>764037</v>
      </c>
      <c r="K23" s="27">
        <v>611229.6</v>
      </c>
      <c r="L23" s="27">
        <v>124930.32000000002</v>
      </c>
      <c r="M23" s="25" t="s">
        <v>15</v>
      </c>
      <c r="N23" s="28">
        <v>4.4000000000000004</v>
      </c>
    </row>
    <row r="24" spans="1:14" x14ac:dyDescent="0.25">
      <c r="A24" s="17">
        <v>23</v>
      </c>
      <c r="B24" s="18">
        <v>42379</v>
      </c>
      <c r="C24" s="18">
        <v>42481</v>
      </c>
      <c r="D24" s="18" t="str">
        <f>IF(Operaciones!$C24-Operaciones!$B24&gt;=150,"Demorado","En Tiempo")</f>
        <v>En Tiempo</v>
      </c>
      <c r="E24" s="19" t="s">
        <v>23</v>
      </c>
      <c r="F24" s="19" t="s">
        <v>26</v>
      </c>
      <c r="G24" s="20">
        <v>180</v>
      </c>
      <c r="H24" s="19" t="s">
        <v>12</v>
      </c>
      <c r="I24" s="21">
        <v>56584.160000000003</v>
      </c>
      <c r="J24" s="21">
        <v>1475414</v>
      </c>
      <c r="K24" s="21">
        <v>1180331.2</v>
      </c>
      <c r="L24" s="21">
        <v>238498.64000000004</v>
      </c>
      <c r="M24" s="19" t="s">
        <v>19</v>
      </c>
      <c r="N24" s="22">
        <v>4.7</v>
      </c>
    </row>
    <row r="25" spans="1:14" x14ac:dyDescent="0.25">
      <c r="A25" s="23">
        <v>24</v>
      </c>
      <c r="B25" s="24">
        <v>42379</v>
      </c>
      <c r="C25" s="24">
        <v>42705</v>
      </c>
      <c r="D25" s="24" t="str">
        <f>IF(Operaciones!$C25-Operaciones!$B25&gt;=150,"Demorado","En Tiempo")</f>
        <v>Demorado</v>
      </c>
      <c r="E25" s="25" t="s">
        <v>20</v>
      </c>
      <c r="F25" s="25" t="s">
        <v>27</v>
      </c>
      <c r="G25" s="26">
        <v>73</v>
      </c>
      <c r="H25" s="25" t="s">
        <v>11</v>
      </c>
      <c r="I25" s="27">
        <v>16283.6</v>
      </c>
      <c r="J25" s="27">
        <v>463875</v>
      </c>
      <c r="K25" s="27">
        <v>371100</v>
      </c>
      <c r="L25" s="27">
        <v>76491.399999999994</v>
      </c>
      <c r="M25" s="25" t="s">
        <v>16</v>
      </c>
      <c r="N25" s="28">
        <v>4</v>
      </c>
    </row>
    <row r="26" spans="1:14" x14ac:dyDescent="0.25">
      <c r="A26" s="17">
        <v>25</v>
      </c>
      <c r="B26" s="18">
        <v>42379</v>
      </c>
      <c r="C26" s="18">
        <v>42513</v>
      </c>
      <c r="D26" s="18" t="str">
        <f>IF(Operaciones!$C26-Operaciones!$B26&gt;=150,"Demorado","En Tiempo")</f>
        <v>En Tiempo</v>
      </c>
      <c r="E26" s="19" t="s">
        <v>23</v>
      </c>
      <c r="F26" s="19" t="s">
        <v>24</v>
      </c>
      <c r="G26" s="20">
        <v>118</v>
      </c>
      <c r="H26" s="19" t="s">
        <v>12</v>
      </c>
      <c r="I26" s="21">
        <v>45976.36</v>
      </c>
      <c r="J26" s="21">
        <v>1207169</v>
      </c>
      <c r="K26" s="21">
        <v>965735.2</v>
      </c>
      <c r="L26" s="21">
        <v>195457.44000000006</v>
      </c>
      <c r="M26" s="19" t="s">
        <v>17</v>
      </c>
      <c r="N26" s="22">
        <v>4.7</v>
      </c>
    </row>
    <row r="27" spans="1:14" x14ac:dyDescent="0.25">
      <c r="A27" s="23">
        <v>26</v>
      </c>
      <c r="B27" s="24">
        <v>42379</v>
      </c>
      <c r="C27" s="24">
        <v>42543</v>
      </c>
      <c r="D27" s="24" t="str">
        <f>IF(Operaciones!$C27-Operaciones!$B27&gt;=150,"Demorado","En Tiempo")</f>
        <v>Demorado</v>
      </c>
      <c r="E27" s="25" t="s">
        <v>20</v>
      </c>
      <c r="F27" s="25" t="s">
        <v>29</v>
      </c>
      <c r="G27" s="26">
        <v>65</v>
      </c>
      <c r="H27" s="25" t="s">
        <v>11</v>
      </c>
      <c r="I27" s="27">
        <v>20899.2</v>
      </c>
      <c r="J27" s="27">
        <v>586265</v>
      </c>
      <c r="K27" s="27">
        <v>469012</v>
      </c>
      <c r="L27" s="27">
        <v>96353.8</v>
      </c>
      <c r="M27" s="25" t="s">
        <v>17</v>
      </c>
      <c r="N27" s="28">
        <v>4.9000000000000004</v>
      </c>
    </row>
    <row r="28" spans="1:14" x14ac:dyDescent="0.25">
      <c r="A28" s="17">
        <v>27</v>
      </c>
      <c r="B28" s="18">
        <v>42380</v>
      </c>
      <c r="C28" s="18">
        <v>42727</v>
      </c>
      <c r="D28" s="18" t="str">
        <f>IF(Operaciones!$C28-Operaciones!$B28&gt;=150,"Demorado","En Tiempo")</f>
        <v>Demorado</v>
      </c>
      <c r="E28" s="19" t="s">
        <v>20</v>
      </c>
      <c r="F28" s="19" t="s">
        <v>24</v>
      </c>
      <c r="G28" s="20">
        <v>65</v>
      </c>
      <c r="H28" s="19" t="s">
        <v>11</v>
      </c>
      <c r="I28" s="21">
        <v>25465.200000000001</v>
      </c>
      <c r="J28" s="21">
        <v>695815</v>
      </c>
      <c r="K28" s="21">
        <v>556652</v>
      </c>
      <c r="L28" s="21">
        <v>113697.8</v>
      </c>
      <c r="M28" s="19" t="s">
        <v>15</v>
      </c>
      <c r="N28" s="22">
        <v>4.3</v>
      </c>
    </row>
    <row r="29" spans="1:14" x14ac:dyDescent="0.25">
      <c r="A29" s="23">
        <v>28</v>
      </c>
      <c r="B29" s="24">
        <v>42381</v>
      </c>
      <c r="C29" s="24">
        <v>42537</v>
      </c>
      <c r="D29" s="24" t="str">
        <f>IF(Operaciones!$C29-Operaciones!$B29&gt;=150,"Demorado","En Tiempo")</f>
        <v>Demorado</v>
      </c>
      <c r="E29" s="25" t="s">
        <v>20</v>
      </c>
      <c r="F29" s="25" t="s">
        <v>29</v>
      </c>
      <c r="G29" s="26">
        <v>182</v>
      </c>
      <c r="H29" s="25" t="s">
        <v>12</v>
      </c>
      <c r="I29" s="27">
        <v>65473.4</v>
      </c>
      <c r="J29" s="27">
        <v>1697045</v>
      </c>
      <c r="K29" s="27">
        <v>1357636</v>
      </c>
      <c r="L29" s="27">
        <v>273935.59999999998</v>
      </c>
      <c r="M29" s="25" t="s">
        <v>16</v>
      </c>
      <c r="N29" s="28">
        <v>4.5</v>
      </c>
    </row>
    <row r="30" spans="1:14" x14ac:dyDescent="0.25">
      <c r="A30" s="17">
        <v>29</v>
      </c>
      <c r="B30" s="18">
        <v>42381</v>
      </c>
      <c r="C30" s="18">
        <v>42558</v>
      </c>
      <c r="D30" s="18" t="str">
        <f>IF(Operaciones!$C30-Operaciones!$B30&gt;=150,"Demorado","En Tiempo")</f>
        <v>Demorado</v>
      </c>
      <c r="E30" s="19" t="s">
        <v>21</v>
      </c>
      <c r="F30" s="19" t="s">
        <v>13</v>
      </c>
      <c r="G30" s="20">
        <v>86</v>
      </c>
      <c r="H30" s="19" t="s">
        <v>11</v>
      </c>
      <c r="I30" s="21">
        <v>29011.84</v>
      </c>
      <c r="J30" s="21">
        <v>790056</v>
      </c>
      <c r="K30" s="21">
        <v>632044.80000000005</v>
      </c>
      <c r="L30" s="21">
        <v>128999.35999999996</v>
      </c>
      <c r="M30" s="19" t="s">
        <v>19</v>
      </c>
      <c r="N30" s="22">
        <v>4.5999999999999996</v>
      </c>
    </row>
    <row r="31" spans="1:14" x14ac:dyDescent="0.25">
      <c r="A31" s="23">
        <v>30</v>
      </c>
      <c r="B31" s="24">
        <v>42381</v>
      </c>
      <c r="C31" s="24">
        <v>42586</v>
      </c>
      <c r="D31" s="24" t="str">
        <f>IF(Operaciones!$C31-Operaciones!$B31&gt;=150,"Demorado","En Tiempo")</f>
        <v>Demorado</v>
      </c>
      <c r="E31" s="25" t="s">
        <v>20</v>
      </c>
      <c r="F31" s="25" t="s">
        <v>25</v>
      </c>
      <c r="G31" s="26">
        <v>196</v>
      </c>
      <c r="H31" s="25" t="s">
        <v>12</v>
      </c>
      <c r="I31" s="27">
        <v>36883.879999999997</v>
      </c>
      <c r="J31" s="27">
        <v>975557</v>
      </c>
      <c r="K31" s="27">
        <v>780445.6</v>
      </c>
      <c r="L31" s="27">
        <v>158227.52000000002</v>
      </c>
      <c r="M31" s="25" t="s">
        <v>14</v>
      </c>
      <c r="N31" s="28">
        <v>4.9000000000000004</v>
      </c>
    </row>
    <row r="32" spans="1:14" x14ac:dyDescent="0.25">
      <c r="A32" s="17">
        <v>31</v>
      </c>
      <c r="B32" s="18">
        <v>42382</v>
      </c>
      <c r="C32" s="18">
        <v>42637</v>
      </c>
      <c r="D32" s="18" t="str">
        <f>IF(Operaciones!$C32-Operaciones!$B32&gt;=150,"Demorado","En Tiempo")</f>
        <v>Demorado</v>
      </c>
      <c r="E32" s="19" t="s">
        <v>20</v>
      </c>
      <c r="F32" s="19" t="s">
        <v>29</v>
      </c>
      <c r="G32" s="20">
        <v>138</v>
      </c>
      <c r="H32" s="19" t="s">
        <v>12</v>
      </c>
      <c r="I32" s="21">
        <v>55199.96</v>
      </c>
      <c r="J32" s="21">
        <v>1441859</v>
      </c>
      <c r="K32" s="21">
        <v>1153487.2</v>
      </c>
      <c r="L32" s="21">
        <v>233171.84000000005</v>
      </c>
      <c r="M32" s="19" t="s">
        <v>17</v>
      </c>
      <c r="N32" s="22">
        <v>4.5</v>
      </c>
    </row>
    <row r="33" spans="1:14" x14ac:dyDescent="0.25">
      <c r="A33" s="23">
        <v>32</v>
      </c>
      <c r="B33" s="24">
        <v>42382</v>
      </c>
      <c r="C33" s="24">
        <v>42472</v>
      </c>
      <c r="D33" s="24" t="str">
        <f>IF(Operaciones!$C33-Operaciones!$B33&gt;=150,"Demorado","En Tiempo")</f>
        <v>En Tiempo</v>
      </c>
      <c r="E33" s="25" t="s">
        <v>23</v>
      </c>
      <c r="F33" s="25" t="s">
        <v>27</v>
      </c>
      <c r="G33" s="26">
        <v>87</v>
      </c>
      <c r="H33" s="25" t="s">
        <v>11</v>
      </c>
      <c r="I33" s="27">
        <v>23922.92</v>
      </c>
      <c r="J33" s="27">
        <v>663833</v>
      </c>
      <c r="K33" s="27">
        <v>531066.4</v>
      </c>
      <c r="L33" s="27">
        <v>108843.67999999998</v>
      </c>
      <c r="M33" s="25" t="s">
        <v>18</v>
      </c>
      <c r="N33" s="28">
        <v>4.4000000000000004</v>
      </c>
    </row>
    <row r="34" spans="1:14" x14ac:dyDescent="0.25">
      <c r="A34" s="17">
        <v>33</v>
      </c>
      <c r="B34" s="18">
        <v>42384</v>
      </c>
      <c r="C34" s="18">
        <v>42554</v>
      </c>
      <c r="D34" s="18" t="str">
        <f>IF(Operaciones!$C34-Operaciones!$B34&gt;=150,"Demorado","En Tiempo")</f>
        <v>Demorado</v>
      </c>
      <c r="E34" s="19" t="s">
        <v>23</v>
      </c>
      <c r="F34" s="19" t="s">
        <v>27</v>
      </c>
      <c r="G34" s="20">
        <v>178</v>
      </c>
      <c r="H34" s="19" t="s">
        <v>12</v>
      </c>
      <c r="I34" s="21">
        <v>59444.4</v>
      </c>
      <c r="J34" s="21">
        <v>1540595</v>
      </c>
      <c r="K34" s="21">
        <v>1232476</v>
      </c>
      <c r="L34" s="21">
        <v>248674.6</v>
      </c>
      <c r="M34" s="19" t="s">
        <v>18</v>
      </c>
      <c r="N34" s="22">
        <v>3.7</v>
      </c>
    </row>
    <row r="35" spans="1:14" x14ac:dyDescent="0.25">
      <c r="A35" s="23">
        <v>34</v>
      </c>
      <c r="B35" s="24">
        <v>42384</v>
      </c>
      <c r="C35" s="24">
        <v>42675</v>
      </c>
      <c r="D35" s="24" t="str">
        <f>IF(Operaciones!$C35-Operaciones!$B35&gt;=150,"Demorado","En Tiempo")</f>
        <v>Demorado</v>
      </c>
      <c r="E35" s="25" t="s">
        <v>22</v>
      </c>
      <c r="F35" s="25" t="s">
        <v>27</v>
      </c>
      <c r="G35" s="26">
        <v>276</v>
      </c>
      <c r="H35" s="25" t="s">
        <v>12</v>
      </c>
      <c r="I35" s="27">
        <v>98320.88</v>
      </c>
      <c r="J35" s="27">
        <v>2519682</v>
      </c>
      <c r="K35" s="27">
        <v>2015745.6</v>
      </c>
      <c r="L35" s="27">
        <v>405615.5199999999</v>
      </c>
      <c r="M35" s="25" t="s">
        <v>18</v>
      </c>
      <c r="N35" s="28">
        <v>4.8</v>
      </c>
    </row>
    <row r="36" spans="1:14" x14ac:dyDescent="0.25">
      <c r="A36" s="17">
        <v>35</v>
      </c>
      <c r="B36" s="18">
        <v>42384</v>
      </c>
      <c r="C36" s="18">
        <v>42735</v>
      </c>
      <c r="D36" s="18" t="str">
        <f>IF(Operaciones!$C36-Operaciones!$B36&gt;=150,"Demorado","En Tiempo")</f>
        <v>Demorado</v>
      </c>
      <c r="E36" s="19" t="s">
        <v>22</v>
      </c>
      <c r="F36" s="19" t="s">
        <v>29</v>
      </c>
      <c r="G36" s="20">
        <v>254</v>
      </c>
      <c r="H36" s="19" t="s">
        <v>12</v>
      </c>
      <c r="I36" s="21">
        <v>71120.84</v>
      </c>
      <c r="J36" s="21">
        <v>1836256</v>
      </c>
      <c r="K36" s="21">
        <v>1469004.8</v>
      </c>
      <c r="L36" s="21">
        <v>296130.36</v>
      </c>
      <c r="M36" s="19" t="s">
        <v>19</v>
      </c>
      <c r="N36" s="22">
        <v>4.3</v>
      </c>
    </row>
    <row r="37" spans="1:14" x14ac:dyDescent="0.25">
      <c r="A37" s="23">
        <v>36</v>
      </c>
      <c r="B37" s="24">
        <v>42385</v>
      </c>
      <c r="C37" s="24">
        <v>42706</v>
      </c>
      <c r="D37" s="24" t="str">
        <f>IF(Operaciones!$C37-Operaciones!$B37&gt;=150,"Demorado","En Tiempo")</f>
        <v>Demorado</v>
      </c>
      <c r="E37" s="25" t="s">
        <v>20</v>
      </c>
      <c r="F37" s="25" t="s">
        <v>26</v>
      </c>
      <c r="G37" s="26">
        <v>134</v>
      </c>
      <c r="H37" s="25" t="s">
        <v>12</v>
      </c>
      <c r="I37" s="27">
        <v>41183.599999999999</v>
      </c>
      <c r="J37" s="27">
        <v>1090825</v>
      </c>
      <c r="K37" s="27">
        <v>872660</v>
      </c>
      <c r="L37" s="27">
        <v>176981.4</v>
      </c>
      <c r="M37" s="25" t="s">
        <v>19</v>
      </c>
      <c r="N37" s="28">
        <v>4</v>
      </c>
    </row>
    <row r="38" spans="1:14" x14ac:dyDescent="0.25">
      <c r="A38" s="17">
        <v>37</v>
      </c>
      <c r="B38" s="18">
        <v>42385</v>
      </c>
      <c r="C38" s="18">
        <v>42560</v>
      </c>
      <c r="D38" s="18" t="str">
        <f>IF(Operaciones!$C38-Operaciones!$B38&gt;=150,"Demorado","En Tiempo")</f>
        <v>Demorado</v>
      </c>
      <c r="E38" s="19" t="s">
        <v>22</v>
      </c>
      <c r="F38" s="19" t="s">
        <v>24</v>
      </c>
      <c r="G38" s="20">
        <v>222</v>
      </c>
      <c r="H38" s="19" t="s">
        <v>12</v>
      </c>
      <c r="I38" s="21">
        <v>45395.88</v>
      </c>
      <c r="J38" s="21">
        <v>1197057</v>
      </c>
      <c r="K38" s="21">
        <v>957645.6</v>
      </c>
      <c r="L38" s="21">
        <v>194015.52000000002</v>
      </c>
      <c r="M38" s="19" t="s">
        <v>15</v>
      </c>
      <c r="N38" s="22">
        <v>4.7</v>
      </c>
    </row>
    <row r="39" spans="1:14" x14ac:dyDescent="0.25">
      <c r="A39" s="23">
        <v>38</v>
      </c>
      <c r="B39" s="24">
        <v>42386</v>
      </c>
      <c r="C39" s="24">
        <v>42712</v>
      </c>
      <c r="D39" s="24" t="str">
        <f>IF(Operaciones!$C39-Operaciones!$B39&gt;=150,"Demorado","En Tiempo")</f>
        <v>Demorado</v>
      </c>
      <c r="E39" s="25" t="s">
        <v>20</v>
      </c>
      <c r="F39" s="25" t="s">
        <v>28</v>
      </c>
      <c r="G39" s="26">
        <v>293</v>
      </c>
      <c r="H39" s="25" t="s">
        <v>12</v>
      </c>
      <c r="I39" s="27">
        <v>58986</v>
      </c>
      <c r="J39" s="27">
        <v>1529285</v>
      </c>
      <c r="K39" s="27">
        <v>1223428</v>
      </c>
      <c r="L39" s="27">
        <v>246871</v>
      </c>
      <c r="M39" s="25" t="s">
        <v>16</v>
      </c>
      <c r="N39" s="28">
        <v>4.8</v>
      </c>
    </row>
    <row r="40" spans="1:14" x14ac:dyDescent="0.25">
      <c r="A40" s="17">
        <v>39</v>
      </c>
      <c r="B40" s="18">
        <v>42387</v>
      </c>
      <c r="C40" s="18">
        <v>42749</v>
      </c>
      <c r="D40" s="18" t="str">
        <f>IF(Operaciones!$C40-Operaciones!$B40&gt;=150,"Demorado","En Tiempo")</f>
        <v>Demorado</v>
      </c>
      <c r="E40" s="19" t="s">
        <v>20</v>
      </c>
      <c r="F40" s="19" t="s">
        <v>29</v>
      </c>
      <c r="G40" s="20">
        <v>211</v>
      </c>
      <c r="H40" s="19" t="s">
        <v>12</v>
      </c>
      <c r="I40" s="21">
        <v>45281.2</v>
      </c>
      <c r="J40" s="21">
        <v>1191465</v>
      </c>
      <c r="K40" s="21">
        <v>953172</v>
      </c>
      <c r="L40" s="21">
        <v>193011.8</v>
      </c>
      <c r="M40" s="19" t="s">
        <v>16</v>
      </c>
      <c r="N40" s="22">
        <v>4.2</v>
      </c>
    </row>
    <row r="41" spans="1:14" x14ac:dyDescent="0.25">
      <c r="A41" s="23">
        <v>40</v>
      </c>
      <c r="B41" s="24">
        <v>42387</v>
      </c>
      <c r="C41" s="24">
        <v>42573</v>
      </c>
      <c r="D41" s="24" t="str">
        <f>IF(Operaciones!$C41-Operaciones!$B41&gt;=150,"Demorado","En Tiempo")</f>
        <v>Demorado</v>
      </c>
      <c r="E41" s="25" t="s">
        <v>21</v>
      </c>
      <c r="F41" s="25" t="s">
        <v>29</v>
      </c>
      <c r="G41" s="26">
        <v>176</v>
      </c>
      <c r="H41" s="25" t="s">
        <v>12</v>
      </c>
      <c r="I41" s="27">
        <v>41447.360000000001</v>
      </c>
      <c r="J41" s="27">
        <v>1094269</v>
      </c>
      <c r="K41" s="27">
        <v>875415.2</v>
      </c>
      <c r="L41" s="27">
        <v>177406.44000000006</v>
      </c>
      <c r="M41" s="25" t="s">
        <v>17</v>
      </c>
      <c r="N41" s="28">
        <v>4.8</v>
      </c>
    </row>
    <row r="42" spans="1:14" x14ac:dyDescent="0.25">
      <c r="A42" s="17">
        <v>41</v>
      </c>
      <c r="B42" s="18">
        <v>42387</v>
      </c>
      <c r="C42" s="18">
        <v>42636</v>
      </c>
      <c r="D42" s="18" t="str">
        <f>IF(Operaciones!$C42-Operaciones!$B42&gt;=150,"Demorado","En Tiempo")</f>
        <v>Demorado</v>
      </c>
      <c r="E42" s="19" t="s">
        <v>23</v>
      </c>
      <c r="F42" s="19" t="s">
        <v>24</v>
      </c>
      <c r="G42" s="20">
        <v>224</v>
      </c>
      <c r="H42" s="19" t="s">
        <v>12</v>
      </c>
      <c r="I42" s="21">
        <v>55647.4</v>
      </c>
      <c r="J42" s="21">
        <v>1458345</v>
      </c>
      <c r="K42" s="21">
        <v>1166676</v>
      </c>
      <c r="L42" s="21">
        <v>236021.6</v>
      </c>
      <c r="M42" s="19" t="s">
        <v>17</v>
      </c>
      <c r="N42" s="22">
        <v>3.6</v>
      </c>
    </row>
    <row r="43" spans="1:14" x14ac:dyDescent="0.25">
      <c r="A43" s="23">
        <v>42</v>
      </c>
      <c r="B43" s="24">
        <v>42388</v>
      </c>
      <c r="C43" s="24">
        <v>42694</v>
      </c>
      <c r="D43" s="24" t="str">
        <f>IF(Operaciones!$C43-Operaciones!$B43&gt;=150,"Demorado","En Tiempo")</f>
        <v>Demorado</v>
      </c>
      <c r="E43" s="25" t="s">
        <v>22</v>
      </c>
      <c r="F43" s="25" t="s">
        <v>27</v>
      </c>
      <c r="G43" s="26">
        <v>162</v>
      </c>
      <c r="H43" s="25" t="s">
        <v>12</v>
      </c>
      <c r="I43" s="27">
        <v>56193.68</v>
      </c>
      <c r="J43" s="27">
        <v>1463477</v>
      </c>
      <c r="K43" s="27">
        <v>1170781.6000000001</v>
      </c>
      <c r="L43" s="27">
        <v>236501.71999999991</v>
      </c>
      <c r="M43" s="25" t="s">
        <v>17</v>
      </c>
      <c r="N43" s="28">
        <v>2.4</v>
      </c>
    </row>
    <row r="44" spans="1:14" x14ac:dyDescent="0.25">
      <c r="A44" s="17">
        <v>43</v>
      </c>
      <c r="B44" s="18">
        <v>42388</v>
      </c>
      <c r="C44" s="18">
        <v>42635</v>
      </c>
      <c r="D44" s="18" t="str">
        <f>IF(Operaciones!$C44-Operaciones!$B44&gt;=150,"Demorado","En Tiempo")</f>
        <v>Demorado</v>
      </c>
      <c r="E44" s="19" t="s">
        <v>20</v>
      </c>
      <c r="F44" s="19" t="s">
        <v>24</v>
      </c>
      <c r="G44" s="20">
        <v>69</v>
      </c>
      <c r="H44" s="19" t="s">
        <v>11</v>
      </c>
      <c r="I44" s="21">
        <v>22336.639999999999</v>
      </c>
      <c r="J44" s="21">
        <v>616201</v>
      </c>
      <c r="K44" s="21">
        <v>492960.8</v>
      </c>
      <c r="L44" s="21">
        <v>100903.56000000001</v>
      </c>
      <c r="M44" s="19" t="s">
        <v>18</v>
      </c>
      <c r="N44" s="22">
        <v>3.9</v>
      </c>
    </row>
    <row r="45" spans="1:14" x14ac:dyDescent="0.25">
      <c r="A45" s="23">
        <v>44</v>
      </c>
      <c r="B45" s="24">
        <v>42388</v>
      </c>
      <c r="C45" s="24">
        <v>42720</v>
      </c>
      <c r="D45" s="24" t="str">
        <f>IF(Operaciones!$C45-Operaciones!$B45&gt;=150,"Demorado","En Tiempo")</f>
        <v>Demorado</v>
      </c>
      <c r="E45" s="25" t="s">
        <v>20</v>
      </c>
      <c r="F45" s="25" t="s">
        <v>28</v>
      </c>
      <c r="G45" s="26">
        <v>274</v>
      </c>
      <c r="H45" s="25" t="s">
        <v>12</v>
      </c>
      <c r="I45" s="27">
        <v>60862.48</v>
      </c>
      <c r="J45" s="27">
        <v>1573547</v>
      </c>
      <c r="K45" s="27">
        <v>1258837.6000000001</v>
      </c>
      <c r="L45" s="27">
        <v>253846.9199999999</v>
      </c>
      <c r="M45" s="25" t="s">
        <v>18</v>
      </c>
      <c r="N45" s="28">
        <v>3.9</v>
      </c>
    </row>
    <row r="46" spans="1:14" x14ac:dyDescent="0.25">
      <c r="A46" s="17">
        <v>45</v>
      </c>
      <c r="B46" s="18">
        <v>42389</v>
      </c>
      <c r="C46" s="18">
        <v>42737</v>
      </c>
      <c r="D46" s="18" t="str">
        <f>IF(Operaciones!$C46-Operaciones!$B46&gt;=150,"Demorado","En Tiempo")</f>
        <v>Demorado</v>
      </c>
      <c r="E46" s="19" t="s">
        <v>23</v>
      </c>
      <c r="F46" s="19" t="s">
        <v>26</v>
      </c>
      <c r="G46" s="20">
        <v>284</v>
      </c>
      <c r="H46" s="19" t="s">
        <v>12</v>
      </c>
      <c r="I46" s="21">
        <v>113132.32</v>
      </c>
      <c r="J46" s="21">
        <v>2887543</v>
      </c>
      <c r="K46" s="21">
        <v>2310034.4</v>
      </c>
      <c r="L46" s="21">
        <v>464376.28000000009</v>
      </c>
      <c r="M46" s="19" t="s">
        <v>16</v>
      </c>
      <c r="N46" s="22">
        <v>3.9</v>
      </c>
    </row>
    <row r="47" spans="1:14" x14ac:dyDescent="0.25">
      <c r="A47" s="23">
        <v>46</v>
      </c>
      <c r="B47" s="24">
        <v>42389</v>
      </c>
      <c r="C47" s="24">
        <v>42672</v>
      </c>
      <c r="D47" s="24" t="str">
        <f>IF(Operaciones!$C47-Operaciones!$B47&gt;=150,"Demorado","En Tiempo")</f>
        <v>Demorado</v>
      </c>
      <c r="E47" s="25" t="s">
        <v>20</v>
      </c>
      <c r="F47" s="25" t="s">
        <v>27</v>
      </c>
      <c r="G47" s="26">
        <v>219</v>
      </c>
      <c r="H47" s="25" t="s">
        <v>12</v>
      </c>
      <c r="I47" s="27">
        <v>50869.919999999998</v>
      </c>
      <c r="J47" s="27">
        <v>1330533</v>
      </c>
      <c r="K47" s="27">
        <v>1064426.3999999999</v>
      </c>
      <c r="L47" s="27">
        <v>215236.68000000011</v>
      </c>
      <c r="M47" s="25" t="s">
        <v>14</v>
      </c>
      <c r="N47" s="28">
        <v>4.2</v>
      </c>
    </row>
    <row r="48" spans="1:14" x14ac:dyDescent="0.25">
      <c r="A48" s="17">
        <v>47</v>
      </c>
      <c r="B48" s="18">
        <v>42389</v>
      </c>
      <c r="C48" s="18">
        <v>42593</v>
      </c>
      <c r="D48" s="18" t="str">
        <f>IF(Operaciones!$C48-Operaciones!$B48&gt;=150,"Demorado","En Tiempo")</f>
        <v>Demorado</v>
      </c>
      <c r="E48" s="19" t="s">
        <v>21</v>
      </c>
      <c r="F48" s="19" t="s">
        <v>29</v>
      </c>
      <c r="G48" s="20">
        <v>47</v>
      </c>
      <c r="H48" s="19" t="s">
        <v>11</v>
      </c>
      <c r="I48" s="21">
        <v>8993.7199999999993</v>
      </c>
      <c r="J48" s="21">
        <v>285903</v>
      </c>
      <c r="K48" s="21">
        <v>228722.4</v>
      </c>
      <c r="L48" s="21">
        <v>48186.880000000005</v>
      </c>
      <c r="M48" s="19" t="s">
        <v>19</v>
      </c>
      <c r="N48" s="22">
        <v>4.5999999999999996</v>
      </c>
    </row>
    <row r="49" spans="1:14" x14ac:dyDescent="0.25">
      <c r="A49" s="23">
        <v>48</v>
      </c>
      <c r="B49" s="24">
        <v>42389</v>
      </c>
      <c r="C49" s="24">
        <v>42557</v>
      </c>
      <c r="D49" s="24" t="str">
        <f>IF(Operaciones!$C49-Operaciones!$B49&gt;=150,"Demorado","En Tiempo")</f>
        <v>Demorado</v>
      </c>
      <c r="E49" s="25" t="s">
        <v>20</v>
      </c>
      <c r="F49" s="25" t="s">
        <v>27</v>
      </c>
      <c r="G49" s="26">
        <v>279</v>
      </c>
      <c r="H49" s="25" t="s">
        <v>12</v>
      </c>
      <c r="I49" s="27">
        <v>57506.52</v>
      </c>
      <c r="J49" s="27">
        <v>1493973</v>
      </c>
      <c r="K49" s="27">
        <v>1195178.3999999999</v>
      </c>
      <c r="L49" s="27">
        <v>241288.0800000001</v>
      </c>
      <c r="M49" s="25" t="s">
        <v>17</v>
      </c>
      <c r="N49" s="28">
        <v>4.5999999999999996</v>
      </c>
    </row>
    <row r="50" spans="1:14" x14ac:dyDescent="0.25">
      <c r="A50" s="17">
        <v>49</v>
      </c>
      <c r="B50" s="18">
        <v>42389</v>
      </c>
      <c r="C50" s="18">
        <v>42746</v>
      </c>
      <c r="D50" s="18" t="str">
        <f>IF(Operaciones!$C50-Operaciones!$B50&gt;=150,"Demorado","En Tiempo")</f>
        <v>Demorado</v>
      </c>
      <c r="E50" s="19" t="s">
        <v>23</v>
      </c>
      <c r="F50" s="19" t="s">
        <v>29</v>
      </c>
      <c r="G50" s="20">
        <v>36</v>
      </c>
      <c r="H50" s="19" t="s">
        <v>11</v>
      </c>
      <c r="I50" s="21">
        <v>11870.2</v>
      </c>
      <c r="J50" s="21">
        <v>358165</v>
      </c>
      <c r="K50" s="21">
        <v>286532</v>
      </c>
      <c r="L50" s="21">
        <v>59762.8</v>
      </c>
      <c r="M50" s="19" t="s">
        <v>17</v>
      </c>
      <c r="N50" s="22">
        <v>4.5999999999999996</v>
      </c>
    </row>
    <row r="51" spans="1:14" x14ac:dyDescent="0.25">
      <c r="A51" s="23">
        <v>50</v>
      </c>
      <c r="B51" s="24">
        <v>42389</v>
      </c>
      <c r="C51" s="24">
        <v>42687</v>
      </c>
      <c r="D51" s="24" t="str">
        <f>IF(Operaciones!$C51-Operaciones!$B51&gt;=150,"Demorado","En Tiempo")</f>
        <v>Demorado</v>
      </c>
      <c r="E51" s="25" t="s">
        <v>21</v>
      </c>
      <c r="F51" s="25" t="s">
        <v>29</v>
      </c>
      <c r="G51" s="26">
        <v>228</v>
      </c>
      <c r="H51" s="25" t="s">
        <v>12</v>
      </c>
      <c r="I51" s="27">
        <v>37468</v>
      </c>
      <c r="J51" s="27">
        <v>994110</v>
      </c>
      <c r="K51" s="27">
        <v>795288</v>
      </c>
      <c r="L51" s="27">
        <v>161354</v>
      </c>
      <c r="M51" s="25" t="s">
        <v>14</v>
      </c>
      <c r="N51" s="28">
        <v>5</v>
      </c>
    </row>
    <row r="52" spans="1:14" x14ac:dyDescent="0.25">
      <c r="A52" s="17">
        <v>51</v>
      </c>
      <c r="B52" s="18">
        <v>42389</v>
      </c>
      <c r="C52" s="18">
        <v>42718</v>
      </c>
      <c r="D52" s="18" t="str">
        <f>IF(Operaciones!$C52-Operaciones!$B52&gt;=150,"Demorado","En Tiempo")</f>
        <v>Demorado</v>
      </c>
      <c r="E52" s="19" t="s">
        <v>21</v>
      </c>
      <c r="F52" s="19" t="s">
        <v>25</v>
      </c>
      <c r="G52" s="20">
        <v>84</v>
      </c>
      <c r="H52" s="19" t="s">
        <v>11</v>
      </c>
      <c r="I52" s="21">
        <v>21612.799999999999</v>
      </c>
      <c r="J52" s="21">
        <v>605105</v>
      </c>
      <c r="K52" s="21">
        <v>484084</v>
      </c>
      <c r="L52" s="21">
        <v>99408.2</v>
      </c>
      <c r="M52" s="19" t="s">
        <v>16</v>
      </c>
      <c r="N52" s="22">
        <v>4.4000000000000004</v>
      </c>
    </row>
    <row r="53" spans="1:14" x14ac:dyDescent="0.25">
      <c r="A53" s="23">
        <v>52</v>
      </c>
      <c r="B53" s="24">
        <v>42391</v>
      </c>
      <c r="C53" s="24">
        <v>42639</v>
      </c>
      <c r="D53" s="24" t="str">
        <f>IF(Operaciones!$C53-Operaciones!$B53&gt;=150,"Demorado","En Tiempo")</f>
        <v>Demorado</v>
      </c>
      <c r="E53" s="25" t="s">
        <v>22</v>
      </c>
      <c r="F53" s="25" t="s">
        <v>28</v>
      </c>
      <c r="G53" s="26">
        <v>200</v>
      </c>
      <c r="H53" s="25" t="s">
        <v>12</v>
      </c>
      <c r="I53" s="27">
        <v>63061.56</v>
      </c>
      <c r="J53" s="27">
        <v>1642049</v>
      </c>
      <c r="K53" s="27">
        <v>1313639.2</v>
      </c>
      <c r="L53" s="27">
        <v>265348.24000000005</v>
      </c>
      <c r="M53" s="25" t="s">
        <v>18</v>
      </c>
      <c r="N53" s="28">
        <v>4.7</v>
      </c>
    </row>
    <row r="54" spans="1:14" x14ac:dyDescent="0.25">
      <c r="A54" s="17">
        <v>53</v>
      </c>
      <c r="B54" s="18">
        <v>42391</v>
      </c>
      <c r="C54" s="18">
        <v>42660</v>
      </c>
      <c r="D54" s="18" t="str">
        <f>IF(Operaciones!$C54-Operaciones!$B54&gt;=150,"Demorado","En Tiempo")</f>
        <v>Demorado</v>
      </c>
      <c r="E54" s="19" t="s">
        <v>21</v>
      </c>
      <c r="F54" s="19" t="s">
        <v>27</v>
      </c>
      <c r="G54" s="20">
        <v>153</v>
      </c>
      <c r="H54" s="19" t="s">
        <v>12</v>
      </c>
      <c r="I54" s="21">
        <v>56501.919999999998</v>
      </c>
      <c r="J54" s="21">
        <v>1475233</v>
      </c>
      <c r="K54" s="21">
        <v>1180186.3999999999</v>
      </c>
      <c r="L54" s="21">
        <v>238544.68000000011</v>
      </c>
      <c r="M54" s="19" t="s">
        <v>14</v>
      </c>
      <c r="N54" s="22">
        <v>4.3</v>
      </c>
    </row>
    <row r="55" spans="1:14" x14ac:dyDescent="0.25">
      <c r="A55" s="23">
        <v>54</v>
      </c>
      <c r="B55" s="24">
        <v>42391</v>
      </c>
      <c r="C55" s="24">
        <v>42520</v>
      </c>
      <c r="D55" s="24" t="str">
        <f>IF(Operaciones!$C55-Operaciones!$B55&gt;=150,"Demorado","En Tiempo")</f>
        <v>En Tiempo</v>
      </c>
      <c r="E55" s="25" t="s">
        <v>22</v>
      </c>
      <c r="F55" s="25" t="s">
        <v>28</v>
      </c>
      <c r="G55" s="26">
        <v>64</v>
      </c>
      <c r="H55" s="25" t="s">
        <v>11</v>
      </c>
      <c r="I55" s="27">
        <v>26463.84</v>
      </c>
      <c r="J55" s="27">
        <v>723481</v>
      </c>
      <c r="K55" s="27">
        <v>578784.80000000005</v>
      </c>
      <c r="L55" s="27">
        <v>118232.35999999996</v>
      </c>
      <c r="M55" s="25" t="s">
        <v>19</v>
      </c>
      <c r="N55" s="28">
        <v>4</v>
      </c>
    </row>
    <row r="56" spans="1:14" x14ac:dyDescent="0.25">
      <c r="A56" s="17">
        <v>55</v>
      </c>
      <c r="B56" s="18">
        <v>42391</v>
      </c>
      <c r="C56" s="18">
        <v>42560</v>
      </c>
      <c r="D56" s="18" t="str">
        <f>IF(Operaciones!$C56-Operaciones!$B56&gt;=150,"Demorado","En Tiempo")</f>
        <v>Demorado</v>
      </c>
      <c r="E56" s="19" t="s">
        <v>23</v>
      </c>
      <c r="F56" s="19" t="s">
        <v>25</v>
      </c>
      <c r="G56" s="20">
        <v>120</v>
      </c>
      <c r="H56" s="19" t="s">
        <v>12</v>
      </c>
      <c r="I56" s="21">
        <v>38497.360000000001</v>
      </c>
      <c r="J56" s="21">
        <v>1019719</v>
      </c>
      <c r="K56" s="21">
        <v>815775.2</v>
      </c>
      <c r="L56" s="21">
        <v>165446.44000000006</v>
      </c>
      <c r="M56" s="19" t="s">
        <v>14</v>
      </c>
      <c r="N56" s="22">
        <v>3.8</v>
      </c>
    </row>
    <row r="57" spans="1:14" x14ac:dyDescent="0.25">
      <c r="A57" s="23">
        <v>56</v>
      </c>
      <c r="B57" s="24">
        <v>42392</v>
      </c>
      <c r="C57" s="24">
        <v>42491</v>
      </c>
      <c r="D57" s="24" t="str">
        <f>IF(Operaciones!$C57-Operaciones!$B57&gt;=150,"Demorado","En Tiempo")</f>
        <v>En Tiempo</v>
      </c>
      <c r="E57" s="25" t="s">
        <v>22</v>
      </c>
      <c r="F57" s="25" t="s">
        <v>26</v>
      </c>
      <c r="G57" s="26">
        <v>47</v>
      </c>
      <c r="H57" s="25" t="s">
        <v>11</v>
      </c>
      <c r="I57" s="27">
        <v>8607.7999999999993</v>
      </c>
      <c r="J57" s="27">
        <v>275705</v>
      </c>
      <c r="K57" s="27">
        <v>220564</v>
      </c>
      <c r="L57" s="27">
        <v>46533.2</v>
      </c>
      <c r="M57" s="25" t="s">
        <v>18</v>
      </c>
      <c r="N57" s="28">
        <v>3.8</v>
      </c>
    </row>
    <row r="58" spans="1:14" x14ac:dyDescent="0.25">
      <c r="A58" s="17">
        <v>57</v>
      </c>
      <c r="B58" s="18">
        <v>42392</v>
      </c>
      <c r="C58" s="18">
        <v>42555</v>
      </c>
      <c r="D58" s="18" t="str">
        <f>IF(Operaciones!$C58-Operaciones!$B58&gt;=150,"Demorado","En Tiempo")</f>
        <v>Demorado</v>
      </c>
      <c r="E58" s="19" t="s">
        <v>21</v>
      </c>
      <c r="F58" s="19" t="s">
        <v>29</v>
      </c>
      <c r="G58" s="20">
        <v>50</v>
      </c>
      <c r="H58" s="19" t="s">
        <v>11</v>
      </c>
      <c r="I58" s="21">
        <v>19847.2</v>
      </c>
      <c r="J58" s="21">
        <v>549215</v>
      </c>
      <c r="K58" s="21">
        <v>439372</v>
      </c>
      <c r="L58" s="21">
        <v>89995.8</v>
      </c>
      <c r="M58" s="19" t="s">
        <v>14</v>
      </c>
      <c r="N58" s="22">
        <v>3.9</v>
      </c>
    </row>
    <row r="59" spans="1:14" x14ac:dyDescent="0.25">
      <c r="A59" s="23">
        <v>58</v>
      </c>
      <c r="B59" s="24">
        <v>42393</v>
      </c>
      <c r="C59" s="24">
        <v>42725</v>
      </c>
      <c r="D59" s="24" t="str">
        <f>IF(Operaciones!$C59-Operaciones!$B59&gt;=150,"Demorado","En Tiempo")</f>
        <v>Demorado</v>
      </c>
      <c r="E59" s="25" t="s">
        <v>22</v>
      </c>
      <c r="F59" s="25" t="s">
        <v>28</v>
      </c>
      <c r="G59" s="26">
        <v>270</v>
      </c>
      <c r="H59" s="25" t="s">
        <v>12</v>
      </c>
      <c r="I59" s="27">
        <v>90790.04</v>
      </c>
      <c r="J59" s="27">
        <v>2324111</v>
      </c>
      <c r="K59" s="27">
        <v>1859288.8</v>
      </c>
      <c r="L59" s="27">
        <v>374032.16</v>
      </c>
      <c r="M59" s="25" t="s">
        <v>18</v>
      </c>
      <c r="N59" s="28">
        <v>4.4000000000000004</v>
      </c>
    </row>
    <row r="60" spans="1:14" x14ac:dyDescent="0.25">
      <c r="A60" s="17">
        <v>59</v>
      </c>
      <c r="B60" s="18">
        <v>42393</v>
      </c>
      <c r="C60" s="18">
        <v>42693</v>
      </c>
      <c r="D60" s="18" t="str">
        <f>IF(Operaciones!$C60-Operaciones!$B60&gt;=150,"Demorado","En Tiempo")</f>
        <v>Demorado</v>
      </c>
      <c r="E60" s="19" t="s">
        <v>21</v>
      </c>
      <c r="F60" s="19" t="s">
        <v>13</v>
      </c>
      <c r="G60" s="20">
        <v>159</v>
      </c>
      <c r="H60" s="19" t="s">
        <v>12</v>
      </c>
      <c r="I60" s="21">
        <v>53992.639999999999</v>
      </c>
      <c r="J60" s="21">
        <v>1410301</v>
      </c>
      <c r="K60" s="21">
        <v>1128240.8</v>
      </c>
      <c r="L60" s="21">
        <v>228067.55999999994</v>
      </c>
      <c r="M60" s="19" t="s">
        <v>16</v>
      </c>
      <c r="N60" s="22">
        <v>4.3</v>
      </c>
    </row>
    <row r="61" spans="1:14" x14ac:dyDescent="0.25">
      <c r="A61" s="23">
        <v>60</v>
      </c>
      <c r="B61" s="24">
        <v>42393</v>
      </c>
      <c r="C61" s="24">
        <v>42549</v>
      </c>
      <c r="D61" s="24" t="str">
        <f>IF(Operaciones!$C61-Operaciones!$B61&gt;=150,"Demorado","En Tiempo")</f>
        <v>Demorado</v>
      </c>
      <c r="E61" s="25" t="s">
        <v>22</v>
      </c>
      <c r="F61" s="25" t="s">
        <v>28</v>
      </c>
      <c r="G61" s="26">
        <v>263</v>
      </c>
      <c r="H61" s="25" t="s">
        <v>12</v>
      </c>
      <c r="I61" s="27">
        <v>75571.600000000006</v>
      </c>
      <c r="J61" s="27">
        <v>1956725</v>
      </c>
      <c r="K61" s="27">
        <v>1565380</v>
      </c>
      <c r="L61" s="27">
        <v>315773.40000000002</v>
      </c>
      <c r="M61" s="25" t="s">
        <v>17</v>
      </c>
      <c r="N61" s="28">
        <v>4.0999999999999996</v>
      </c>
    </row>
    <row r="62" spans="1:14" x14ac:dyDescent="0.25">
      <c r="A62" s="17">
        <v>61</v>
      </c>
      <c r="B62" s="18">
        <v>42393</v>
      </c>
      <c r="C62" s="18">
        <v>42625</v>
      </c>
      <c r="D62" s="18" t="str">
        <f>IF(Operaciones!$C62-Operaciones!$B62&gt;=150,"Demorado","En Tiempo")</f>
        <v>Demorado</v>
      </c>
      <c r="E62" s="19" t="s">
        <v>20</v>
      </c>
      <c r="F62" s="19" t="s">
        <v>28</v>
      </c>
      <c r="G62" s="20">
        <v>115</v>
      </c>
      <c r="H62" s="19" t="s">
        <v>12</v>
      </c>
      <c r="I62" s="21">
        <v>44484.6</v>
      </c>
      <c r="J62" s="21">
        <v>1177325</v>
      </c>
      <c r="K62" s="21">
        <v>941860</v>
      </c>
      <c r="L62" s="21">
        <v>190980.4</v>
      </c>
      <c r="M62" s="19" t="s">
        <v>14</v>
      </c>
      <c r="N62" s="22">
        <v>4.2</v>
      </c>
    </row>
    <row r="63" spans="1:14" x14ac:dyDescent="0.25">
      <c r="A63" s="23">
        <v>62</v>
      </c>
      <c r="B63" s="24">
        <v>42393</v>
      </c>
      <c r="C63" s="24">
        <v>42758</v>
      </c>
      <c r="D63" s="24" t="str">
        <f>IF(Operaciones!$C63-Operaciones!$B63&gt;=150,"Demorado","En Tiempo")</f>
        <v>Demorado</v>
      </c>
      <c r="E63" s="25" t="s">
        <v>21</v>
      </c>
      <c r="F63" s="25" t="s">
        <v>24</v>
      </c>
      <c r="G63" s="26">
        <v>172</v>
      </c>
      <c r="H63" s="25" t="s">
        <v>12</v>
      </c>
      <c r="I63" s="27">
        <v>44562.52</v>
      </c>
      <c r="J63" s="27">
        <v>1179423</v>
      </c>
      <c r="K63" s="27">
        <v>943538.4</v>
      </c>
      <c r="L63" s="27">
        <v>191322.08</v>
      </c>
      <c r="M63" s="25" t="s">
        <v>16</v>
      </c>
      <c r="N63" s="28">
        <v>4.7</v>
      </c>
    </row>
    <row r="64" spans="1:14" x14ac:dyDescent="0.25">
      <c r="A64" s="17">
        <v>63</v>
      </c>
      <c r="B64" s="18">
        <v>42394</v>
      </c>
      <c r="C64" s="18">
        <v>42619</v>
      </c>
      <c r="D64" s="18" t="str">
        <f>IF(Operaciones!$C64-Operaciones!$B64&gt;=150,"Demorado","En Tiempo")</f>
        <v>Demorado</v>
      </c>
      <c r="E64" s="19" t="s">
        <v>22</v>
      </c>
      <c r="F64" s="19" t="s">
        <v>24</v>
      </c>
      <c r="G64" s="20">
        <v>141</v>
      </c>
      <c r="H64" s="19" t="s">
        <v>11</v>
      </c>
      <c r="I64" s="21">
        <v>28629.759999999998</v>
      </c>
      <c r="J64" s="21">
        <v>774629</v>
      </c>
      <c r="K64" s="21">
        <v>619703.19999999995</v>
      </c>
      <c r="L64" s="21">
        <v>126296.04000000005</v>
      </c>
      <c r="M64" s="19" t="s">
        <v>19</v>
      </c>
      <c r="N64" s="22">
        <v>3.7</v>
      </c>
    </row>
    <row r="65" spans="1:14" x14ac:dyDescent="0.25">
      <c r="A65" s="23">
        <v>64</v>
      </c>
      <c r="B65" s="24">
        <v>42395</v>
      </c>
      <c r="C65" s="24">
        <v>42656</v>
      </c>
      <c r="D65" s="24" t="str">
        <f>IF(Operaciones!$C65-Operaciones!$B65&gt;=150,"Demorado","En Tiempo")</f>
        <v>Demorado</v>
      </c>
      <c r="E65" s="25" t="s">
        <v>23</v>
      </c>
      <c r="F65" s="25" t="s">
        <v>27</v>
      </c>
      <c r="G65" s="26">
        <v>51</v>
      </c>
      <c r="H65" s="25" t="s">
        <v>11</v>
      </c>
      <c r="I65" s="27">
        <v>19242.400000000001</v>
      </c>
      <c r="J65" s="27">
        <v>545495</v>
      </c>
      <c r="K65" s="27">
        <v>436396</v>
      </c>
      <c r="L65" s="27">
        <v>89856.6</v>
      </c>
      <c r="M65" s="25" t="s">
        <v>18</v>
      </c>
      <c r="N65" s="28">
        <v>3.8</v>
      </c>
    </row>
    <row r="66" spans="1:14" x14ac:dyDescent="0.25">
      <c r="A66" s="17">
        <v>65</v>
      </c>
      <c r="B66" s="18">
        <v>42395</v>
      </c>
      <c r="C66" s="18">
        <v>42516</v>
      </c>
      <c r="D66" s="18" t="str">
        <f>IF(Operaciones!$C66-Operaciones!$B66&gt;=150,"Demorado","En Tiempo")</f>
        <v>En Tiempo</v>
      </c>
      <c r="E66" s="19" t="s">
        <v>21</v>
      </c>
      <c r="F66" s="19" t="s">
        <v>27</v>
      </c>
      <c r="G66" s="20">
        <v>141</v>
      </c>
      <c r="H66" s="19" t="s">
        <v>12</v>
      </c>
      <c r="I66" s="21">
        <v>56279.28</v>
      </c>
      <c r="J66" s="21">
        <v>1473317</v>
      </c>
      <c r="K66" s="21">
        <v>1178653.6000000001</v>
      </c>
      <c r="L66" s="21">
        <v>238384.11999999991</v>
      </c>
      <c r="M66" s="19" t="s">
        <v>19</v>
      </c>
      <c r="N66" s="22">
        <v>3.6</v>
      </c>
    </row>
    <row r="67" spans="1:14" x14ac:dyDescent="0.25">
      <c r="A67" s="23">
        <v>66</v>
      </c>
      <c r="B67" s="24">
        <v>42396</v>
      </c>
      <c r="C67" s="24">
        <v>42728</v>
      </c>
      <c r="D67" s="24" t="str">
        <f>IF(Operaciones!$C67-Operaciones!$B67&gt;=150,"Demorado","En Tiempo")</f>
        <v>Demorado</v>
      </c>
      <c r="E67" s="25" t="s">
        <v>22</v>
      </c>
      <c r="F67" s="25" t="s">
        <v>28</v>
      </c>
      <c r="G67" s="26">
        <v>269</v>
      </c>
      <c r="H67" s="25" t="s">
        <v>12</v>
      </c>
      <c r="I67" s="27">
        <v>83733.960000000006</v>
      </c>
      <c r="J67" s="27">
        <v>2155909</v>
      </c>
      <c r="K67" s="27">
        <v>1724727.2</v>
      </c>
      <c r="L67" s="27">
        <v>347447.84</v>
      </c>
      <c r="M67" s="25" t="s">
        <v>15</v>
      </c>
      <c r="N67" s="28">
        <v>3.9</v>
      </c>
    </row>
    <row r="68" spans="1:14" x14ac:dyDescent="0.25">
      <c r="A68" s="17">
        <v>67</v>
      </c>
      <c r="B68" s="18">
        <v>42396</v>
      </c>
      <c r="C68" s="18">
        <v>42658</v>
      </c>
      <c r="D68" s="18" t="str">
        <f>IF(Operaciones!$C68-Operaciones!$B68&gt;=150,"Demorado","En Tiempo")</f>
        <v>Demorado</v>
      </c>
      <c r="E68" s="19" t="s">
        <v>22</v>
      </c>
      <c r="F68" s="19" t="s">
        <v>28</v>
      </c>
      <c r="G68" s="20">
        <v>213</v>
      </c>
      <c r="H68" s="19" t="s">
        <v>12</v>
      </c>
      <c r="I68" s="21">
        <v>36981.08</v>
      </c>
      <c r="J68" s="21">
        <v>985412</v>
      </c>
      <c r="K68" s="21">
        <v>788329.6</v>
      </c>
      <c r="L68" s="21">
        <v>160101.32</v>
      </c>
      <c r="M68" s="19" t="s">
        <v>17</v>
      </c>
      <c r="N68" s="22">
        <v>4.4000000000000004</v>
      </c>
    </row>
    <row r="69" spans="1:14" x14ac:dyDescent="0.25">
      <c r="A69" s="23">
        <v>68</v>
      </c>
      <c r="B69" s="24">
        <v>42396</v>
      </c>
      <c r="C69" s="24">
        <v>42549</v>
      </c>
      <c r="D69" s="24" t="str">
        <f>IF(Operaciones!$C69-Operaciones!$B69&gt;=150,"Demorado","En Tiempo")</f>
        <v>Demorado</v>
      </c>
      <c r="E69" s="25" t="s">
        <v>23</v>
      </c>
      <c r="F69" s="25" t="s">
        <v>26</v>
      </c>
      <c r="G69" s="26">
        <v>63</v>
      </c>
      <c r="H69" s="25" t="s">
        <v>11</v>
      </c>
      <c r="I69" s="27">
        <v>14207.68</v>
      </c>
      <c r="J69" s="27">
        <v>413477</v>
      </c>
      <c r="K69" s="27">
        <v>330781.59999999998</v>
      </c>
      <c r="L69" s="27">
        <v>68487.72000000003</v>
      </c>
      <c r="M69" s="25" t="s">
        <v>19</v>
      </c>
      <c r="N69" s="28">
        <v>4.9000000000000004</v>
      </c>
    </row>
    <row r="70" spans="1:14" x14ac:dyDescent="0.25">
      <c r="A70" s="17">
        <v>69</v>
      </c>
      <c r="B70" s="18">
        <v>42396</v>
      </c>
      <c r="C70" s="18">
        <v>42652</v>
      </c>
      <c r="D70" s="18" t="str">
        <f>IF(Operaciones!$C70-Operaciones!$B70&gt;=150,"Demorado","En Tiempo")</f>
        <v>Demorado</v>
      </c>
      <c r="E70" s="19" t="s">
        <v>20</v>
      </c>
      <c r="F70" s="19" t="s">
        <v>29</v>
      </c>
      <c r="G70" s="20">
        <v>243</v>
      </c>
      <c r="H70" s="19" t="s">
        <v>12</v>
      </c>
      <c r="I70" s="21">
        <v>87263.32</v>
      </c>
      <c r="J70" s="21">
        <v>2248893</v>
      </c>
      <c r="K70" s="21">
        <v>1799114.4</v>
      </c>
      <c r="L70" s="21">
        <v>362515.28000000009</v>
      </c>
      <c r="M70" s="19" t="s">
        <v>18</v>
      </c>
      <c r="N70" s="22">
        <v>3.7</v>
      </c>
    </row>
    <row r="71" spans="1:14" x14ac:dyDescent="0.25">
      <c r="A71" s="23">
        <v>70</v>
      </c>
      <c r="B71" s="24">
        <v>42397</v>
      </c>
      <c r="C71" s="24">
        <v>42563</v>
      </c>
      <c r="D71" s="24" t="str">
        <f>IF(Operaciones!$C71-Operaciones!$B71&gt;=150,"Demorado","En Tiempo")</f>
        <v>Demorado</v>
      </c>
      <c r="E71" s="25" t="s">
        <v>22</v>
      </c>
      <c r="F71" s="25" t="s">
        <v>13</v>
      </c>
      <c r="G71" s="26">
        <v>174</v>
      </c>
      <c r="H71" s="25" t="s">
        <v>12</v>
      </c>
      <c r="I71" s="27">
        <v>65107.8</v>
      </c>
      <c r="J71" s="27">
        <v>1684180</v>
      </c>
      <c r="K71" s="27">
        <v>1347344</v>
      </c>
      <c r="L71" s="27">
        <v>271728.2</v>
      </c>
      <c r="M71" s="25" t="s">
        <v>18</v>
      </c>
      <c r="N71" s="28">
        <v>4.8</v>
      </c>
    </row>
    <row r="72" spans="1:14" x14ac:dyDescent="0.25">
      <c r="A72" s="17">
        <v>71</v>
      </c>
      <c r="B72" s="18">
        <v>42397</v>
      </c>
      <c r="C72" s="18">
        <v>42675</v>
      </c>
      <c r="D72" s="18" t="str">
        <f>IF(Operaciones!$C72-Operaciones!$B72&gt;=150,"Demorado","En Tiempo")</f>
        <v>Demorado</v>
      </c>
      <c r="E72" s="19" t="s">
        <v>21</v>
      </c>
      <c r="F72" s="19" t="s">
        <v>29</v>
      </c>
      <c r="G72" s="20">
        <v>228</v>
      </c>
      <c r="H72" s="19" t="s">
        <v>12</v>
      </c>
      <c r="I72" s="21">
        <v>76433</v>
      </c>
      <c r="J72" s="21">
        <v>1976410</v>
      </c>
      <c r="K72" s="21">
        <v>1581128</v>
      </c>
      <c r="L72" s="21">
        <v>318849</v>
      </c>
      <c r="M72" s="19" t="s">
        <v>14</v>
      </c>
      <c r="N72" s="22">
        <v>3.7</v>
      </c>
    </row>
    <row r="73" spans="1:14" x14ac:dyDescent="0.25">
      <c r="A73" s="23">
        <v>72</v>
      </c>
      <c r="B73" s="24">
        <v>42397</v>
      </c>
      <c r="C73" s="24">
        <v>42658</v>
      </c>
      <c r="D73" s="24" t="str">
        <f>IF(Operaciones!$C73-Operaciones!$B73&gt;=150,"Demorado","En Tiempo")</f>
        <v>Demorado</v>
      </c>
      <c r="E73" s="25" t="s">
        <v>20</v>
      </c>
      <c r="F73" s="25" t="s">
        <v>24</v>
      </c>
      <c r="G73" s="26">
        <v>212</v>
      </c>
      <c r="H73" s="25" t="s">
        <v>12</v>
      </c>
      <c r="I73" s="27">
        <v>58162.080000000002</v>
      </c>
      <c r="J73" s="27">
        <v>1515437</v>
      </c>
      <c r="K73" s="27">
        <v>1212349.6000000001</v>
      </c>
      <c r="L73" s="27">
        <v>244925.31999999989</v>
      </c>
      <c r="M73" s="25" t="s">
        <v>14</v>
      </c>
      <c r="N73" s="28">
        <v>4</v>
      </c>
    </row>
    <row r="74" spans="1:14" x14ac:dyDescent="0.25">
      <c r="A74" s="17">
        <v>73</v>
      </c>
      <c r="B74" s="18">
        <v>42397</v>
      </c>
      <c r="C74" s="18">
        <v>42617</v>
      </c>
      <c r="D74" s="18" t="str">
        <f>IF(Operaciones!$C74-Operaciones!$B74&gt;=150,"Demorado","En Tiempo")</f>
        <v>Demorado</v>
      </c>
      <c r="E74" s="19" t="s">
        <v>22</v>
      </c>
      <c r="F74" s="19" t="s">
        <v>25</v>
      </c>
      <c r="G74" s="20">
        <v>58</v>
      </c>
      <c r="H74" s="19" t="s">
        <v>11</v>
      </c>
      <c r="I74" s="21">
        <v>11813.76</v>
      </c>
      <c r="J74" s="21">
        <v>356529</v>
      </c>
      <c r="K74" s="21">
        <v>285223.2</v>
      </c>
      <c r="L74" s="21">
        <v>59492.039999999986</v>
      </c>
      <c r="M74" s="19" t="s">
        <v>16</v>
      </c>
      <c r="N74" s="22">
        <v>3.6</v>
      </c>
    </row>
    <row r="75" spans="1:14" x14ac:dyDescent="0.25">
      <c r="A75" s="23">
        <v>74</v>
      </c>
      <c r="B75" s="24">
        <v>42398</v>
      </c>
      <c r="C75" s="24">
        <v>42665</v>
      </c>
      <c r="D75" s="24" t="str">
        <f>IF(Operaciones!$C75-Operaciones!$B75&gt;=150,"Demorado","En Tiempo")</f>
        <v>Demorado</v>
      </c>
      <c r="E75" s="25" t="s">
        <v>22</v>
      </c>
      <c r="F75" s="25" t="s">
        <v>26</v>
      </c>
      <c r="G75" s="26">
        <v>226</v>
      </c>
      <c r="H75" s="25" t="s">
        <v>12</v>
      </c>
      <c r="I75" s="27">
        <v>43313.2</v>
      </c>
      <c r="J75" s="27">
        <v>1134540</v>
      </c>
      <c r="K75" s="27">
        <v>907632</v>
      </c>
      <c r="L75" s="27">
        <v>183594.8</v>
      </c>
      <c r="M75" s="25" t="s">
        <v>16</v>
      </c>
      <c r="N75" s="28">
        <v>3.9</v>
      </c>
    </row>
    <row r="76" spans="1:14" x14ac:dyDescent="0.25">
      <c r="A76" s="17">
        <v>75</v>
      </c>
      <c r="B76" s="18">
        <v>42398</v>
      </c>
      <c r="C76" s="18">
        <v>42596</v>
      </c>
      <c r="D76" s="18" t="str">
        <f>IF(Operaciones!$C76-Operaciones!$B76&gt;=150,"Demorado","En Tiempo")</f>
        <v>Demorado</v>
      </c>
      <c r="E76" s="19" t="s">
        <v>21</v>
      </c>
      <c r="F76" s="19" t="s">
        <v>27</v>
      </c>
      <c r="G76" s="20">
        <v>38</v>
      </c>
      <c r="H76" s="19" t="s">
        <v>11</v>
      </c>
      <c r="I76" s="21">
        <v>6345.48</v>
      </c>
      <c r="J76" s="21">
        <v>224347</v>
      </c>
      <c r="K76" s="21">
        <v>179477.6</v>
      </c>
      <c r="L76" s="21">
        <v>38523.919999999998</v>
      </c>
      <c r="M76" s="19" t="s">
        <v>17</v>
      </c>
      <c r="N76" s="22">
        <v>4.3</v>
      </c>
    </row>
    <row r="77" spans="1:14" x14ac:dyDescent="0.25">
      <c r="A77" s="23">
        <v>76</v>
      </c>
      <c r="B77" s="24">
        <v>42398</v>
      </c>
      <c r="C77" s="24">
        <v>42732</v>
      </c>
      <c r="D77" s="24" t="str">
        <f>IF(Operaciones!$C77-Operaciones!$B77&gt;=150,"Demorado","En Tiempo")</f>
        <v>Demorado</v>
      </c>
      <c r="E77" s="25" t="s">
        <v>21</v>
      </c>
      <c r="F77" s="25" t="s">
        <v>13</v>
      </c>
      <c r="G77" s="26">
        <v>231</v>
      </c>
      <c r="H77" s="25" t="s">
        <v>12</v>
      </c>
      <c r="I77" s="27">
        <v>69513.240000000005</v>
      </c>
      <c r="J77" s="27">
        <v>1793591</v>
      </c>
      <c r="K77" s="27">
        <v>1434872.8</v>
      </c>
      <c r="L77" s="27">
        <v>289204.95999999996</v>
      </c>
      <c r="M77" s="25" t="s">
        <v>15</v>
      </c>
      <c r="N77" s="28">
        <v>4.9000000000000004</v>
      </c>
    </row>
    <row r="78" spans="1:14" x14ac:dyDescent="0.25">
      <c r="A78" s="17">
        <v>77</v>
      </c>
      <c r="B78" s="18">
        <v>42399</v>
      </c>
      <c r="C78" s="18">
        <v>42546</v>
      </c>
      <c r="D78" s="18" t="str">
        <f>IF(Operaciones!$C78-Operaciones!$B78&gt;=150,"Demorado","En Tiempo")</f>
        <v>En Tiempo</v>
      </c>
      <c r="E78" s="19" t="s">
        <v>22</v>
      </c>
      <c r="F78" s="19" t="s">
        <v>29</v>
      </c>
      <c r="G78" s="20">
        <v>108</v>
      </c>
      <c r="H78" s="19" t="s">
        <v>12</v>
      </c>
      <c r="I78" s="21">
        <v>43324.68</v>
      </c>
      <c r="J78" s="21">
        <v>1141477</v>
      </c>
      <c r="K78" s="21">
        <v>913181.6</v>
      </c>
      <c r="L78" s="21">
        <v>184970.72000000003</v>
      </c>
      <c r="M78" s="19" t="s">
        <v>15</v>
      </c>
      <c r="N78" s="22">
        <v>4.5</v>
      </c>
    </row>
    <row r="79" spans="1:14" x14ac:dyDescent="0.25">
      <c r="A79" s="23">
        <v>78</v>
      </c>
      <c r="B79" s="24">
        <v>42400</v>
      </c>
      <c r="C79" s="24">
        <v>42647</v>
      </c>
      <c r="D79" s="24" t="str">
        <f>IF(Operaciones!$C79-Operaciones!$B79&gt;=150,"Demorado","En Tiempo")</f>
        <v>Demorado</v>
      </c>
      <c r="E79" s="25" t="s">
        <v>22</v>
      </c>
      <c r="F79" s="25" t="s">
        <v>28</v>
      </c>
      <c r="G79" s="26">
        <v>82</v>
      </c>
      <c r="H79" s="25" t="s">
        <v>11</v>
      </c>
      <c r="I79" s="27">
        <v>16901.400000000001</v>
      </c>
      <c r="J79" s="27">
        <v>484970</v>
      </c>
      <c r="K79" s="27">
        <v>387976</v>
      </c>
      <c r="L79" s="27">
        <v>80092.600000000006</v>
      </c>
      <c r="M79" s="25" t="s">
        <v>18</v>
      </c>
      <c r="N79" s="28">
        <v>4</v>
      </c>
    </row>
    <row r="80" spans="1:14" x14ac:dyDescent="0.25">
      <c r="A80" s="17">
        <v>79</v>
      </c>
      <c r="B80" s="18">
        <v>42400</v>
      </c>
      <c r="C80" s="18">
        <v>42701</v>
      </c>
      <c r="D80" s="18" t="str">
        <f>IF(Operaciones!$C80-Operaciones!$B80&gt;=150,"Demorado","En Tiempo")</f>
        <v>Demorado</v>
      </c>
      <c r="E80" s="19" t="s">
        <v>22</v>
      </c>
      <c r="F80" s="19" t="s">
        <v>25</v>
      </c>
      <c r="G80" s="20">
        <v>291</v>
      </c>
      <c r="H80" s="19" t="s">
        <v>12</v>
      </c>
      <c r="I80" s="21">
        <v>99806.36</v>
      </c>
      <c r="J80" s="21">
        <v>2556969</v>
      </c>
      <c r="K80" s="21">
        <v>2045575.2</v>
      </c>
      <c r="L80" s="21">
        <v>411587.44000000006</v>
      </c>
      <c r="M80" s="19" t="s">
        <v>14</v>
      </c>
      <c r="N80" s="22">
        <v>4.8</v>
      </c>
    </row>
    <row r="81" spans="1:14" x14ac:dyDescent="0.25">
      <c r="A81" s="23">
        <v>80</v>
      </c>
      <c r="B81" s="24">
        <v>42400</v>
      </c>
      <c r="C81" s="24">
        <v>42648</v>
      </c>
      <c r="D81" s="24" t="str">
        <f>IF(Operaciones!$C81-Operaciones!$B81&gt;=150,"Demorado","En Tiempo")</f>
        <v>Demorado</v>
      </c>
      <c r="E81" s="25" t="s">
        <v>22</v>
      </c>
      <c r="F81" s="25" t="s">
        <v>24</v>
      </c>
      <c r="G81" s="26">
        <v>212</v>
      </c>
      <c r="H81" s="25" t="s">
        <v>12</v>
      </c>
      <c r="I81" s="27">
        <v>52797.279999999999</v>
      </c>
      <c r="J81" s="27">
        <v>1375592</v>
      </c>
      <c r="K81" s="27">
        <v>1100473.6000000001</v>
      </c>
      <c r="L81" s="27">
        <v>222321.11999999991</v>
      </c>
      <c r="M81" s="25" t="s">
        <v>14</v>
      </c>
      <c r="N81" s="28">
        <v>4.9000000000000004</v>
      </c>
    </row>
    <row r="82" spans="1:14" x14ac:dyDescent="0.25">
      <c r="A82" s="17">
        <v>81</v>
      </c>
      <c r="B82" s="18">
        <v>42401</v>
      </c>
      <c r="C82" s="18">
        <v>42691</v>
      </c>
      <c r="D82" s="18" t="str">
        <f>IF(Operaciones!$C82-Operaciones!$B82&gt;=150,"Demorado","En Tiempo")</f>
        <v>Demorado</v>
      </c>
      <c r="E82" s="19" t="s">
        <v>20</v>
      </c>
      <c r="F82" s="19" t="s">
        <v>27</v>
      </c>
      <c r="G82" s="20">
        <v>231</v>
      </c>
      <c r="H82" s="19" t="s">
        <v>12</v>
      </c>
      <c r="I82" s="21">
        <v>71665.759999999995</v>
      </c>
      <c r="J82" s="21">
        <v>1848729</v>
      </c>
      <c r="K82" s="21">
        <v>1478983.2</v>
      </c>
      <c r="L82" s="21">
        <v>298080.04000000004</v>
      </c>
      <c r="M82" s="19" t="s">
        <v>15</v>
      </c>
      <c r="N82" s="22">
        <v>4.7</v>
      </c>
    </row>
    <row r="83" spans="1:14" x14ac:dyDescent="0.25">
      <c r="A83" s="23">
        <v>82</v>
      </c>
      <c r="B83" s="24">
        <v>42402</v>
      </c>
      <c r="C83" s="24">
        <v>42627</v>
      </c>
      <c r="D83" s="24" t="str">
        <f>IF(Operaciones!$C83-Operaciones!$B83&gt;=150,"Demorado","En Tiempo")</f>
        <v>Demorado</v>
      </c>
      <c r="E83" s="25" t="s">
        <v>23</v>
      </c>
      <c r="F83" s="25" t="s">
        <v>26</v>
      </c>
      <c r="G83" s="26">
        <v>111</v>
      </c>
      <c r="H83" s="25" t="s">
        <v>12</v>
      </c>
      <c r="I83" s="27">
        <v>41923.24</v>
      </c>
      <c r="J83" s="27">
        <v>1106216</v>
      </c>
      <c r="K83" s="27">
        <v>884972.8</v>
      </c>
      <c r="L83" s="27">
        <v>179319.95999999996</v>
      </c>
      <c r="M83" s="25" t="s">
        <v>15</v>
      </c>
      <c r="N83" s="28">
        <v>4.3</v>
      </c>
    </row>
    <row r="84" spans="1:14" x14ac:dyDescent="0.25">
      <c r="A84" s="17">
        <v>83</v>
      </c>
      <c r="B84" s="18">
        <v>42402</v>
      </c>
      <c r="C84" s="18">
        <v>42519</v>
      </c>
      <c r="D84" s="18" t="str">
        <f>IF(Operaciones!$C84-Operaciones!$B84&gt;=150,"Demorado","En Tiempo")</f>
        <v>En Tiempo</v>
      </c>
      <c r="E84" s="19" t="s">
        <v>22</v>
      </c>
      <c r="F84" s="19" t="s">
        <v>13</v>
      </c>
      <c r="G84" s="20">
        <v>53</v>
      </c>
      <c r="H84" s="19" t="s">
        <v>11</v>
      </c>
      <c r="I84" s="21">
        <v>17924.88</v>
      </c>
      <c r="J84" s="21">
        <v>507557</v>
      </c>
      <c r="K84" s="21">
        <v>406045.6</v>
      </c>
      <c r="L84" s="21">
        <v>83586.520000000019</v>
      </c>
      <c r="M84" s="19" t="s">
        <v>18</v>
      </c>
      <c r="N84" s="22">
        <v>3.8</v>
      </c>
    </row>
    <row r="85" spans="1:14" x14ac:dyDescent="0.25">
      <c r="A85" s="23">
        <v>84</v>
      </c>
      <c r="B85" s="24">
        <v>42402</v>
      </c>
      <c r="C85" s="24">
        <v>42579</v>
      </c>
      <c r="D85" s="24" t="str">
        <f>IF(Operaciones!$C85-Operaciones!$B85&gt;=150,"Demorado","En Tiempo")</f>
        <v>Demorado</v>
      </c>
      <c r="E85" s="25" t="s">
        <v>20</v>
      </c>
      <c r="F85" s="25" t="s">
        <v>13</v>
      </c>
      <c r="G85" s="26">
        <v>88</v>
      </c>
      <c r="H85" s="25" t="s">
        <v>11</v>
      </c>
      <c r="I85" s="27">
        <v>17618.599999999999</v>
      </c>
      <c r="J85" s="27">
        <v>507425</v>
      </c>
      <c r="K85" s="27">
        <v>405940</v>
      </c>
      <c r="L85" s="27">
        <v>83866.399999999994</v>
      </c>
      <c r="M85" s="25" t="s">
        <v>14</v>
      </c>
      <c r="N85" s="28">
        <v>4.5999999999999996</v>
      </c>
    </row>
    <row r="86" spans="1:14" x14ac:dyDescent="0.25">
      <c r="A86" s="17">
        <v>85</v>
      </c>
      <c r="B86" s="18">
        <v>42402</v>
      </c>
      <c r="C86" s="18">
        <v>42524</v>
      </c>
      <c r="D86" s="18" t="str">
        <f>IF(Operaciones!$C86-Operaciones!$B86&gt;=150,"Demorado","En Tiempo")</f>
        <v>En Tiempo</v>
      </c>
      <c r="E86" s="19" t="s">
        <v>23</v>
      </c>
      <c r="F86" s="19" t="s">
        <v>27</v>
      </c>
      <c r="G86" s="20">
        <v>123</v>
      </c>
      <c r="H86" s="19" t="s">
        <v>12</v>
      </c>
      <c r="I86" s="21">
        <v>36015.879999999997</v>
      </c>
      <c r="J86" s="21">
        <v>961807</v>
      </c>
      <c r="K86" s="21">
        <v>769445.6</v>
      </c>
      <c r="L86" s="21">
        <v>156345.52000000002</v>
      </c>
      <c r="M86" s="19" t="s">
        <v>16</v>
      </c>
      <c r="N86" s="22">
        <v>4.7</v>
      </c>
    </row>
    <row r="87" spans="1:14" x14ac:dyDescent="0.25">
      <c r="A87" s="23">
        <v>86</v>
      </c>
      <c r="B87" s="24">
        <v>42403</v>
      </c>
      <c r="C87" s="24">
        <v>42743</v>
      </c>
      <c r="D87" s="24" t="str">
        <f>IF(Operaciones!$C87-Operaciones!$B87&gt;=150,"Demorado","En Tiempo")</f>
        <v>Demorado</v>
      </c>
      <c r="E87" s="25" t="s">
        <v>21</v>
      </c>
      <c r="F87" s="25" t="s">
        <v>26</v>
      </c>
      <c r="G87" s="26">
        <v>271</v>
      </c>
      <c r="H87" s="25" t="s">
        <v>12</v>
      </c>
      <c r="I87" s="27">
        <v>84745</v>
      </c>
      <c r="J87" s="27">
        <v>2178185</v>
      </c>
      <c r="K87" s="27">
        <v>1742548</v>
      </c>
      <c r="L87" s="27">
        <v>350892</v>
      </c>
      <c r="M87" s="25" t="s">
        <v>17</v>
      </c>
      <c r="N87" s="28">
        <v>3.9</v>
      </c>
    </row>
    <row r="88" spans="1:14" x14ac:dyDescent="0.25">
      <c r="A88" s="17">
        <v>87</v>
      </c>
      <c r="B88" s="18">
        <v>42403</v>
      </c>
      <c r="C88" s="18">
        <v>42502</v>
      </c>
      <c r="D88" s="18" t="str">
        <f>IF(Operaciones!$C88-Operaciones!$B88&gt;=150,"Demorado","En Tiempo")</f>
        <v>En Tiempo</v>
      </c>
      <c r="E88" s="19" t="s">
        <v>23</v>
      </c>
      <c r="F88" s="19" t="s">
        <v>29</v>
      </c>
      <c r="G88" s="20">
        <v>88</v>
      </c>
      <c r="H88" s="19" t="s">
        <v>12</v>
      </c>
      <c r="I88" s="21">
        <v>30523</v>
      </c>
      <c r="J88" s="21">
        <v>815360</v>
      </c>
      <c r="K88" s="21">
        <v>652288</v>
      </c>
      <c r="L88" s="21">
        <v>132549</v>
      </c>
      <c r="M88" s="19" t="s">
        <v>19</v>
      </c>
      <c r="N88" s="22">
        <v>4.4000000000000004</v>
      </c>
    </row>
    <row r="89" spans="1:14" x14ac:dyDescent="0.25">
      <c r="A89" s="23">
        <v>88</v>
      </c>
      <c r="B89" s="24">
        <v>42403</v>
      </c>
      <c r="C89" s="24">
        <v>42653</v>
      </c>
      <c r="D89" s="24" t="str">
        <f>IF(Operaciones!$C89-Operaciones!$B89&gt;=150,"Demorado","En Tiempo")</f>
        <v>Demorado</v>
      </c>
      <c r="E89" s="25" t="s">
        <v>22</v>
      </c>
      <c r="F89" s="25" t="s">
        <v>29</v>
      </c>
      <c r="G89" s="26">
        <v>52</v>
      </c>
      <c r="H89" s="25" t="s">
        <v>11</v>
      </c>
      <c r="I89" s="27">
        <v>15609.84</v>
      </c>
      <c r="J89" s="27">
        <v>457681</v>
      </c>
      <c r="K89" s="27">
        <v>366144.8</v>
      </c>
      <c r="L89" s="27">
        <v>75926.360000000015</v>
      </c>
      <c r="M89" s="25" t="s">
        <v>15</v>
      </c>
      <c r="N89" s="28">
        <v>4.3</v>
      </c>
    </row>
    <row r="90" spans="1:14" x14ac:dyDescent="0.25">
      <c r="A90" s="17">
        <v>89</v>
      </c>
      <c r="B90" s="18">
        <v>42404</v>
      </c>
      <c r="C90" s="18">
        <v>42640</v>
      </c>
      <c r="D90" s="18" t="str">
        <f>IF(Operaciones!$C90-Operaciones!$B90&gt;=150,"Demorado","En Tiempo")</f>
        <v>Demorado</v>
      </c>
      <c r="E90" s="19" t="s">
        <v>23</v>
      </c>
      <c r="F90" s="19" t="s">
        <v>25</v>
      </c>
      <c r="G90" s="20">
        <v>45</v>
      </c>
      <c r="H90" s="19" t="s">
        <v>11</v>
      </c>
      <c r="I90" s="21">
        <v>8051.64</v>
      </c>
      <c r="J90" s="21">
        <v>256201</v>
      </c>
      <c r="K90" s="21">
        <v>204960.8</v>
      </c>
      <c r="L90" s="21">
        <v>43188.560000000012</v>
      </c>
      <c r="M90" s="19" t="s">
        <v>17</v>
      </c>
      <c r="N90" s="22">
        <v>4.9000000000000004</v>
      </c>
    </row>
    <row r="91" spans="1:14" x14ac:dyDescent="0.25">
      <c r="A91" s="23">
        <v>90</v>
      </c>
      <c r="B91" s="24">
        <v>42404</v>
      </c>
      <c r="C91" s="24">
        <v>42575</v>
      </c>
      <c r="D91" s="24" t="str">
        <f>IF(Operaciones!$C91-Operaciones!$B91&gt;=150,"Demorado","En Tiempo")</f>
        <v>Demorado</v>
      </c>
      <c r="E91" s="25" t="s">
        <v>21</v>
      </c>
      <c r="F91" s="25" t="s">
        <v>29</v>
      </c>
      <c r="G91" s="26">
        <v>289</v>
      </c>
      <c r="H91" s="25" t="s">
        <v>12</v>
      </c>
      <c r="I91" s="27">
        <v>106547.64</v>
      </c>
      <c r="J91" s="27">
        <v>2722301</v>
      </c>
      <c r="K91" s="27">
        <v>2177840.7999999998</v>
      </c>
      <c r="L91" s="27">
        <v>437912.56000000017</v>
      </c>
      <c r="M91" s="25" t="s">
        <v>15</v>
      </c>
      <c r="N91" s="28">
        <v>3.6</v>
      </c>
    </row>
    <row r="92" spans="1:14" x14ac:dyDescent="0.25">
      <c r="A92" s="17">
        <v>91</v>
      </c>
      <c r="B92" s="18">
        <v>42404</v>
      </c>
      <c r="C92" s="18">
        <v>42720</v>
      </c>
      <c r="D92" s="18" t="str">
        <f>IF(Operaciones!$C92-Operaciones!$B92&gt;=150,"Demorado","En Tiempo")</f>
        <v>Demorado</v>
      </c>
      <c r="E92" s="19" t="s">
        <v>20</v>
      </c>
      <c r="F92" s="19" t="s">
        <v>13</v>
      </c>
      <c r="G92" s="20">
        <v>117</v>
      </c>
      <c r="H92" s="19" t="s">
        <v>11</v>
      </c>
      <c r="I92" s="21">
        <v>28230.36</v>
      </c>
      <c r="J92" s="21">
        <v>760094</v>
      </c>
      <c r="K92" s="21">
        <v>608075.19999999995</v>
      </c>
      <c r="L92" s="21">
        <v>123788.44000000005</v>
      </c>
      <c r="M92" s="19" t="s">
        <v>16</v>
      </c>
      <c r="N92" s="22">
        <v>4.8</v>
      </c>
    </row>
    <row r="93" spans="1:14" x14ac:dyDescent="0.25">
      <c r="A93" s="23">
        <v>92</v>
      </c>
      <c r="B93" s="24">
        <v>42405</v>
      </c>
      <c r="C93" s="24">
        <v>42496</v>
      </c>
      <c r="D93" s="24" t="str">
        <f>IF(Operaciones!$C93-Operaciones!$B93&gt;=150,"Demorado","En Tiempo")</f>
        <v>En Tiempo</v>
      </c>
      <c r="E93" s="25" t="s">
        <v>21</v>
      </c>
      <c r="F93" s="25" t="s">
        <v>27</v>
      </c>
      <c r="G93" s="26">
        <v>42</v>
      </c>
      <c r="H93" s="25" t="s">
        <v>11</v>
      </c>
      <c r="I93" s="27">
        <v>14718.28</v>
      </c>
      <c r="J93" s="27">
        <v>424517</v>
      </c>
      <c r="K93" s="27">
        <v>339613.6</v>
      </c>
      <c r="L93" s="27">
        <v>70185.120000000024</v>
      </c>
      <c r="M93" s="25" t="s">
        <v>17</v>
      </c>
      <c r="N93" s="28">
        <v>4.5</v>
      </c>
    </row>
    <row r="94" spans="1:14" x14ac:dyDescent="0.25">
      <c r="A94" s="17">
        <v>93</v>
      </c>
      <c r="B94" s="18">
        <v>42405</v>
      </c>
      <c r="C94" s="18">
        <v>42666</v>
      </c>
      <c r="D94" s="18" t="str">
        <f>IF(Operaciones!$C94-Operaciones!$B94&gt;=150,"Demorado","En Tiempo")</f>
        <v>Demorado</v>
      </c>
      <c r="E94" s="19" t="s">
        <v>20</v>
      </c>
      <c r="F94" s="19" t="s">
        <v>28</v>
      </c>
      <c r="G94" s="20">
        <v>128</v>
      </c>
      <c r="H94" s="19" t="s">
        <v>12</v>
      </c>
      <c r="I94" s="21">
        <v>36040.800000000003</v>
      </c>
      <c r="J94" s="21">
        <v>958505</v>
      </c>
      <c r="K94" s="21">
        <v>766804</v>
      </c>
      <c r="L94" s="21">
        <v>155660.20000000001</v>
      </c>
      <c r="M94" s="19" t="s">
        <v>16</v>
      </c>
      <c r="N94" s="22">
        <v>4.5</v>
      </c>
    </row>
    <row r="95" spans="1:14" x14ac:dyDescent="0.25">
      <c r="A95" s="23">
        <v>94</v>
      </c>
      <c r="B95" s="24">
        <v>42406</v>
      </c>
      <c r="C95" s="24">
        <v>42529</v>
      </c>
      <c r="D95" s="24" t="str">
        <f>IF(Operaciones!$C95-Operaciones!$B95&gt;=150,"Demorado","En Tiempo")</f>
        <v>En Tiempo</v>
      </c>
      <c r="E95" s="25" t="s">
        <v>21</v>
      </c>
      <c r="F95" s="25" t="s">
        <v>25</v>
      </c>
      <c r="G95" s="26">
        <v>171</v>
      </c>
      <c r="H95" s="25" t="s">
        <v>12</v>
      </c>
      <c r="I95" s="27">
        <v>37446.32</v>
      </c>
      <c r="J95" s="27">
        <v>1001843</v>
      </c>
      <c r="K95" s="27">
        <v>801474.4</v>
      </c>
      <c r="L95" s="27">
        <v>162922.27999999997</v>
      </c>
      <c r="M95" s="25" t="s">
        <v>19</v>
      </c>
      <c r="N95" s="28">
        <v>4.8</v>
      </c>
    </row>
    <row r="96" spans="1:14" x14ac:dyDescent="0.25">
      <c r="A96" s="17">
        <v>95</v>
      </c>
      <c r="B96" s="18">
        <v>42406</v>
      </c>
      <c r="C96" s="18">
        <v>42513</v>
      </c>
      <c r="D96" s="18" t="str">
        <f>IF(Operaciones!$C96-Operaciones!$B96&gt;=150,"Demorado","En Tiempo")</f>
        <v>En Tiempo</v>
      </c>
      <c r="E96" s="19" t="s">
        <v>23</v>
      </c>
      <c r="F96" s="19" t="s">
        <v>27</v>
      </c>
      <c r="G96" s="20">
        <v>64</v>
      </c>
      <c r="H96" s="19" t="s">
        <v>11</v>
      </c>
      <c r="I96" s="21">
        <v>25665.64</v>
      </c>
      <c r="J96" s="21">
        <v>700301</v>
      </c>
      <c r="K96" s="21">
        <v>560240.80000000005</v>
      </c>
      <c r="L96" s="21">
        <v>114394.55999999995</v>
      </c>
      <c r="M96" s="19" t="s">
        <v>16</v>
      </c>
      <c r="N96" s="22">
        <v>4.2</v>
      </c>
    </row>
    <row r="97" spans="1:14" x14ac:dyDescent="0.25">
      <c r="A97" s="23">
        <v>96</v>
      </c>
      <c r="B97" s="24">
        <v>42407</v>
      </c>
      <c r="C97" s="24">
        <v>42771</v>
      </c>
      <c r="D97" s="24" t="str">
        <f>IF(Operaciones!$C97-Operaciones!$B97&gt;=150,"Demorado","En Tiempo")</f>
        <v>Demorado</v>
      </c>
      <c r="E97" s="25" t="s">
        <v>21</v>
      </c>
      <c r="F97" s="25" t="s">
        <v>28</v>
      </c>
      <c r="G97" s="26">
        <v>98</v>
      </c>
      <c r="H97" s="25" t="s">
        <v>11</v>
      </c>
      <c r="I97" s="27">
        <v>28174.240000000002</v>
      </c>
      <c r="J97" s="27">
        <v>765416</v>
      </c>
      <c r="K97" s="27">
        <v>612332.80000000005</v>
      </c>
      <c r="L97" s="27">
        <v>124908.95999999995</v>
      </c>
      <c r="M97" s="25" t="s">
        <v>17</v>
      </c>
      <c r="N97" s="28">
        <v>3.9</v>
      </c>
    </row>
    <row r="98" spans="1:14" x14ac:dyDescent="0.25">
      <c r="A98" s="17">
        <v>97</v>
      </c>
      <c r="B98" s="18">
        <v>42407</v>
      </c>
      <c r="C98" s="18">
        <v>42681</v>
      </c>
      <c r="D98" s="18" t="str">
        <f>IF(Operaciones!$C98-Operaciones!$B98&gt;=150,"Demorado","En Tiempo")</f>
        <v>Demorado</v>
      </c>
      <c r="E98" s="19" t="s">
        <v>22</v>
      </c>
      <c r="F98" s="19" t="s">
        <v>13</v>
      </c>
      <c r="G98" s="20">
        <v>91</v>
      </c>
      <c r="H98" s="19" t="s">
        <v>11</v>
      </c>
      <c r="I98" s="21">
        <v>24226.44</v>
      </c>
      <c r="J98" s="21">
        <v>662021</v>
      </c>
      <c r="K98" s="21">
        <v>529616.80000000005</v>
      </c>
      <c r="L98" s="21">
        <v>108177.75999999995</v>
      </c>
      <c r="M98" s="19" t="s">
        <v>17</v>
      </c>
      <c r="N98" s="22">
        <v>4.5</v>
      </c>
    </row>
    <row r="99" spans="1:14" x14ac:dyDescent="0.25">
      <c r="A99" s="23">
        <v>98</v>
      </c>
      <c r="B99" s="24">
        <v>42407</v>
      </c>
      <c r="C99" s="24">
        <v>42767</v>
      </c>
      <c r="D99" s="24" t="str">
        <f>IF(Operaciones!$C99-Operaciones!$B99&gt;=150,"Demorado","En Tiempo")</f>
        <v>Demorado</v>
      </c>
      <c r="E99" s="25" t="s">
        <v>23</v>
      </c>
      <c r="F99" s="25" t="s">
        <v>28</v>
      </c>
      <c r="G99" s="26">
        <v>220</v>
      </c>
      <c r="H99" s="25" t="s">
        <v>12</v>
      </c>
      <c r="I99" s="27">
        <v>57855.28</v>
      </c>
      <c r="J99" s="27">
        <v>1504267</v>
      </c>
      <c r="K99" s="27">
        <v>1203413.6000000001</v>
      </c>
      <c r="L99" s="27">
        <v>242998.11999999991</v>
      </c>
      <c r="M99" s="25" t="s">
        <v>14</v>
      </c>
      <c r="N99" s="28">
        <v>3.6</v>
      </c>
    </row>
    <row r="100" spans="1:14" x14ac:dyDescent="0.25">
      <c r="A100" s="17">
        <v>99</v>
      </c>
      <c r="B100" s="18">
        <v>42407</v>
      </c>
      <c r="C100" s="18">
        <v>42726</v>
      </c>
      <c r="D100" s="18" t="str">
        <f>IF(Operaciones!$C100-Operaciones!$B100&gt;=150,"Demorado","En Tiempo")</f>
        <v>Demorado</v>
      </c>
      <c r="E100" s="19" t="s">
        <v>23</v>
      </c>
      <c r="F100" s="19" t="s">
        <v>25</v>
      </c>
      <c r="G100" s="20">
        <v>248</v>
      </c>
      <c r="H100" s="19" t="s">
        <v>12</v>
      </c>
      <c r="I100" s="21">
        <v>81589.440000000002</v>
      </c>
      <c r="J100" s="21">
        <v>2103721</v>
      </c>
      <c r="K100" s="21">
        <v>1682976.8</v>
      </c>
      <c r="L100" s="21">
        <v>339154.75999999995</v>
      </c>
      <c r="M100" s="19" t="s">
        <v>18</v>
      </c>
      <c r="N100" s="22">
        <v>4.0999999999999996</v>
      </c>
    </row>
    <row r="101" spans="1:14" x14ac:dyDescent="0.25">
      <c r="A101" s="23">
        <v>100</v>
      </c>
      <c r="B101" s="24">
        <v>42408</v>
      </c>
      <c r="C101" s="24">
        <v>42544</v>
      </c>
      <c r="D101" s="24" t="str">
        <f>IF(Operaciones!$C101-Operaciones!$B101&gt;=150,"Demorado","En Tiempo")</f>
        <v>En Tiempo</v>
      </c>
      <c r="E101" s="25" t="s">
        <v>23</v>
      </c>
      <c r="F101" s="25" t="s">
        <v>29</v>
      </c>
      <c r="G101" s="26">
        <v>120</v>
      </c>
      <c r="H101" s="25" t="s">
        <v>11</v>
      </c>
      <c r="I101" s="27">
        <v>20301</v>
      </c>
      <c r="J101" s="27">
        <v>567860</v>
      </c>
      <c r="K101" s="27">
        <v>454288</v>
      </c>
      <c r="L101" s="27">
        <v>93271</v>
      </c>
      <c r="M101" s="25" t="s">
        <v>17</v>
      </c>
      <c r="N101" s="28">
        <v>4.3</v>
      </c>
    </row>
    <row r="102" spans="1:14" x14ac:dyDescent="0.25">
      <c r="A102" s="17">
        <v>101</v>
      </c>
      <c r="B102" s="18">
        <v>42408</v>
      </c>
      <c r="C102" s="18">
        <v>42640</v>
      </c>
      <c r="D102" s="18" t="str">
        <f>IF(Operaciones!$C102-Operaciones!$B102&gt;=150,"Demorado","En Tiempo")</f>
        <v>Demorado</v>
      </c>
      <c r="E102" s="19" t="s">
        <v>21</v>
      </c>
      <c r="F102" s="19" t="s">
        <v>26</v>
      </c>
      <c r="G102" s="20">
        <v>158</v>
      </c>
      <c r="H102" s="19" t="s">
        <v>11</v>
      </c>
      <c r="I102" s="21">
        <v>27427.759999999998</v>
      </c>
      <c r="J102" s="21">
        <v>747179</v>
      </c>
      <c r="K102" s="21">
        <v>597743.19999999995</v>
      </c>
      <c r="L102" s="21">
        <v>122008.04000000005</v>
      </c>
      <c r="M102" s="19" t="s">
        <v>18</v>
      </c>
      <c r="N102" s="22">
        <v>4.5999999999999996</v>
      </c>
    </row>
    <row r="103" spans="1:14" x14ac:dyDescent="0.25">
      <c r="A103" s="23">
        <v>102</v>
      </c>
      <c r="B103" s="24">
        <v>42408</v>
      </c>
      <c r="C103" s="24">
        <v>42513</v>
      </c>
      <c r="D103" s="24" t="str">
        <f>IF(Operaciones!$C103-Operaciones!$B103&gt;=150,"Demorado","En Tiempo")</f>
        <v>En Tiempo</v>
      </c>
      <c r="E103" s="25" t="s">
        <v>22</v>
      </c>
      <c r="F103" s="25" t="s">
        <v>27</v>
      </c>
      <c r="G103" s="26">
        <v>41</v>
      </c>
      <c r="H103" s="25" t="s">
        <v>11</v>
      </c>
      <c r="I103" s="27">
        <v>16934.400000000001</v>
      </c>
      <c r="J103" s="27">
        <v>474920</v>
      </c>
      <c r="K103" s="27">
        <v>379936</v>
      </c>
      <c r="L103" s="27">
        <v>78049.600000000006</v>
      </c>
      <c r="M103" s="25" t="s">
        <v>19</v>
      </c>
      <c r="N103" s="28">
        <v>4.5</v>
      </c>
    </row>
    <row r="104" spans="1:14" x14ac:dyDescent="0.25">
      <c r="A104" s="17">
        <v>103</v>
      </c>
      <c r="B104" s="18">
        <v>42408</v>
      </c>
      <c r="C104" s="18">
        <v>42570</v>
      </c>
      <c r="D104" s="18" t="str">
        <f>IF(Operaciones!$C104-Operaciones!$B104&gt;=150,"Demorado","En Tiempo")</f>
        <v>Demorado</v>
      </c>
      <c r="E104" s="19" t="s">
        <v>20</v>
      </c>
      <c r="F104" s="19" t="s">
        <v>27</v>
      </c>
      <c r="G104" s="20">
        <v>252</v>
      </c>
      <c r="H104" s="19" t="s">
        <v>12</v>
      </c>
      <c r="I104" s="21">
        <v>46562.6</v>
      </c>
      <c r="J104" s="21">
        <v>1224575</v>
      </c>
      <c r="K104" s="21">
        <v>979660</v>
      </c>
      <c r="L104" s="21">
        <v>198352.4</v>
      </c>
      <c r="M104" s="19" t="s">
        <v>18</v>
      </c>
      <c r="N104" s="22">
        <v>4.2</v>
      </c>
    </row>
    <row r="105" spans="1:14" x14ac:dyDescent="0.25">
      <c r="A105" s="23">
        <v>104</v>
      </c>
      <c r="B105" s="24">
        <v>42409</v>
      </c>
      <c r="C105" s="24">
        <v>42565</v>
      </c>
      <c r="D105" s="24" t="str">
        <f>IF(Operaciones!$C105-Operaciones!$B105&gt;=150,"Demorado","En Tiempo")</f>
        <v>Demorado</v>
      </c>
      <c r="E105" s="25" t="s">
        <v>23</v>
      </c>
      <c r="F105" s="25" t="s">
        <v>24</v>
      </c>
      <c r="G105" s="26">
        <v>100</v>
      </c>
      <c r="H105" s="25" t="s">
        <v>11</v>
      </c>
      <c r="I105" s="27">
        <v>27226</v>
      </c>
      <c r="J105" s="27">
        <v>735885</v>
      </c>
      <c r="K105" s="27">
        <v>588708</v>
      </c>
      <c r="L105" s="27">
        <v>119951</v>
      </c>
      <c r="M105" s="25" t="s">
        <v>19</v>
      </c>
      <c r="N105" s="28">
        <v>4.5</v>
      </c>
    </row>
    <row r="106" spans="1:14" x14ac:dyDescent="0.25">
      <c r="A106" s="17">
        <v>105</v>
      </c>
      <c r="B106" s="18">
        <v>42410</v>
      </c>
      <c r="C106" s="18">
        <v>42768</v>
      </c>
      <c r="D106" s="18" t="str">
        <f>IF(Operaciones!$C106-Operaciones!$B106&gt;=150,"Demorado","En Tiempo")</f>
        <v>Demorado</v>
      </c>
      <c r="E106" s="19" t="s">
        <v>23</v>
      </c>
      <c r="F106" s="19" t="s">
        <v>13</v>
      </c>
      <c r="G106" s="20">
        <v>232</v>
      </c>
      <c r="H106" s="19" t="s">
        <v>12</v>
      </c>
      <c r="I106" s="21">
        <v>73257.84</v>
      </c>
      <c r="J106" s="21">
        <v>1890981</v>
      </c>
      <c r="K106" s="21">
        <v>1512784.8</v>
      </c>
      <c r="L106" s="21">
        <v>304938.36</v>
      </c>
      <c r="M106" s="19" t="s">
        <v>19</v>
      </c>
      <c r="N106" s="22">
        <v>4.3</v>
      </c>
    </row>
    <row r="107" spans="1:14" x14ac:dyDescent="0.25">
      <c r="A107" s="23">
        <v>106</v>
      </c>
      <c r="B107" s="24">
        <v>42410</v>
      </c>
      <c r="C107" s="24">
        <v>42761</v>
      </c>
      <c r="D107" s="24" t="str">
        <f>IF(Operaciones!$C107-Operaciones!$B107&gt;=150,"Demorado","En Tiempo")</f>
        <v>Demorado</v>
      </c>
      <c r="E107" s="25" t="s">
        <v>21</v>
      </c>
      <c r="F107" s="25" t="s">
        <v>26</v>
      </c>
      <c r="G107" s="26">
        <v>295</v>
      </c>
      <c r="H107" s="25" t="s">
        <v>12</v>
      </c>
      <c r="I107" s="27">
        <v>83406</v>
      </c>
      <c r="J107" s="27">
        <v>2142185</v>
      </c>
      <c r="K107" s="27">
        <v>1713748</v>
      </c>
      <c r="L107" s="27">
        <v>345031</v>
      </c>
      <c r="M107" s="25" t="s">
        <v>15</v>
      </c>
      <c r="N107" s="28">
        <v>4.7</v>
      </c>
    </row>
    <row r="108" spans="1:14" x14ac:dyDescent="0.25">
      <c r="A108" s="17">
        <v>107</v>
      </c>
      <c r="B108" s="18">
        <v>42410</v>
      </c>
      <c r="C108" s="18">
        <v>42717</v>
      </c>
      <c r="D108" s="18" t="str">
        <f>IF(Operaciones!$C108-Operaciones!$B108&gt;=150,"Demorado","En Tiempo")</f>
        <v>Demorado</v>
      </c>
      <c r="E108" s="19" t="s">
        <v>21</v>
      </c>
      <c r="F108" s="19" t="s">
        <v>24</v>
      </c>
      <c r="G108" s="20">
        <v>215</v>
      </c>
      <c r="H108" s="19" t="s">
        <v>12</v>
      </c>
      <c r="I108" s="21">
        <v>70463.72</v>
      </c>
      <c r="J108" s="21">
        <v>1827803</v>
      </c>
      <c r="K108" s="21">
        <v>1462242.4</v>
      </c>
      <c r="L108" s="21">
        <v>295096.88000000012</v>
      </c>
      <c r="M108" s="19" t="s">
        <v>17</v>
      </c>
      <c r="N108" s="22">
        <v>3.8</v>
      </c>
    </row>
    <row r="109" spans="1:14" x14ac:dyDescent="0.25">
      <c r="A109" s="23">
        <v>108</v>
      </c>
      <c r="B109" s="24">
        <v>42412</v>
      </c>
      <c r="C109" s="24">
        <v>42724</v>
      </c>
      <c r="D109" s="24" t="str">
        <f>IF(Operaciones!$C109-Operaciones!$B109&gt;=150,"Demorado","En Tiempo")</f>
        <v>Demorado</v>
      </c>
      <c r="E109" s="25" t="s">
        <v>22</v>
      </c>
      <c r="F109" s="25" t="s">
        <v>29</v>
      </c>
      <c r="G109" s="26">
        <v>181</v>
      </c>
      <c r="H109" s="25" t="s">
        <v>12</v>
      </c>
      <c r="I109" s="27">
        <v>70520.88</v>
      </c>
      <c r="J109" s="27">
        <v>1818782</v>
      </c>
      <c r="K109" s="27">
        <v>1455025.6</v>
      </c>
      <c r="L109" s="27">
        <v>293235.5199999999</v>
      </c>
      <c r="M109" s="25" t="s">
        <v>16</v>
      </c>
      <c r="N109" s="28">
        <v>1</v>
      </c>
    </row>
    <row r="110" spans="1:14" x14ac:dyDescent="0.25">
      <c r="A110" s="17">
        <v>109</v>
      </c>
      <c r="B110" s="18">
        <v>42412</v>
      </c>
      <c r="C110" s="18">
        <v>42591</v>
      </c>
      <c r="D110" s="18" t="str">
        <f>IF(Operaciones!$C110-Operaciones!$B110&gt;=150,"Demorado","En Tiempo")</f>
        <v>Demorado</v>
      </c>
      <c r="E110" s="19" t="s">
        <v>22</v>
      </c>
      <c r="F110" s="19" t="s">
        <v>25</v>
      </c>
      <c r="G110" s="20">
        <v>295</v>
      </c>
      <c r="H110" s="19" t="s">
        <v>12</v>
      </c>
      <c r="I110" s="21">
        <v>60389</v>
      </c>
      <c r="J110" s="21">
        <v>1564685</v>
      </c>
      <c r="K110" s="21">
        <v>1251748</v>
      </c>
      <c r="L110" s="21">
        <v>252548</v>
      </c>
      <c r="M110" s="19" t="s">
        <v>15</v>
      </c>
      <c r="N110" s="22">
        <v>5</v>
      </c>
    </row>
    <row r="111" spans="1:14" x14ac:dyDescent="0.25">
      <c r="A111" s="23">
        <v>110</v>
      </c>
      <c r="B111" s="24">
        <v>42412</v>
      </c>
      <c r="C111" s="24">
        <v>42724</v>
      </c>
      <c r="D111" s="24" t="str">
        <f>IF(Operaciones!$C111-Operaciones!$B111&gt;=150,"Demorado","En Tiempo")</f>
        <v>Demorado</v>
      </c>
      <c r="E111" s="25" t="s">
        <v>23</v>
      </c>
      <c r="F111" s="25" t="s">
        <v>27</v>
      </c>
      <c r="G111" s="26">
        <v>201</v>
      </c>
      <c r="H111" s="25" t="s">
        <v>12</v>
      </c>
      <c r="I111" s="27">
        <v>62651.68</v>
      </c>
      <c r="J111" s="27">
        <v>1624127</v>
      </c>
      <c r="K111" s="27">
        <v>1299301.6000000001</v>
      </c>
      <c r="L111" s="27">
        <v>262173.71999999991</v>
      </c>
      <c r="M111" s="25" t="s">
        <v>19</v>
      </c>
      <c r="N111" s="28">
        <v>5</v>
      </c>
    </row>
    <row r="112" spans="1:14" x14ac:dyDescent="0.25">
      <c r="A112" s="17">
        <v>111</v>
      </c>
      <c r="B112" s="18">
        <v>42413</v>
      </c>
      <c r="C112" s="18">
        <v>42699</v>
      </c>
      <c r="D112" s="18" t="str">
        <f>IF(Operaciones!$C112-Operaciones!$B112&gt;=150,"Demorado","En Tiempo")</f>
        <v>Demorado</v>
      </c>
      <c r="E112" s="19" t="s">
        <v>23</v>
      </c>
      <c r="F112" s="19" t="s">
        <v>28</v>
      </c>
      <c r="G112" s="20">
        <v>159</v>
      </c>
      <c r="H112" s="19" t="s">
        <v>12</v>
      </c>
      <c r="I112" s="21">
        <v>37318.639999999999</v>
      </c>
      <c r="J112" s="21">
        <v>991151</v>
      </c>
      <c r="K112" s="21">
        <v>792920.8</v>
      </c>
      <c r="L112" s="21">
        <v>160911.55999999994</v>
      </c>
      <c r="M112" s="19" t="s">
        <v>16</v>
      </c>
      <c r="N112" s="22">
        <v>4.2</v>
      </c>
    </row>
    <row r="113" spans="1:14" x14ac:dyDescent="0.25">
      <c r="A113" s="23">
        <v>112</v>
      </c>
      <c r="B113" s="24">
        <v>42413</v>
      </c>
      <c r="C113" s="24">
        <v>42635</v>
      </c>
      <c r="D113" s="24" t="str">
        <f>IF(Operaciones!$C113-Operaciones!$B113&gt;=150,"Demorado","En Tiempo")</f>
        <v>Demorado</v>
      </c>
      <c r="E113" s="25" t="s">
        <v>21</v>
      </c>
      <c r="F113" s="25" t="s">
        <v>27</v>
      </c>
      <c r="G113" s="26">
        <v>155</v>
      </c>
      <c r="H113" s="25" t="s">
        <v>12</v>
      </c>
      <c r="I113" s="27">
        <v>41449</v>
      </c>
      <c r="J113" s="27">
        <v>1101285</v>
      </c>
      <c r="K113" s="27">
        <v>881028</v>
      </c>
      <c r="L113" s="27">
        <v>178808</v>
      </c>
      <c r="M113" s="25" t="s">
        <v>15</v>
      </c>
      <c r="N113" s="28">
        <v>4.0999999999999996</v>
      </c>
    </row>
    <row r="114" spans="1:14" x14ac:dyDescent="0.25">
      <c r="A114" s="17">
        <v>113</v>
      </c>
      <c r="B114" s="18">
        <v>42413</v>
      </c>
      <c r="C114" s="18">
        <v>42737</v>
      </c>
      <c r="D114" s="18" t="str">
        <f>IF(Operaciones!$C114-Operaciones!$B114&gt;=150,"Demorado","En Tiempo")</f>
        <v>Demorado</v>
      </c>
      <c r="E114" s="19" t="s">
        <v>23</v>
      </c>
      <c r="F114" s="19" t="s">
        <v>29</v>
      </c>
      <c r="G114" s="20">
        <v>84</v>
      </c>
      <c r="H114" s="19" t="s">
        <v>12</v>
      </c>
      <c r="I114" s="21">
        <v>34612.639999999999</v>
      </c>
      <c r="J114" s="21">
        <v>923726</v>
      </c>
      <c r="K114" s="21">
        <v>738980.8</v>
      </c>
      <c r="L114" s="21">
        <v>150132.55999999994</v>
      </c>
      <c r="M114" s="19" t="s">
        <v>19</v>
      </c>
      <c r="N114" s="22">
        <v>3.7</v>
      </c>
    </row>
    <row r="115" spans="1:14" x14ac:dyDescent="0.25">
      <c r="A115" s="23">
        <v>114</v>
      </c>
      <c r="B115" s="24">
        <v>42414</v>
      </c>
      <c r="C115" s="24">
        <v>42746</v>
      </c>
      <c r="D115" s="24" t="str">
        <f>IF(Operaciones!$C115-Operaciones!$B115&gt;=150,"Demorado","En Tiempo")</f>
        <v>Demorado</v>
      </c>
      <c r="E115" s="25" t="s">
        <v>20</v>
      </c>
      <c r="F115" s="25" t="s">
        <v>25</v>
      </c>
      <c r="G115" s="26">
        <v>100</v>
      </c>
      <c r="H115" s="25" t="s">
        <v>12</v>
      </c>
      <c r="I115" s="27">
        <v>31351.96</v>
      </c>
      <c r="J115" s="27">
        <v>843284</v>
      </c>
      <c r="K115" s="27">
        <v>674627.2</v>
      </c>
      <c r="L115" s="27">
        <v>137304.84000000005</v>
      </c>
      <c r="M115" s="25" t="s">
        <v>16</v>
      </c>
      <c r="N115" s="28">
        <v>4.5999999999999996</v>
      </c>
    </row>
    <row r="116" spans="1:14" x14ac:dyDescent="0.25">
      <c r="A116" s="17">
        <v>115</v>
      </c>
      <c r="B116" s="18">
        <v>42414</v>
      </c>
      <c r="C116" s="18">
        <v>42597</v>
      </c>
      <c r="D116" s="18" t="str">
        <f>IF(Operaciones!$C116-Operaciones!$B116&gt;=150,"Demorado","En Tiempo")</f>
        <v>Demorado</v>
      </c>
      <c r="E116" s="19" t="s">
        <v>22</v>
      </c>
      <c r="F116" s="19" t="s">
        <v>26</v>
      </c>
      <c r="G116" s="20">
        <v>50</v>
      </c>
      <c r="H116" s="19" t="s">
        <v>11</v>
      </c>
      <c r="I116" s="21">
        <v>16659</v>
      </c>
      <c r="J116" s="21">
        <v>475235</v>
      </c>
      <c r="K116" s="21">
        <v>380188</v>
      </c>
      <c r="L116" s="21">
        <v>78388</v>
      </c>
      <c r="M116" s="19" t="s">
        <v>14</v>
      </c>
      <c r="N116" s="22">
        <v>4.7</v>
      </c>
    </row>
    <row r="117" spans="1:14" x14ac:dyDescent="0.25">
      <c r="A117" s="23">
        <v>116</v>
      </c>
      <c r="B117" s="24">
        <v>42415</v>
      </c>
      <c r="C117" s="24">
        <v>42739</v>
      </c>
      <c r="D117" s="24" t="str">
        <f>IF(Operaciones!$C117-Operaciones!$B117&gt;=150,"Demorado","En Tiempo")</f>
        <v>Demorado</v>
      </c>
      <c r="E117" s="25" t="s">
        <v>21</v>
      </c>
      <c r="F117" s="25" t="s">
        <v>24</v>
      </c>
      <c r="G117" s="26">
        <v>100</v>
      </c>
      <c r="H117" s="25" t="s">
        <v>12</v>
      </c>
      <c r="I117" s="27">
        <v>38172.36</v>
      </c>
      <c r="J117" s="27">
        <v>1010144</v>
      </c>
      <c r="K117" s="27">
        <v>808115.19999999995</v>
      </c>
      <c r="L117" s="27">
        <v>163856.44000000006</v>
      </c>
      <c r="M117" s="25" t="s">
        <v>17</v>
      </c>
      <c r="N117" s="28">
        <v>4.5</v>
      </c>
    </row>
    <row r="118" spans="1:14" x14ac:dyDescent="0.25">
      <c r="A118" s="17">
        <v>117</v>
      </c>
      <c r="B118" s="18">
        <v>42415</v>
      </c>
      <c r="C118" s="18">
        <v>42639</v>
      </c>
      <c r="D118" s="18" t="str">
        <f>IF(Operaciones!$C118-Operaciones!$B118&gt;=150,"Demorado","En Tiempo")</f>
        <v>Demorado</v>
      </c>
      <c r="E118" s="19" t="s">
        <v>20</v>
      </c>
      <c r="F118" s="19" t="s">
        <v>25</v>
      </c>
      <c r="G118" s="20">
        <v>271</v>
      </c>
      <c r="H118" s="19" t="s">
        <v>12</v>
      </c>
      <c r="I118" s="21">
        <v>68225.320000000007</v>
      </c>
      <c r="J118" s="21">
        <v>1760493</v>
      </c>
      <c r="K118" s="21">
        <v>1408394.4</v>
      </c>
      <c r="L118" s="21">
        <v>283873.28000000009</v>
      </c>
      <c r="M118" s="19" t="s">
        <v>16</v>
      </c>
      <c r="N118" s="22">
        <v>4.3</v>
      </c>
    </row>
    <row r="119" spans="1:14" x14ac:dyDescent="0.25">
      <c r="A119" s="23">
        <v>118</v>
      </c>
      <c r="B119" s="24">
        <v>42415</v>
      </c>
      <c r="C119" s="24">
        <v>42623</v>
      </c>
      <c r="D119" s="24" t="str">
        <f>IF(Operaciones!$C119-Operaciones!$B119&gt;=150,"Demorado","En Tiempo")</f>
        <v>Demorado</v>
      </c>
      <c r="E119" s="25" t="s">
        <v>21</v>
      </c>
      <c r="F119" s="25" t="s">
        <v>29</v>
      </c>
      <c r="G119" s="26">
        <v>246</v>
      </c>
      <c r="H119" s="25" t="s">
        <v>12</v>
      </c>
      <c r="I119" s="27">
        <v>81051.039999999994</v>
      </c>
      <c r="J119" s="27">
        <v>2083761</v>
      </c>
      <c r="K119" s="27">
        <v>1667008.8</v>
      </c>
      <c r="L119" s="27">
        <v>335701.16</v>
      </c>
      <c r="M119" s="25" t="s">
        <v>19</v>
      </c>
      <c r="N119" s="28">
        <v>4.4000000000000004</v>
      </c>
    </row>
    <row r="120" spans="1:14" x14ac:dyDescent="0.25">
      <c r="A120" s="17">
        <v>119</v>
      </c>
      <c r="B120" s="18">
        <v>42416</v>
      </c>
      <c r="C120" s="18">
        <v>42557</v>
      </c>
      <c r="D120" s="18" t="str">
        <f>IF(Operaciones!$C120-Operaciones!$B120&gt;=150,"Demorado","En Tiempo")</f>
        <v>En Tiempo</v>
      </c>
      <c r="E120" s="19" t="s">
        <v>20</v>
      </c>
      <c r="F120" s="19" t="s">
        <v>26</v>
      </c>
      <c r="G120" s="20">
        <v>47</v>
      </c>
      <c r="H120" s="19" t="s">
        <v>11</v>
      </c>
      <c r="I120" s="21">
        <v>11550.56</v>
      </c>
      <c r="J120" s="21">
        <v>344474</v>
      </c>
      <c r="K120" s="21">
        <v>275579.2</v>
      </c>
      <c r="L120" s="21">
        <v>57344.239999999991</v>
      </c>
      <c r="M120" s="19" t="s">
        <v>15</v>
      </c>
      <c r="N120" s="22">
        <v>5</v>
      </c>
    </row>
    <row r="121" spans="1:14" x14ac:dyDescent="0.25">
      <c r="A121" s="23">
        <v>120</v>
      </c>
      <c r="B121" s="24">
        <v>42416</v>
      </c>
      <c r="C121" s="24">
        <v>42717</v>
      </c>
      <c r="D121" s="24" t="str">
        <f>IF(Operaciones!$C121-Operaciones!$B121&gt;=150,"Demorado","En Tiempo")</f>
        <v>Demorado</v>
      </c>
      <c r="E121" s="25" t="s">
        <v>23</v>
      </c>
      <c r="F121" s="25" t="s">
        <v>25</v>
      </c>
      <c r="G121" s="26">
        <v>168</v>
      </c>
      <c r="H121" s="25" t="s">
        <v>12</v>
      </c>
      <c r="I121" s="27">
        <v>37970.120000000003</v>
      </c>
      <c r="J121" s="27">
        <v>1010363</v>
      </c>
      <c r="K121" s="27">
        <v>808290.4</v>
      </c>
      <c r="L121" s="27">
        <v>164102.47999999998</v>
      </c>
      <c r="M121" s="25" t="s">
        <v>17</v>
      </c>
      <c r="N121" s="28">
        <v>4.2</v>
      </c>
    </row>
    <row r="122" spans="1:14" x14ac:dyDescent="0.25">
      <c r="A122" s="17">
        <v>121</v>
      </c>
      <c r="B122" s="18">
        <v>42417</v>
      </c>
      <c r="C122" s="18">
        <v>42710</v>
      </c>
      <c r="D122" s="18" t="str">
        <f>IF(Operaciones!$C122-Operaciones!$B122&gt;=150,"Demorado","En Tiempo")</f>
        <v>Demorado</v>
      </c>
      <c r="E122" s="19" t="s">
        <v>20</v>
      </c>
      <c r="F122" s="19" t="s">
        <v>29</v>
      </c>
      <c r="G122" s="20">
        <v>146</v>
      </c>
      <c r="H122" s="19" t="s">
        <v>11</v>
      </c>
      <c r="I122" s="21">
        <v>26654.560000000001</v>
      </c>
      <c r="J122" s="21">
        <v>725349</v>
      </c>
      <c r="K122" s="21">
        <v>580279.19999999995</v>
      </c>
      <c r="L122" s="21">
        <v>118415.24000000005</v>
      </c>
      <c r="M122" s="19" t="s">
        <v>17</v>
      </c>
      <c r="N122" s="22">
        <v>3.7</v>
      </c>
    </row>
    <row r="123" spans="1:14" x14ac:dyDescent="0.25">
      <c r="A123" s="23">
        <v>122</v>
      </c>
      <c r="B123" s="24">
        <v>42417</v>
      </c>
      <c r="C123" s="24">
        <v>42771</v>
      </c>
      <c r="D123" s="24" t="str">
        <f>IF(Operaciones!$C123-Operaciones!$B123&gt;=150,"Demorado","En Tiempo")</f>
        <v>Demorado</v>
      </c>
      <c r="E123" s="25" t="s">
        <v>23</v>
      </c>
      <c r="F123" s="25" t="s">
        <v>29</v>
      </c>
      <c r="G123" s="26">
        <v>267</v>
      </c>
      <c r="H123" s="25" t="s">
        <v>12</v>
      </c>
      <c r="I123" s="27">
        <v>54611.4</v>
      </c>
      <c r="J123" s="27">
        <v>1422395</v>
      </c>
      <c r="K123" s="27">
        <v>1137916</v>
      </c>
      <c r="L123" s="27">
        <v>229867.6</v>
      </c>
      <c r="M123" s="25" t="s">
        <v>15</v>
      </c>
      <c r="N123" s="28">
        <v>4.9000000000000004</v>
      </c>
    </row>
    <row r="124" spans="1:14" x14ac:dyDescent="0.25">
      <c r="A124" s="17">
        <v>123</v>
      </c>
      <c r="B124" s="18">
        <v>42417</v>
      </c>
      <c r="C124" s="18">
        <v>42581</v>
      </c>
      <c r="D124" s="18" t="str">
        <f>IF(Operaciones!$C124-Operaciones!$B124&gt;=150,"Demorado","En Tiempo")</f>
        <v>Demorado</v>
      </c>
      <c r="E124" s="19" t="s">
        <v>20</v>
      </c>
      <c r="F124" s="19" t="s">
        <v>27</v>
      </c>
      <c r="G124" s="20">
        <v>174</v>
      </c>
      <c r="H124" s="19" t="s">
        <v>12</v>
      </c>
      <c r="I124" s="21">
        <v>57657.24</v>
      </c>
      <c r="J124" s="21">
        <v>1497841</v>
      </c>
      <c r="K124" s="21">
        <v>1198272.8</v>
      </c>
      <c r="L124" s="21">
        <v>241910.95999999996</v>
      </c>
      <c r="M124" s="19" t="s">
        <v>15</v>
      </c>
      <c r="N124" s="22">
        <v>3.6</v>
      </c>
    </row>
    <row r="125" spans="1:14" x14ac:dyDescent="0.25">
      <c r="A125" s="23">
        <v>124</v>
      </c>
      <c r="B125" s="24">
        <v>42418</v>
      </c>
      <c r="C125" s="24">
        <v>42618</v>
      </c>
      <c r="D125" s="24" t="str">
        <f>IF(Operaciones!$C125-Operaciones!$B125&gt;=150,"Demorado","En Tiempo")</f>
        <v>Demorado</v>
      </c>
      <c r="E125" s="25" t="s">
        <v>23</v>
      </c>
      <c r="F125" s="25" t="s">
        <v>26</v>
      </c>
      <c r="G125" s="26">
        <v>209</v>
      </c>
      <c r="H125" s="25" t="s">
        <v>12</v>
      </c>
      <c r="I125" s="27">
        <v>36047.120000000003</v>
      </c>
      <c r="J125" s="27">
        <v>962713</v>
      </c>
      <c r="K125" s="27">
        <v>770170.4</v>
      </c>
      <c r="L125" s="27">
        <v>156495.47999999998</v>
      </c>
      <c r="M125" s="25" t="s">
        <v>16</v>
      </c>
      <c r="N125" s="28">
        <v>3.7</v>
      </c>
    </row>
    <row r="126" spans="1:14" x14ac:dyDescent="0.25">
      <c r="A126" s="17">
        <v>125</v>
      </c>
      <c r="B126" s="18">
        <v>42419</v>
      </c>
      <c r="C126" s="18">
        <v>42607</v>
      </c>
      <c r="D126" s="18" t="str">
        <f>IF(Operaciones!$C126-Operaciones!$B126&gt;=150,"Demorado","En Tiempo")</f>
        <v>Demorado</v>
      </c>
      <c r="E126" s="19" t="s">
        <v>20</v>
      </c>
      <c r="F126" s="19" t="s">
        <v>26</v>
      </c>
      <c r="G126" s="20">
        <v>113</v>
      </c>
      <c r="H126" s="19" t="s">
        <v>12</v>
      </c>
      <c r="I126" s="21">
        <v>41763.68</v>
      </c>
      <c r="J126" s="21">
        <v>1103677</v>
      </c>
      <c r="K126" s="21">
        <v>882941.6</v>
      </c>
      <c r="L126" s="21">
        <v>178971.72000000003</v>
      </c>
      <c r="M126" s="19" t="s">
        <v>14</v>
      </c>
      <c r="N126" s="22">
        <v>3.6</v>
      </c>
    </row>
    <row r="127" spans="1:14" x14ac:dyDescent="0.25">
      <c r="A127" s="23">
        <v>126</v>
      </c>
      <c r="B127" s="24">
        <v>42419</v>
      </c>
      <c r="C127" s="24">
        <v>42613</v>
      </c>
      <c r="D127" s="24" t="str">
        <f>IF(Operaciones!$C127-Operaciones!$B127&gt;=150,"Demorado","En Tiempo")</f>
        <v>Demorado</v>
      </c>
      <c r="E127" s="25" t="s">
        <v>22</v>
      </c>
      <c r="F127" s="25" t="s">
        <v>27</v>
      </c>
      <c r="G127" s="26">
        <v>187</v>
      </c>
      <c r="H127" s="25" t="s">
        <v>12</v>
      </c>
      <c r="I127" s="27">
        <v>54220.28</v>
      </c>
      <c r="J127" s="27">
        <v>1409617</v>
      </c>
      <c r="K127" s="27">
        <v>1127693.6000000001</v>
      </c>
      <c r="L127" s="27">
        <v>227703.11999999991</v>
      </c>
      <c r="M127" s="25" t="s">
        <v>18</v>
      </c>
      <c r="N127" s="28">
        <v>4.8</v>
      </c>
    </row>
    <row r="128" spans="1:14" x14ac:dyDescent="0.25">
      <c r="A128" s="17">
        <v>127</v>
      </c>
      <c r="B128" s="18">
        <v>42420</v>
      </c>
      <c r="C128" s="18">
        <v>42519</v>
      </c>
      <c r="D128" s="18" t="str">
        <f>IF(Operaciones!$C128-Operaciones!$B128&gt;=150,"Demorado","En Tiempo")</f>
        <v>En Tiempo</v>
      </c>
      <c r="E128" s="19" t="s">
        <v>21</v>
      </c>
      <c r="F128" s="19" t="s">
        <v>26</v>
      </c>
      <c r="G128" s="20">
        <v>132</v>
      </c>
      <c r="H128" s="19" t="s">
        <v>12</v>
      </c>
      <c r="I128" s="21">
        <v>42537.760000000002</v>
      </c>
      <c r="J128" s="21">
        <v>1123604</v>
      </c>
      <c r="K128" s="21">
        <v>898883.2</v>
      </c>
      <c r="L128" s="21">
        <v>182183.04000000004</v>
      </c>
      <c r="M128" s="19" t="s">
        <v>17</v>
      </c>
      <c r="N128" s="22">
        <v>4.4000000000000004</v>
      </c>
    </row>
    <row r="129" spans="1:14" x14ac:dyDescent="0.25">
      <c r="A129" s="23">
        <v>128</v>
      </c>
      <c r="B129" s="24">
        <v>42420</v>
      </c>
      <c r="C129" s="24">
        <v>42739</v>
      </c>
      <c r="D129" s="24" t="str">
        <f>IF(Operaciones!$C129-Operaciones!$B129&gt;=150,"Demorado","En Tiempo")</f>
        <v>Demorado</v>
      </c>
      <c r="E129" s="25" t="s">
        <v>22</v>
      </c>
      <c r="F129" s="25" t="s">
        <v>25</v>
      </c>
      <c r="G129" s="26">
        <v>127</v>
      </c>
      <c r="H129" s="25" t="s">
        <v>12</v>
      </c>
      <c r="I129" s="27">
        <v>48531.6</v>
      </c>
      <c r="J129" s="27">
        <v>1266675</v>
      </c>
      <c r="K129" s="27">
        <v>1013340</v>
      </c>
      <c r="L129" s="27">
        <v>204803.4</v>
      </c>
      <c r="M129" s="25" t="s">
        <v>19</v>
      </c>
      <c r="N129" s="28">
        <v>4.2</v>
      </c>
    </row>
    <row r="130" spans="1:14" x14ac:dyDescent="0.25">
      <c r="A130" s="17">
        <v>129</v>
      </c>
      <c r="B130" s="18">
        <v>42421</v>
      </c>
      <c r="C130" s="18">
        <v>42743</v>
      </c>
      <c r="D130" s="18" t="str">
        <f>IF(Operaciones!$C130-Operaciones!$B130&gt;=150,"Demorado","En Tiempo")</f>
        <v>Demorado</v>
      </c>
      <c r="E130" s="19" t="s">
        <v>22</v>
      </c>
      <c r="F130" s="19" t="s">
        <v>24</v>
      </c>
      <c r="G130" s="20">
        <v>199</v>
      </c>
      <c r="H130" s="19" t="s">
        <v>12</v>
      </c>
      <c r="I130" s="21">
        <v>53936.04</v>
      </c>
      <c r="J130" s="21">
        <v>1400411</v>
      </c>
      <c r="K130" s="21">
        <v>1120328.8</v>
      </c>
      <c r="L130" s="21">
        <v>226146.15999999995</v>
      </c>
      <c r="M130" s="19" t="s">
        <v>14</v>
      </c>
      <c r="N130" s="22">
        <v>4.0999999999999996</v>
      </c>
    </row>
    <row r="131" spans="1:14" x14ac:dyDescent="0.25">
      <c r="A131" s="23">
        <v>130</v>
      </c>
      <c r="B131" s="24">
        <v>42421</v>
      </c>
      <c r="C131" s="24">
        <v>42697</v>
      </c>
      <c r="D131" s="24" t="str">
        <f>IF(Operaciones!$C131-Operaciones!$B131&gt;=150,"Demorado","En Tiempo")</f>
        <v>Demorado</v>
      </c>
      <c r="E131" s="25" t="s">
        <v>20</v>
      </c>
      <c r="F131" s="25" t="s">
        <v>13</v>
      </c>
      <c r="G131" s="26">
        <v>212</v>
      </c>
      <c r="H131" s="25" t="s">
        <v>12</v>
      </c>
      <c r="I131" s="27">
        <v>54612.84</v>
      </c>
      <c r="J131" s="27">
        <v>1425581</v>
      </c>
      <c r="K131" s="27">
        <v>1140464.8</v>
      </c>
      <c r="L131" s="27">
        <v>230503.35999999996</v>
      </c>
      <c r="M131" s="25" t="s">
        <v>19</v>
      </c>
      <c r="N131" s="28">
        <v>4.5</v>
      </c>
    </row>
    <row r="132" spans="1:14" x14ac:dyDescent="0.25">
      <c r="A132" s="17">
        <v>131</v>
      </c>
      <c r="B132" s="18">
        <v>42421</v>
      </c>
      <c r="C132" s="18">
        <v>42617</v>
      </c>
      <c r="D132" s="18" t="str">
        <f>IF(Operaciones!$C132-Operaciones!$B132&gt;=150,"Demorado","En Tiempo")</f>
        <v>Demorado</v>
      </c>
      <c r="E132" s="19" t="s">
        <v>23</v>
      </c>
      <c r="F132" s="19" t="s">
        <v>13</v>
      </c>
      <c r="G132" s="20">
        <v>50</v>
      </c>
      <c r="H132" s="19" t="s">
        <v>11</v>
      </c>
      <c r="I132" s="21">
        <v>18334.8</v>
      </c>
      <c r="J132" s="21">
        <v>513830</v>
      </c>
      <c r="K132" s="21">
        <v>411064</v>
      </c>
      <c r="L132" s="21">
        <v>84431.2</v>
      </c>
      <c r="M132" s="19" t="s">
        <v>14</v>
      </c>
      <c r="N132" s="22">
        <v>4.3</v>
      </c>
    </row>
    <row r="133" spans="1:14" x14ac:dyDescent="0.25">
      <c r="A133" s="23">
        <v>132</v>
      </c>
      <c r="B133" s="24">
        <v>42421</v>
      </c>
      <c r="C133" s="24">
        <v>42708</v>
      </c>
      <c r="D133" s="24" t="str">
        <f>IF(Operaciones!$C133-Operaciones!$B133&gt;=150,"Demorado","En Tiempo")</f>
        <v>Demorado</v>
      </c>
      <c r="E133" s="25" t="s">
        <v>20</v>
      </c>
      <c r="F133" s="25" t="s">
        <v>25</v>
      </c>
      <c r="G133" s="26">
        <v>185</v>
      </c>
      <c r="H133" s="25" t="s">
        <v>12</v>
      </c>
      <c r="I133" s="27">
        <v>50064.2</v>
      </c>
      <c r="J133" s="27">
        <v>1305115</v>
      </c>
      <c r="K133" s="27">
        <v>1044092</v>
      </c>
      <c r="L133" s="27">
        <v>210958.8</v>
      </c>
      <c r="M133" s="25" t="s">
        <v>17</v>
      </c>
      <c r="N133" s="28">
        <v>5</v>
      </c>
    </row>
    <row r="134" spans="1:14" x14ac:dyDescent="0.25">
      <c r="A134" s="17">
        <v>133</v>
      </c>
      <c r="B134" s="18">
        <v>42422</v>
      </c>
      <c r="C134" s="18">
        <v>42688</v>
      </c>
      <c r="D134" s="18" t="str">
        <f>IF(Operaciones!$C134-Operaciones!$B134&gt;=150,"Demorado","En Tiempo")</f>
        <v>Demorado</v>
      </c>
      <c r="E134" s="19" t="s">
        <v>23</v>
      </c>
      <c r="F134" s="19" t="s">
        <v>13</v>
      </c>
      <c r="G134" s="20">
        <v>55</v>
      </c>
      <c r="H134" s="19" t="s">
        <v>11</v>
      </c>
      <c r="I134" s="21">
        <v>14827.56</v>
      </c>
      <c r="J134" s="21">
        <v>428449</v>
      </c>
      <c r="K134" s="21">
        <v>342759.2</v>
      </c>
      <c r="L134" s="21">
        <v>70862.239999999991</v>
      </c>
      <c r="M134" s="19" t="s">
        <v>15</v>
      </c>
      <c r="N134" s="22">
        <v>4.2</v>
      </c>
    </row>
    <row r="135" spans="1:14" x14ac:dyDescent="0.25">
      <c r="A135" s="23">
        <v>134</v>
      </c>
      <c r="B135" s="24">
        <v>42422</v>
      </c>
      <c r="C135" s="24">
        <v>42786</v>
      </c>
      <c r="D135" s="24" t="str">
        <f>IF(Operaciones!$C135-Operaciones!$B135&gt;=150,"Demorado","En Tiempo")</f>
        <v>Demorado</v>
      </c>
      <c r="E135" s="25" t="s">
        <v>20</v>
      </c>
      <c r="F135" s="25" t="s">
        <v>24</v>
      </c>
      <c r="G135" s="26">
        <v>269</v>
      </c>
      <c r="H135" s="25" t="s">
        <v>12</v>
      </c>
      <c r="I135" s="27">
        <v>69682</v>
      </c>
      <c r="J135" s="27">
        <v>1801710</v>
      </c>
      <c r="K135" s="27">
        <v>1441368</v>
      </c>
      <c r="L135" s="27">
        <v>290660</v>
      </c>
      <c r="M135" s="25" t="s">
        <v>16</v>
      </c>
      <c r="N135" s="28">
        <v>3.9</v>
      </c>
    </row>
    <row r="136" spans="1:14" x14ac:dyDescent="0.25">
      <c r="A136" s="17">
        <v>135</v>
      </c>
      <c r="B136" s="18">
        <v>42422</v>
      </c>
      <c r="C136" s="18">
        <v>42648</v>
      </c>
      <c r="D136" s="18" t="str">
        <f>IF(Operaciones!$C136-Operaciones!$B136&gt;=150,"Demorado","En Tiempo")</f>
        <v>Demorado</v>
      </c>
      <c r="E136" s="19" t="s">
        <v>22</v>
      </c>
      <c r="F136" s="19" t="s">
        <v>28</v>
      </c>
      <c r="G136" s="20">
        <v>40</v>
      </c>
      <c r="H136" s="19" t="s">
        <v>11</v>
      </c>
      <c r="I136" s="21">
        <v>8584.2000000000007</v>
      </c>
      <c r="J136" s="21">
        <v>265940</v>
      </c>
      <c r="K136" s="21">
        <v>212752</v>
      </c>
      <c r="L136" s="21">
        <v>44603.8</v>
      </c>
      <c r="M136" s="19" t="s">
        <v>17</v>
      </c>
      <c r="N136" s="22">
        <v>3.8</v>
      </c>
    </row>
    <row r="137" spans="1:14" x14ac:dyDescent="0.25">
      <c r="A137" s="23">
        <v>136</v>
      </c>
      <c r="B137" s="24">
        <v>42423</v>
      </c>
      <c r="C137" s="24">
        <v>42545</v>
      </c>
      <c r="D137" s="24" t="str">
        <f>IF(Operaciones!$C137-Operaciones!$B137&gt;=150,"Demorado","En Tiempo")</f>
        <v>En Tiempo</v>
      </c>
      <c r="E137" s="25" t="s">
        <v>22</v>
      </c>
      <c r="F137" s="25" t="s">
        <v>13</v>
      </c>
      <c r="G137" s="26">
        <v>98</v>
      </c>
      <c r="H137" s="25" t="s">
        <v>11</v>
      </c>
      <c r="I137" s="27">
        <v>24150.400000000001</v>
      </c>
      <c r="J137" s="27">
        <v>660920</v>
      </c>
      <c r="K137" s="27">
        <v>528736</v>
      </c>
      <c r="L137" s="27">
        <v>108033.60000000001</v>
      </c>
      <c r="M137" s="25" t="s">
        <v>16</v>
      </c>
      <c r="N137" s="28">
        <v>4.4000000000000004</v>
      </c>
    </row>
    <row r="138" spans="1:14" x14ac:dyDescent="0.25">
      <c r="A138" s="17">
        <v>137</v>
      </c>
      <c r="B138" s="18">
        <v>42423</v>
      </c>
      <c r="C138" s="18">
        <v>42754</v>
      </c>
      <c r="D138" s="18" t="str">
        <f>IF(Operaciones!$C138-Operaciones!$B138&gt;=150,"Demorado","En Tiempo")</f>
        <v>Demorado</v>
      </c>
      <c r="E138" s="19" t="s">
        <v>23</v>
      </c>
      <c r="F138" s="19" t="s">
        <v>27</v>
      </c>
      <c r="G138" s="20">
        <v>113</v>
      </c>
      <c r="H138" s="19" t="s">
        <v>11</v>
      </c>
      <c r="I138" s="21">
        <v>26342.16</v>
      </c>
      <c r="J138" s="21">
        <v>722639</v>
      </c>
      <c r="K138" s="21">
        <v>578111.19999999995</v>
      </c>
      <c r="L138" s="21">
        <v>118185.64000000004</v>
      </c>
      <c r="M138" s="19" t="s">
        <v>15</v>
      </c>
      <c r="N138" s="22">
        <v>5</v>
      </c>
    </row>
    <row r="139" spans="1:14" x14ac:dyDescent="0.25">
      <c r="A139" s="23">
        <v>138</v>
      </c>
      <c r="B139" s="24">
        <v>42424</v>
      </c>
      <c r="C139" s="24">
        <v>42732</v>
      </c>
      <c r="D139" s="24" t="str">
        <f>IF(Operaciones!$C139-Operaciones!$B139&gt;=150,"Demorado","En Tiempo")</f>
        <v>Demorado</v>
      </c>
      <c r="E139" s="25" t="s">
        <v>23</v>
      </c>
      <c r="F139" s="25" t="s">
        <v>29</v>
      </c>
      <c r="G139" s="26">
        <v>85</v>
      </c>
      <c r="H139" s="25" t="s">
        <v>11</v>
      </c>
      <c r="I139" s="27">
        <v>26129.200000000001</v>
      </c>
      <c r="J139" s="27">
        <v>714965</v>
      </c>
      <c r="K139" s="27">
        <v>571972</v>
      </c>
      <c r="L139" s="27">
        <v>116863.8</v>
      </c>
      <c r="M139" s="25" t="s">
        <v>19</v>
      </c>
      <c r="N139" s="28">
        <v>3.8</v>
      </c>
    </row>
    <row r="140" spans="1:14" x14ac:dyDescent="0.25">
      <c r="A140" s="17">
        <v>139</v>
      </c>
      <c r="B140" s="18">
        <v>42426</v>
      </c>
      <c r="C140" s="18">
        <v>42635</v>
      </c>
      <c r="D140" s="18" t="str">
        <f>IF(Operaciones!$C140-Operaciones!$B140&gt;=150,"Demorado","En Tiempo")</f>
        <v>Demorado</v>
      </c>
      <c r="E140" s="19" t="s">
        <v>23</v>
      </c>
      <c r="F140" s="19" t="s">
        <v>13</v>
      </c>
      <c r="G140" s="20">
        <v>57</v>
      </c>
      <c r="H140" s="19" t="s">
        <v>11</v>
      </c>
      <c r="I140" s="21">
        <v>20568</v>
      </c>
      <c r="J140" s="21">
        <v>570410</v>
      </c>
      <c r="K140" s="21">
        <v>456328</v>
      </c>
      <c r="L140" s="21">
        <v>93514</v>
      </c>
      <c r="M140" s="19" t="s">
        <v>16</v>
      </c>
      <c r="N140" s="22">
        <v>3.8</v>
      </c>
    </row>
    <row r="141" spans="1:14" x14ac:dyDescent="0.25">
      <c r="A141" s="23">
        <v>140</v>
      </c>
      <c r="B141" s="24">
        <v>42426</v>
      </c>
      <c r="C141" s="24">
        <v>42523</v>
      </c>
      <c r="D141" s="24" t="str">
        <f>IF(Operaciones!$C141-Operaciones!$B141&gt;=150,"Demorado","En Tiempo")</f>
        <v>En Tiempo</v>
      </c>
      <c r="E141" s="25" t="s">
        <v>23</v>
      </c>
      <c r="F141" s="25" t="s">
        <v>26</v>
      </c>
      <c r="G141" s="26">
        <v>216</v>
      </c>
      <c r="H141" s="25" t="s">
        <v>12</v>
      </c>
      <c r="I141" s="27">
        <v>42099.360000000001</v>
      </c>
      <c r="J141" s="27">
        <v>1112519</v>
      </c>
      <c r="K141" s="27">
        <v>890015.2</v>
      </c>
      <c r="L141" s="27">
        <v>180404.44000000006</v>
      </c>
      <c r="M141" s="25" t="s">
        <v>18</v>
      </c>
      <c r="N141" s="28">
        <v>4.4000000000000004</v>
      </c>
    </row>
    <row r="142" spans="1:14" x14ac:dyDescent="0.25">
      <c r="A142" s="17">
        <v>141</v>
      </c>
      <c r="B142" s="18">
        <v>42427</v>
      </c>
      <c r="C142" s="18">
        <v>42735</v>
      </c>
      <c r="D142" s="18" t="str">
        <f>IF(Operaciones!$C142-Operaciones!$B142&gt;=150,"Demorado","En Tiempo")</f>
        <v>Demorado</v>
      </c>
      <c r="E142" s="19" t="s">
        <v>21</v>
      </c>
      <c r="F142" s="19" t="s">
        <v>29</v>
      </c>
      <c r="G142" s="20">
        <v>40</v>
      </c>
      <c r="H142" s="19" t="s">
        <v>11</v>
      </c>
      <c r="I142" s="21">
        <v>17521.080000000002</v>
      </c>
      <c r="J142" s="21">
        <v>491962</v>
      </c>
      <c r="K142" s="21">
        <v>393569.6</v>
      </c>
      <c r="L142" s="21">
        <v>80871.320000000022</v>
      </c>
      <c r="M142" s="19" t="s">
        <v>16</v>
      </c>
      <c r="N142" s="22">
        <v>3.9</v>
      </c>
    </row>
    <row r="143" spans="1:14" x14ac:dyDescent="0.25">
      <c r="A143" s="23">
        <v>142</v>
      </c>
      <c r="B143" s="24">
        <v>42427</v>
      </c>
      <c r="C143" s="24">
        <v>42636</v>
      </c>
      <c r="D143" s="24" t="str">
        <f>IF(Operaciones!$C143-Operaciones!$B143&gt;=150,"Demorado","En Tiempo")</f>
        <v>Demorado</v>
      </c>
      <c r="E143" s="25" t="s">
        <v>21</v>
      </c>
      <c r="F143" s="25" t="s">
        <v>29</v>
      </c>
      <c r="G143" s="26">
        <v>118</v>
      </c>
      <c r="H143" s="25" t="s">
        <v>12</v>
      </c>
      <c r="I143" s="27">
        <v>44538.239999999998</v>
      </c>
      <c r="J143" s="27">
        <v>1164641</v>
      </c>
      <c r="K143" s="27">
        <v>931712.8</v>
      </c>
      <c r="L143" s="27">
        <v>188389.95999999996</v>
      </c>
      <c r="M143" s="25" t="s">
        <v>15</v>
      </c>
      <c r="N143" s="28">
        <v>3.9</v>
      </c>
    </row>
    <row r="144" spans="1:14" x14ac:dyDescent="0.25">
      <c r="A144" s="17">
        <v>143</v>
      </c>
      <c r="B144" s="18">
        <v>42427</v>
      </c>
      <c r="C144" s="18">
        <v>42732</v>
      </c>
      <c r="D144" s="18" t="str">
        <f>IF(Operaciones!$C144-Operaciones!$B144&gt;=150,"Demorado","En Tiempo")</f>
        <v>Demorado</v>
      </c>
      <c r="E144" s="19" t="s">
        <v>20</v>
      </c>
      <c r="F144" s="19" t="s">
        <v>25</v>
      </c>
      <c r="G144" s="20">
        <v>128</v>
      </c>
      <c r="H144" s="19" t="s">
        <v>12</v>
      </c>
      <c r="I144" s="21">
        <v>51434.8</v>
      </c>
      <c r="J144" s="21">
        <v>1347005</v>
      </c>
      <c r="K144" s="21">
        <v>1077604</v>
      </c>
      <c r="L144" s="21">
        <v>217966.2</v>
      </c>
      <c r="M144" s="19" t="s">
        <v>18</v>
      </c>
      <c r="N144" s="22">
        <v>4.7</v>
      </c>
    </row>
    <row r="145" spans="1:14" x14ac:dyDescent="0.25">
      <c r="A145" s="23">
        <v>144</v>
      </c>
      <c r="B145" s="24">
        <v>42428</v>
      </c>
      <c r="C145" s="24">
        <v>42693</v>
      </c>
      <c r="D145" s="24" t="str">
        <f>IF(Operaciones!$C145-Operaciones!$B145&gt;=150,"Demorado","En Tiempo")</f>
        <v>Demorado</v>
      </c>
      <c r="E145" s="25" t="s">
        <v>23</v>
      </c>
      <c r="F145" s="25" t="s">
        <v>25</v>
      </c>
      <c r="G145" s="26">
        <v>117</v>
      </c>
      <c r="H145" s="25" t="s">
        <v>12</v>
      </c>
      <c r="I145" s="27">
        <v>30400.799999999999</v>
      </c>
      <c r="J145" s="27">
        <v>819355</v>
      </c>
      <c r="K145" s="27">
        <v>655484</v>
      </c>
      <c r="L145" s="27">
        <v>133470.20000000001</v>
      </c>
      <c r="M145" s="25" t="s">
        <v>15</v>
      </c>
      <c r="N145" s="28">
        <v>4.5</v>
      </c>
    </row>
    <row r="146" spans="1:14" x14ac:dyDescent="0.25">
      <c r="A146" s="17">
        <v>145</v>
      </c>
      <c r="B146" s="18">
        <v>42428</v>
      </c>
      <c r="C146" s="18">
        <v>42657</v>
      </c>
      <c r="D146" s="18" t="str">
        <f>IF(Operaciones!$C146-Operaciones!$B146&gt;=150,"Demorado","En Tiempo")</f>
        <v>Demorado</v>
      </c>
      <c r="E146" s="19" t="s">
        <v>22</v>
      </c>
      <c r="F146" s="19" t="s">
        <v>29</v>
      </c>
      <c r="G146" s="20">
        <v>44</v>
      </c>
      <c r="H146" s="19" t="s">
        <v>11</v>
      </c>
      <c r="I146" s="21">
        <v>11959</v>
      </c>
      <c r="J146" s="21">
        <v>352035</v>
      </c>
      <c r="K146" s="21">
        <v>281628</v>
      </c>
      <c r="L146" s="21">
        <v>58448</v>
      </c>
      <c r="M146" s="19" t="s">
        <v>15</v>
      </c>
      <c r="N146" s="22">
        <v>4.2</v>
      </c>
    </row>
    <row r="147" spans="1:14" x14ac:dyDescent="0.25">
      <c r="A147" s="23">
        <v>146</v>
      </c>
      <c r="B147" s="24">
        <v>42428</v>
      </c>
      <c r="C147" s="24">
        <v>42602</v>
      </c>
      <c r="D147" s="24" t="str">
        <f>IF(Operaciones!$C147-Operaciones!$B147&gt;=150,"Demorado","En Tiempo")</f>
        <v>Demorado</v>
      </c>
      <c r="E147" s="25" t="s">
        <v>23</v>
      </c>
      <c r="F147" s="25" t="s">
        <v>27</v>
      </c>
      <c r="G147" s="26">
        <v>268</v>
      </c>
      <c r="H147" s="25" t="s">
        <v>12</v>
      </c>
      <c r="I147" s="27">
        <v>79970.8</v>
      </c>
      <c r="J147" s="27">
        <v>2065455</v>
      </c>
      <c r="K147" s="27">
        <v>1652364</v>
      </c>
      <c r="L147" s="27">
        <v>333120.2</v>
      </c>
      <c r="M147" s="25" t="s">
        <v>19</v>
      </c>
      <c r="N147" s="28">
        <v>4.0999999999999996</v>
      </c>
    </row>
    <row r="148" spans="1:14" x14ac:dyDescent="0.25">
      <c r="A148" s="17">
        <v>147</v>
      </c>
      <c r="B148" s="18">
        <v>42428</v>
      </c>
      <c r="C148" s="18">
        <v>42518</v>
      </c>
      <c r="D148" s="18" t="str">
        <f>IF(Operaciones!$C148-Operaciones!$B148&gt;=150,"Demorado","En Tiempo")</f>
        <v>En Tiempo</v>
      </c>
      <c r="E148" s="19" t="s">
        <v>23</v>
      </c>
      <c r="F148" s="19" t="s">
        <v>25</v>
      </c>
      <c r="G148" s="20">
        <v>70</v>
      </c>
      <c r="H148" s="19" t="s">
        <v>11</v>
      </c>
      <c r="I148" s="21">
        <v>28631.52</v>
      </c>
      <c r="J148" s="21">
        <v>770873</v>
      </c>
      <c r="K148" s="21">
        <v>616698.4</v>
      </c>
      <c r="L148" s="21">
        <v>125543.07999999997</v>
      </c>
      <c r="M148" s="19" t="s">
        <v>16</v>
      </c>
      <c r="N148" s="22">
        <v>4.7</v>
      </c>
    </row>
    <row r="149" spans="1:14" x14ac:dyDescent="0.25">
      <c r="A149" s="23">
        <v>148</v>
      </c>
      <c r="B149" s="24">
        <v>42428</v>
      </c>
      <c r="C149" s="24">
        <v>42520</v>
      </c>
      <c r="D149" s="24" t="str">
        <f>IF(Operaciones!$C149-Operaciones!$B149&gt;=150,"Demorado","En Tiempo")</f>
        <v>En Tiempo</v>
      </c>
      <c r="E149" s="25" t="s">
        <v>23</v>
      </c>
      <c r="F149" s="25" t="s">
        <v>24</v>
      </c>
      <c r="G149" s="26">
        <v>105</v>
      </c>
      <c r="H149" s="25" t="s">
        <v>12</v>
      </c>
      <c r="I149" s="27">
        <v>30565.64</v>
      </c>
      <c r="J149" s="27">
        <v>815726</v>
      </c>
      <c r="K149" s="27">
        <v>652580.80000000005</v>
      </c>
      <c r="L149" s="27">
        <v>132579.55999999994</v>
      </c>
      <c r="M149" s="25" t="s">
        <v>18</v>
      </c>
      <c r="N149" s="28">
        <v>5</v>
      </c>
    </row>
    <row r="150" spans="1:14" x14ac:dyDescent="0.25">
      <c r="A150" s="17">
        <v>149</v>
      </c>
      <c r="B150" s="18">
        <v>42429</v>
      </c>
      <c r="C150" s="18">
        <v>42778</v>
      </c>
      <c r="D150" s="18" t="str">
        <f>IF(Operaciones!$C150-Operaciones!$B150&gt;=150,"Demorado","En Tiempo")</f>
        <v>Demorado</v>
      </c>
      <c r="E150" s="19" t="s">
        <v>21</v>
      </c>
      <c r="F150" s="19" t="s">
        <v>25</v>
      </c>
      <c r="G150" s="20">
        <v>244</v>
      </c>
      <c r="H150" s="19" t="s">
        <v>12</v>
      </c>
      <c r="I150" s="21">
        <v>58548.24</v>
      </c>
      <c r="J150" s="21">
        <v>1528991</v>
      </c>
      <c r="K150" s="21">
        <v>1223192.8</v>
      </c>
      <c r="L150" s="21">
        <v>247249.95999999996</v>
      </c>
      <c r="M150" s="19" t="s">
        <v>19</v>
      </c>
      <c r="N150" s="22">
        <v>4.7</v>
      </c>
    </row>
    <row r="151" spans="1:14" x14ac:dyDescent="0.25">
      <c r="A151" s="23">
        <v>150</v>
      </c>
      <c r="B151" s="24">
        <v>42430</v>
      </c>
      <c r="C151" s="24">
        <v>42723</v>
      </c>
      <c r="D151" s="24" t="str">
        <f>IF(Operaciones!$C151-Operaciones!$B151&gt;=150,"Demorado","En Tiempo")</f>
        <v>Demorado</v>
      </c>
      <c r="E151" s="25" t="s">
        <v>22</v>
      </c>
      <c r="F151" s="25" t="s">
        <v>24</v>
      </c>
      <c r="G151" s="26">
        <v>208</v>
      </c>
      <c r="H151" s="25" t="s">
        <v>12</v>
      </c>
      <c r="I151" s="27">
        <v>71234.64</v>
      </c>
      <c r="J151" s="27">
        <v>1837001</v>
      </c>
      <c r="K151" s="27">
        <v>1469600.8</v>
      </c>
      <c r="L151" s="27">
        <v>296165.55999999994</v>
      </c>
      <c r="M151" s="25" t="s">
        <v>17</v>
      </c>
      <c r="N151" s="28">
        <v>4.8</v>
      </c>
    </row>
    <row r="152" spans="1:14" x14ac:dyDescent="0.25">
      <c r="A152" s="17">
        <v>151</v>
      </c>
      <c r="B152" s="18">
        <v>42430</v>
      </c>
      <c r="C152" s="18">
        <v>42645</v>
      </c>
      <c r="D152" s="18" t="str">
        <f>IF(Operaciones!$C152-Operaciones!$B152&gt;=150,"Demorado","En Tiempo")</f>
        <v>Demorado</v>
      </c>
      <c r="E152" s="19" t="s">
        <v>21</v>
      </c>
      <c r="F152" s="19" t="s">
        <v>24</v>
      </c>
      <c r="G152" s="20">
        <v>122</v>
      </c>
      <c r="H152" s="19" t="s">
        <v>12</v>
      </c>
      <c r="I152" s="21">
        <v>49433.16</v>
      </c>
      <c r="J152" s="21">
        <v>1296389</v>
      </c>
      <c r="K152" s="21">
        <v>1037111.2</v>
      </c>
      <c r="L152" s="21">
        <v>209844.64000000004</v>
      </c>
      <c r="M152" s="19" t="s">
        <v>19</v>
      </c>
      <c r="N152" s="22">
        <v>4.4000000000000004</v>
      </c>
    </row>
    <row r="153" spans="1:14" x14ac:dyDescent="0.25">
      <c r="A153" s="23">
        <v>152</v>
      </c>
      <c r="B153" s="24">
        <v>42431</v>
      </c>
      <c r="C153" s="24">
        <v>42779</v>
      </c>
      <c r="D153" s="24" t="str">
        <f>IF(Operaciones!$C153-Operaciones!$B153&gt;=150,"Demorado","En Tiempo")</f>
        <v>Demorado</v>
      </c>
      <c r="E153" s="25" t="s">
        <v>22</v>
      </c>
      <c r="F153" s="25" t="s">
        <v>25</v>
      </c>
      <c r="G153" s="26">
        <v>168</v>
      </c>
      <c r="H153" s="25" t="s">
        <v>12</v>
      </c>
      <c r="I153" s="27">
        <v>41340.92</v>
      </c>
      <c r="J153" s="27">
        <v>1100133</v>
      </c>
      <c r="K153" s="27">
        <v>880106.4</v>
      </c>
      <c r="L153" s="27">
        <v>178685.68</v>
      </c>
      <c r="M153" s="25" t="s">
        <v>18</v>
      </c>
      <c r="N153" s="28">
        <v>4.8</v>
      </c>
    </row>
    <row r="154" spans="1:14" x14ac:dyDescent="0.25">
      <c r="A154" s="17">
        <v>153</v>
      </c>
      <c r="B154" s="18">
        <v>42431</v>
      </c>
      <c r="C154" s="18">
        <v>42564</v>
      </c>
      <c r="D154" s="18" t="str">
        <f>IF(Operaciones!$C154-Operaciones!$B154&gt;=150,"Demorado","En Tiempo")</f>
        <v>En Tiempo</v>
      </c>
      <c r="E154" s="19" t="s">
        <v>22</v>
      </c>
      <c r="F154" s="19" t="s">
        <v>29</v>
      </c>
      <c r="G154" s="20">
        <v>64</v>
      </c>
      <c r="H154" s="19" t="s">
        <v>11</v>
      </c>
      <c r="I154" s="21">
        <v>16415.240000000002</v>
      </c>
      <c r="J154" s="21">
        <v>471141</v>
      </c>
      <c r="K154" s="21">
        <v>376912.8</v>
      </c>
      <c r="L154" s="21">
        <v>77812.960000000006</v>
      </c>
      <c r="M154" s="19" t="s">
        <v>18</v>
      </c>
      <c r="N154" s="22">
        <v>4.2</v>
      </c>
    </row>
    <row r="155" spans="1:14" x14ac:dyDescent="0.25">
      <c r="A155" s="23">
        <v>154</v>
      </c>
      <c r="B155" s="24">
        <v>42431</v>
      </c>
      <c r="C155" s="24">
        <v>42616</v>
      </c>
      <c r="D155" s="24" t="str">
        <f>IF(Operaciones!$C155-Operaciones!$B155&gt;=150,"Demorado","En Tiempo")</f>
        <v>Demorado</v>
      </c>
      <c r="E155" s="25" t="s">
        <v>22</v>
      </c>
      <c r="F155" s="25" t="s">
        <v>26</v>
      </c>
      <c r="G155" s="26">
        <v>48</v>
      </c>
      <c r="H155" s="25" t="s">
        <v>11</v>
      </c>
      <c r="I155" s="27">
        <v>19244.96</v>
      </c>
      <c r="J155" s="27">
        <v>545409</v>
      </c>
      <c r="K155" s="27">
        <v>436327.2</v>
      </c>
      <c r="L155" s="27">
        <v>89836.84</v>
      </c>
      <c r="M155" s="25" t="s">
        <v>15</v>
      </c>
      <c r="N155" s="28">
        <v>4.5999999999999996</v>
      </c>
    </row>
    <row r="156" spans="1:14" x14ac:dyDescent="0.25">
      <c r="A156" s="17">
        <v>155</v>
      </c>
      <c r="B156" s="18">
        <v>42432</v>
      </c>
      <c r="C156" s="18">
        <v>42645</v>
      </c>
      <c r="D156" s="18" t="str">
        <f>IF(Operaciones!$C156-Operaciones!$B156&gt;=150,"Demorado","En Tiempo")</f>
        <v>Demorado</v>
      </c>
      <c r="E156" s="19" t="s">
        <v>22</v>
      </c>
      <c r="F156" s="19" t="s">
        <v>28</v>
      </c>
      <c r="G156" s="20">
        <v>182</v>
      </c>
      <c r="H156" s="19" t="s">
        <v>12</v>
      </c>
      <c r="I156" s="21">
        <v>55185.8</v>
      </c>
      <c r="J156" s="21">
        <v>1440080</v>
      </c>
      <c r="K156" s="21">
        <v>1152064</v>
      </c>
      <c r="L156" s="21">
        <v>232830.2</v>
      </c>
      <c r="M156" s="19" t="s">
        <v>15</v>
      </c>
      <c r="N156" s="22">
        <v>4.5999999999999996</v>
      </c>
    </row>
    <row r="157" spans="1:14" x14ac:dyDescent="0.25">
      <c r="A157" s="23">
        <v>156</v>
      </c>
      <c r="B157" s="24">
        <v>42432</v>
      </c>
      <c r="C157" s="24">
        <v>42552</v>
      </c>
      <c r="D157" s="24" t="str">
        <f>IF(Operaciones!$C157-Operaciones!$B157&gt;=150,"Demorado","En Tiempo")</f>
        <v>En Tiempo</v>
      </c>
      <c r="E157" s="25" t="s">
        <v>20</v>
      </c>
      <c r="F157" s="25" t="s">
        <v>27</v>
      </c>
      <c r="G157" s="26">
        <v>281</v>
      </c>
      <c r="H157" s="25" t="s">
        <v>12</v>
      </c>
      <c r="I157" s="27">
        <v>61773.279999999999</v>
      </c>
      <c r="J157" s="27">
        <v>1597917</v>
      </c>
      <c r="K157" s="27">
        <v>1278333.6000000001</v>
      </c>
      <c r="L157" s="27">
        <v>257810.11999999991</v>
      </c>
      <c r="M157" s="25" t="s">
        <v>15</v>
      </c>
      <c r="N157" s="28">
        <v>4.2</v>
      </c>
    </row>
    <row r="158" spans="1:14" x14ac:dyDescent="0.25">
      <c r="A158" s="17">
        <v>157</v>
      </c>
      <c r="B158" s="18">
        <v>42432</v>
      </c>
      <c r="C158" s="18">
        <v>42645</v>
      </c>
      <c r="D158" s="18" t="str">
        <f>IF(Operaciones!$C158-Operaciones!$B158&gt;=150,"Demorado","En Tiempo")</f>
        <v>Demorado</v>
      </c>
      <c r="E158" s="19" t="s">
        <v>21</v>
      </c>
      <c r="F158" s="19" t="s">
        <v>27</v>
      </c>
      <c r="G158" s="20">
        <v>197</v>
      </c>
      <c r="H158" s="19" t="s">
        <v>12</v>
      </c>
      <c r="I158" s="21">
        <v>74470.28</v>
      </c>
      <c r="J158" s="21">
        <v>1928417</v>
      </c>
      <c r="K158" s="21">
        <v>1542733.6</v>
      </c>
      <c r="L158" s="21">
        <v>311213.11999999988</v>
      </c>
      <c r="M158" s="19" t="s">
        <v>18</v>
      </c>
      <c r="N158" s="22">
        <v>4.5999999999999996</v>
      </c>
    </row>
    <row r="159" spans="1:14" x14ac:dyDescent="0.25">
      <c r="A159" s="23">
        <v>158</v>
      </c>
      <c r="B159" s="24">
        <v>42432</v>
      </c>
      <c r="C159" s="24">
        <v>42653</v>
      </c>
      <c r="D159" s="24" t="str">
        <f>IF(Operaciones!$C159-Operaciones!$B159&gt;=150,"Demorado","En Tiempo")</f>
        <v>Demorado</v>
      </c>
      <c r="E159" s="25" t="s">
        <v>22</v>
      </c>
      <c r="F159" s="25" t="s">
        <v>25</v>
      </c>
      <c r="G159" s="26">
        <v>97</v>
      </c>
      <c r="H159" s="25" t="s">
        <v>11</v>
      </c>
      <c r="I159" s="27">
        <v>28173</v>
      </c>
      <c r="J159" s="27">
        <v>768185</v>
      </c>
      <c r="K159" s="27">
        <v>614548</v>
      </c>
      <c r="L159" s="27">
        <v>125464</v>
      </c>
      <c r="M159" s="25" t="s">
        <v>19</v>
      </c>
      <c r="N159" s="28">
        <v>4.7</v>
      </c>
    </row>
    <row r="160" spans="1:14" x14ac:dyDescent="0.25">
      <c r="A160" s="17">
        <v>159</v>
      </c>
      <c r="B160" s="18">
        <v>42433</v>
      </c>
      <c r="C160" s="18">
        <v>42583</v>
      </c>
      <c r="D160" s="18" t="str">
        <f>IF(Operaciones!$C160-Operaciones!$B160&gt;=150,"Demorado","En Tiempo")</f>
        <v>Demorado</v>
      </c>
      <c r="E160" s="19" t="s">
        <v>21</v>
      </c>
      <c r="F160" s="19" t="s">
        <v>13</v>
      </c>
      <c r="G160" s="20">
        <v>99</v>
      </c>
      <c r="H160" s="19" t="s">
        <v>11</v>
      </c>
      <c r="I160" s="21">
        <v>21833.119999999999</v>
      </c>
      <c r="J160" s="21">
        <v>599663</v>
      </c>
      <c r="K160" s="21">
        <v>479730.4</v>
      </c>
      <c r="L160" s="21">
        <v>98099.479999999981</v>
      </c>
      <c r="M160" s="19" t="s">
        <v>15</v>
      </c>
      <c r="N160" s="22">
        <v>3.7</v>
      </c>
    </row>
    <row r="161" spans="1:14" x14ac:dyDescent="0.25">
      <c r="A161" s="23">
        <v>160</v>
      </c>
      <c r="B161" s="24">
        <v>42433</v>
      </c>
      <c r="C161" s="24">
        <v>42574</v>
      </c>
      <c r="D161" s="24" t="str">
        <f>IF(Operaciones!$C161-Operaciones!$B161&gt;=150,"Demorado","En Tiempo")</f>
        <v>En Tiempo</v>
      </c>
      <c r="E161" s="25" t="s">
        <v>22</v>
      </c>
      <c r="F161" s="25" t="s">
        <v>28</v>
      </c>
      <c r="G161" s="26">
        <v>207</v>
      </c>
      <c r="H161" s="25" t="s">
        <v>12</v>
      </c>
      <c r="I161" s="27">
        <v>34131.120000000003</v>
      </c>
      <c r="J161" s="27">
        <v>911713</v>
      </c>
      <c r="K161" s="27">
        <v>729370.4</v>
      </c>
      <c r="L161" s="27">
        <v>148211.47999999998</v>
      </c>
      <c r="M161" s="25" t="s">
        <v>18</v>
      </c>
      <c r="N161" s="28">
        <v>3.7</v>
      </c>
    </row>
    <row r="162" spans="1:14" x14ac:dyDescent="0.25">
      <c r="A162" s="17">
        <v>161</v>
      </c>
      <c r="B162" s="18">
        <v>42433</v>
      </c>
      <c r="C162" s="18">
        <v>42580</v>
      </c>
      <c r="D162" s="18" t="str">
        <f>IF(Operaciones!$C162-Operaciones!$B162&gt;=150,"Demorado","En Tiempo")</f>
        <v>En Tiempo</v>
      </c>
      <c r="E162" s="19" t="s">
        <v>20</v>
      </c>
      <c r="F162" s="19" t="s">
        <v>28</v>
      </c>
      <c r="G162" s="20">
        <v>158</v>
      </c>
      <c r="H162" s="19" t="s">
        <v>12</v>
      </c>
      <c r="I162" s="21">
        <v>51576.2</v>
      </c>
      <c r="J162" s="21">
        <v>1341965</v>
      </c>
      <c r="K162" s="21">
        <v>1073572</v>
      </c>
      <c r="L162" s="21">
        <v>216816.8</v>
      </c>
      <c r="M162" s="19" t="s">
        <v>17</v>
      </c>
      <c r="N162" s="22">
        <v>4.2</v>
      </c>
    </row>
    <row r="163" spans="1:14" x14ac:dyDescent="0.25">
      <c r="A163" s="23">
        <v>162</v>
      </c>
      <c r="B163" s="24">
        <v>42434</v>
      </c>
      <c r="C163" s="24">
        <v>42598</v>
      </c>
      <c r="D163" s="24" t="str">
        <f>IF(Operaciones!$C163-Operaciones!$B163&gt;=150,"Demorado","En Tiempo")</f>
        <v>Demorado</v>
      </c>
      <c r="E163" s="25" t="s">
        <v>22</v>
      </c>
      <c r="F163" s="25" t="s">
        <v>25</v>
      </c>
      <c r="G163" s="26">
        <v>245</v>
      </c>
      <c r="H163" s="25" t="s">
        <v>12</v>
      </c>
      <c r="I163" s="27">
        <v>53298</v>
      </c>
      <c r="J163" s="27">
        <v>1398160</v>
      </c>
      <c r="K163" s="27">
        <v>1118528</v>
      </c>
      <c r="L163" s="27">
        <v>226334</v>
      </c>
      <c r="M163" s="25" t="s">
        <v>17</v>
      </c>
      <c r="N163" s="28">
        <v>4</v>
      </c>
    </row>
    <row r="164" spans="1:14" x14ac:dyDescent="0.25">
      <c r="A164" s="17">
        <v>163</v>
      </c>
      <c r="B164" s="18">
        <v>42434</v>
      </c>
      <c r="C164" s="18">
        <v>42697</v>
      </c>
      <c r="D164" s="18" t="str">
        <f>IF(Operaciones!$C164-Operaciones!$B164&gt;=150,"Demorado","En Tiempo")</f>
        <v>Demorado</v>
      </c>
      <c r="E164" s="19" t="s">
        <v>20</v>
      </c>
      <c r="F164" s="19" t="s">
        <v>24</v>
      </c>
      <c r="G164" s="20">
        <v>259</v>
      </c>
      <c r="H164" s="19" t="s">
        <v>12</v>
      </c>
      <c r="I164" s="21">
        <v>45682.6</v>
      </c>
      <c r="J164" s="21">
        <v>1197575</v>
      </c>
      <c r="K164" s="21">
        <v>958060</v>
      </c>
      <c r="L164" s="21">
        <v>193832.4</v>
      </c>
      <c r="M164" s="19" t="s">
        <v>14</v>
      </c>
      <c r="N164" s="22">
        <v>4.9000000000000004</v>
      </c>
    </row>
    <row r="165" spans="1:14" x14ac:dyDescent="0.25">
      <c r="A165" s="23">
        <v>164</v>
      </c>
      <c r="B165" s="24">
        <v>42434</v>
      </c>
      <c r="C165" s="24">
        <v>42626</v>
      </c>
      <c r="D165" s="24" t="str">
        <f>IF(Operaciones!$C165-Operaciones!$B165&gt;=150,"Demorado","En Tiempo")</f>
        <v>Demorado</v>
      </c>
      <c r="E165" s="25" t="s">
        <v>21</v>
      </c>
      <c r="F165" s="25" t="s">
        <v>13</v>
      </c>
      <c r="G165" s="26">
        <v>280</v>
      </c>
      <c r="H165" s="25" t="s">
        <v>12</v>
      </c>
      <c r="I165" s="27">
        <v>55167.24</v>
      </c>
      <c r="J165" s="27">
        <v>1432166</v>
      </c>
      <c r="K165" s="27">
        <v>1145732.8</v>
      </c>
      <c r="L165" s="27">
        <v>231265.95999999996</v>
      </c>
      <c r="M165" s="25" t="s">
        <v>14</v>
      </c>
      <c r="N165" s="28">
        <v>4.8</v>
      </c>
    </row>
    <row r="166" spans="1:14" x14ac:dyDescent="0.25">
      <c r="A166" s="17">
        <v>165</v>
      </c>
      <c r="B166" s="18">
        <v>42434</v>
      </c>
      <c r="C166" s="18">
        <v>42654</v>
      </c>
      <c r="D166" s="18" t="str">
        <f>IF(Operaciones!$C166-Operaciones!$B166&gt;=150,"Demorado","En Tiempo")</f>
        <v>Demorado</v>
      </c>
      <c r="E166" s="19" t="s">
        <v>22</v>
      </c>
      <c r="F166" s="19" t="s">
        <v>24</v>
      </c>
      <c r="G166" s="20">
        <v>97</v>
      </c>
      <c r="H166" s="19" t="s">
        <v>12</v>
      </c>
      <c r="I166" s="21">
        <v>39055.160000000003</v>
      </c>
      <c r="J166" s="21">
        <v>1037589</v>
      </c>
      <c r="K166" s="21">
        <v>830071.2</v>
      </c>
      <c r="L166" s="21">
        <v>168462.64000000004</v>
      </c>
      <c r="M166" s="19" t="s">
        <v>19</v>
      </c>
      <c r="N166" s="22">
        <v>3.7</v>
      </c>
    </row>
    <row r="167" spans="1:14" x14ac:dyDescent="0.25">
      <c r="A167" s="23">
        <v>166</v>
      </c>
      <c r="B167" s="24">
        <v>42435</v>
      </c>
      <c r="C167" s="24">
        <v>42580</v>
      </c>
      <c r="D167" s="24" t="str">
        <f>IF(Operaciones!$C167-Operaciones!$B167&gt;=150,"Demorado","En Tiempo")</f>
        <v>En Tiempo</v>
      </c>
      <c r="E167" s="25" t="s">
        <v>22</v>
      </c>
      <c r="F167" s="25" t="s">
        <v>29</v>
      </c>
      <c r="G167" s="26">
        <v>247</v>
      </c>
      <c r="H167" s="25" t="s">
        <v>12</v>
      </c>
      <c r="I167" s="27">
        <v>90162</v>
      </c>
      <c r="J167" s="27">
        <v>2311985</v>
      </c>
      <c r="K167" s="27">
        <v>1849588</v>
      </c>
      <c r="L167" s="27">
        <v>372235</v>
      </c>
      <c r="M167" s="25" t="s">
        <v>19</v>
      </c>
      <c r="N167" s="28">
        <v>4.8</v>
      </c>
    </row>
    <row r="168" spans="1:14" x14ac:dyDescent="0.25">
      <c r="A168" s="17">
        <v>167</v>
      </c>
      <c r="B168" s="18">
        <v>42435</v>
      </c>
      <c r="C168" s="18">
        <v>42749</v>
      </c>
      <c r="D168" s="18" t="str">
        <f>IF(Operaciones!$C168-Operaciones!$B168&gt;=150,"Demorado","En Tiempo")</f>
        <v>Demorado</v>
      </c>
      <c r="E168" s="19" t="s">
        <v>23</v>
      </c>
      <c r="F168" s="19" t="s">
        <v>29</v>
      </c>
      <c r="G168" s="20">
        <v>165</v>
      </c>
      <c r="H168" s="19" t="s">
        <v>12</v>
      </c>
      <c r="I168" s="21">
        <v>53933.36</v>
      </c>
      <c r="J168" s="21">
        <v>1407244</v>
      </c>
      <c r="K168" s="21">
        <v>1125795.2</v>
      </c>
      <c r="L168" s="21">
        <v>227515.44000000006</v>
      </c>
      <c r="M168" s="19" t="s">
        <v>19</v>
      </c>
      <c r="N168" s="22">
        <v>4</v>
      </c>
    </row>
    <row r="169" spans="1:14" x14ac:dyDescent="0.25">
      <c r="A169" s="23">
        <v>168</v>
      </c>
      <c r="B169" s="24">
        <v>42435</v>
      </c>
      <c r="C169" s="24">
        <v>42658</v>
      </c>
      <c r="D169" s="24" t="str">
        <f>IF(Operaciones!$C169-Operaciones!$B169&gt;=150,"Demorado","En Tiempo")</f>
        <v>Demorado</v>
      </c>
      <c r="E169" s="25" t="s">
        <v>20</v>
      </c>
      <c r="F169" s="25" t="s">
        <v>28</v>
      </c>
      <c r="G169" s="26">
        <v>218</v>
      </c>
      <c r="H169" s="25" t="s">
        <v>12</v>
      </c>
      <c r="I169" s="27">
        <v>72895.399999999994</v>
      </c>
      <c r="J169" s="27">
        <v>1878520</v>
      </c>
      <c r="K169" s="27">
        <v>1502816</v>
      </c>
      <c r="L169" s="27">
        <v>302808.59999999998</v>
      </c>
      <c r="M169" s="25" t="s">
        <v>16</v>
      </c>
      <c r="N169" s="28">
        <v>4.3</v>
      </c>
    </row>
    <row r="170" spans="1:14" x14ac:dyDescent="0.25">
      <c r="A170" s="17">
        <v>169</v>
      </c>
      <c r="B170" s="18">
        <v>42436</v>
      </c>
      <c r="C170" s="18">
        <v>42565</v>
      </c>
      <c r="D170" s="18" t="str">
        <f>IF(Operaciones!$C170-Operaciones!$B170&gt;=150,"Demorado","En Tiempo")</f>
        <v>En Tiempo</v>
      </c>
      <c r="E170" s="19" t="s">
        <v>22</v>
      </c>
      <c r="F170" s="19" t="s">
        <v>27</v>
      </c>
      <c r="G170" s="20">
        <v>283</v>
      </c>
      <c r="H170" s="19" t="s">
        <v>12</v>
      </c>
      <c r="I170" s="21">
        <v>82592.12</v>
      </c>
      <c r="J170" s="21">
        <v>2116563</v>
      </c>
      <c r="K170" s="21">
        <v>1693250.4</v>
      </c>
      <c r="L170" s="21">
        <v>340720.4800000001</v>
      </c>
      <c r="M170" s="19" t="s">
        <v>17</v>
      </c>
      <c r="N170" s="22">
        <v>4.8</v>
      </c>
    </row>
    <row r="171" spans="1:14" x14ac:dyDescent="0.25">
      <c r="A171" s="23">
        <v>170</v>
      </c>
      <c r="B171" s="24">
        <v>42437</v>
      </c>
      <c r="C171" s="24">
        <v>42786</v>
      </c>
      <c r="D171" s="24" t="str">
        <f>IF(Operaciones!$C171-Operaciones!$B171&gt;=150,"Demorado","En Tiempo")</f>
        <v>Demorado</v>
      </c>
      <c r="E171" s="25" t="s">
        <v>23</v>
      </c>
      <c r="F171" s="25" t="s">
        <v>13</v>
      </c>
      <c r="G171" s="26">
        <v>67</v>
      </c>
      <c r="H171" s="25" t="s">
        <v>11</v>
      </c>
      <c r="I171" s="27">
        <v>23126.44</v>
      </c>
      <c r="J171" s="27">
        <v>633771</v>
      </c>
      <c r="K171" s="27">
        <v>507016.8</v>
      </c>
      <c r="L171" s="27">
        <v>103627.76000000001</v>
      </c>
      <c r="M171" s="25" t="s">
        <v>16</v>
      </c>
      <c r="N171" s="28">
        <v>4</v>
      </c>
    </row>
    <row r="172" spans="1:14" x14ac:dyDescent="0.25">
      <c r="A172" s="17">
        <v>171</v>
      </c>
      <c r="B172" s="18">
        <v>42437</v>
      </c>
      <c r="C172" s="18">
        <v>42687</v>
      </c>
      <c r="D172" s="18" t="str">
        <f>IF(Operaciones!$C172-Operaciones!$B172&gt;=150,"Demorado","En Tiempo")</f>
        <v>Demorado</v>
      </c>
      <c r="E172" s="19" t="s">
        <v>21</v>
      </c>
      <c r="F172" s="19" t="s">
        <v>24</v>
      </c>
      <c r="G172" s="20">
        <v>140</v>
      </c>
      <c r="H172" s="19" t="s">
        <v>12</v>
      </c>
      <c r="I172" s="21">
        <v>53713.599999999999</v>
      </c>
      <c r="J172" s="21">
        <v>1395125</v>
      </c>
      <c r="K172" s="21">
        <v>1116100</v>
      </c>
      <c r="L172" s="21">
        <v>225311.4</v>
      </c>
      <c r="M172" s="19" t="s">
        <v>16</v>
      </c>
      <c r="N172" s="22">
        <v>4.2</v>
      </c>
    </row>
    <row r="173" spans="1:14" x14ac:dyDescent="0.25">
      <c r="A173" s="23">
        <v>172</v>
      </c>
      <c r="B173" s="24">
        <v>42437</v>
      </c>
      <c r="C173" s="24">
        <v>42662</v>
      </c>
      <c r="D173" s="24" t="str">
        <f>IF(Operaciones!$C173-Operaciones!$B173&gt;=150,"Demorado","En Tiempo")</f>
        <v>Demorado</v>
      </c>
      <c r="E173" s="25" t="s">
        <v>21</v>
      </c>
      <c r="F173" s="25" t="s">
        <v>29</v>
      </c>
      <c r="G173" s="26">
        <v>104</v>
      </c>
      <c r="H173" s="25" t="s">
        <v>11</v>
      </c>
      <c r="I173" s="27">
        <v>21682.080000000002</v>
      </c>
      <c r="J173" s="27">
        <v>594737</v>
      </c>
      <c r="K173" s="27">
        <v>475789.6</v>
      </c>
      <c r="L173" s="27">
        <v>97265.320000000022</v>
      </c>
      <c r="M173" s="25" t="s">
        <v>18</v>
      </c>
      <c r="N173" s="28">
        <v>5</v>
      </c>
    </row>
    <row r="174" spans="1:14" x14ac:dyDescent="0.25">
      <c r="A174" s="17">
        <v>173</v>
      </c>
      <c r="B174" s="18">
        <v>42438</v>
      </c>
      <c r="C174" s="18">
        <v>42802</v>
      </c>
      <c r="D174" s="18" t="str">
        <f>IF(Operaciones!$C174-Operaciones!$B174&gt;=150,"Demorado","En Tiempo")</f>
        <v>Demorado</v>
      </c>
      <c r="E174" s="19" t="s">
        <v>20</v>
      </c>
      <c r="F174" s="19" t="s">
        <v>29</v>
      </c>
      <c r="G174" s="20">
        <v>265</v>
      </c>
      <c r="H174" s="19" t="s">
        <v>12</v>
      </c>
      <c r="I174" s="21">
        <v>95282.04</v>
      </c>
      <c r="J174" s="21">
        <v>2436961</v>
      </c>
      <c r="K174" s="21">
        <v>1949568.8</v>
      </c>
      <c r="L174" s="21">
        <v>392110.16</v>
      </c>
      <c r="M174" s="19" t="s">
        <v>16</v>
      </c>
      <c r="N174" s="22">
        <v>4.2</v>
      </c>
    </row>
    <row r="175" spans="1:14" x14ac:dyDescent="0.25">
      <c r="A175" s="23">
        <v>174</v>
      </c>
      <c r="B175" s="24">
        <v>42438</v>
      </c>
      <c r="C175" s="24">
        <v>42607</v>
      </c>
      <c r="D175" s="24" t="str">
        <f>IF(Operaciones!$C175-Operaciones!$B175&gt;=150,"Demorado","En Tiempo")</f>
        <v>Demorado</v>
      </c>
      <c r="E175" s="25" t="s">
        <v>22</v>
      </c>
      <c r="F175" s="25" t="s">
        <v>24</v>
      </c>
      <c r="G175" s="26">
        <v>137</v>
      </c>
      <c r="H175" s="25" t="s">
        <v>12</v>
      </c>
      <c r="I175" s="27">
        <v>44191.64</v>
      </c>
      <c r="J175" s="27">
        <v>1167901</v>
      </c>
      <c r="K175" s="27">
        <v>934320.8</v>
      </c>
      <c r="L175" s="27">
        <v>189388.55999999994</v>
      </c>
      <c r="M175" s="25" t="s">
        <v>16</v>
      </c>
      <c r="N175" s="28">
        <v>4.9000000000000004</v>
      </c>
    </row>
    <row r="176" spans="1:14" x14ac:dyDescent="0.25">
      <c r="A176" s="17">
        <v>175</v>
      </c>
      <c r="B176" s="18">
        <v>42439</v>
      </c>
      <c r="C176" s="18">
        <v>42607</v>
      </c>
      <c r="D176" s="18" t="str">
        <f>IF(Operaciones!$C176-Operaciones!$B176&gt;=150,"Demorado","En Tiempo")</f>
        <v>Demorado</v>
      </c>
      <c r="E176" s="19" t="s">
        <v>22</v>
      </c>
      <c r="F176" s="19" t="s">
        <v>25</v>
      </c>
      <c r="G176" s="20">
        <v>49</v>
      </c>
      <c r="H176" s="19" t="s">
        <v>11</v>
      </c>
      <c r="I176" s="21">
        <v>16023.44</v>
      </c>
      <c r="J176" s="21">
        <v>453421</v>
      </c>
      <c r="K176" s="21">
        <v>362736.8</v>
      </c>
      <c r="L176" s="21">
        <v>74660.760000000009</v>
      </c>
      <c r="M176" s="19" t="s">
        <v>14</v>
      </c>
      <c r="N176" s="22">
        <v>4.5</v>
      </c>
    </row>
    <row r="177" spans="1:14" x14ac:dyDescent="0.25">
      <c r="A177" s="23">
        <v>176</v>
      </c>
      <c r="B177" s="24">
        <v>42439</v>
      </c>
      <c r="C177" s="24">
        <v>42612</v>
      </c>
      <c r="D177" s="24" t="str">
        <f>IF(Operaciones!$C177-Operaciones!$B177&gt;=150,"Demorado","En Tiempo")</f>
        <v>Demorado</v>
      </c>
      <c r="E177" s="25" t="s">
        <v>23</v>
      </c>
      <c r="F177" s="25" t="s">
        <v>24</v>
      </c>
      <c r="G177" s="26">
        <v>190</v>
      </c>
      <c r="H177" s="25" t="s">
        <v>12</v>
      </c>
      <c r="I177" s="27">
        <v>65677.399999999994</v>
      </c>
      <c r="J177" s="27">
        <v>1695320</v>
      </c>
      <c r="K177" s="27">
        <v>1356256</v>
      </c>
      <c r="L177" s="27">
        <v>273386.59999999998</v>
      </c>
      <c r="M177" s="25" t="s">
        <v>17</v>
      </c>
      <c r="N177" s="28">
        <v>4.7</v>
      </c>
    </row>
    <row r="178" spans="1:14" x14ac:dyDescent="0.25">
      <c r="A178" s="17">
        <v>177</v>
      </c>
      <c r="B178" s="18">
        <v>42440</v>
      </c>
      <c r="C178" s="18">
        <v>42614</v>
      </c>
      <c r="D178" s="18" t="str">
        <f>IF(Operaciones!$C178-Operaciones!$B178&gt;=150,"Demorado","En Tiempo")</f>
        <v>Demorado</v>
      </c>
      <c r="E178" s="19" t="s">
        <v>23</v>
      </c>
      <c r="F178" s="19" t="s">
        <v>28</v>
      </c>
      <c r="G178" s="20">
        <v>145</v>
      </c>
      <c r="H178" s="19" t="s">
        <v>12</v>
      </c>
      <c r="I178" s="21">
        <v>56013.48</v>
      </c>
      <c r="J178" s="21">
        <v>1467497</v>
      </c>
      <c r="K178" s="21">
        <v>1173997.6000000001</v>
      </c>
      <c r="L178" s="21">
        <v>237485.9199999999</v>
      </c>
      <c r="M178" s="19" t="s">
        <v>17</v>
      </c>
      <c r="N178" s="22">
        <v>4.5</v>
      </c>
    </row>
    <row r="179" spans="1:14" x14ac:dyDescent="0.25">
      <c r="A179" s="23">
        <v>178</v>
      </c>
      <c r="B179" s="24">
        <v>42440</v>
      </c>
      <c r="C179" s="24">
        <v>42669</v>
      </c>
      <c r="D179" s="24" t="str">
        <f>IF(Operaciones!$C179-Operaciones!$B179&gt;=150,"Demorado","En Tiempo")</f>
        <v>Demorado</v>
      </c>
      <c r="E179" s="25" t="s">
        <v>22</v>
      </c>
      <c r="F179" s="25" t="s">
        <v>27</v>
      </c>
      <c r="G179" s="26">
        <v>114</v>
      </c>
      <c r="H179" s="25" t="s">
        <v>11</v>
      </c>
      <c r="I179" s="27">
        <v>19508</v>
      </c>
      <c r="J179" s="27">
        <v>549785</v>
      </c>
      <c r="K179" s="27">
        <v>439828</v>
      </c>
      <c r="L179" s="27">
        <v>90449</v>
      </c>
      <c r="M179" s="25" t="s">
        <v>18</v>
      </c>
      <c r="N179" s="28">
        <v>3.7</v>
      </c>
    </row>
    <row r="180" spans="1:14" x14ac:dyDescent="0.25">
      <c r="A180" s="17">
        <v>179</v>
      </c>
      <c r="B180" s="18">
        <v>42441</v>
      </c>
      <c r="C180" s="18">
        <v>42793</v>
      </c>
      <c r="D180" s="18" t="str">
        <f>IF(Operaciones!$C180-Operaciones!$B180&gt;=150,"Demorado","En Tiempo")</f>
        <v>Demorado</v>
      </c>
      <c r="E180" s="19" t="s">
        <v>22</v>
      </c>
      <c r="F180" s="19" t="s">
        <v>25</v>
      </c>
      <c r="G180" s="20">
        <v>152</v>
      </c>
      <c r="H180" s="19" t="s">
        <v>12</v>
      </c>
      <c r="I180" s="21">
        <v>33050.120000000003</v>
      </c>
      <c r="J180" s="21">
        <v>884813</v>
      </c>
      <c r="K180" s="21">
        <v>707850.4</v>
      </c>
      <c r="L180" s="21">
        <v>143912.47999999998</v>
      </c>
      <c r="M180" s="19" t="s">
        <v>17</v>
      </c>
      <c r="N180" s="22">
        <v>4.0999999999999996</v>
      </c>
    </row>
    <row r="181" spans="1:14" x14ac:dyDescent="0.25">
      <c r="A181" s="23">
        <v>180</v>
      </c>
      <c r="B181" s="24">
        <v>42441</v>
      </c>
      <c r="C181" s="24">
        <v>42542</v>
      </c>
      <c r="D181" s="24" t="str">
        <f>IF(Operaciones!$C181-Operaciones!$B181&gt;=150,"Demorado","En Tiempo")</f>
        <v>En Tiempo</v>
      </c>
      <c r="E181" s="25" t="s">
        <v>23</v>
      </c>
      <c r="F181" s="25" t="s">
        <v>25</v>
      </c>
      <c r="G181" s="26">
        <v>195</v>
      </c>
      <c r="H181" s="25" t="s">
        <v>12</v>
      </c>
      <c r="I181" s="27">
        <v>73899.12</v>
      </c>
      <c r="J181" s="27">
        <v>1911413</v>
      </c>
      <c r="K181" s="27">
        <v>1529130.4</v>
      </c>
      <c r="L181" s="27">
        <v>308383.4800000001</v>
      </c>
      <c r="M181" s="25" t="s">
        <v>17</v>
      </c>
      <c r="N181" s="28">
        <v>3.6</v>
      </c>
    </row>
    <row r="182" spans="1:14" x14ac:dyDescent="0.25">
      <c r="A182" s="17">
        <v>181</v>
      </c>
      <c r="B182" s="18">
        <v>42441</v>
      </c>
      <c r="C182" s="18">
        <v>42593</v>
      </c>
      <c r="D182" s="18" t="str">
        <f>IF(Operaciones!$C182-Operaciones!$B182&gt;=150,"Demorado","En Tiempo")</f>
        <v>Demorado</v>
      </c>
      <c r="E182" s="19" t="s">
        <v>22</v>
      </c>
      <c r="F182" s="19" t="s">
        <v>13</v>
      </c>
      <c r="G182" s="20">
        <v>37</v>
      </c>
      <c r="H182" s="19" t="s">
        <v>11</v>
      </c>
      <c r="I182" s="21">
        <v>14011.36</v>
      </c>
      <c r="J182" s="21">
        <v>404069</v>
      </c>
      <c r="K182" s="21">
        <v>323255.2</v>
      </c>
      <c r="L182" s="21">
        <v>66802.439999999988</v>
      </c>
      <c r="M182" s="19" t="s">
        <v>16</v>
      </c>
      <c r="N182" s="22">
        <v>4.4000000000000004</v>
      </c>
    </row>
    <row r="183" spans="1:14" x14ac:dyDescent="0.25">
      <c r="A183" s="23">
        <v>182</v>
      </c>
      <c r="B183" s="24">
        <v>42442</v>
      </c>
      <c r="C183" s="24">
        <v>42607</v>
      </c>
      <c r="D183" s="24" t="str">
        <f>IF(Operaciones!$C183-Operaciones!$B183&gt;=150,"Demorado","En Tiempo")</f>
        <v>Demorado</v>
      </c>
      <c r="E183" s="25" t="s">
        <v>21</v>
      </c>
      <c r="F183" s="25" t="s">
        <v>29</v>
      </c>
      <c r="G183" s="26">
        <v>155</v>
      </c>
      <c r="H183" s="25" t="s">
        <v>12</v>
      </c>
      <c r="I183" s="27">
        <v>52205.16</v>
      </c>
      <c r="J183" s="27">
        <v>1359539</v>
      </c>
      <c r="K183" s="27">
        <v>1087631.2</v>
      </c>
      <c r="L183" s="27">
        <v>219702.64000000004</v>
      </c>
      <c r="M183" s="25" t="s">
        <v>16</v>
      </c>
      <c r="N183" s="28">
        <v>4.5999999999999996</v>
      </c>
    </row>
    <row r="184" spans="1:14" x14ac:dyDescent="0.25">
      <c r="A184" s="17">
        <v>183</v>
      </c>
      <c r="B184" s="18">
        <v>42443</v>
      </c>
      <c r="C184" s="18">
        <v>42615</v>
      </c>
      <c r="D184" s="18" t="str">
        <f>IF(Operaciones!$C184-Operaciones!$B184&gt;=150,"Demorado","En Tiempo")</f>
        <v>Demorado</v>
      </c>
      <c r="E184" s="19" t="s">
        <v>23</v>
      </c>
      <c r="F184" s="19" t="s">
        <v>28</v>
      </c>
      <c r="G184" s="20">
        <v>228</v>
      </c>
      <c r="H184" s="19" t="s">
        <v>12</v>
      </c>
      <c r="I184" s="21">
        <v>56772.88</v>
      </c>
      <c r="J184" s="21">
        <v>1483007</v>
      </c>
      <c r="K184" s="21">
        <v>1186405.6000000001</v>
      </c>
      <c r="L184" s="21">
        <v>239828.5199999999</v>
      </c>
      <c r="M184" s="19" t="s">
        <v>14</v>
      </c>
      <c r="N184" s="22">
        <v>5</v>
      </c>
    </row>
    <row r="185" spans="1:14" x14ac:dyDescent="0.25">
      <c r="A185" s="23">
        <v>184</v>
      </c>
      <c r="B185" s="24">
        <v>42443</v>
      </c>
      <c r="C185" s="24">
        <v>42667</v>
      </c>
      <c r="D185" s="24" t="str">
        <f>IF(Operaciones!$C185-Operaciones!$B185&gt;=150,"Demorado","En Tiempo")</f>
        <v>Demorado</v>
      </c>
      <c r="E185" s="25" t="s">
        <v>20</v>
      </c>
      <c r="F185" s="25" t="s">
        <v>25</v>
      </c>
      <c r="G185" s="26">
        <v>268</v>
      </c>
      <c r="H185" s="25" t="s">
        <v>12</v>
      </c>
      <c r="I185" s="27">
        <v>57182.68</v>
      </c>
      <c r="J185" s="27">
        <v>1484477</v>
      </c>
      <c r="K185" s="27">
        <v>1187581.6000000001</v>
      </c>
      <c r="L185" s="27">
        <v>239712.71999999991</v>
      </c>
      <c r="M185" s="25" t="s">
        <v>15</v>
      </c>
      <c r="N185" s="28">
        <v>5</v>
      </c>
    </row>
    <row r="186" spans="1:14" x14ac:dyDescent="0.25">
      <c r="A186" s="17">
        <v>185</v>
      </c>
      <c r="B186" s="18">
        <v>42444</v>
      </c>
      <c r="C186" s="18">
        <v>42609</v>
      </c>
      <c r="D186" s="18" t="str">
        <f>IF(Operaciones!$C186-Operaciones!$B186&gt;=150,"Demorado","En Tiempo")</f>
        <v>Demorado</v>
      </c>
      <c r="E186" s="19" t="s">
        <v>22</v>
      </c>
      <c r="F186" s="19" t="s">
        <v>13</v>
      </c>
      <c r="G186" s="20">
        <v>262</v>
      </c>
      <c r="H186" s="19" t="s">
        <v>12</v>
      </c>
      <c r="I186" s="21">
        <v>83708.2</v>
      </c>
      <c r="J186" s="21">
        <v>2146415</v>
      </c>
      <c r="K186" s="21">
        <v>1717132</v>
      </c>
      <c r="L186" s="21">
        <v>345574.8</v>
      </c>
      <c r="M186" s="19" t="s">
        <v>18</v>
      </c>
      <c r="N186" s="22">
        <v>4.5</v>
      </c>
    </row>
    <row r="187" spans="1:14" x14ac:dyDescent="0.25">
      <c r="A187" s="23">
        <v>186</v>
      </c>
      <c r="B187" s="24">
        <v>42445</v>
      </c>
      <c r="C187" s="24">
        <v>42666</v>
      </c>
      <c r="D187" s="24" t="str">
        <f>IF(Operaciones!$C187-Operaciones!$B187&gt;=150,"Demorado","En Tiempo")</f>
        <v>Demorado</v>
      </c>
      <c r="E187" s="25" t="s">
        <v>20</v>
      </c>
      <c r="F187" s="25" t="s">
        <v>26</v>
      </c>
      <c r="G187" s="26">
        <v>81</v>
      </c>
      <c r="H187" s="25" t="s">
        <v>12</v>
      </c>
      <c r="I187" s="27">
        <v>29990.720000000001</v>
      </c>
      <c r="J187" s="27">
        <v>816353</v>
      </c>
      <c r="K187" s="27">
        <v>653082.4</v>
      </c>
      <c r="L187" s="27">
        <v>133279.87999999998</v>
      </c>
      <c r="M187" s="25" t="s">
        <v>17</v>
      </c>
      <c r="N187" s="28">
        <v>4.5999999999999996</v>
      </c>
    </row>
    <row r="188" spans="1:14" x14ac:dyDescent="0.25">
      <c r="A188" s="17">
        <v>187</v>
      </c>
      <c r="B188" s="18">
        <v>42445</v>
      </c>
      <c r="C188" s="18">
        <v>42714</v>
      </c>
      <c r="D188" s="18" t="str">
        <f>IF(Operaciones!$C188-Operaciones!$B188&gt;=150,"Demorado","En Tiempo")</f>
        <v>Demorado</v>
      </c>
      <c r="E188" s="19" t="s">
        <v>22</v>
      </c>
      <c r="F188" s="19" t="s">
        <v>13</v>
      </c>
      <c r="G188" s="20">
        <v>88</v>
      </c>
      <c r="H188" s="19" t="s">
        <v>12</v>
      </c>
      <c r="I188" s="21">
        <v>36053.199999999997</v>
      </c>
      <c r="J188" s="21">
        <v>955515</v>
      </c>
      <c r="K188" s="21">
        <v>764412</v>
      </c>
      <c r="L188" s="21">
        <v>155049.79999999999</v>
      </c>
      <c r="M188" s="19" t="s">
        <v>18</v>
      </c>
      <c r="N188" s="22">
        <v>3.7</v>
      </c>
    </row>
    <row r="189" spans="1:14" x14ac:dyDescent="0.25">
      <c r="A189" s="23">
        <v>188</v>
      </c>
      <c r="B189" s="24">
        <v>42445</v>
      </c>
      <c r="C189" s="24">
        <v>42774</v>
      </c>
      <c r="D189" s="24" t="str">
        <f>IF(Operaciones!$C189-Operaciones!$B189&gt;=150,"Demorado","En Tiempo")</f>
        <v>Demorado</v>
      </c>
      <c r="E189" s="25" t="s">
        <v>20</v>
      </c>
      <c r="F189" s="25" t="s">
        <v>24</v>
      </c>
      <c r="G189" s="26">
        <v>56</v>
      </c>
      <c r="H189" s="25" t="s">
        <v>11</v>
      </c>
      <c r="I189" s="27">
        <v>20284.560000000001</v>
      </c>
      <c r="J189" s="27">
        <v>573749</v>
      </c>
      <c r="K189" s="27">
        <v>458999.2</v>
      </c>
      <c r="L189" s="27">
        <v>94465.239999999991</v>
      </c>
      <c r="M189" s="25" t="s">
        <v>14</v>
      </c>
      <c r="N189" s="28">
        <v>4</v>
      </c>
    </row>
    <row r="190" spans="1:14" x14ac:dyDescent="0.25">
      <c r="A190" s="17">
        <v>189</v>
      </c>
      <c r="B190" s="18">
        <v>42446</v>
      </c>
      <c r="C190" s="18">
        <v>42668</v>
      </c>
      <c r="D190" s="18" t="str">
        <f>IF(Operaciones!$C190-Operaciones!$B190&gt;=150,"Demorado","En Tiempo")</f>
        <v>Demorado</v>
      </c>
      <c r="E190" s="19" t="s">
        <v>21</v>
      </c>
      <c r="F190" s="19" t="s">
        <v>27</v>
      </c>
      <c r="G190" s="20">
        <v>157</v>
      </c>
      <c r="H190" s="19" t="s">
        <v>12</v>
      </c>
      <c r="I190" s="21">
        <v>49724</v>
      </c>
      <c r="J190" s="21">
        <v>1298085</v>
      </c>
      <c r="K190" s="21">
        <v>1038468</v>
      </c>
      <c r="L190" s="21">
        <v>209893</v>
      </c>
      <c r="M190" s="19" t="s">
        <v>17</v>
      </c>
      <c r="N190" s="22">
        <v>4.2</v>
      </c>
    </row>
    <row r="191" spans="1:14" x14ac:dyDescent="0.25">
      <c r="A191" s="23">
        <v>190</v>
      </c>
      <c r="B191" s="24">
        <v>42446</v>
      </c>
      <c r="C191" s="24">
        <v>42668</v>
      </c>
      <c r="D191" s="24" t="str">
        <f>IF(Operaciones!$C191-Operaciones!$B191&gt;=150,"Demorado","En Tiempo")</f>
        <v>Demorado</v>
      </c>
      <c r="E191" s="25" t="s">
        <v>21</v>
      </c>
      <c r="F191" s="25" t="s">
        <v>13</v>
      </c>
      <c r="G191" s="26">
        <v>92</v>
      </c>
      <c r="H191" s="25" t="s">
        <v>11</v>
      </c>
      <c r="I191" s="27">
        <v>16877.400000000001</v>
      </c>
      <c r="J191" s="27">
        <v>484695</v>
      </c>
      <c r="K191" s="27">
        <v>387756</v>
      </c>
      <c r="L191" s="27">
        <v>80061.600000000006</v>
      </c>
      <c r="M191" s="25" t="s">
        <v>15</v>
      </c>
      <c r="N191" s="28">
        <v>4.5</v>
      </c>
    </row>
    <row r="192" spans="1:14" x14ac:dyDescent="0.25">
      <c r="A192" s="17">
        <v>191</v>
      </c>
      <c r="B192" s="18">
        <v>42447</v>
      </c>
      <c r="C192" s="18">
        <v>42574</v>
      </c>
      <c r="D192" s="18" t="str">
        <f>IF(Operaciones!$C192-Operaciones!$B192&gt;=150,"Demorado","En Tiempo")</f>
        <v>En Tiempo</v>
      </c>
      <c r="E192" s="19" t="s">
        <v>23</v>
      </c>
      <c r="F192" s="19" t="s">
        <v>27</v>
      </c>
      <c r="G192" s="20">
        <v>64</v>
      </c>
      <c r="H192" s="19" t="s">
        <v>11</v>
      </c>
      <c r="I192" s="21">
        <v>16313</v>
      </c>
      <c r="J192" s="21">
        <v>467810</v>
      </c>
      <c r="K192" s="21">
        <v>374248</v>
      </c>
      <c r="L192" s="21">
        <v>77249</v>
      </c>
      <c r="M192" s="19" t="s">
        <v>14</v>
      </c>
      <c r="N192" s="22">
        <v>5</v>
      </c>
    </row>
    <row r="193" spans="1:14" x14ac:dyDescent="0.25">
      <c r="A193" s="23">
        <v>192</v>
      </c>
      <c r="B193" s="24">
        <v>42447</v>
      </c>
      <c r="C193" s="24">
        <v>42803</v>
      </c>
      <c r="D193" s="24" t="str">
        <f>IF(Operaciones!$C193-Operaciones!$B193&gt;=150,"Demorado","En Tiempo")</f>
        <v>Demorado</v>
      </c>
      <c r="E193" s="25" t="s">
        <v>20</v>
      </c>
      <c r="F193" s="25" t="s">
        <v>26</v>
      </c>
      <c r="G193" s="26">
        <v>50</v>
      </c>
      <c r="H193" s="25" t="s">
        <v>11</v>
      </c>
      <c r="I193" s="27">
        <v>21216.639999999999</v>
      </c>
      <c r="J193" s="27">
        <v>590101</v>
      </c>
      <c r="K193" s="27">
        <v>472080.8</v>
      </c>
      <c r="L193" s="27">
        <v>96803.560000000012</v>
      </c>
      <c r="M193" s="25" t="s">
        <v>15</v>
      </c>
      <c r="N193" s="28">
        <v>4.4000000000000004</v>
      </c>
    </row>
    <row r="194" spans="1:14" x14ac:dyDescent="0.25">
      <c r="A194" s="17">
        <v>193</v>
      </c>
      <c r="B194" s="18">
        <v>42447</v>
      </c>
      <c r="C194" s="18">
        <v>42650</v>
      </c>
      <c r="D194" s="18" t="str">
        <f>IF(Operaciones!$C194-Operaciones!$B194&gt;=150,"Demorado","En Tiempo")</f>
        <v>Demorado</v>
      </c>
      <c r="E194" s="19" t="s">
        <v>21</v>
      </c>
      <c r="F194" s="19" t="s">
        <v>26</v>
      </c>
      <c r="G194" s="20">
        <v>52</v>
      </c>
      <c r="H194" s="19" t="s">
        <v>11</v>
      </c>
      <c r="I194" s="21">
        <v>17442.04</v>
      </c>
      <c r="J194" s="21">
        <v>490136</v>
      </c>
      <c r="K194" s="21">
        <v>392108.79999999999</v>
      </c>
      <c r="L194" s="21">
        <v>80585.16</v>
      </c>
      <c r="M194" s="19" t="s">
        <v>18</v>
      </c>
      <c r="N194" s="22">
        <v>4.4000000000000004</v>
      </c>
    </row>
    <row r="195" spans="1:14" x14ac:dyDescent="0.25">
      <c r="A195" s="23">
        <v>194</v>
      </c>
      <c r="B195" s="24">
        <v>42448</v>
      </c>
      <c r="C195" s="24">
        <v>42627</v>
      </c>
      <c r="D195" s="24" t="str">
        <f>IF(Operaciones!$C195-Operaciones!$B195&gt;=150,"Demorado","En Tiempo")</f>
        <v>Demorado</v>
      </c>
      <c r="E195" s="25" t="s">
        <v>23</v>
      </c>
      <c r="F195" s="25" t="s">
        <v>27</v>
      </c>
      <c r="G195" s="26">
        <v>111</v>
      </c>
      <c r="H195" s="25" t="s">
        <v>12</v>
      </c>
      <c r="I195" s="27">
        <v>38886.800000000003</v>
      </c>
      <c r="J195" s="27">
        <v>1023380</v>
      </c>
      <c r="K195" s="27">
        <v>818704</v>
      </c>
      <c r="L195" s="27">
        <v>165789.20000000001</v>
      </c>
      <c r="M195" s="25" t="s">
        <v>15</v>
      </c>
      <c r="N195" s="28">
        <v>5</v>
      </c>
    </row>
    <row r="196" spans="1:14" x14ac:dyDescent="0.25">
      <c r="A196" s="17">
        <v>195</v>
      </c>
      <c r="B196" s="18">
        <v>42448</v>
      </c>
      <c r="C196" s="18">
        <v>42572</v>
      </c>
      <c r="D196" s="18" t="str">
        <f>IF(Operaciones!$C196-Operaciones!$B196&gt;=150,"Demorado","En Tiempo")</f>
        <v>En Tiempo</v>
      </c>
      <c r="E196" s="19" t="s">
        <v>20</v>
      </c>
      <c r="F196" s="19" t="s">
        <v>24</v>
      </c>
      <c r="G196" s="20">
        <v>58</v>
      </c>
      <c r="H196" s="19" t="s">
        <v>11</v>
      </c>
      <c r="I196" s="21">
        <v>8896.08</v>
      </c>
      <c r="J196" s="21">
        <v>287337</v>
      </c>
      <c r="K196" s="21">
        <v>229869.6</v>
      </c>
      <c r="L196" s="21">
        <v>48571.319999999992</v>
      </c>
      <c r="M196" s="19" t="s">
        <v>14</v>
      </c>
      <c r="N196" s="22">
        <v>4.9000000000000004</v>
      </c>
    </row>
    <row r="197" spans="1:14" x14ac:dyDescent="0.25">
      <c r="A197" s="23">
        <v>196</v>
      </c>
      <c r="B197" s="24">
        <v>42449</v>
      </c>
      <c r="C197" s="24">
        <v>42684</v>
      </c>
      <c r="D197" s="24" t="str">
        <f>IF(Operaciones!$C197-Operaciones!$B197&gt;=150,"Demorado","En Tiempo")</f>
        <v>Demorado</v>
      </c>
      <c r="E197" s="25" t="s">
        <v>23</v>
      </c>
      <c r="F197" s="25" t="s">
        <v>29</v>
      </c>
      <c r="G197" s="26">
        <v>278</v>
      </c>
      <c r="H197" s="25" t="s">
        <v>12</v>
      </c>
      <c r="I197" s="27">
        <v>52863.68</v>
      </c>
      <c r="J197" s="27">
        <v>1373202</v>
      </c>
      <c r="K197" s="27">
        <v>1098561.6000000001</v>
      </c>
      <c r="L197" s="27">
        <v>221776.71999999991</v>
      </c>
      <c r="M197" s="25" t="s">
        <v>14</v>
      </c>
      <c r="N197" s="28">
        <v>4.9000000000000004</v>
      </c>
    </row>
    <row r="198" spans="1:14" x14ac:dyDescent="0.25">
      <c r="A198" s="17">
        <v>197</v>
      </c>
      <c r="B198" s="18">
        <v>42449</v>
      </c>
      <c r="C198" s="18">
        <v>42748</v>
      </c>
      <c r="D198" s="18" t="str">
        <f>IF(Operaciones!$C198-Operaciones!$B198&gt;=150,"Demorado","En Tiempo")</f>
        <v>Demorado</v>
      </c>
      <c r="E198" s="19" t="s">
        <v>20</v>
      </c>
      <c r="F198" s="19" t="s">
        <v>28</v>
      </c>
      <c r="G198" s="20">
        <v>81</v>
      </c>
      <c r="H198" s="19" t="s">
        <v>11</v>
      </c>
      <c r="I198" s="21">
        <v>19989.52</v>
      </c>
      <c r="J198" s="21">
        <v>556223</v>
      </c>
      <c r="K198" s="21">
        <v>444978.4</v>
      </c>
      <c r="L198" s="21">
        <v>91255.079999999973</v>
      </c>
      <c r="M198" s="19" t="s">
        <v>14</v>
      </c>
      <c r="N198" s="22">
        <v>4</v>
      </c>
    </row>
    <row r="199" spans="1:14" x14ac:dyDescent="0.25">
      <c r="A199" s="23">
        <v>198</v>
      </c>
      <c r="B199" s="24">
        <v>42450</v>
      </c>
      <c r="C199" s="24">
        <v>42596</v>
      </c>
      <c r="D199" s="24" t="str">
        <f>IF(Operaciones!$C199-Operaciones!$B199&gt;=150,"Demorado","En Tiempo")</f>
        <v>En Tiempo</v>
      </c>
      <c r="E199" s="25" t="s">
        <v>23</v>
      </c>
      <c r="F199" s="25" t="s">
        <v>25</v>
      </c>
      <c r="G199" s="26">
        <v>171</v>
      </c>
      <c r="H199" s="25" t="s">
        <v>11</v>
      </c>
      <c r="I199" s="27">
        <v>27653.279999999999</v>
      </c>
      <c r="J199" s="27">
        <v>757367</v>
      </c>
      <c r="K199" s="27">
        <v>605893.6</v>
      </c>
      <c r="L199" s="27">
        <v>123820.12000000002</v>
      </c>
      <c r="M199" s="25" t="s">
        <v>15</v>
      </c>
      <c r="N199" s="28">
        <v>4.8</v>
      </c>
    </row>
    <row r="200" spans="1:14" x14ac:dyDescent="0.25">
      <c r="A200" s="17">
        <v>199</v>
      </c>
      <c r="B200" s="18">
        <v>42450</v>
      </c>
      <c r="C200" s="18">
        <v>42804</v>
      </c>
      <c r="D200" s="18" t="str">
        <f>IF(Operaciones!$C200-Operaciones!$B200&gt;=150,"Demorado","En Tiempo")</f>
        <v>Demorado</v>
      </c>
      <c r="E200" s="19" t="s">
        <v>21</v>
      </c>
      <c r="F200" s="19" t="s">
        <v>13</v>
      </c>
      <c r="G200" s="20">
        <v>172</v>
      </c>
      <c r="H200" s="19" t="s">
        <v>12</v>
      </c>
      <c r="I200" s="21">
        <v>32520.720000000001</v>
      </c>
      <c r="J200" s="21">
        <v>878828</v>
      </c>
      <c r="K200" s="21">
        <v>703062.4</v>
      </c>
      <c r="L200" s="21">
        <v>143244.87999999998</v>
      </c>
      <c r="M200" s="19" t="s">
        <v>18</v>
      </c>
      <c r="N200" s="22">
        <v>4.7</v>
      </c>
    </row>
    <row r="201" spans="1:14" x14ac:dyDescent="0.25">
      <c r="A201" s="23">
        <v>200</v>
      </c>
      <c r="B201" s="24">
        <v>42451</v>
      </c>
      <c r="C201" s="24">
        <v>42639</v>
      </c>
      <c r="D201" s="24" t="str">
        <f>IF(Operaciones!$C201-Operaciones!$B201&gt;=150,"Demorado","En Tiempo")</f>
        <v>Demorado</v>
      </c>
      <c r="E201" s="25" t="s">
        <v>20</v>
      </c>
      <c r="F201" s="25" t="s">
        <v>26</v>
      </c>
      <c r="G201" s="26">
        <v>278</v>
      </c>
      <c r="H201" s="25" t="s">
        <v>12</v>
      </c>
      <c r="I201" s="27">
        <v>83143.72</v>
      </c>
      <c r="J201" s="27">
        <v>2144828</v>
      </c>
      <c r="K201" s="27">
        <v>1715862.4</v>
      </c>
      <c r="L201" s="27">
        <v>345821.88000000012</v>
      </c>
      <c r="M201" s="25" t="s">
        <v>15</v>
      </c>
      <c r="N201" s="28">
        <v>4.2</v>
      </c>
    </row>
    <row r="202" spans="1:14" x14ac:dyDescent="0.25">
      <c r="A202" s="17">
        <v>201</v>
      </c>
      <c r="B202" s="18">
        <v>42451</v>
      </c>
      <c r="C202" s="18">
        <v>42683</v>
      </c>
      <c r="D202" s="18" t="str">
        <f>IF(Operaciones!$C202-Operaciones!$B202&gt;=150,"Demorado","En Tiempo")</f>
        <v>Demorado</v>
      </c>
      <c r="E202" s="19" t="s">
        <v>23</v>
      </c>
      <c r="F202" s="19" t="s">
        <v>24</v>
      </c>
      <c r="G202" s="20">
        <v>240</v>
      </c>
      <c r="H202" s="19" t="s">
        <v>12</v>
      </c>
      <c r="I202" s="21">
        <v>41292.400000000001</v>
      </c>
      <c r="J202" s="21">
        <v>1087470</v>
      </c>
      <c r="K202" s="21">
        <v>869976</v>
      </c>
      <c r="L202" s="21">
        <v>176201.60000000001</v>
      </c>
      <c r="M202" s="19" t="s">
        <v>15</v>
      </c>
      <c r="N202" s="22">
        <v>4.3</v>
      </c>
    </row>
    <row r="203" spans="1:14" x14ac:dyDescent="0.25">
      <c r="A203" s="23">
        <v>202</v>
      </c>
      <c r="B203" s="24">
        <v>42451</v>
      </c>
      <c r="C203" s="24">
        <v>42595</v>
      </c>
      <c r="D203" s="24" t="str">
        <f>IF(Operaciones!$C203-Operaciones!$B203&gt;=150,"Demorado","En Tiempo")</f>
        <v>En Tiempo</v>
      </c>
      <c r="E203" s="25" t="s">
        <v>20</v>
      </c>
      <c r="F203" s="25" t="s">
        <v>26</v>
      </c>
      <c r="G203" s="26">
        <v>49</v>
      </c>
      <c r="H203" s="25" t="s">
        <v>11</v>
      </c>
      <c r="I203" s="27">
        <v>10953.88</v>
      </c>
      <c r="J203" s="27">
        <v>334757</v>
      </c>
      <c r="K203" s="27">
        <v>267805.59999999998</v>
      </c>
      <c r="L203" s="27">
        <v>55997.520000000026</v>
      </c>
      <c r="M203" s="25" t="s">
        <v>18</v>
      </c>
      <c r="N203" s="28">
        <v>5</v>
      </c>
    </row>
    <row r="204" spans="1:14" x14ac:dyDescent="0.25">
      <c r="A204" s="17">
        <v>203</v>
      </c>
      <c r="B204" s="18">
        <v>42451</v>
      </c>
      <c r="C204" s="18">
        <v>42567</v>
      </c>
      <c r="D204" s="18" t="str">
        <f>IF(Operaciones!$C204-Operaciones!$B204&gt;=150,"Demorado","En Tiempo")</f>
        <v>En Tiempo</v>
      </c>
      <c r="E204" s="19" t="s">
        <v>23</v>
      </c>
      <c r="F204" s="19" t="s">
        <v>25</v>
      </c>
      <c r="G204" s="20">
        <v>164</v>
      </c>
      <c r="H204" s="19" t="s">
        <v>12</v>
      </c>
      <c r="I204" s="21">
        <v>35372.92</v>
      </c>
      <c r="J204" s="21">
        <v>939283</v>
      </c>
      <c r="K204" s="21">
        <v>751426.4</v>
      </c>
      <c r="L204" s="21">
        <v>152483.68</v>
      </c>
      <c r="M204" s="19" t="s">
        <v>19</v>
      </c>
      <c r="N204" s="22">
        <v>4.3</v>
      </c>
    </row>
    <row r="205" spans="1:14" x14ac:dyDescent="0.25">
      <c r="A205" s="23">
        <v>204</v>
      </c>
      <c r="B205" s="24">
        <v>42452</v>
      </c>
      <c r="C205" s="24">
        <v>42683</v>
      </c>
      <c r="D205" s="24" t="str">
        <f>IF(Operaciones!$C205-Operaciones!$B205&gt;=150,"Demorado","En Tiempo")</f>
        <v>Demorado</v>
      </c>
      <c r="E205" s="25" t="s">
        <v>21</v>
      </c>
      <c r="F205" s="25" t="s">
        <v>29</v>
      </c>
      <c r="G205" s="26">
        <v>100</v>
      </c>
      <c r="H205" s="25" t="s">
        <v>11</v>
      </c>
      <c r="I205" s="27">
        <v>26783.200000000001</v>
      </c>
      <c r="J205" s="27">
        <v>728665</v>
      </c>
      <c r="K205" s="27">
        <v>582932</v>
      </c>
      <c r="L205" s="27">
        <v>118949.8</v>
      </c>
      <c r="M205" s="25" t="s">
        <v>19</v>
      </c>
      <c r="N205" s="28">
        <v>4</v>
      </c>
    </row>
    <row r="206" spans="1:14" x14ac:dyDescent="0.25">
      <c r="A206" s="17">
        <v>205</v>
      </c>
      <c r="B206" s="18">
        <v>42452</v>
      </c>
      <c r="C206" s="18">
        <v>42708</v>
      </c>
      <c r="D206" s="18" t="str">
        <f>IF(Operaciones!$C206-Operaciones!$B206&gt;=150,"Demorado","En Tiempo")</f>
        <v>Demorado</v>
      </c>
      <c r="E206" s="19" t="s">
        <v>20</v>
      </c>
      <c r="F206" s="19" t="s">
        <v>28</v>
      </c>
      <c r="G206" s="20">
        <v>269</v>
      </c>
      <c r="H206" s="19" t="s">
        <v>12</v>
      </c>
      <c r="I206" s="21">
        <v>78979.679999999993</v>
      </c>
      <c r="J206" s="21">
        <v>2038877</v>
      </c>
      <c r="K206" s="21">
        <v>1631101.6</v>
      </c>
      <c r="L206" s="21">
        <v>328795.71999999991</v>
      </c>
      <c r="M206" s="19" t="s">
        <v>19</v>
      </c>
      <c r="N206" s="22">
        <v>4.3</v>
      </c>
    </row>
    <row r="207" spans="1:14" x14ac:dyDescent="0.25">
      <c r="A207" s="23">
        <v>206</v>
      </c>
      <c r="B207" s="24">
        <v>42452</v>
      </c>
      <c r="C207" s="24">
        <v>42787</v>
      </c>
      <c r="D207" s="24" t="str">
        <f>IF(Operaciones!$C207-Operaciones!$B207&gt;=150,"Demorado","En Tiempo")</f>
        <v>Demorado</v>
      </c>
      <c r="E207" s="25" t="s">
        <v>21</v>
      </c>
      <c r="F207" s="25" t="s">
        <v>26</v>
      </c>
      <c r="G207" s="26">
        <v>246</v>
      </c>
      <c r="H207" s="25" t="s">
        <v>12</v>
      </c>
      <c r="I207" s="27">
        <v>89129</v>
      </c>
      <c r="J207" s="27">
        <v>2289985</v>
      </c>
      <c r="K207" s="27">
        <v>1831988</v>
      </c>
      <c r="L207" s="27">
        <v>368868</v>
      </c>
      <c r="M207" s="25" t="s">
        <v>16</v>
      </c>
      <c r="N207" s="28">
        <v>4.2</v>
      </c>
    </row>
    <row r="208" spans="1:14" x14ac:dyDescent="0.25">
      <c r="A208" s="17">
        <v>207</v>
      </c>
      <c r="B208" s="18">
        <v>42452</v>
      </c>
      <c r="C208" s="18">
        <v>42601</v>
      </c>
      <c r="D208" s="18" t="str">
        <f>IF(Operaciones!$C208-Operaciones!$B208&gt;=150,"Demorado","En Tiempo")</f>
        <v>En Tiempo</v>
      </c>
      <c r="E208" s="19" t="s">
        <v>20</v>
      </c>
      <c r="F208" s="19" t="s">
        <v>25</v>
      </c>
      <c r="G208" s="20">
        <v>127</v>
      </c>
      <c r="H208" s="19" t="s">
        <v>12</v>
      </c>
      <c r="I208" s="21">
        <v>52697.96</v>
      </c>
      <c r="J208" s="21">
        <v>1374609</v>
      </c>
      <c r="K208" s="21">
        <v>1099687.2</v>
      </c>
      <c r="L208" s="21">
        <v>222223.84000000005</v>
      </c>
      <c r="M208" s="19" t="s">
        <v>19</v>
      </c>
      <c r="N208" s="22">
        <v>3.7</v>
      </c>
    </row>
    <row r="209" spans="1:14" x14ac:dyDescent="0.25">
      <c r="A209" s="23">
        <v>208</v>
      </c>
      <c r="B209" s="24">
        <v>42452</v>
      </c>
      <c r="C209" s="24">
        <v>42640</v>
      </c>
      <c r="D209" s="24" t="str">
        <f>IF(Operaciones!$C209-Operaciones!$B209&gt;=150,"Demorado","En Tiempo")</f>
        <v>Demorado</v>
      </c>
      <c r="E209" s="25" t="s">
        <v>20</v>
      </c>
      <c r="F209" s="25" t="s">
        <v>27</v>
      </c>
      <c r="G209" s="26">
        <v>150</v>
      </c>
      <c r="H209" s="25" t="s">
        <v>12</v>
      </c>
      <c r="I209" s="27">
        <v>53758.2</v>
      </c>
      <c r="J209" s="27">
        <v>1406165</v>
      </c>
      <c r="K209" s="27">
        <v>1124932</v>
      </c>
      <c r="L209" s="27">
        <v>227474.8</v>
      </c>
      <c r="M209" s="25" t="s">
        <v>15</v>
      </c>
      <c r="N209" s="28">
        <v>4.4000000000000004</v>
      </c>
    </row>
    <row r="210" spans="1:14" x14ac:dyDescent="0.25">
      <c r="A210" s="17">
        <v>209</v>
      </c>
      <c r="B210" s="18">
        <v>42453</v>
      </c>
      <c r="C210" s="18">
        <v>42634</v>
      </c>
      <c r="D210" s="18" t="str">
        <f>IF(Operaciones!$C210-Operaciones!$B210&gt;=150,"Demorado","En Tiempo")</f>
        <v>Demorado</v>
      </c>
      <c r="E210" s="19" t="s">
        <v>21</v>
      </c>
      <c r="F210" s="19" t="s">
        <v>26</v>
      </c>
      <c r="G210" s="20">
        <v>164</v>
      </c>
      <c r="H210" s="19" t="s">
        <v>12</v>
      </c>
      <c r="I210" s="21">
        <v>64956.92</v>
      </c>
      <c r="J210" s="21">
        <v>1680433</v>
      </c>
      <c r="K210" s="21">
        <v>1344346.4</v>
      </c>
      <c r="L210" s="21">
        <v>271129.68000000011</v>
      </c>
      <c r="M210" s="19" t="s">
        <v>18</v>
      </c>
      <c r="N210" s="22">
        <v>3.6</v>
      </c>
    </row>
    <row r="211" spans="1:14" x14ac:dyDescent="0.25">
      <c r="A211" s="23">
        <v>210</v>
      </c>
      <c r="B211" s="24">
        <v>42453</v>
      </c>
      <c r="C211" s="24">
        <v>42797</v>
      </c>
      <c r="D211" s="24" t="str">
        <f>IF(Operaciones!$C211-Operaciones!$B211&gt;=150,"Demorado","En Tiempo")</f>
        <v>Demorado</v>
      </c>
      <c r="E211" s="25" t="s">
        <v>21</v>
      </c>
      <c r="F211" s="25" t="s">
        <v>24</v>
      </c>
      <c r="G211" s="26">
        <v>199</v>
      </c>
      <c r="H211" s="25" t="s">
        <v>12</v>
      </c>
      <c r="I211" s="27">
        <v>50673.760000000002</v>
      </c>
      <c r="J211" s="27">
        <v>1334079</v>
      </c>
      <c r="K211" s="27">
        <v>1067263.2</v>
      </c>
      <c r="L211" s="27">
        <v>216142.04000000004</v>
      </c>
      <c r="M211" s="25" t="s">
        <v>14</v>
      </c>
      <c r="N211" s="28">
        <v>4.4000000000000004</v>
      </c>
    </row>
    <row r="212" spans="1:14" x14ac:dyDescent="0.25">
      <c r="A212" s="17">
        <v>211</v>
      </c>
      <c r="B212" s="18">
        <v>42454</v>
      </c>
      <c r="C212" s="18">
        <v>42593</v>
      </c>
      <c r="D212" s="18" t="str">
        <f>IF(Operaciones!$C212-Operaciones!$B212&gt;=150,"Demorado","En Tiempo")</f>
        <v>En Tiempo</v>
      </c>
      <c r="E212" s="19" t="s">
        <v>23</v>
      </c>
      <c r="F212" s="19" t="s">
        <v>29</v>
      </c>
      <c r="G212" s="20">
        <v>266</v>
      </c>
      <c r="H212" s="19" t="s">
        <v>12</v>
      </c>
      <c r="I212" s="21">
        <v>84361.84</v>
      </c>
      <c r="J212" s="21">
        <v>2170731</v>
      </c>
      <c r="K212" s="21">
        <v>1736584.8</v>
      </c>
      <c r="L212" s="21">
        <v>349784.36</v>
      </c>
      <c r="M212" s="19" t="s">
        <v>14</v>
      </c>
      <c r="N212" s="22">
        <v>4.2</v>
      </c>
    </row>
    <row r="213" spans="1:14" x14ac:dyDescent="0.25">
      <c r="A213" s="23">
        <v>212</v>
      </c>
      <c r="B213" s="24">
        <v>42454</v>
      </c>
      <c r="C213" s="24">
        <v>42668</v>
      </c>
      <c r="D213" s="24" t="str">
        <f>IF(Operaciones!$C213-Operaciones!$B213&gt;=150,"Demorado","En Tiempo")</f>
        <v>Demorado</v>
      </c>
      <c r="E213" s="25" t="s">
        <v>21</v>
      </c>
      <c r="F213" s="25" t="s">
        <v>28</v>
      </c>
      <c r="G213" s="26">
        <v>57</v>
      </c>
      <c r="H213" s="25" t="s">
        <v>11</v>
      </c>
      <c r="I213" s="27">
        <v>18483.240000000002</v>
      </c>
      <c r="J213" s="27">
        <v>528641</v>
      </c>
      <c r="K213" s="27">
        <v>422912.8</v>
      </c>
      <c r="L213" s="27">
        <v>87244.96</v>
      </c>
      <c r="M213" s="25" t="s">
        <v>14</v>
      </c>
      <c r="N213" s="28">
        <v>4.2</v>
      </c>
    </row>
    <row r="214" spans="1:14" x14ac:dyDescent="0.25">
      <c r="A214" s="17">
        <v>213</v>
      </c>
      <c r="B214" s="18">
        <v>42455</v>
      </c>
      <c r="C214" s="18">
        <v>42754</v>
      </c>
      <c r="D214" s="18" t="str">
        <f>IF(Operaciones!$C214-Operaciones!$B214&gt;=150,"Demorado","En Tiempo")</f>
        <v>Demorado</v>
      </c>
      <c r="E214" s="19" t="s">
        <v>23</v>
      </c>
      <c r="F214" s="19" t="s">
        <v>25</v>
      </c>
      <c r="G214" s="20">
        <v>218</v>
      </c>
      <c r="H214" s="19" t="s">
        <v>12</v>
      </c>
      <c r="I214" s="21">
        <v>76186.720000000001</v>
      </c>
      <c r="J214" s="21">
        <v>1969003</v>
      </c>
      <c r="K214" s="21">
        <v>1575202.4</v>
      </c>
      <c r="L214" s="21">
        <v>317613.88000000012</v>
      </c>
      <c r="M214" s="19" t="s">
        <v>15</v>
      </c>
      <c r="N214" s="22">
        <v>4</v>
      </c>
    </row>
    <row r="215" spans="1:14" x14ac:dyDescent="0.25">
      <c r="A215" s="23">
        <v>214</v>
      </c>
      <c r="B215" s="24">
        <v>42455</v>
      </c>
      <c r="C215" s="24">
        <v>42608</v>
      </c>
      <c r="D215" s="24" t="str">
        <f>IF(Operaciones!$C215-Operaciones!$B215&gt;=150,"Demorado","En Tiempo")</f>
        <v>Demorado</v>
      </c>
      <c r="E215" s="25" t="s">
        <v>23</v>
      </c>
      <c r="F215" s="25" t="s">
        <v>29</v>
      </c>
      <c r="G215" s="26">
        <v>156</v>
      </c>
      <c r="H215" s="25" t="s">
        <v>12</v>
      </c>
      <c r="I215" s="27">
        <v>54527.44</v>
      </c>
      <c r="J215" s="27">
        <v>1421496</v>
      </c>
      <c r="K215" s="27">
        <v>1137196.8</v>
      </c>
      <c r="L215" s="27">
        <v>229771.75999999995</v>
      </c>
      <c r="M215" s="25" t="s">
        <v>14</v>
      </c>
      <c r="N215" s="28">
        <v>4.5</v>
      </c>
    </row>
    <row r="216" spans="1:14" x14ac:dyDescent="0.25">
      <c r="A216" s="17">
        <v>215</v>
      </c>
      <c r="B216" s="18">
        <v>42456</v>
      </c>
      <c r="C216" s="18">
        <v>42564</v>
      </c>
      <c r="D216" s="18" t="str">
        <f>IF(Operaciones!$C216-Operaciones!$B216&gt;=150,"Demorado","En Tiempo")</f>
        <v>En Tiempo</v>
      </c>
      <c r="E216" s="19" t="s">
        <v>23</v>
      </c>
      <c r="F216" s="19" t="s">
        <v>24</v>
      </c>
      <c r="G216" s="20">
        <v>211</v>
      </c>
      <c r="H216" s="19" t="s">
        <v>12</v>
      </c>
      <c r="I216" s="21">
        <v>47852.32</v>
      </c>
      <c r="J216" s="21">
        <v>1255643</v>
      </c>
      <c r="K216" s="21">
        <v>1004514.4</v>
      </c>
      <c r="L216" s="21">
        <v>203276.27999999997</v>
      </c>
      <c r="M216" s="19" t="s">
        <v>15</v>
      </c>
      <c r="N216" s="22">
        <v>4.3</v>
      </c>
    </row>
    <row r="217" spans="1:14" x14ac:dyDescent="0.25">
      <c r="A217" s="23">
        <v>216</v>
      </c>
      <c r="B217" s="24">
        <v>42456</v>
      </c>
      <c r="C217" s="24">
        <v>42768</v>
      </c>
      <c r="D217" s="24" t="str">
        <f>IF(Operaciones!$C217-Operaciones!$B217&gt;=150,"Demorado","En Tiempo")</f>
        <v>Demorado</v>
      </c>
      <c r="E217" s="25" t="s">
        <v>23</v>
      </c>
      <c r="F217" s="25" t="s">
        <v>29</v>
      </c>
      <c r="G217" s="26">
        <v>258</v>
      </c>
      <c r="H217" s="25" t="s">
        <v>12</v>
      </c>
      <c r="I217" s="27">
        <v>58742.68</v>
      </c>
      <c r="J217" s="27">
        <v>1531377</v>
      </c>
      <c r="K217" s="27">
        <v>1225101.6000000001</v>
      </c>
      <c r="L217" s="27">
        <v>247532.71999999991</v>
      </c>
      <c r="M217" s="25" t="s">
        <v>18</v>
      </c>
      <c r="N217" s="28">
        <v>4.0999999999999996</v>
      </c>
    </row>
    <row r="218" spans="1:14" x14ac:dyDescent="0.25">
      <c r="A218" s="17">
        <v>217</v>
      </c>
      <c r="B218" s="18">
        <v>42457</v>
      </c>
      <c r="C218" s="18">
        <v>42677</v>
      </c>
      <c r="D218" s="18" t="str">
        <f>IF(Operaciones!$C218-Operaciones!$B218&gt;=150,"Demorado","En Tiempo")</f>
        <v>Demorado</v>
      </c>
      <c r="E218" s="19" t="s">
        <v>22</v>
      </c>
      <c r="F218" s="19" t="s">
        <v>24</v>
      </c>
      <c r="G218" s="20">
        <v>212</v>
      </c>
      <c r="H218" s="19" t="s">
        <v>12</v>
      </c>
      <c r="I218" s="21">
        <v>54946</v>
      </c>
      <c r="J218" s="21">
        <v>1435085</v>
      </c>
      <c r="K218" s="21">
        <v>1148068</v>
      </c>
      <c r="L218" s="21">
        <v>232071</v>
      </c>
      <c r="M218" s="19" t="s">
        <v>19</v>
      </c>
      <c r="N218" s="22">
        <v>4.2</v>
      </c>
    </row>
    <row r="219" spans="1:14" x14ac:dyDescent="0.25">
      <c r="A219" s="23">
        <v>218</v>
      </c>
      <c r="B219" s="24">
        <v>42458</v>
      </c>
      <c r="C219" s="24">
        <v>42735</v>
      </c>
      <c r="D219" s="24" t="str">
        <f>IF(Operaciones!$C219-Operaciones!$B219&gt;=150,"Demorado","En Tiempo")</f>
        <v>Demorado</v>
      </c>
      <c r="E219" s="25" t="s">
        <v>21</v>
      </c>
      <c r="F219" s="25" t="s">
        <v>28</v>
      </c>
      <c r="G219" s="26">
        <v>60</v>
      </c>
      <c r="H219" s="25" t="s">
        <v>11</v>
      </c>
      <c r="I219" s="27">
        <v>17354.400000000001</v>
      </c>
      <c r="J219" s="27">
        <v>497920</v>
      </c>
      <c r="K219" s="27">
        <v>398336</v>
      </c>
      <c r="L219" s="27">
        <v>82229.600000000006</v>
      </c>
      <c r="M219" s="25" t="s">
        <v>14</v>
      </c>
      <c r="N219" s="28">
        <v>4.5999999999999996</v>
      </c>
    </row>
    <row r="220" spans="1:14" x14ac:dyDescent="0.25">
      <c r="A220" s="17">
        <v>219</v>
      </c>
      <c r="B220" s="18">
        <v>42458</v>
      </c>
      <c r="C220" s="18">
        <v>42822</v>
      </c>
      <c r="D220" s="18" t="str">
        <f>IF(Operaciones!$C220-Operaciones!$B220&gt;=150,"Demorado","En Tiempo")</f>
        <v>Demorado</v>
      </c>
      <c r="E220" s="19" t="s">
        <v>21</v>
      </c>
      <c r="F220" s="19" t="s">
        <v>28</v>
      </c>
      <c r="G220" s="20">
        <v>43</v>
      </c>
      <c r="H220" s="19" t="s">
        <v>11</v>
      </c>
      <c r="I220" s="21">
        <v>12957.24</v>
      </c>
      <c r="J220" s="21">
        <v>387741</v>
      </c>
      <c r="K220" s="21">
        <v>310192.8</v>
      </c>
      <c r="L220" s="21">
        <v>64590.960000000014</v>
      </c>
      <c r="M220" s="19" t="s">
        <v>19</v>
      </c>
      <c r="N220" s="22">
        <v>3.8</v>
      </c>
    </row>
    <row r="221" spans="1:14" x14ac:dyDescent="0.25">
      <c r="A221" s="23">
        <v>220</v>
      </c>
      <c r="B221" s="24">
        <v>42459</v>
      </c>
      <c r="C221" s="24">
        <v>42630</v>
      </c>
      <c r="D221" s="24" t="str">
        <f>IF(Operaciones!$C221-Operaciones!$B221&gt;=150,"Demorado","En Tiempo")</f>
        <v>Demorado</v>
      </c>
      <c r="E221" s="25" t="s">
        <v>20</v>
      </c>
      <c r="F221" s="25" t="s">
        <v>26</v>
      </c>
      <c r="G221" s="26">
        <v>204</v>
      </c>
      <c r="H221" s="25" t="s">
        <v>12</v>
      </c>
      <c r="I221" s="27">
        <v>41001.32</v>
      </c>
      <c r="J221" s="27">
        <v>1078768</v>
      </c>
      <c r="K221" s="27">
        <v>863014.40000000002</v>
      </c>
      <c r="L221" s="27">
        <v>174752.27999999997</v>
      </c>
      <c r="M221" s="25" t="s">
        <v>17</v>
      </c>
      <c r="N221" s="28">
        <v>4.3</v>
      </c>
    </row>
    <row r="222" spans="1:14" x14ac:dyDescent="0.25">
      <c r="A222" s="17">
        <v>221</v>
      </c>
      <c r="B222" s="18">
        <v>42459</v>
      </c>
      <c r="C222" s="18">
        <v>42609</v>
      </c>
      <c r="D222" s="18" t="str">
        <f>IF(Operaciones!$C222-Operaciones!$B222&gt;=150,"Demorado","En Tiempo")</f>
        <v>Demorado</v>
      </c>
      <c r="E222" s="19" t="s">
        <v>21</v>
      </c>
      <c r="F222" s="19" t="s">
        <v>27</v>
      </c>
      <c r="G222" s="20">
        <v>49</v>
      </c>
      <c r="H222" s="19" t="s">
        <v>11</v>
      </c>
      <c r="I222" s="21">
        <v>18215</v>
      </c>
      <c r="J222" s="21">
        <v>511085</v>
      </c>
      <c r="K222" s="21">
        <v>408868</v>
      </c>
      <c r="L222" s="21">
        <v>84002</v>
      </c>
      <c r="M222" s="19" t="s">
        <v>15</v>
      </c>
      <c r="N222" s="22">
        <v>4.2</v>
      </c>
    </row>
    <row r="223" spans="1:14" x14ac:dyDescent="0.25">
      <c r="A223" s="23">
        <v>222</v>
      </c>
      <c r="B223" s="24">
        <v>42459</v>
      </c>
      <c r="C223" s="24">
        <v>42645</v>
      </c>
      <c r="D223" s="24" t="str">
        <f>IF(Operaciones!$C223-Operaciones!$B223&gt;=150,"Demorado","En Tiempo")</f>
        <v>Demorado</v>
      </c>
      <c r="E223" s="25" t="s">
        <v>23</v>
      </c>
      <c r="F223" s="25" t="s">
        <v>26</v>
      </c>
      <c r="G223" s="26">
        <v>79</v>
      </c>
      <c r="H223" s="25" t="s">
        <v>11</v>
      </c>
      <c r="I223" s="27">
        <v>15896.4</v>
      </c>
      <c r="J223" s="27">
        <v>457145</v>
      </c>
      <c r="K223" s="27">
        <v>365716</v>
      </c>
      <c r="L223" s="27">
        <v>75532.600000000006</v>
      </c>
      <c r="M223" s="25" t="s">
        <v>18</v>
      </c>
      <c r="N223" s="28">
        <v>3.6</v>
      </c>
    </row>
    <row r="224" spans="1:14" x14ac:dyDescent="0.25">
      <c r="A224" s="17">
        <v>223</v>
      </c>
      <c r="B224" s="18">
        <v>42460</v>
      </c>
      <c r="C224" s="18">
        <v>42622</v>
      </c>
      <c r="D224" s="18" t="str">
        <f>IF(Operaciones!$C224-Operaciones!$B224&gt;=150,"Demorado","En Tiempo")</f>
        <v>Demorado</v>
      </c>
      <c r="E224" s="19" t="s">
        <v>22</v>
      </c>
      <c r="F224" s="19" t="s">
        <v>25</v>
      </c>
      <c r="G224" s="20">
        <v>57</v>
      </c>
      <c r="H224" s="19" t="s">
        <v>11</v>
      </c>
      <c r="I224" s="21">
        <v>18892.96</v>
      </c>
      <c r="J224" s="21">
        <v>526409</v>
      </c>
      <c r="K224" s="21">
        <v>421127.2</v>
      </c>
      <c r="L224" s="21">
        <v>86388.84</v>
      </c>
      <c r="M224" s="19" t="s">
        <v>19</v>
      </c>
      <c r="N224" s="22">
        <v>4.2</v>
      </c>
    </row>
    <row r="225" spans="1:14" x14ac:dyDescent="0.25">
      <c r="A225" s="23">
        <v>224</v>
      </c>
      <c r="B225" s="24">
        <v>42460</v>
      </c>
      <c r="C225" s="24">
        <v>42603</v>
      </c>
      <c r="D225" s="24" t="str">
        <f>IF(Operaciones!$C225-Operaciones!$B225&gt;=150,"Demorado","En Tiempo")</f>
        <v>En Tiempo</v>
      </c>
      <c r="E225" s="25" t="s">
        <v>20</v>
      </c>
      <c r="F225" s="25" t="s">
        <v>28</v>
      </c>
      <c r="G225" s="26">
        <v>185</v>
      </c>
      <c r="H225" s="25" t="s">
        <v>12</v>
      </c>
      <c r="I225" s="27">
        <v>40467</v>
      </c>
      <c r="J225" s="27">
        <v>1068485</v>
      </c>
      <c r="K225" s="27">
        <v>854788</v>
      </c>
      <c r="L225" s="27">
        <v>173230</v>
      </c>
      <c r="M225" s="25" t="s">
        <v>19</v>
      </c>
      <c r="N225" s="28">
        <v>4.3</v>
      </c>
    </row>
    <row r="226" spans="1:14" x14ac:dyDescent="0.25">
      <c r="A226" s="17">
        <v>225</v>
      </c>
      <c r="B226" s="18">
        <v>42461</v>
      </c>
      <c r="C226" s="18">
        <v>42719</v>
      </c>
      <c r="D226" s="18" t="str">
        <f>IF(Operaciones!$C226-Operaciones!$B226&gt;=150,"Demorado","En Tiempo")</f>
        <v>Demorado</v>
      </c>
      <c r="E226" s="19" t="s">
        <v>21</v>
      </c>
      <c r="F226" s="19" t="s">
        <v>29</v>
      </c>
      <c r="G226" s="20">
        <v>149</v>
      </c>
      <c r="H226" s="19" t="s">
        <v>12</v>
      </c>
      <c r="I226" s="21">
        <v>41786.800000000003</v>
      </c>
      <c r="J226" s="21">
        <v>1105805</v>
      </c>
      <c r="K226" s="21">
        <v>884644</v>
      </c>
      <c r="L226" s="21">
        <v>179374.2</v>
      </c>
      <c r="M226" s="19" t="s">
        <v>17</v>
      </c>
      <c r="N226" s="22">
        <v>4.4000000000000004</v>
      </c>
    </row>
    <row r="227" spans="1:14" x14ac:dyDescent="0.25">
      <c r="A227" s="23">
        <v>226</v>
      </c>
      <c r="B227" s="24">
        <v>42461</v>
      </c>
      <c r="C227" s="24">
        <v>42611</v>
      </c>
      <c r="D227" s="24" t="str">
        <f>IF(Operaciones!$C227-Operaciones!$B227&gt;=150,"Demorado","En Tiempo")</f>
        <v>Demorado</v>
      </c>
      <c r="E227" s="25" t="s">
        <v>23</v>
      </c>
      <c r="F227" s="25" t="s">
        <v>29</v>
      </c>
      <c r="G227" s="26">
        <v>177</v>
      </c>
      <c r="H227" s="25" t="s">
        <v>12</v>
      </c>
      <c r="I227" s="27">
        <v>44181.279999999999</v>
      </c>
      <c r="J227" s="27">
        <v>1169617</v>
      </c>
      <c r="K227" s="27">
        <v>935693.6</v>
      </c>
      <c r="L227" s="27">
        <v>189742.12000000002</v>
      </c>
      <c r="M227" s="25" t="s">
        <v>16</v>
      </c>
      <c r="N227" s="28">
        <v>4.4000000000000004</v>
      </c>
    </row>
    <row r="228" spans="1:14" x14ac:dyDescent="0.25">
      <c r="A228" s="17">
        <v>227</v>
      </c>
      <c r="B228" s="18">
        <v>42461</v>
      </c>
      <c r="C228" s="18">
        <v>42622</v>
      </c>
      <c r="D228" s="18" t="str">
        <f>IF(Operaciones!$C228-Operaciones!$B228&gt;=150,"Demorado","En Tiempo")</f>
        <v>Demorado</v>
      </c>
      <c r="E228" s="19" t="s">
        <v>23</v>
      </c>
      <c r="F228" s="19" t="s">
        <v>26</v>
      </c>
      <c r="G228" s="20">
        <v>173</v>
      </c>
      <c r="H228" s="19" t="s">
        <v>12</v>
      </c>
      <c r="I228" s="21">
        <v>66100.600000000006</v>
      </c>
      <c r="J228" s="21">
        <v>1707450</v>
      </c>
      <c r="K228" s="21">
        <v>1365960</v>
      </c>
      <c r="L228" s="21">
        <v>275389.40000000002</v>
      </c>
      <c r="M228" s="19" t="s">
        <v>19</v>
      </c>
      <c r="N228" s="22">
        <v>4</v>
      </c>
    </row>
    <row r="229" spans="1:14" x14ac:dyDescent="0.25">
      <c r="A229" s="23">
        <v>228</v>
      </c>
      <c r="B229" s="24">
        <v>42461</v>
      </c>
      <c r="C229" s="24">
        <v>42686</v>
      </c>
      <c r="D229" s="24" t="str">
        <f>IF(Operaciones!$C229-Operaciones!$B229&gt;=150,"Demorado","En Tiempo")</f>
        <v>Demorado</v>
      </c>
      <c r="E229" s="25" t="s">
        <v>21</v>
      </c>
      <c r="F229" s="25" t="s">
        <v>26</v>
      </c>
      <c r="G229" s="26">
        <v>204</v>
      </c>
      <c r="H229" s="25" t="s">
        <v>12</v>
      </c>
      <c r="I229" s="27">
        <v>79750.759999999995</v>
      </c>
      <c r="J229" s="27">
        <v>2047104</v>
      </c>
      <c r="K229" s="27">
        <v>1637683.2</v>
      </c>
      <c r="L229" s="27">
        <v>329670.04000000004</v>
      </c>
      <c r="M229" s="25" t="s">
        <v>17</v>
      </c>
      <c r="N229" s="28">
        <v>3.8</v>
      </c>
    </row>
    <row r="230" spans="1:14" x14ac:dyDescent="0.25">
      <c r="A230" s="17">
        <v>229</v>
      </c>
      <c r="B230" s="18">
        <v>42461</v>
      </c>
      <c r="C230" s="18">
        <v>42760</v>
      </c>
      <c r="D230" s="18" t="str">
        <f>IF(Operaciones!$C230-Operaciones!$B230&gt;=150,"Demorado","En Tiempo")</f>
        <v>Demorado</v>
      </c>
      <c r="E230" s="19" t="s">
        <v>21</v>
      </c>
      <c r="F230" s="19" t="s">
        <v>28</v>
      </c>
      <c r="G230" s="20">
        <v>114</v>
      </c>
      <c r="H230" s="19" t="s">
        <v>11</v>
      </c>
      <c r="I230" s="21">
        <v>28784.240000000002</v>
      </c>
      <c r="J230" s="21">
        <v>775691</v>
      </c>
      <c r="K230" s="21">
        <v>620552.80000000005</v>
      </c>
      <c r="L230" s="21">
        <v>126353.95999999995</v>
      </c>
      <c r="M230" s="19" t="s">
        <v>14</v>
      </c>
      <c r="N230" s="22">
        <v>4.4000000000000004</v>
      </c>
    </row>
    <row r="231" spans="1:14" x14ac:dyDescent="0.25">
      <c r="A231" s="23">
        <v>230</v>
      </c>
      <c r="B231" s="24">
        <v>42462</v>
      </c>
      <c r="C231" s="24">
        <v>42795</v>
      </c>
      <c r="D231" s="24" t="str">
        <f>IF(Operaciones!$C231-Operaciones!$B231&gt;=150,"Demorado","En Tiempo")</f>
        <v>Demorado</v>
      </c>
      <c r="E231" s="25" t="s">
        <v>23</v>
      </c>
      <c r="F231" s="25" t="s">
        <v>27</v>
      </c>
      <c r="G231" s="26">
        <v>182</v>
      </c>
      <c r="H231" s="25" t="s">
        <v>12</v>
      </c>
      <c r="I231" s="27">
        <v>54325.64</v>
      </c>
      <c r="J231" s="27">
        <v>1418651</v>
      </c>
      <c r="K231" s="27">
        <v>1134920.8</v>
      </c>
      <c r="L231" s="27">
        <v>229404.55999999994</v>
      </c>
      <c r="M231" s="25" t="s">
        <v>15</v>
      </c>
      <c r="N231" s="28">
        <v>4.9000000000000004</v>
      </c>
    </row>
    <row r="232" spans="1:14" x14ac:dyDescent="0.25">
      <c r="A232" s="17">
        <v>231</v>
      </c>
      <c r="B232" s="18">
        <v>42463</v>
      </c>
      <c r="C232" s="18">
        <v>42784</v>
      </c>
      <c r="D232" s="18" t="str">
        <f>IF(Operaciones!$C232-Operaciones!$B232&gt;=150,"Demorado","En Tiempo")</f>
        <v>Demorado</v>
      </c>
      <c r="E232" s="19" t="s">
        <v>20</v>
      </c>
      <c r="F232" s="19" t="s">
        <v>25</v>
      </c>
      <c r="G232" s="20">
        <v>140</v>
      </c>
      <c r="H232" s="19" t="s">
        <v>11</v>
      </c>
      <c r="I232" s="21">
        <v>26005.040000000001</v>
      </c>
      <c r="J232" s="21">
        <v>702436</v>
      </c>
      <c r="K232" s="21">
        <v>561948.80000000005</v>
      </c>
      <c r="L232" s="21">
        <v>114482.15999999995</v>
      </c>
      <c r="M232" s="19" t="s">
        <v>15</v>
      </c>
      <c r="N232" s="22">
        <v>5</v>
      </c>
    </row>
    <row r="233" spans="1:14" x14ac:dyDescent="0.25">
      <c r="A233" s="23">
        <v>232</v>
      </c>
      <c r="B233" s="24">
        <v>42463</v>
      </c>
      <c r="C233" s="24">
        <v>42677</v>
      </c>
      <c r="D233" s="24" t="str">
        <f>IF(Operaciones!$C233-Operaciones!$B233&gt;=150,"Demorado","En Tiempo")</f>
        <v>Demorado</v>
      </c>
      <c r="E233" s="25" t="s">
        <v>20</v>
      </c>
      <c r="F233" s="25" t="s">
        <v>26</v>
      </c>
      <c r="G233" s="26">
        <v>208</v>
      </c>
      <c r="H233" s="25" t="s">
        <v>12</v>
      </c>
      <c r="I233" s="27">
        <v>58200.92</v>
      </c>
      <c r="J233" s="27">
        <v>1516033</v>
      </c>
      <c r="K233" s="27">
        <v>1212826.3999999999</v>
      </c>
      <c r="L233" s="27">
        <v>245005.68000000011</v>
      </c>
      <c r="M233" s="25" t="s">
        <v>18</v>
      </c>
      <c r="N233" s="28">
        <v>4.2</v>
      </c>
    </row>
    <row r="234" spans="1:14" x14ac:dyDescent="0.25">
      <c r="A234" s="17">
        <v>233</v>
      </c>
      <c r="B234" s="18">
        <v>42463</v>
      </c>
      <c r="C234" s="18">
        <v>42648</v>
      </c>
      <c r="D234" s="18" t="str">
        <f>IF(Operaciones!$C234-Operaciones!$B234&gt;=150,"Demorado","En Tiempo")</f>
        <v>Demorado</v>
      </c>
      <c r="E234" s="19" t="s">
        <v>20</v>
      </c>
      <c r="F234" s="19" t="s">
        <v>25</v>
      </c>
      <c r="G234" s="20">
        <v>239</v>
      </c>
      <c r="H234" s="19" t="s">
        <v>12</v>
      </c>
      <c r="I234" s="21">
        <v>53278.92</v>
      </c>
      <c r="J234" s="21">
        <v>1398833</v>
      </c>
      <c r="K234" s="21">
        <v>1119066.3999999999</v>
      </c>
      <c r="L234" s="21">
        <v>226487.68000000011</v>
      </c>
      <c r="M234" s="19" t="s">
        <v>16</v>
      </c>
      <c r="N234" s="22">
        <v>5</v>
      </c>
    </row>
    <row r="235" spans="1:14" x14ac:dyDescent="0.25">
      <c r="A235" s="23">
        <v>234</v>
      </c>
      <c r="B235" s="24">
        <v>42463</v>
      </c>
      <c r="C235" s="24">
        <v>42820</v>
      </c>
      <c r="D235" s="24" t="str">
        <f>IF(Operaciones!$C235-Operaciones!$B235&gt;=150,"Demorado","En Tiempo")</f>
        <v>Demorado</v>
      </c>
      <c r="E235" s="25" t="s">
        <v>23</v>
      </c>
      <c r="F235" s="25" t="s">
        <v>29</v>
      </c>
      <c r="G235" s="26">
        <v>226</v>
      </c>
      <c r="H235" s="25" t="s">
        <v>12</v>
      </c>
      <c r="I235" s="27">
        <v>67818</v>
      </c>
      <c r="J235" s="27">
        <v>1759185</v>
      </c>
      <c r="K235" s="27">
        <v>1407348</v>
      </c>
      <c r="L235" s="27">
        <v>284019</v>
      </c>
      <c r="M235" s="25" t="s">
        <v>14</v>
      </c>
      <c r="N235" s="28">
        <v>5</v>
      </c>
    </row>
    <row r="236" spans="1:14" x14ac:dyDescent="0.25">
      <c r="A236" s="17">
        <v>235</v>
      </c>
      <c r="B236" s="18">
        <v>42463</v>
      </c>
      <c r="C236" s="18">
        <v>42676</v>
      </c>
      <c r="D236" s="18" t="str">
        <f>IF(Operaciones!$C236-Operaciones!$B236&gt;=150,"Demorado","En Tiempo")</f>
        <v>Demorado</v>
      </c>
      <c r="E236" s="19" t="s">
        <v>22</v>
      </c>
      <c r="F236" s="19" t="s">
        <v>29</v>
      </c>
      <c r="G236" s="20">
        <v>120</v>
      </c>
      <c r="H236" s="19" t="s">
        <v>12</v>
      </c>
      <c r="I236" s="21">
        <v>32747.32</v>
      </c>
      <c r="J236" s="21">
        <v>884843</v>
      </c>
      <c r="K236" s="21">
        <v>707874.4</v>
      </c>
      <c r="L236" s="21">
        <v>144221.27999999997</v>
      </c>
      <c r="M236" s="19" t="s">
        <v>15</v>
      </c>
      <c r="N236" s="22">
        <v>4.5</v>
      </c>
    </row>
    <row r="237" spans="1:14" x14ac:dyDescent="0.25">
      <c r="A237" s="23">
        <v>236</v>
      </c>
      <c r="B237" s="24">
        <v>42463</v>
      </c>
      <c r="C237" s="24">
        <v>42608</v>
      </c>
      <c r="D237" s="24" t="str">
        <f>IF(Operaciones!$C237-Operaciones!$B237&gt;=150,"Demorado","En Tiempo")</f>
        <v>En Tiempo</v>
      </c>
      <c r="E237" s="25" t="s">
        <v>23</v>
      </c>
      <c r="F237" s="25" t="s">
        <v>24</v>
      </c>
      <c r="G237" s="26">
        <v>223</v>
      </c>
      <c r="H237" s="25" t="s">
        <v>12</v>
      </c>
      <c r="I237" s="27">
        <v>83489.440000000002</v>
      </c>
      <c r="J237" s="27">
        <v>2140771</v>
      </c>
      <c r="K237" s="27">
        <v>1712616.8</v>
      </c>
      <c r="L237" s="27">
        <v>344664.75999999995</v>
      </c>
      <c r="M237" s="25" t="s">
        <v>14</v>
      </c>
      <c r="N237" s="28">
        <v>4</v>
      </c>
    </row>
    <row r="238" spans="1:14" x14ac:dyDescent="0.25">
      <c r="A238" s="17">
        <v>237</v>
      </c>
      <c r="B238" s="18">
        <v>42465</v>
      </c>
      <c r="C238" s="18">
        <v>42650</v>
      </c>
      <c r="D238" s="18" t="str">
        <f>IF(Operaciones!$C238-Operaciones!$B238&gt;=150,"Demorado","En Tiempo")</f>
        <v>Demorado</v>
      </c>
      <c r="E238" s="19" t="s">
        <v>22</v>
      </c>
      <c r="F238" s="19" t="s">
        <v>13</v>
      </c>
      <c r="G238" s="20">
        <v>259</v>
      </c>
      <c r="H238" s="19" t="s">
        <v>12</v>
      </c>
      <c r="I238" s="21">
        <v>69196</v>
      </c>
      <c r="J238" s="21">
        <v>1785335</v>
      </c>
      <c r="K238" s="21">
        <v>1428268</v>
      </c>
      <c r="L238" s="21">
        <v>287871</v>
      </c>
      <c r="M238" s="19" t="s">
        <v>15</v>
      </c>
      <c r="N238" s="22">
        <v>5</v>
      </c>
    </row>
    <row r="239" spans="1:14" x14ac:dyDescent="0.25">
      <c r="A239" s="23">
        <v>238</v>
      </c>
      <c r="B239" s="24">
        <v>42465</v>
      </c>
      <c r="C239" s="24">
        <v>42767</v>
      </c>
      <c r="D239" s="24" t="str">
        <f>IF(Operaciones!$C239-Operaciones!$B239&gt;=150,"Demorado","En Tiempo")</f>
        <v>Demorado</v>
      </c>
      <c r="E239" s="25" t="s">
        <v>23</v>
      </c>
      <c r="F239" s="25" t="s">
        <v>25</v>
      </c>
      <c r="G239" s="26">
        <v>166</v>
      </c>
      <c r="H239" s="25" t="s">
        <v>12</v>
      </c>
      <c r="I239" s="27">
        <v>38803.800000000003</v>
      </c>
      <c r="J239" s="27">
        <v>1032005</v>
      </c>
      <c r="K239" s="27">
        <v>825604</v>
      </c>
      <c r="L239" s="27">
        <v>167597.20000000001</v>
      </c>
      <c r="M239" s="25" t="s">
        <v>17</v>
      </c>
      <c r="N239" s="28">
        <v>4.8</v>
      </c>
    </row>
    <row r="240" spans="1:14" x14ac:dyDescent="0.25">
      <c r="A240" s="17">
        <v>239</v>
      </c>
      <c r="B240" s="18">
        <v>42465</v>
      </c>
      <c r="C240" s="18">
        <v>42737</v>
      </c>
      <c r="D240" s="18" t="str">
        <f>IF(Operaciones!$C240-Operaciones!$B240&gt;=150,"Demorado","En Tiempo")</f>
        <v>Demorado</v>
      </c>
      <c r="E240" s="19" t="s">
        <v>21</v>
      </c>
      <c r="F240" s="19" t="s">
        <v>24</v>
      </c>
      <c r="G240" s="20">
        <v>262</v>
      </c>
      <c r="H240" s="19" t="s">
        <v>12</v>
      </c>
      <c r="I240" s="21">
        <v>92697.279999999999</v>
      </c>
      <c r="J240" s="21">
        <v>2374517</v>
      </c>
      <c r="K240" s="21">
        <v>1899613.6</v>
      </c>
      <c r="L240" s="21">
        <v>382206.11999999988</v>
      </c>
      <c r="M240" s="19" t="s">
        <v>15</v>
      </c>
      <c r="N240" s="22">
        <v>4.7</v>
      </c>
    </row>
    <row r="241" spans="1:14" x14ac:dyDescent="0.25">
      <c r="A241" s="23">
        <v>240</v>
      </c>
      <c r="B241" s="24">
        <v>42466</v>
      </c>
      <c r="C241" s="24">
        <v>42707</v>
      </c>
      <c r="D241" s="24" t="str">
        <f>IF(Operaciones!$C241-Operaciones!$B241&gt;=150,"Demorado","En Tiempo")</f>
        <v>Demorado</v>
      </c>
      <c r="E241" s="25" t="s">
        <v>21</v>
      </c>
      <c r="F241" s="25" t="s">
        <v>29</v>
      </c>
      <c r="G241" s="26">
        <v>158</v>
      </c>
      <c r="H241" s="25" t="s">
        <v>12</v>
      </c>
      <c r="I241" s="27">
        <v>51263.64</v>
      </c>
      <c r="J241" s="27">
        <v>1335201</v>
      </c>
      <c r="K241" s="27">
        <v>1068160.8</v>
      </c>
      <c r="L241" s="27">
        <v>215776.55999999994</v>
      </c>
      <c r="M241" s="25" t="s">
        <v>19</v>
      </c>
      <c r="N241" s="28">
        <v>4.7</v>
      </c>
    </row>
    <row r="242" spans="1:14" x14ac:dyDescent="0.25">
      <c r="A242" s="17">
        <v>241</v>
      </c>
      <c r="B242" s="18">
        <v>42466</v>
      </c>
      <c r="C242" s="18">
        <v>42577</v>
      </c>
      <c r="D242" s="18" t="str">
        <f>IF(Operaciones!$C242-Operaciones!$B242&gt;=150,"Demorado","En Tiempo")</f>
        <v>En Tiempo</v>
      </c>
      <c r="E242" s="19" t="s">
        <v>20</v>
      </c>
      <c r="F242" s="19" t="s">
        <v>24</v>
      </c>
      <c r="G242" s="20">
        <v>256</v>
      </c>
      <c r="H242" s="19" t="s">
        <v>12</v>
      </c>
      <c r="I242" s="21">
        <v>80904.399999999994</v>
      </c>
      <c r="J242" s="21">
        <v>2075145</v>
      </c>
      <c r="K242" s="21">
        <v>1660116</v>
      </c>
      <c r="L242" s="21">
        <v>334124.59999999998</v>
      </c>
      <c r="M242" s="19" t="s">
        <v>14</v>
      </c>
      <c r="N242" s="22">
        <v>4.5999999999999996</v>
      </c>
    </row>
    <row r="243" spans="1:14" x14ac:dyDescent="0.25">
      <c r="A243" s="23">
        <v>242</v>
      </c>
      <c r="B243" s="24">
        <v>42467</v>
      </c>
      <c r="C243" s="24">
        <v>42598</v>
      </c>
      <c r="D243" s="24" t="str">
        <f>IF(Operaciones!$C243-Operaciones!$B243&gt;=150,"Demorado","En Tiempo")</f>
        <v>En Tiempo</v>
      </c>
      <c r="E243" s="25" t="s">
        <v>22</v>
      </c>
      <c r="F243" s="25" t="s">
        <v>13</v>
      </c>
      <c r="G243" s="26">
        <v>63</v>
      </c>
      <c r="H243" s="25" t="s">
        <v>11</v>
      </c>
      <c r="I243" s="27">
        <v>25640.400000000001</v>
      </c>
      <c r="J243" s="27">
        <v>693020</v>
      </c>
      <c r="K243" s="27">
        <v>554416</v>
      </c>
      <c r="L243" s="27">
        <v>112963.6</v>
      </c>
      <c r="M243" s="25" t="s">
        <v>17</v>
      </c>
      <c r="N243" s="28">
        <v>5</v>
      </c>
    </row>
    <row r="244" spans="1:14" x14ac:dyDescent="0.25">
      <c r="A244" s="17">
        <v>243</v>
      </c>
      <c r="B244" s="18">
        <v>42467</v>
      </c>
      <c r="C244" s="18">
        <v>42825</v>
      </c>
      <c r="D244" s="18" t="str">
        <f>IF(Operaciones!$C244-Operaciones!$B244&gt;=150,"Demorado","En Tiempo")</f>
        <v>Demorado</v>
      </c>
      <c r="E244" s="19" t="s">
        <v>22</v>
      </c>
      <c r="F244" s="19" t="s">
        <v>28</v>
      </c>
      <c r="G244" s="20">
        <v>294</v>
      </c>
      <c r="H244" s="19" t="s">
        <v>12</v>
      </c>
      <c r="I244" s="21">
        <v>73978.84</v>
      </c>
      <c r="J244" s="21">
        <v>1907031</v>
      </c>
      <c r="K244" s="21">
        <v>1525624.8</v>
      </c>
      <c r="L244" s="21">
        <v>307427.36</v>
      </c>
      <c r="M244" s="19" t="s">
        <v>19</v>
      </c>
      <c r="N244" s="22">
        <v>3.6</v>
      </c>
    </row>
    <row r="245" spans="1:14" x14ac:dyDescent="0.25">
      <c r="A245" s="23">
        <v>244</v>
      </c>
      <c r="B245" s="24">
        <v>42467</v>
      </c>
      <c r="C245" s="24">
        <v>42726</v>
      </c>
      <c r="D245" s="24" t="str">
        <f>IF(Operaciones!$C245-Operaciones!$B245&gt;=150,"Demorado","En Tiempo")</f>
        <v>Demorado</v>
      </c>
      <c r="E245" s="25" t="s">
        <v>20</v>
      </c>
      <c r="F245" s="25" t="s">
        <v>28</v>
      </c>
      <c r="G245" s="26">
        <v>278</v>
      </c>
      <c r="H245" s="25" t="s">
        <v>12</v>
      </c>
      <c r="I245" s="27">
        <v>56228.04</v>
      </c>
      <c r="J245" s="27">
        <v>1467561</v>
      </c>
      <c r="K245" s="27">
        <v>1174048.8</v>
      </c>
      <c r="L245" s="27">
        <v>237284.15999999995</v>
      </c>
      <c r="M245" s="25" t="s">
        <v>18</v>
      </c>
      <c r="N245" s="28">
        <v>4.5999999999999996</v>
      </c>
    </row>
    <row r="246" spans="1:14" x14ac:dyDescent="0.25">
      <c r="A246" s="17">
        <v>245</v>
      </c>
      <c r="B246" s="18">
        <v>42468</v>
      </c>
      <c r="C246" s="18">
        <v>42558</v>
      </c>
      <c r="D246" s="18" t="str">
        <f>IF(Operaciones!$C246-Operaciones!$B246&gt;=150,"Demorado","En Tiempo")</f>
        <v>En Tiempo</v>
      </c>
      <c r="E246" s="19" t="s">
        <v>21</v>
      </c>
      <c r="F246" s="19" t="s">
        <v>13</v>
      </c>
      <c r="G246" s="20">
        <v>233</v>
      </c>
      <c r="H246" s="19" t="s">
        <v>12</v>
      </c>
      <c r="I246" s="21">
        <v>46211.88</v>
      </c>
      <c r="J246" s="21">
        <v>1213082</v>
      </c>
      <c r="K246" s="21">
        <v>970465.6</v>
      </c>
      <c r="L246" s="21">
        <v>196404.52000000002</v>
      </c>
      <c r="M246" s="19" t="s">
        <v>16</v>
      </c>
      <c r="N246" s="22">
        <v>4.3</v>
      </c>
    </row>
    <row r="247" spans="1:14" x14ac:dyDescent="0.25">
      <c r="A247" s="23">
        <v>246</v>
      </c>
      <c r="B247" s="24">
        <v>42469</v>
      </c>
      <c r="C247" s="24">
        <v>42833</v>
      </c>
      <c r="D247" s="24" t="str">
        <f>IF(Operaciones!$C247-Operaciones!$B247&gt;=150,"Demorado","En Tiempo")</f>
        <v>Demorado</v>
      </c>
      <c r="E247" s="25" t="s">
        <v>20</v>
      </c>
      <c r="F247" s="25" t="s">
        <v>13</v>
      </c>
      <c r="G247" s="26">
        <v>284</v>
      </c>
      <c r="H247" s="25" t="s">
        <v>12</v>
      </c>
      <c r="I247" s="27">
        <v>76267.08</v>
      </c>
      <c r="J247" s="27">
        <v>1972587</v>
      </c>
      <c r="K247" s="27">
        <v>1578069.6</v>
      </c>
      <c r="L247" s="27">
        <v>318250.31999999989</v>
      </c>
      <c r="M247" s="25" t="s">
        <v>17</v>
      </c>
      <c r="N247" s="28">
        <v>5</v>
      </c>
    </row>
    <row r="248" spans="1:14" x14ac:dyDescent="0.25">
      <c r="A248" s="17">
        <v>247</v>
      </c>
      <c r="B248" s="18">
        <v>42469</v>
      </c>
      <c r="C248" s="18">
        <v>42713</v>
      </c>
      <c r="D248" s="18" t="str">
        <f>IF(Operaciones!$C248-Operaciones!$B248&gt;=150,"Demorado","En Tiempo")</f>
        <v>Demorado</v>
      </c>
      <c r="E248" s="19" t="s">
        <v>23</v>
      </c>
      <c r="F248" s="19" t="s">
        <v>29</v>
      </c>
      <c r="G248" s="20">
        <v>154</v>
      </c>
      <c r="H248" s="19" t="s">
        <v>12</v>
      </c>
      <c r="I248" s="21">
        <v>62586.080000000002</v>
      </c>
      <c r="J248" s="21">
        <v>1619012</v>
      </c>
      <c r="K248" s="21">
        <v>1295209.6000000001</v>
      </c>
      <c r="L248" s="21">
        <v>261216.31999999989</v>
      </c>
      <c r="M248" s="19" t="s">
        <v>17</v>
      </c>
      <c r="N248" s="22">
        <v>4</v>
      </c>
    </row>
    <row r="249" spans="1:14" x14ac:dyDescent="0.25">
      <c r="A249" s="23">
        <v>248</v>
      </c>
      <c r="B249" s="24">
        <v>42469</v>
      </c>
      <c r="C249" s="24">
        <v>42730</v>
      </c>
      <c r="D249" s="24" t="str">
        <f>IF(Operaciones!$C249-Operaciones!$B249&gt;=150,"Demorado","En Tiempo")</f>
        <v>Demorado</v>
      </c>
      <c r="E249" s="25" t="s">
        <v>20</v>
      </c>
      <c r="F249" s="25" t="s">
        <v>24</v>
      </c>
      <c r="G249" s="26">
        <v>131</v>
      </c>
      <c r="H249" s="25" t="s">
        <v>12</v>
      </c>
      <c r="I249" s="27">
        <v>33712.800000000003</v>
      </c>
      <c r="J249" s="27">
        <v>909605</v>
      </c>
      <c r="K249" s="27">
        <v>727684</v>
      </c>
      <c r="L249" s="27">
        <v>148208.20000000001</v>
      </c>
      <c r="M249" s="25" t="s">
        <v>15</v>
      </c>
      <c r="N249" s="28">
        <v>4.7</v>
      </c>
    </row>
    <row r="250" spans="1:14" x14ac:dyDescent="0.25">
      <c r="A250" s="17">
        <v>249</v>
      </c>
      <c r="B250" s="18">
        <v>42469</v>
      </c>
      <c r="C250" s="18">
        <v>42717</v>
      </c>
      <c r="D250" s="18" t="str">
        <f>IF(Operaciones!$C250-Operaciones!$B250&gt;=150,"Demorado","En Tiempo")</f>
        <v>Demorado</v>
      </c>
      <c r="E250" s="19" t="s">
        <v>23</v>
      </c>
      <c r="F250" s="19" t="s">
        <v>29</v>
      </c>
      <c r="G250" s="20">
        <v>218</v>
      </c>
      <c r="H250" s="19" t="s">
        <v>12</v>
      </c>
      <c r="I250" s="21">
        <v>80057.039999999994</v>
      </c>
      <c r="J250" s="21">
        <v>2062886</v>
      </c>
      <c r="K250" s="21">
        <v>1650308.8</v>
      </c>
      <c r="L250" s="21">
        <v>332520.15999999997</v>
      </c>
      <c r="M250" s="19" t="s">
        <v>16</v>
      </c>
      <c r="N250" s="22">
        <v>5</v>
      </c>
    </row>
    <row r="251" spans="1:14" x14ac:dyDescent="0.25">
      <c r="A251" s="23">
        <v>250</v>
      </c>
      <c r="B251" s="24">
        <v>42469</v>
      </c>
      <c r="C251" s="24">
        <v>42767</v>
      </c>
      <c r="D251" s="24" t="str">
        <f>IF(Operaciones!$C251-Operaciones!$B251&gt;=150,"Demorado","En Tiempo")</f>
        <v>Demorado</v>
      </c>
      <c r="E251" s="25" t="s">
        <v>20</v>
      </c>
      <c r="F251" s="25" t="s">
        <v>28</v>
      </c>
      <c r="G251" s="26">
        <v>169</v>
      </c>
      <c r="H251" s="25" t="s">
        <v>11</v>
      </c>
      <c r="I251" s="27">
        <v>29269</v>
      </c>
      <c r="J251" s="27">
        <v>783560</v>
      </c>
      <c r="K251" s="27">
        <v>626848</v>
      </c>
      <c r="L251" s="27">
        <v>127443</v>
      </c>
      <c r="M251" s="25" t="s">
        <v>15</v>
      </c>
      <c r="N251" s="28">
        <v>4.7</v>
      </c>
    </row>
    <row r="252" spans="1:14" x14ac:dyDescent="0.25">
      <c r="A252" s="17">
        <v>251</v>
      </c>
      <c r="B252" s="18">
        <v>42469</v>
      </c>
      <c r="C252" s="18">
        <v>42757</v>
      </c>
      <c r="D252" s="18" t="str">
        <f>IF(Operaciones!$C252-Operaciones!$B252&gt;=150,"Demorado","En Tiempo")</f>
        <v>Demorado</v>
      </c>
      <c r="E252" s="19" t="s">
        <v>22</v>
      </c>
      <c r="F252" s="19" t="s">
        <v>24</v>
      </c>
      <c r="G252" s="20">
        <v>118</v>
      </c>
      <c r="H252" s="19" t="s">
        <v>12</v>
      </c>
      <c r="I252" s="21">
        <v>44468.28</v>
      </c>
      <c r="J252" s="21">
        <v>1167117</v>
      </c>
      <c r="K252" s="21">
        <v>933693.6</v>
      </c>
      <c r="L252" s="21">
        <v>188955.12000000002</v>
      </c>
      <c r="M252" s="19" t="s">
        <v>15</v>
      </c>
      <c r="N252" s="22">
        <v>4.7</v>
      </c>
    </row>
    <row r="253" spans="1:14" x14ac:dyDescent="0.25">
      <c r="A253" s="23">
        <v>252</v>
      </c>
      <c r="B253" s="24">
        <v>42469</v>
      </c>
      <c r="C253" s="24">
        <v>42658</v>
      </c>
      <c r="D253" s="24" t="str">
        <f>IF(Operaciones!$C253-Operaciones!$B253&gt;=150,"Demorado","En Tiempo")</f>
        <v>Demorado</v>
      </c>
      <c r="E253" s="25" t="s">
        <v>22</v>
      </c>
      <c r="F253" s="25" t="s">
        <v>24</v>
      </c>
      <c r="G253" s="26">
        <v>164</v>
      </c>
      <c r="H253" s="25" t="s">
        <v>12</v>
      </c>
      <c r="I253" s="27">
        <v>64193.599999999999</v>
      </c>
      <c r="J253" s="27">
        <v>1658525</v>
      </c>
      <c r="K253" s="27">
        <v>1326820</v>
      </c>
      <c r="L253" s="27">
        <v>267511.40000000002</v>
      </c>
      <c r="M253" s="25" t="s">
        <v>18</v>
      </c>
      <c r="N253" s="28">
        <v>4.5999999999999996</v>
      </c>
    </row>
    <row r="254" spans="1:14" x14ac:dyDescent="0.25">
      <c r="A254" s="17">
        <v>253</v>
      </c>
      <c r="B254" s="18">
        <v>42470</v>
      </c>
      <c r="C254" s="18">
        <v>42590</v>
      </c>
      <c r="D254" s="18" t="str">
        <f>IF(Operaciones!$C254-Operaciones!$B254&gt;=150,"Demorado","En Tiempo")</f>
        <v>En Tiempo</v>
      </c>
      <c r="E254" s="19" t="s">
        <v>21</v>
      </c>
      <c r="F254" s="19" t="s">
        <v>29</v>
      </c>
      <c r="G254" s="20">
        <v>99</v>
      </c>
      <c r="H254" s="19" t="s">
        <v>11</v>
      </c>
      <c r="I254" s="21">
        <v>21671.24</v>
      </c>
      <c r="J254" s="21">
        <v>603691</v>
      </c>
      <c r="K254" s="21">
        <v>482952.8</v>
      </c>
      <c r="L254" s="21">
        <v>99066.96</v>
      </c>
      <c r="M254" s="19" t="s">
        <v>18</v>
      </c>
      <c r="N254" s="22">
        <v>4.3</v>
      </c>
    </row>
    <row r="255" spans="1:14" x14ac:dyDescent="0.25">
      <c r="A255" s="23">
        <v>254</v>
      </c>
      <c r="B255" s="24">
        <v>42470</v>
      </c>
      <c r="C255" s="24">
        <v>42672</v>
      </c>
      <c r="D255" s="24" t="str">
        <f>IF(Operaciones!$C255-Operaciones!$B255&gt;=150,"Demorado","En Tiempo")</f>
        <v>Demorado</v>
      </c>
      <c r="E255" s="25" t="s">
        <v>20</v>
      </c>
      <c r="F255" s="25" t="s">
        <v>29</v>
      </c>
      <c r="G255" s="26">
        <v>62</v>
      </c>
      <c r="H255" s="25" t="s">
        <v>11</v>
      </c>
      <c r="I255" s="27">
        <v>14284.56</v>
      </c>
      <c r="J255" s="27">
        <v>416174</v>
      </c>
      <c r="K255" s="27">
        <v>332939.2</v>
      </c>
      <c r="L255" s="27">
        <v>68950.239999999991</v>
      </c>
      <c r="M255" s="25" t="s">
        <v>15</v>
      </c>
      <c r="N255" s="28">
        <v>3.8</v>
      </c>
    </row>
    <row r="256" spans="1:14" x14ac:dyDescent="0.25">
      <c r="A256" s="17">
        <v>255</v>
      </c>
      <c r="B256" s="18">
        <v>42470</v>
      </c>
      <c r="C256" s="18">
        <v>42798</v>
      </c>
      <c r="D256" s="18" t="str">
        <f>IF(Operaciones!$C256-Operaciones!$B256&gt;=150,"Demorado","En Tiempo")</f>
        <v>Demorado</v>
      </c>
      <c r="E256" s="19" t="s">
        <v>22</v>
      </c>
      <c r="F256" s="19" t="s">
        <v>26</v>
      </c>
      <c r="G256" s="20">
        <v>43</v>
      </c>
      <c r="H256" s="19" t="s">
        <v>11</v>
      </c>
      <c r="I256" s="21">
        <v>16273.44</v>
      </c>
      <c r="J256" s="21">
        <v>461021</v>
      </c>
      <c r="K256" s="21">
        <v>368816.8</v>
      </c>
      <c r="L256" s="21">
        <v>75930.760000000009</v>
      </c>
      <c r="M256" s="19" t="s">
        <v>15</v>
      </c>
      <c r="N256" s="22">
        <v>4.4000000000000004</v>
      </c>
    </row>
    <row r="257" spans="1:14" x14ac:dyDescent="0.25">
      <c r="A257" s="23">
        <v>256</v>
      </c>
      <c r="B257" s="24">
        <v>42470</v>
      </c>
      <c r="C257" s="24">
        <v>42648</v>
      </c>
      <c r="D257" s="24" t="str">
        <f>IF(Operaciones!$C257-Operaciones!$B257&gt;=150,"Demorado","En Tiempo")</f>
        <v>Demorado</v>
      </c>
      <c r="E257" s="25" t="s">
        <v>22</v>
      </c>
      <c r="F257" s="25" t="s">
        <v>13</v>
      </c>
      <c r="G257" s="26">
        <v>233</v>
      </c>
      <c r="H257" s="25" t="s">
        <v>12</v>
      </c>
      <c r="I257" s="27">
        <v>63975.16</v>
      </c>
      <c r="J257" s="27">
        <v>1656789</v>
      </c>
      <c r="K257" s="27">
        <v>1325431.2</v>
      </c>
      <c r="L257" s="27">
        <v>267382.64</v>
      </c>
      <c r="M257" s="25" t="s">
        <v>14</v>
      </c>
      <c r="N257" s="28">
        <v>4</v>
      </c>
    </row>
    <row r="258" spans="1:14" x14ac:dyDescent="0.25">
      <c r="A258" s="17">
        <v>257</v>
      </c>
      <c r="B258" s="18">
        <v>42471</v>
      </c>
      <c r="C258" s="18">
        <v>42775</v>
      </c>
      <c r="D258" s="18" t="str">
        <f>IF(Operaciones!$C258-Operaciones!$B258&gt;=150,"Demorado","En Tiempo")</f>
        <v>Demorado</v>
      </c>
      <c r="E258" s="19" t="s">
        <v>23</v>
      </c>
      <c r="F258" s="19" t="s">
        <v>29</v>
      </c>
      <c r="G258" s="20">
        <v>256</v>
      </c>
      <c r="H258" s="19" t="s">
        <v>12</v>
      </c>
      <c r="I258" s="21">
        <v>48147.88</v>
      </c>
      <c r="J258" s="21">
        <v>1257182</v>
      </c>
      <c r="K258" s="21">
        <v>1005745.6</v>
      </c>
      <c r="L258" s="21">
        <v>203288.52000000002</v>
      </c>
      <c r="M258" s="19" t="s">
        <v>14</v>
      </c>
      <c r="N258" s="22">
        <v>4.5</v>
      </c>
    </row>
    <row r="259" spans="1:14" x14ac:dyDescent="0.25">
      <c r="A259" s="23">
        <v>258</v>
      </c>
      <c r="B259" s="24">
        <v>42471</v>
      </c>
      <c r="C259" s="24">
        <v>42779</v>
      </c>
      <c r="D259" s="24" t="str">
        <f>IF(Operaciones!$C259-Operaciones!$B259&gt;=150,"Demorado","En Tiempo")</f>
        <v>Demorado</v>
      </c>
      <c r="E259" s="25" t="s">
        <v>22</v>
      </c>
      <c r="F259" s="25" t="s">
        <v>29</v>
      </c>
      <c r="G259" s="26">
        <v>235</v>
      </c>
      <c r="H259" s="25" t="s">
        <v>12</v>
      </c>
      <c r="I259" s="27">
        <v>43189.919999999998</v>
      </c>
      <c r="J259" s="27">
        <v>1136133</v>
      </c>
      <c r="K259" s="27">
        <v>908906.4</v>
      </c>
      <c r="L259" s="27">
        <v>184036.68</v>
      </c>
      <c r="M259" s="25" t="s">
        <v>18</v>
      </c>
      <c r="N259" s="28">
        <v>4.9000000000000004</v>
      </c>
    </row>
    <row r="260" spans="1:14" x14ac:dyDescent="0.25">
      <c r="A260" s="17">
        <v>259</v>
      </c>
      <c r="B260" s="18">
        <v>42471</v>
      </c>
      <c r="C260" s="18">
        <v>42792</v>
      </c>
      <c r="D260" s="18" t="str">
        <f>IF(Operaciones!$C260-Operaciones!$B260&gt;=150,"Demorado","En Tiempo")</f>
        <v>Demorado</v>
      </c>
      <c r="E260" s="19" t="s">
        <v>20</v>
      </c>
      <c r="F260" s="19" t="s">
        <v>25</v>
      </c>
      <c r="G260" s="20">
        <v>135</v>
      </c>
      <c r="H260" s="19" t="s">
        <v>12</v>
      </c>
      <c r="I260" s="21">
        <v>46707.48</v>
      </c>
      <c r="J260" s="21">
        <v>1219697</v>
      </c>
      <c r="K260" s="21">
        <v>975757.6</v>
      </c>
      <c r="L260" s="21">
        <v>197231.92</v>
      </c>
      <c r="M260" s="19" t="s">
        <v>19</v>
      </c>
      <c r="N260" s="22">
        <v>5</v>
      </c>
    </row>
    <row r="261" spans="1:14" x14ac:dyDescent="0.25">
      <c r="A261" s="23">
        <v>260</v>
      </c>
      <c r="B261" s="24">
        <v>42472</v>
      </c>
      <c r="C261" s="24">
        <v>42713</v>
      </c>
      <c r="D261" s="24" t="str">
        <f>IF(Operaciones!$C261-Operaciones!$B261&gt;=150,"Demorado","En Tiempo")</f>
        <v>Demorado</v>
      </c>
      <c r="E261" s="25" t="s">
        <v>23</v>
      </c>
      <c r="F261" s="25" t="s">
        <v>29</v>
      </c>
      <c r="G261" s="26">
        <v>253</v>
      </c>
      <c r="H261" s="25" t="s">
        <v>12</v>
      </c>
      <c r="I261" s="27">
        <v>68978.559999999998</v>
      </c>
      <c r="J261" s="27">
        <v>1786499</v>
      </c>
      <c r="K261" s="27">
        <v>1429199.2</v>
      </c>
      <c r="L261" s="27">
        <v>288321.24000000005</v>
      </c>
      <c r="M261" s="25" t="s">
        <v>19</v>
      </c>
      <c r="N261" s="28">
        <v>4.5</v>
      </c>
    </row>
    <row r="262" spans="1:14" x14ac:dyDescent="0.25">
      <c r="A262" s="17">
        <v>261</v>
      </c>
      <c r="B262" s="18">
        <v>42472</v>
      </c>
      <c r="C262" s="18">
        <v>42832</v>
      </c>
      <c r="D262" s="18" t="str">
        <f>IF(Operaciones!$C262-Operaciones!$B262&gt;=150,"Demorado","En Tiempo")</f>
        <v>Demorado</v>
      </c>
      <c r="E262" s="19" t="s">
        <v>23</v>
      </c>
      <c r="F262" s="19" t="s">
        <v>29</v>
      </c>
      <c r="G262" s="20">
        <v>196</v>
      </c>
      <c r="H262" s="19" t="s">
        <v>12</v>
      </c>
      <c r="I262" s="21">
        <v>43106.32</v>
      </c>
      <c r="J262" s="21">
        <v>1143593</v>
      </c>
      <c r="K262" s="21">
        <v>914874.4</v>
      </c>
      <c r="L262" s="21">
        <v>185612.27999999997</v>
      </c>
      <c r="M262" s="19" t="s">
        <v>16</v>
      </c>
      <c r="N262" s="22">
        <v>4.9000000000000004</v>
      </c>
    </row>
    <row r="263" spans="1:14" x14ac:dyDescent="0.25">
      <c r="A263" s="23">
        <v>262</v>
      </c>
      <c r="B263" s="24">
        <v>42472</v>
      </c>
      <c r="C263" s="24">
        <v>42627</v>
      </c>
      <c r="D263" s="24" t="str">
        <f>IF(Operaciones!$C263-Operaciones!$B263&gt;=150,"Demorado","En Tiempo")</f>
        <v>Demorado</v>
      </c>
      <c r="E263" s="25" t="s">
        <v>20</v>
      </c>
      <c r="F263" s="25" t="s">
        <v>27</v>
      </c>
      <c r="G263" s="26">
        <v>175</v>
      </c>
      <c r="H263" s="25" t="s">
        <v>12</v>
      </c>
      <c r="I263" s="27">
        <v>57078.16</v>
      </c>
      <c r="J263" s="27">
        <v>1486114</v>
      </c>
      <c r="K263" s="27">
        <v>1188891.2</v>
      </c>
      <c r="L263" s="27">
        <v>240144.64000000004</v>
      </c>
      <c r="M263" s="25" t="s">
        <v>19</v>
      </c>
      <c r="N263" s="28">
        <v>4.4000000000000004</v>
      </c>
    </row>
    <row r="264" spans="1:14" x14ac:dyDescent="0.25">
      <c r="A264" s="17">
        <v>263</v>
      </c>
      <c r="B264" s="18">
        <v>42473</v>
      </c>
      <c r="C264" s="18">
        <v>42588</v>
      </c>
      <c r="D264" s="18" t="str">
        <f>IF(Operaciones!$C264-Operaciones!$B264&gt;=150,"Demorado","En Tiempo")</f>
        <v>En Tiempo</v>
      </c>
      <c r="E264" s="19" t="s">
        <v>22</v>
      </c>
      <c r="F264" s="19" t="s">
        <v>28</v>
      </c>
      <c r="G264" s="20">
        <v>237</v>
      </c>
      <c r="H264" s="19" t="s">
        <v>12</v>
      </c>
      <c r="I264" s="21">
        <v>39442.519999999997</v>
      </c>
      <c r="J264" s="21">
        <v>1043473</v>
      </c>
      <c r="K264" s="21">
        <v>834778.4</v>
      </c>
      <c r="L264" s="21">
        <v>169252.08</v>
      </c>
      <c r="M264" s="19" t="s">
        <v>18</v>
      </c>
      <c r="N264" s="22">
        <v>4.5</v>
      </c>
    </row>
    <row r="265" spans="1:14" x14ac:dyDescent="0.25">
      <c r="A265" s="23">
        <v>264</v>
      </c>
      <c r="B265" s="24">
        <v>42474</v>
      </c>
      <c r="C265" s="24">
        <v>42796</v>
      </c>
      <c r="D265" s="24" t="str">
        <f>IF(Operaciones!$C265-Operaciones!$B265&gt;=150,"Demorado","En Tiempo")</f>
        <v>Demorado</v>
      </c>
      <c r="E265" s="25" t="s">
        <v>21</v>
      </c>
      <c r="F265" s="25" t="s">
        <v>13</v>
      </c>
      <c r="G265" s="26">
        <v>253</v>
      </c>
      <c r="H265" s="25" t="s">
        <v>12</v>
      </c>
      <c r="I265" s="27">
        <v>69716.479999999996</v>
      </c>
      <c r="J265" s="27">
        <v>1807397</v>
      </c>
      <c r="K265" s="27">
        <v>1445917.6</v>
      </c>
      <c r="L265" s="27">
        <v>291762.91999999993</v>
      </c>
      <c r="M265" s="25" t="s">
        <v>17</v>
      </c>
      <c r="N265" s="28">
        <v>4</v>
      </c>
    </row>
    <row r="266" spans="1:14" x14ac:dyDescent="0.25">
      <c r="A266" s="17">
        <v>265</v>
      </c>
      <c r="B266" s="18">
        <v>42474</v>
      </c>
      <c r="C266" s="18">
        <v>42695</v>
      </c>
      <c r="D266" s="18" t="str">
        <f>IF(Operaciones!$C266-Operaciones!$B266&gt;=150,"Demorado","En Tiempo")</f>
        <v>Demorado</v>
      </c>
      <c r="E266" s="19" t="s">
        <v>20</v>
      </c>
      <c r="F266" s="19" t="s">
        <v>13</v>
      </c>
      <c r="G266" s="20">
        <v>102</v>
      </c>
      <c r="H266" s="19" t="s">
        <v>12</v>
      </c>
      <c r="I266" s="21">
        <v>35880.199999999997</v>
      </c>
      <c r="J266" s="21">
        <v>963740</v>
      </c>
      <c r="K266" s="21">
        <v>770992</v>
      </c>
      <c r="L266" s="21">
        <v>156867.79999999999</v>
      </c>
      <c r="M266" s="19" t="s">
        <v>19</v>
      </c>
      <c r="N266" s="22">
        <v>4.4000000000000004</v>
      </c>
    </row>
    <row r="267" spans="1:14" x14ac:dyDescent="0.25">
      <c r="A267" s="23">
        <v>266</v>
      </c>
      <c r="B267" s="24">
        <v>42474</v>
      </c>
      <c r="C267" s="24">
        <v>42629</v>
      </c>
      <c r="D267" s="24" t="str">
        <f>IF(Operaciones!$C267-Operaciones!$B267&gt;=150,"Demorado","En Tiempo")</f>
        <v>Demorado</v>
      </c>
      <c r="E267" s="25" t="s">
        <v>22</v>
      </c>
      <c r="F267" s="25" t="s">
        <v>13</v>
      </c>
      <c r="G267" s="26">
        <v>209</v>
      </c>
      <c r="H267" s="25" t="s">
        <v>12</v>
      </c>
      <c r="I267" s="27">
        <v>44217.68</v>
      </c>
      <c r="J267" s="27">
        <v>1162277</v>
      </c>
      <c r="K267" s="27">
        <v>929821.6</v>
      </c>
      <c r="L267" s="27">
        <v>188237.72000000003</v>
      </c>
      <c r="M267" s="25" t="s">
        <v>17</v>
      </c>
      <c r="N267" s="28">
        <v>4.8</v>
      </c>
    </row>
    <row r="268" spans="1:14" x14ac:dyDescent="0.25">
      <c r="A268" s="17">
        <v>267</v>
      </c>
      <c r="B268" s="18">
        <v>42474</v>
      </c>
      <c r="C268" s="18">
        <v>42640</v>
      </c>
      <c r="D268" s="18" t="str">
        <f>IF(Operaciones!$C268-Operaciones!$B268&gt;=150,"Demorado","En Tiempo")</f>
        <v>Demorado</v>
      </c>
      <c r="E268" s="19" t="s">
        <v>21</v>
      </c>
      <c r="F268" s="19" t="s">
        <v>27</v>
      </c>
      <c r="G268" s="20">
        <v>199</v>
      </c>
      <c r="H268" s="19" t="s">
        <v>12</v>
      </c>
      <c r="I268" s="21">
        <v>50679.64</v>
      </c>
      <c r="J268" s="21">
        <v>1327601</v>
      </c>
      <c r="K268" s="21">
        <v>1062080.8</v>
      </c>
      <c r="L268" s="21">
        <v>214840.55999999994</v>
      </c>
      <c r="M268" s="19" t="s">
        <v>14</v>
      </c>
      <c r="N268" s="22">
        <v>4.3</v>
      </c>
    </row>
    <row r="269" spans="1:14" x14ac:dyDescent="0.25">
      <c r="A269" s="23">
        <v>268</v>
      </c>
      <c r="B269" s="24">
        <v>42475</v>
      </c>
      <c r="C269" s="24">
        <v>42781</v>
      </c>
      <c r="D269" s="24" t="str">
        <f>IF(Operaciones!$C269-Operaciones!$B269&gt;=150,"Demorado","En Tiempo")</f>
        <v>Demorado</v>
      </c>
      <c r="E269" s="25" t="s">
        <v>22</v>
      </c>
      <c r="F269" s="25" t="s">
        <v>28</v>
      </c>
      <c r="G269" s="26">
        <v>146</v>
      </c>
      <c r="H269" s="25" t="s">
        <v>12</v>
      </c>
      <c r="I269" s="27">
        <v>38041</v>
      </c>
      <c r="J269" s="27">
        <v>1004735</v>
      </c>
      <c r="K269" s="27">
        <v>803788</v>
      </c>
      <c r="L269" s="27">
        <v>162906</v>
      </c>
      <c r="M269" s="25" t="s">
        <v>18</v>
      </c>
      <c r="N269" s="28">
        <v>4.4000000000000004</v>
      </c>
    </row>
    <row r="270" spans="1:14" x14ac:dyDescent="0.25">
      <c r="A270" s="17">
        <v>269</v>
      </c>
      <c r="B270" s="18">
        <v>42475</v>
      </c>
      <c r="C270" s="18">
        <v>42614</v>
      </c>
      <c r="D270" s="18" t="str">
        <f>IF(Operaciones!$C270-Operaciones!$B270&gt;=150,"Demorado","En Tiempo")</f>
        <v>En Tiempo</v>
      </c>
      <c r="E270" s="19" t="s">
        <v>22</v>
      </c>
      <c r="F270" s="19" t="s">
        <v>26</v>
      </c>
      <c r="G270" s="20">
        <v>49</v>
      </c>
      <c r="H270" s="19" t="s">
        <v>11</v>
      </c>
      <c r="I270" s="21">
        <v>17219.52</v>
      </c>
      <c r="J270" s="21">
        <v>483373</v>
      </c>
      <c r="K270" s="21">
        <v>386698.4</v>
      </c>
      <c r="L270" s="21">
        <v>79455.079999999973</v>
      </c>
      <c r="M270" s="19" t="s">
        <v>18</v>
      </c>
      <c r="N270" s="22">
        <v>4.7</v>
      </c>
    </row>
    <row r="271" spans="1:14" x14ac:dyDescent="0.25">
      <c r="A271" s="23">
        <v>270</v>
      </c>
      <c r="B271" s="24">
        <v>42475</v>
      </c>
      <c r="C271" s="24">
        <v>42674</v>
      </c>
      <c r="D271" s="24" t="str">
        <f>IF(Operaciones!$C271-Operaciones!$B271&gt;=150,"Demorado","En Tiempo")</f>
        <v>Demorado</v>
      </c>
      <c r="E271" s="25" t="s">
        <v>20</v>
      </c>
      <c r="F271" s="25" t="s">
        <v>28</v>
      </c>
      <c r="G271" s="26">
        <v>220</v>
      </c>
      <c r="H271" s="25" t="s">
        <v>12</v>
      </c>
      <c r="I271" s="27">
        <v>53099.24</v>
      </c>
      <c r="J271" s="27">
        <v>1379391</v>
      </c>
      <c r="K271" s="27">
        <v>1103512.8</v>
      </c>
      <c r="L271" s="27">
        <v>222778.95999999996</v>
      </c>
      <c r="M271" s="25" t="s">
        <v>16</v>
      </c>
      <c r="N271" s="28">
        <v>4</v>
      </c>
    </row>
    <row r="272" spans="1:14" x14ac:dyDescent="0.25">
      <c r="A272" s="17">
        <v>271</v>
      </c>
      <c r="B272" s="18">
        <v>42475</v>
      </c>
      <c r="C272" s="18">
        <v>42737</v>
      </c>
      <c r="D272" s="18" t="str">
        <f>IF(Operaciones!$C272-Operaciones!$B272&gt;=150,"Demorado","En Tiempo")</f>
        <v>Demorado</v>
      </c>
      <c r="E272" s="19" t="s">
        <v>22</v>
      </c>
      <c r="F272" s="19" t="s">
        <v>29</v>
      </c>
      <c r="G272" s="20">
        <v>233</v>
      </c>
      <c r="H272" s="19" t="s">
        <v>12</v>
      </c>
      <c r="I272" s="21">
        <v>42665.24</v>
      </c>
      <c r="J272" s="21">
        <v>1129766</v>
      </c>
      <c r="K272" s="21">
        <v>903812.8</v>
      </c>
      <c r="L272" s="21">
        <v>183287.95999999996</v>
      </c>
      <c r="M272" s="19" t="s">
        <v>17</v>
      </c>
      <c r="N272" s="22">
        <v>3.8</v>
      </c>
    </row>
    <row r="273" spans="1:14" x14ac:dyDescent="0.25">
      <c r="A273" s="23">
        <v>272</v>
      </c>
      <c r="B273" s="24">
        <v>42475</v>
      </c>
      <c r="C273" s="24">
        <v>42616</v>
      </c>
      <c r="D273" s="24" t="str">
        <f>IF(Operaciones!$C273-Operaciones!$B273&gt;=150,"Demorado","En Tiempo")</f>
        <v>En Tiempo</v>
      </c>
      <c r="E273" s="25" t="s">
        <v>20</v>
      </c>
      <c r="F273" s="25" t="s">
        <v>24</v>
      </c>
      <c r="G273" s="26">
        <v>267</v>
      </c>
      <c r="H273" s="25" t="s">
        <v>12</v>
      </c>
      <c r="I273" s="27">
        <v>95272.4</v>
      </c>
      <c r="J273" s="27">
        <v>2445695</v>
      </c>
      <c r="K273" s="27">
        <v>1956556</v>
      </c>
      <c r="L273" s="27">
        <v>393866.6</v>
      </c>
      <c r="M273" s="25" t="s">
        <v>14</v>
      </c>
      <c r="N273" s="28">
        <v>4.0999999999999996</v>
      </c>
    </row>
    <row r="274" spans="1:14" x14ac:dyDescent="0.25">
      <c r="A274" s="17">
        <v>273</v>
      </c>
      <c r="B274" s="18">
        <v>42475</v>
      </c>
      <c r="C274" s="18">
        <v>42780</v>
      </c>
      <c r="D274" s="18" t="str">
        <f>IF(Operaciones!$C274-Operaciones!$B274&gt;=150,"Demorado","En Tiempo")</f>
        <v>Demorado</v>
      </c>
      <c r="E274" s="19" t="s">
        <v>22</v>
      </c>
      <c r="F274" s="19" t="s">
        <v>29</v>
      </c>
      <c r="G274" s="20">
        <v>115</v>
      </c>
      <c r="H274" s="19" t="s">
        <v>11</v>
      </c>
      <c r="I274" s="21">
        <v>28180.2</v>
      </c>
      <c r="J274" s="21">
        <v>759365</v>
      </c>
      <c r="K274" s="21">
        <v>607492</v>
      </c>
      <c r="L274" s="21">
        <v>123692.8</v>
      </c>
      <c r="M274" s="19" t="s">
        <v>16</v>
      </c>
      <c r="N274" s="22">
        <v>3.9</v>
      </c>
    </row>
    <row r="275" spans="1:14" x14ac:dyDescent="0.25">
      <c r="A275" s="23">
        <v>274</v>
      </c>
      <c r="B275" s="24">
        <v>42475</v>
      </c>
      <c r="C275" s="24">
        <v>42811</v>
      </c>
      <c r="D275" s="24" t="str">
        <f>IF(Operaciones!$C275-Operaciones!$B275&gt;=150,"Demorado","En Tiempo")</f>
        <v>Demorado</v>
      </c>
      <c r="E275" s="25" t="s">
        <v>22</v>
      </c>
      <c r="F275" s="25" t="s">
        <v>24</v>
      </c>
      <c r="G275" s="26">
        <v>110</v>
      </c>
      <c r="H275" s="25" t="s">
        <v>12</v>
      </c>
      <c r="I275" s="27">
        <v>43113.2</v>
      </c>
      <c r="J275" s="27">
        <v>1139365</v>
      </c>
      <c r="K275" s="27">
        <v>911492</v>
      </c>
      <c r="L275" s="27">
        <v>184759.8</v>
      </c>
      <c r="M275" s="25" t="s">
        <v>17</v>
      </c>
      <c r="N275" s="28">
        <v>4.8</v>
      </c>
    </row>
    <row r="276" spans="1:14" x14ac:dyDescent="0.25">
      <c r="A276" s="17">
        <v>275</v>
      </c>
      <c r="B276" s="18">
        <v>42476</v>
      </c>
      <c r="C276" s="18">
        <v>42694</v>
      </c>
      <c r="D276" s="18" t="str">
        <f>IF(Operaciones!$C276-Operaciones!$B276&gt;=150,"Demorado","En Tiempo")</f>
        <v>Demorado</v>
      </c>
      <c r="E276" s="19" t="s">
        <v>22</v>
      </c>
      <c r="F276" s="19" t="s">
        <v>27</v>
      </c>
      <c r="G276" s="20">
        <v>189</v>
      </c>
      <c r="H276" s="19" t="s">
        <v>12</v>
      </c>
      <c r="I276" s="21">
        <v>42112.959999999999</v>
      </c>
      <c r="J276" s="21">
        <v>1115934</v>
      </c>
      <c r="K276" s="21">
        <v>892747.2</v>
      </c>
      <c r="L276" s="21">
        <v>181073.84000000005</v>
      </c>
      <c r="M276" s="19" t="s">
        <v>15</v>
      </c>
      <c r="N276" s="22">
        <v>4.5999999999999996</v>
      </c>
    </row>
    <row r="277" spans="1:14" x14ac:dyDescent="0.25">
      <c r="A277" s="23">
        <v>276</v>
      </c>
      <c r="B277" s="24">
        <v>42477</v>
      </c>
      <c r="C277" s="24">
        <v>42691</v>
      </c>
      <c r="D277" s="24" t="str">
        <f>IF(Operaciones!$C277-Operaciones!$B277&gt;=150,"Demorado","En Tiempo")</f>
        <v>Demorado</v>
      </c>
      <c r="E277" s="25" t="s">
        <v>21</v>
      </c>
      <c r="F277" s="25" t="s">
        <v>29</v>
      </c>
      <c r="G277" s="26">
        <v>106</v>
      </c>
      <c r="H277" s="25" t="s">
        <v>12</v>
      </c>
      <c r="I277" s="27">
        <v>40527</v>
      </c>
      <c r="J277" s="27">
        <v>1075985</v>
      </c>
      <c r="K277" s="27">
        <v>860788</v>
      </c>
      <c r="L277" s="27">
        <v>174670</v>
      </c>
      <c r="M277" s="25" t="s">
        <v>15</v>
      </c>
      <c r="N277" s="28">
        <v>4.2</v>
      </c>
    </row>
    <row r="278" spans="1:14" x14ac:dyDescent="0.25">
      <c r="A278" s="17">
        <v>277</v>
      </c>
      <c r="B278" s="18">
        <v>42477</v>
      </c>
      <c r="C278" s="18">
        <v>42741</v>
      </c>
      <c r="D278" s="18" t="str">
        <f>IF(Operaciones!$C278-Operaciones!$B278&gt;=150,"Demorado","En Tiempo")</f>
        <v>Demorado</v>
      </c>
      <c r="E278" s="19" t="s">
        <v>22</v>
      </c>
      <c r="F278" s="19" t="s">
        <v>27</v>
      </c>
      <c r="G278" s="20">
        <v>206</v>
      </c>
      <c r="H278" s="19" t="s">
        <v>12</v>
      </c>
      <c r="I278" s="21">
        <v>80651.44</v>
      </c>
      <c r="J278" s="21">
        <v>2075071</v>
      </c>
      <c r="K278" s="21">
        <v>1660056.8</v>
      </c>
      <c r="L278" s="21">
        <v>334362.75999999995</v>
      </c>
      <c r="M278" s="19" t="s">
        <v>17</v>
      </c>
      <c r="N278" s="22">
        <v>5</v>
      </c>
    </row>
    <row r="279" spans="1:14" x14ac:dyDescent="0.25">
      <c r="A279" s="23">
        <v>278</v>
      </c>
      <c r="B279" s="24">
        <v>42477</v>
      </c>
      <c r="C279" s="24">
        <v>42607</v>
      </c>
      <c r="D279" s="24" t="str">
        <f>IF(Operaciones!$C279-Operaciones!$B279&gt;=150,"Demorado","En Tiempo")</f>
        <v>En Tiempo</v>
      </c>
      <c r="E279" s="25" t="s">
        <v>23</v>
      </c>
      <c r="F279" s="25" t="s">
        <v>28</v>
      </c>
      <c r="G279" s="26">
        <v>118</v>
      </c>
      <c r="H279" s="25" t="s">
        <v>12</v>
      </c>
      <c r="I279" s="27">
        <v>32910</v>
      </c>
      <c r="J279" s="27">
        <v>890235</v>
      </c>
      <c r="K279" s="27">
        <v>712188</v>
      </c>
      <c r="L279" s="27">
        <v>145137</v>
      </c>
      <c r="M279" s="25" t="s">
        <v>14</v>
      </c>
      <c r="N279" s="28">
        <v>4.5</v>
      </c>
    </row>
    <row r="280" spans="1:14" x14ac:dyDescent="0.25">
      <c r="A280" s="17">
        <v>279</v>
      </c>
      <c r="B280" s="18">
        <v>42478</v>
      </c>
      <c r="C280" s="18">
        <v>42792</v>
      </c>
      <c r="D280" s="18" t="str">
        <f>IF(Operaciones!$C280-Operaciones!$B280&gt;=150,"Demorado","En Tiempo")</f>
        <v>Demorado</v>
      </c>
      <c r="E280" s="19" t="s">
        <v>23</v>
      </c>
      <c r="F280" s="19" t="s">
        <v>24</v>
      </c>
      <c r="G280" s="20">
        <v>240</v>
      </c>
      <c r="H280" s="19" t="s">
        <v>12</v>
      </c>
      <c r="I280" s="21">
        <v>55905.24</v>
      </c>
      <c r="J280" s="21">
        <v>1451441</v>
      </c>
      <c r="K280" s="21">
        <v>1161152.8</v>
      </c>
      <c r="L280" s="21">
        <v>234382.95999999996</v>
      </c>
      <c r="M280" s="19" t="s">
        <v>18</v>
      </c>
      <c r="N280" s="22">
        <v>4.5</v>
      </c>
    </row>
    <row r="281" spans="1:14" x14ac:dyDescent="0.25">
      <c r="A281" s="23">
        <v>280</v>
      </c>
      <c r="B281" s="24">
        <v>42478</v>
      </c>
      <c r="C281" s="24">
        <v>42607</v>
      </c>
      <c r="D281" s="24" t="str">
        <f>IF(Operaciones!$C281-Operaciones!$B281&gt;=150,"Demorado","En Tiempo")</f>
        <v>En Tiempo</v>
      </c>
      <c r="E281" s="25" t="s">
        <v>22</v>
      </c>
      <c r="F281" s="25" t="s">
        <v>28</v>
      </c>
      <c r="G281" s="26">
        <v>148</v>
      </c>
      <c r="H281" s="25" t="s">
        <v>12</v>
      </c>
      <c r="I281" s="27">
        <v>34629.160000000003</v>
      </c>
      <c r="J281" s="27">
        <v>918289</v>
      </c>
      <c r="K281" s="27">
        <v>734631.2</v>
      </c>
      <c r="L281" s="27">
        <v>149028.64000000004</v>
      </c>
      <c r="M281" s="25" t="s">
        <v>15</v>
      </c>
      <c r="N281" s="28">
        <v>4.8</v>
      </c>
    </row>
    <row r="282" spans="1:14" x14ac:dyDescent="0.25">
      <c r="A282" s="17">
        <v>281</v>
      </c>
      <c r="B282" s="18">
        <v>42478</v>
      </c>
      <c r="C282" s="18">
        <v>42838</v>
      </c>
      <c r="D282" s="18" t="str">
        <f>IF(Operaciones!$C282-Operaciones!$B282&gt;=150,"Demorado","En Tiempo")</f>
        <v>Demorado</v>
      </c>
      <c r="E282" s="19" t="s">
        <v>21</v>
      </c>
      <c r="F282" s="19" t="s">
        <v>27</v>
      </c>
      <c r="G282" s="20">
        <v>253</v>
      </c>
      <c r="H282" s="19" t="s">
        <v>12</v>
      </c>
      <c r="I282" s="21">
        <v>42255.12</v>
      </c>
      <c r="J282" s="21">
        <v>1117763</v>
      </c>
      <c r="K282" s="21">
        <v>894210.4</v>
      </c>
      <c r="L282" s="21">
        <v>181297.47999999998</v>
      </c>
      <c r="M282" s="19" t="s">
        <v>14</v>
      </c>
      <c r="N282" s="22">
        <v>4.3</v>
      </c>
    </row>
    <row r="283" spans="1:14" x14ac:dyDescent="0.25">
      <c r="A283" s="23">
        <v>282</v>
      </c>
      <c r="B283" s="24">
        <v>42478</v>
      </c>
      <c r="C283" s="24">
        <v>42732</v>
      </c>
      <c r="D283" s="24" t="str">
        <f>IF(Operaciones!$C283-Operaciones!$B283&gt;=150,"Demorado","En Tiempo")</f>
        <v>Demorado</v>
      </c>
      <c r="E283" s="25" t="s">
        <v>23</v>
      </c>
      <c r="F283" s="25" t="s">
        <v>29</v>
      </c>
      <c r="G283" s="26">
        <v>282</v>
      </c>
      <c r="H283" s="25" t="s">
        <v>12</v>
      </c>
      <c r="I283" s="27">
        <v>100710.2</v>
      </c>
      <c r="J283" s="27">
        <v>2570990</v>
      </c>
      <c r="K283" s="27">
        <v>2056792</v>
      </c>
      <c r="L283" s="27">
        <v>413487.8</v>
      </c>
      <c r="M283" s="25" t="s">
        <v>17</v>
      </c>
      <c r="N283" s="28">
        <v>4.9000000000000004</v>
      </c>
    </row>
    <row r="284" spans="1:14" x14ac:dyDescent="0.25">
      <c r="A284" s="17">
        <v>283</v>
      </c>
      <c r="B284" s="18">
        <v>42478</v>
      </c>
      <c r="C284" s="18">
        <v>42701</v>
      </c>
      <c r="D284" s="18" t="str">
        <f>IF(Operaciones!$C284-Operaciones!$B284&gt;=150,"Demorado","En Tiempo")</f>
        <v>Demorado</v>
      </c>
      <c r="E284" s="19" t="s">
        <v>22</v>
      </c>
      <c r="F284" s="19" t="s">
        <v>27</v>
      </c>
      <c r="G284" s="20">
        <v>130</v>
      </c>
      <c r="H284" s="19" t="s">
        <v>12</v>
      </c>
      <c r="I284" s="21">
        <v>52706.92</v>
      </c>
      <c r="J284" s="21">
        <v>1372783</v>
      </c>
      <c r="K284" s="21">
        <v>1098226.3999999999</v>
      </c>
      <c r="L284" s="21">
        <v>221849.68000000011</v>
      </c>
      <c r="M284" s="19" t="s">
        <v>15</v>
      </c>
      <c r="N284" s="22">
        <v>4.5999999999999996</v>
      </c>
    </row>
    <row r="285" spans="1:14" x14ac:dyDescent="0.25">
      <c r="A285" s="23">
        <v>284</v>
      </c>
      <c r="B285" s="24">
        <v>42479</v>
      </c>
      <c r="C285" s="24">
        <v>42663</v>
      </c>
      <c r="D285" s="24" t="str">
        <f>IF(Operaciones!$C285-Operaciones!$B285&gt;=150,"Demorado","En Tiempo")</f>
        <v>Demorado</v>
      </c>
      <c r="E285" s="25" t="s">
        <v>22</v>
      </c>
      <c r="F285" s="25" t="s">
        <v>28</v>
      </c>
      <c r="G285" s="26">
        <v>256</v>
      </c>
      <c r="H285" s="25" t="s">
        <v>12</v>
      </c>
      <c r="I285" s="27">
        <v>95465.919999999998</v>
      </c>
      <c r="J285" s="27">
        <v>2441383</v>
      </c>
      <c r="K285" s="27">
        <v>1953106.4</v>
      </c>
      <c r="L285" s="27">
        <v>392810.68000000011</v>
      </c>
      <c r="M285" s="25" t="s">
        <v>19</v>
      </c>
      <c r="N285" s="28">
        <v>3.6</v>
      </c>
    </row>
    <row r="286" spans="1:14" x14ac:dyDescent="0.25">
      <c r="A286" s="17">
        <v>285</v>
      </c>
      <c r="B286" s="18">
        <v>42479</v>
      </c>
      <c r="C286" s="18">
        <v>42745</v>
      </c>
      <c r="D286" s="18" t="str">
        <f>IF(Operaciones!$C286-Operaciones!$B286&gt;=150,"Demorado","En Tiempo")</f>
        <v>Demorado</v>
      </c>
      <c r="E286" s="19" t="s">
        <v>23</v>
      </c>
      <c r="F286" s="19" t="s">
        <v>26</v>
      </c>
      <c r="G286" s="20">
        <v>140</v>
      </c>
      <c r="H286" s="19" t="s">
        <v>11</v>
      </c>
      <c r="I286" s="21">
        <v>27432.48</v>
      </c>
      <c r="J286" s="21">
        <v>749197</v>
      </c>
      <c r="K286" s="21">
        <v>599357.6</v>
      </c>
      <c r="L286" s="21">
        <v>122406.92000000003</v>
      </c>
      <c r="M286" s="19" t="s">
        <v>17</v>
      </c>
      <c r="N286" s="22">
        <v>4.2</v>
      </c>
    </row>
    <row r="287" spans="1:14" x14ac:dyDescent="0.25">
      <c r="A287" s="23">
        <v>286</v>
      </c>
      <c r="B287" s="24">
        <v>42479</v>
      </c>
      <c r="C287" s="24">
        <v>42759</v>
      </c>
      <c r="D287" s="24" t="str">
        <f>IF(Operaciones!$C287-Operaciones!$B287&gt;=150,"Demorado","En Tiempo")</f>
        <v>Demorado</v>
      </c>
      <c r="E287" s="25" t="s">
        <v>23</v>
      </c>
      <c r="F287" s="25" t="s">
        <v>24</v>
      </c>
      <c r="G287" s="26">
        <v>59</v>
      </c>
      <c r="H287" s="25" t="s">
        <v>11</v>
      </c>
      <c r="I287" s="27">
        <v>19808.8</v>
      </c>
      <c r="J287" s="27">
        <v>560255</v>
      </c>
      <c r="K287" s="27">
        <v>448204</v>
      </c>
      <c r="L287" s="27">
        <v>92242.2</v>
      </c>
      <c r="M287" s="25" t="s">
        <v>17</v>
      </c>
      <c r="N287" s="28">
        <v>4.0999999999999996</v>
      </c>
    </row>
    <row r="288" spans="1:14" x14ac:dyDescent="0.25">
      <c r="A288" s="17">
        <v>287</v>
      </c>
      <c r="B288" s="18">
        <v>42479</v>
      </c>
      <c r="C288" s="18">
        <v>42573</v>
      </c>
      <c r="D288" s="18" t="str">
        <f>IF(Operaciones!$C288-Operaciones!$B288&gt;=150,"Demorado","En Tiempo")</f>
        <v>En Tiempo</v>
      </c>
      <c r="E288" s="19" t="s">
        <v>20</v>
      </c>
      <c r="F288" s="19" t="s">
        <v>25</v>
      </c>
      <c r="G288" s="20">
        <v>220</v>
      </c>
      <c r="H288" s="19" t="s">
        <v>12</v>
      </c>
      <c r="I288" s="21">
        <v>53345</v>
      </c>
      <c r="J288" s="21">
        <v>1397285</v>
      </c>
      <c r="K288" s="21">
        <v>1117828</v>
      </c>
      <c r="L288" s="21">
        <v>226112</v>
      </c>
      <c r="M288" s="19" t="s">
        <v>17</v>
      </c>
      <c r="N288" s="22">
        <v>4.4000000000000004</v>
      </c>
    </row>
    <row r="289" spans="1:14" x14ac:dyDescent="0.25">
      <c r="A289" s="23">
        <v>288</v>
      </c>
      <c r="B289" s="24">
        <v>42479</v>
      </c>
      <c r="C289" s="24">
        <v>42754</v>
      </c>
      <c r="D289" s="24" t="str">
        <f>IF(Operaciones!$C289-Operaciones!$B289&gt;=150,"Demorado","En Tiempo")</f>
        <v>Demorado</v>
      </c>
      <c r="E289" s="25" t="s">
        <v>21</v>
      </c>
      <c r="F289" s="25" t="s">
        <v>26</v>
      </c>
      <c r="G289" s="26">
        <v>173</v>
      </c>
      <c r="H289" s="25" t="s">
        <v>12</v>
      </c>
      <c r="I289" s="27">
        <v>35733.760000000002</v>
      </c>
      <c r="J289" s="27">
        <v>960779</v>
      </c>
      <c r="K289" s="27">
        <v>768623.2</v>
      </c>
      <c r="L289" s="27">
        <v>156422.04000000004</v>
      </c>
      <c r="M289" s="25" t="s">
        <v>19</v>
      </c>
      <c r="N289" s="28">
        <v>4.9000000000000004</v>
      </c>
    </row>
    <row r="290" spans="1:14" x14ac:dyDescent="0.25">
      <c r="A290" s="17">
        <v>289</v>
      </c>
      <c r="B290" s="18">
        <v>42480</v>
      </c>
      <c r="C290" s="18">
        <v>42783</v>
      </c>
      <c r="D290" s="18" t="str">
        <f>IF(Operaciones!$C290-Operaciones!$B290&gt;=150,"Demorado","En Tiempo")</f>
        <v>Demorado</v>
      </c>
      <c r="E290" s="19" t="s">
        <v>20</v>
      </c>
      <c r="F290" s="19" t="s">
        <v>24</v>
      </c>
      <c r="G290" s="20">
        <v>157</v>
      </c>
      <c r="H290" s="19" t="s">
        <v>12</v>
      </c>
      <c r="I290" s="21">
        <v>34682.36</v>
      </c>
      <c r="J290" s="21">
        <v>931844</v>
      </c>
      <c r="K290" s="21">
        <v>745475.2</v>
      </c>
      <c r="L290" s="21">
        <v>151686.44000000006</v>
      </c>
      <c r="M290" s="19" t="s">
        <v>15</v>
      </c>
      <c r="N290" s="22">
        <v>4.8</v>
      </c>
    </row>
    <row r="291" spans="1:14" x14ac:dyDescent="0.25">
      <c r="A291" s="23">
        <v>290</v>
      </c>
      <c r="B291" s="24">
        <v>42480</v>
      </c>
      <c r="C291" s="24">
        <v>42821</v>
      </c>
      <c r="D291" s="24" t="str">
        <f>IF(Operaciones!$C291-Operaciones!$B291&gt;=150,"Demorado","En Tiempo")</f>
        <v>Demorado</v>
      </c>
      <c r="E291" s="25" t="s">
        <v>22</v>
      </c>
      <c r="F291" s="25" t="s">
        <v>13</v>
      </c>
      <c r="G291" s="26">
        <v>223</v>
      </c>
      <c r="H291" s="25" t="s">
        <v>12</v>
      </c>
      <c r="I291" s="27">
        <v>56584.72</v>
      </c>
      <c r="J291" s="27">
        <v>1474303</v>
      </c>
      <c r="K291" s="27">
        <v>1179442.3999999999</v>
      </c>
      <c r="L291" s="27">
        <v>238275.88000000009</v>
      </c>
      <c r="M291" s="25" t="s">
        <v>17</v>
      </c>
      <c r="N291" s="28">
        <v>3.9</v>
      </c>
    </row>
    <row r="292" spans="1:14" x14ac:dyDescent="0.25">
      <c r="A292" s="17">
        <v>291</v>
      </c>
      <c r="B292" s="18">
        <v>42481</v>
      </c>
      <c r="C292" s="18">
        <v>42624</v>
      </c>
      <c r="D292" s="18" t="str">
        <f>IF(Operaciones!$C292-Operaciones!$B292&gt;=150,"Demorado","En Tiempo")</f>
        <v>En Tiempo</v>
      </c>
      <c r="E292" s="19" t="s">
        <v>22</v>
      </c>
      <c r="F292" s="19" t="s">
        <v>13</v>
      </c>
      <c r="G292" s="20">
        <v>292</v>
      </c>
      <c r="H292" s="19" t="s">
        <v>12</v>
      </c>
      <c r="I292" s="21">
        <v>74018</v>
      </c>
      <c r="J292" s="21">
        <v>1914160</v>
      </c>
      <c r="K292" s="21">
        <v>1531328</v>
      </c>
      <c r="L292" s="21">
        <v>308814</v>
      </c>
      <c r="M292" s="19" t="s">
        <v>15</v>
      </c>
      <c r="N292" s="22">
        <v>4.7</v>
      </c>
    </row>
    <row r="293" spans="1:14" x14ac:dyDescent="0.25">
      <c r="A293" s="23">
        <v>292</v>
      </c>
      <c r="B293" s="24">
        <v>42481</v>
      </c>
      <c r="C293" s="24">
        <v>42802</v>
      </c>
      <c r="D293" s="24" t="str">
        <f>IF(Operaciones!$C293-Operaciones!$B293&gt;=150,"Demorado","En Tiempo")</f>
        <v>Demorado</v>
      </c>
      <c r="E293" s="25" t="s">
        <v>20</v>
      </c>
      <c r="F293" s="25" t="s">
        <v>29</v>
      </c>
      <c r="G293" s="26">
        <v>51</v>
      </c>
      <c r="H293" s="25" t="s">
        <v>11</v>
      </c>
      <c r="I293" s="27">
        <v>9206.76</v>
      </c>
      <c r="J293" s="27">
        <v>294929</v>
      </c>
      <c r="K293" s="27">
        <v>235943.2</v>
      </c>
      <c r="L293" s="27">
        <v>49779.039999999986</v>
      </c>
      <c r="M293" s="25" t="s">
        <v>15</v>
      </c>
      <c r="N293" s="28">
        <v>4.2</v>
      </c>
    </row>
    <row r="294" spans="1:14" x14ac:dyDescent="0.25">
      <c r="A294" s="17">
        <v>293</v>
      </c>
      <c r="B294" s="18">
        <v>42482</v>
      </c>
      <c r="C294" s="18">
        <v>42775</v>
      </c>
      <c r="D294" s="18" t="str">
        <f>IF(Operaciones!$C294-Operaciones!$B294&gt;=150,"Demorado","En Tiempo")</f>
        <v>Demorado</v>
      </c>
      <c r="E294" s="19" t="s">
        <v>23</v>
      </c>
      <c r="F294" s="19" t="s">
        <v>25</v>
      </c>
      <c r="G294" s="20">
        <v>79</v>
      </c>
      <c r="H294" s="19" t="s">
        <v>11</v>
      </c>
      <c r="I294" s="21">
        <v>16184.72</v>
      </c>
      <c r="J294" s="21">
        <v>466903</v>
      </c>
      <c r="K294" s="21">
        <v>373522.4</v>
      </c>
      <c r="L294" s="21">
        <v>77195.879999999976</v>
      </c>
      <c r="M294" s="19" t="s">
        <v>19</v>
      </c>
      <c r="N294" s="22">
        <v>4.7</v>
      </c>
    </row>
    <row r="295" spans="1:14" x14ac:dyDescent="0.25">
      <c r="A295" s="23">
        <v>294</v>
      </c>
      <c r="B295" s="24">
        <v>42482</v>
      </c>
      <c r="C295" s="24">
        <v>42812</v>
      </c>
      <c r="D295" s="24" t="str">
        <f>IF(Operaciones!$C295-Operaciones!$B295&gt;=150,"Demorado","En Tiempo")</f>
        <v>Demorado</v>
      </c>
      <c r="E295" s="25" t="s">
        <v>20</v>
      </c>
      <c r="F295" s="25" t="s">
        <v>29</v>
      </c>
      <c r="G295" s="26">
        <v>82</v>
      </c>
      <c r="H295" s="25" t="s">
        <v>11</v>
      </c>
      <c r="I295" s="27">
        <v>22570.400000000001</v>
      </c>
      <c r="J295" s="27">
        <v>626445</v>
      </c>
      <c r="K295" s="27">
        <v>501156</v>
      </c>
      <c r="L295" s="27">
        <v>102718.6</v>
      </c>
      <c r="M295" s="25" t="s">
        <v>14</v>
      </c>
      <c r="N295" s="28">
        <v>4.4000000000000004</v>
      </c>
    </row>
    <row r="296" spans="1:14" x14ac:dyDescent="0.25">
      <c r="A296" s="17">
        <v>295</v>
      </c>
      <c r="B296" s="18">
        <v>42482</v>
      </c>
      <c r="C296" s="18">
        <v>42695</v>
      </c>
      <c r="D296" s="18" t="str">
        <f>IF(Operaciones!$C296-Operaciones!$B296&gt;=150,"Demorado","En Tiempo")</f>
        <v>Demorado</v>
      </c>
      <c r="E296" s="19" t="s">
        <v>22</v>
      </c>
      <c r="F296" s="19" t="s">
        <v>24</v>
      </c>
      <c r="G296" s="20">
        <v>127</v>
      </c>
      <c r="H296" s="19" t="s">
        <v>12</v>
      </c>
      <c r="I296" s="21">
        <v>30256.799999999999</v>
      </c>
      <c r="J296" s="21">
        <v>823180</v>
      </c>
      <c r="K296" s="21">
        <v>658544</v>
      </c>
      <c r="L296" s="21">
        <v>134379.20000000001</v>
      </c>
      <c r="M296" s="19" t="s">
        <v>19</v>
      </c>
      <c r="N296" s="22">
        <v>4.8</v>
      </c>
    </row>
    <row r="297" spans="1:14" x14ac:dyDescent="0.25">
      <c r="A297" s="23">
        <v>296</v>
      </c>
      <c r="B297" s="24">
        <v>42482</v>
      </c>
      <c r="C297" s="24">
        <v>42822</v>
      </c>
      <c r="D297" s="24" t="str">
        <f>IF(Operaciones!$C297-Operaciones!$B297&gt;=150,"Demorado","En Tiempo")</f>
        <v>Demorado</v>
      </c>
      <c r="E297" s="25" t="s">
        <v>22</v>
      </c>
      <c r="F297" s="25" t="s">
        <v>27</v>
      </c>
      <c r="G297" s="26">
        <v>232</v>
      </c>
      <c r="H297" s="25" t="s">
        <v>12</v>
      </c>
      <c r="I297" s="27">
        <v>69849.2</v>
      </c>
      <c r="J297" s="27">
        <v>1810265</v>
      </c>
      <c r="K297" s="27">
        <v>1448212</v>
      </c>
      <c r="L297" s="27">
        <v>292203.8</v>
      </c>
      <c r="M297" s="25" t="s">
        <v>15</v>
      </c>
      <c r="N297" s="28">
        <v>4.0999999999999996</v>
      </c>
    </row>
    <row r="298" spans="1:14" x14ac:dyDescent="0.25">
      <c r="A298" s="17">
        <v>297</v>
      </c>
      <c r="B298" s="18">
        <v>42483</v>
      </c>
      <c r="C298" s="18">
        <v>42579</v>
      </c>
      <c r="D298" s="18" t="str">
        <f>IF(Operaciones!$C298-Operaciones!$B298&gt;=150,"Demorado","En Tiempo")</f>
        <v>En Tiempo</v>
      </c>
      <c r="E298" s="19" t="s">
        <v>21</v>
      </c>
      <c r="F298" s="19" t="s">
        <v>28</v>
      </c>
      <c r="G298" s="20">
        <v>281</v>
      </c>
      <c r="H298" s="19" t="s">
        <v>12</v>
      </c>
      <c r="I298" s="21">
        <v>107234.44</v>
      </c>
      <c r="J298" s="21">
        <v>2735621</v>
      </c>
      <c r="K298" s="21">
        <v>2188496.7999999998</v>
      </c>
      <c r="L298" s="21">
        <v>439889.76000000018</v>
      </c>
      <c r="M298" s="19" t="s">
        <v>15</v>
      </c>
      <c r="N298" s="22">
        <v>4.5</v>
      </c>
    </row>
    <row r="299" spans="1:14" x14ac:dyDescent="0.25">
      <c r="A299" s="23">
        <v>298</v>
      </c>
      <c r="B299" s="24">
        <v>42483</v>
      </c>
      <c r="C299" s="24">
        <v>42697</v>
      </c>
      <c r="D299" s="24" t="str">
        <f>IF(Operaciones!$C299-Operaciones!$B299&gt;=150,"Demorado","En Tiempo")</f>
        <v>Demorado</v>
      </c>
      <c r="E299" s="25" t="s">
        <v>22</v>
      </c>
      <c r="F299" s="25" t="s">
        <v>27</v>
      </c>
      <c r="G299" s="26">
        <v>101</v>
      </c>
      <c r="H299" s="25" t="s">
        <v>11</v>
      </c>
      <c r="I299" s="27">
        <v>23240.84</v>
      </c>
      <c r="J299" s="27">
        <v>637081</v>
      </c>
      <c r="K299" s="27">
        <v>509664.8</v>
      </c>
      <c r="L299" s="27">
        <v>104175.36000000002</v>
      </c>
      <c r="M299" s="25" t="s">
        <v>19</v>
      </c>
      <c r="N299" s="28">
        <v>3.6</v>
      </c>
    </row>
    <row r="300" spans="1:14" x14ac:dyDescent="0.25">
      <c r="A300" s="17">
        <v>299</v>
      </c>
      <c r="B300" s="18">
        <v>42483</v>
      </c>
      <c r="C300" s="18">
        <v>42841</v>
      </c>
      <c r="D300" s="18" t="str">
        <f>IF(Operaciones!$C300-Operaciones!$B300&gt;=150,"Demorado","En Tiempo")</f>
        <v>Demorado</v>
      </c>
      <c r="E300" s="19" t="s">
        <v>20</v>
      </c>
      <c r="F300" s="19" t="s">
        <v>29</v>
      </c>
      <c r="G300" s="20">
        <v>42</v>
      </c>
      <c r="H300" s="19" t="s">
        <v>11</v>
      </c>
      <c r="I300" s="21">
        <v>11188.8</v>
      </c>
      <c r="J300" s="21">
        <v>343655</v>
      </c>
      <c r="K300" s="21">
        <v>274924</v>
      </c>
      <c r="L300" s="21">
        <v>57542.2</v>
      </c>
      <c r="M300" s="19" t="s">
        <v>16</v>
      </c>
      <c r="N300" s="22">
        <v>4</v>
      </c>
    </row>
    <row r="301" spans="1:14" x14ac:dyDescent="0.25">
      <c r="A301" s="23">
        <v>300</v>
      </c>
      <c r="B301" s="24">
        <v>42483</v>
      </c>
      <c r="C301" s="24">
        <v>42772</v>
      </c>
      <c r="D301" s="24" t="str">
        <f>IF(Operaciones!$C301-Operaciones!$B301&gt;=150,"Demorado","En Tiempo")</f>
        <v>Demorado</v>
      </c>
      <c r="E301" s="25" t="s">
        <v>22</v>
      </c>
      <c r="F301" s="25" t="s">
        <v>29</v>
      </c>
      <c r="G301" s="26">
        <v>79</v>
      </c>
      <c r="H301" s="25" t="s">
        <v>11</v>
      </c>
      <c r="I301" s="27">
        <v>26615.200000000001</v>
      </c>
      <c r="J301" s="27">
        <v>719715</v>
      </c>
      <c r="K301" s="27">
        <v>575772</v>
      </c>
      <c r="L301" s="27">
        <v>117327.8</v>
      </c>
      <c r="M301" s="25" t="s">
        <v>14</v>
      </c>
      <c r="N301" s="28">
        <v>4.7</v>
      </c>
    </row>
    <row r="302" spans="1:14" x14ac:dyDescent="0.25">
      <c r="A302" s="17">
        <v>301</v>
      </c>
      <c r="B302" s="18">
        <v>42484</v>
      </c>
      <c r="C302" s="18">
        <v>42778</v>
      </c>
      <c r="D302" s="18" t="str">
        <f>IF(Operaciones!$C302-Operaciones!$B302&gt;=150,"Demorado","En Tiempo")</f>
        <v>Demorado</v>
      </c>
      <c r="E302" s="19" t="s">
        <v>20</v>
      </c>
      <c r="F302" s="19" t="s">
        <v>24</v>
      </c>
      <c r="G302" s="20">
        <v>172</v>
      </c>
      <c r="H302" s="19" t="s">
        <v>12</v>
      </c>
      <c r="I302" s="21">
        <v>57277.04</v>
      </c>
      <c r="J302" s="21">
        <v>1494661</v>
      </c>
      <c r="K302" s="21">
        <v>1195728.8</v>
      </c>
      <c r="L302" s="21">
        <v>241655.15999999995</v>
      </c>
      <c r="M302" s="19" t="s">
        <v>14</v>
      </c>
      <c r="N302" s="22">
        <v>4</v>
      </c>
    </row>
    <row r="303" spans="1:14" x14ac:dyDescent="0.25">
      <c r="A303" s="23">
        <v>302</v>
      </c>
      <c r="B303" s="24">
        <v>42484</v>
      </c>
      <c r="C303" s="24">
        <v>42816</v>
      </c>
      <c r="D303" s="24" t="str">
        <f>IF(Operaciones!$C303-Operaciones!$B303&gt;=150,"Demorado","En Tiempo")</f>
        <v>Demorado</v>
      </c>
      <c r="E303" s="25" t="s">
        <v>23</v>
      </c>
      <c r="F303" s="25" t="s">
        <v>13</v>
      </c>
      <c r="G303" s="26">
        <v>207</v>
      </c>
      <c r="H303" s="25" t="s">
        <v>12</v>
      </c>
      <c r="I303" s="27">
        <v>46078.76</v>
      </c>
      <c r="J303" s="27">
        <v>1208379</v>
      </c>
      <c r="K303" s="27">
        <v>966703.2</v>
      </c>
      <c r="L303" s="27">
        <v>195597.04000000004</v>
      </c>
      <c r="M303" s="25" t="s">
        <v>15</v>
      </c>
      <c r="N303" s="28">
        <v>3.6</v>
      </c>
    </row>
    <row r="304" spans="1:14" x14ac:dyDescent="0.25">
      <c r="A304" s="17">
        <v>303</v>
      </c>
      <c r="B304" s="18">
        <v>42485</v>
      </c>
      <c r="C304" s="18">
        <v>42612</v>
      </c>
      <c r="D304" s="18" t="str">
        <f>IF(Operaciones!$C304-Operaciones!$B304&gt;=150,"Demorado","En Tiempo")</f>
        <v>En Tiempo</v>
      </c>
      <c r="E304" s="19" t="s">
        <v>21</v>
      </c>
      <c r="F304" s="19" t="s">
        <v>13</v>
      </c>
      <c r="G304" s="20">
        <v>203</v>
      </c>
      <c r="H304" s="19" t="s">
        <v>12</v>
      </c>
      <c r="I304" s="21">
        <v>68116.84</v>
      </c>
      <c r="J304" s="21">
        <v>1764706</v>
      </c>
      <c r="K304" s="21">
        <v>1411764.8</v>
      </c>
      <c r="L304" s="21">
        <v>284824.36</v>
      </c>
      <c r="M304" s="19" t="s">
        <v>14</v>
      </c>
      <c r="N304" s="22">
        <v>4.9000000000000004</v>
      </c>
    </row>
    <row r="305" spans="1:14" x14ac:dyDescent="0.25">
      <c r="A305" s="23">
        <v>304</v>
      </c>
      <c r="B305" s="24">
        <v>42486</v>
      </c>
      <c r="C305" s="24">
        <v>42782</v>
      </c>
      <c r="D305" s="24" t="str">
        <f>IF(Operaciones!$C305-Operaciones!$B305&gt;=150,"Demorado","En Tiempo")</f>
        <v>Demorado</v>
      </c>
      <c r="E305" s="25" t="s">
        <v>22</v>
      </c>
      <c r="F305" s="25" t="s">
        <v>28</v>
      </c>
      <c r="G305" s="26">
        <v>292</v>
      </c>
      <c r="H305" s="25" t="s">
        <v>12</v>
      </c>
      <c r="I305" s="27">
        <v>103592.64</v>
      </c>
      <c r="J305" s="27">
        <v>2649051</v>
      </c>
      <c r="K305" s="27">
        <v>2119240.7999999998</v>
      </c>
      <c r="L305" s="27">
        <v>426217.56000000017</v>
      </c>
      <c r="M305" s="25" t="s">
        <v>15</v>
      </c>
      <c r="N305" s="28">
        <v>3.8</v>
      </c>
    </row>
    <row r="306" spans="1:14" x14ac:dyDescent="0.25">
      <c r="A306" s="17">
        <v>305</v>
      </c>
      <c r="B306" s="18">
        <v>42487</v>
      </c>
      <c r="C306" s="18">
        <v>42692</v>
      </c>
      <c r="D306" s="18" t="str">
        <f>IF(Operaciones!$C306-Operaciones!$B306&gt;=150,"Demorado","En Tiempo")</f>
        <v>Demorado</v>
      </c>
      <c r="E306" s="19" t="s">
        <v>23</v>
      </c>
      <c r="F306" s="19" t="s">
        <v>26</v>
      </c>
      <c r="G306" s="20">
        <v>245</v>
      </c>
      <c r="H306" s="19" t="s">
        <v>12</v>
      </c>
      <c r="I306" s="21">
        <v>45120.2</v>
      </c>
      <c r="J306" s="21">
        <v>1186865</v>
      </c>
      <c r="K306" s="21">
        <v>949492</v>
      </c>
      <c r="L306" s="21">
        <v>192252.79999999999</v>
      </c>
      <c r="M306" s="19" t="s">
        <v>16</v>
      </c>
      <c r="N306" s="22">
        <v>3.7</v>
      </c>
    </row>
    <row r="307" spans="1:14" x14ac:dyDescent="0.25">
      <c r="A307" s="23">
        <v>306</v>
      </c>
      <c r="B307" s="24">
        <v>42487</v>
      </c>
      <c r="C307" s="24">
        <v>42641</v>
      </c>
      <c r="D307" s="24" t="str">
        <f>IF(Operaciones!$C307-Operaciones!$B307&gt;=150,"Demorado","En Tiempo")</f>
        <v>Demorado</v>
      </c>
      <c r="E307" s="25" t="s">
        <v>23</v>
      </c>
      <c r="F307" s="25" t="s">
        <v>28</v>
      </c>
      <c r="G307" s="26">
        <v>137</v>
      </c>
      <c r="H307" s="25" t="s">
        <v>12</v>
      </c>
      <c r="I307" s="27">
        <v>41165.480000000003</v>
      </c>
      <c r="J307" s="27">
        <v>1092397</v>
      </c>
      <c r="K307" s="27">
        <v>873917.6</v>
      </c>
      <c r="L307" s="27">
        <v>177313.92000000001</v>
      </c>
      <c r="M307" s="25" t="s">
        <v>17</v>
      </c>
      <c r="N307" s="28">
        <v>4.9000000000000004</v>
      </c>
    </row>
    <row r="308" spans="1:14" x14ac:dyDescent="0.25">
      <c r="A308" s="17">
        <v>307</v>
      </c>
      <c r="B308" s="18">
        <v>42487</v>
      </c>
      <c r="C308" s="18">
        <v>42839</v>
      </c>
      <c r="D308" s="18" t="str">
        <f>IF(Operaciones!$C308-Operaciones!$B308&gt;=150,"Demorado","En Tiempo")</f>
        <v>Demorado</v>
      </c>
      <c r="E308" s="19" t="s">
        <v>23</v>
      </c>
      <c r="F308" s="19" t="s">
        <v>27</v>
      </c>
      <c r="G308" s="20">
        <v>193</v>
      </c>
      <c r="H308" s="19" t="s">
        <v>12</v>
      </c>
      <c r="I308" s="21">
        <v>65192.639999999999</v>
      </c>
      <c r="J308" s="21">
        <v>1682101</v>
      </c>
      <c r="K308" s="21">
        <v>1345680.8</v>
      </c>
      <c r="L308" s="21">
        <v>271227.55999999994</v>
      </c>
      <c r="M308" s="19" t="s">
        <v>14</v>
      </c>
      <c r="N308" s="22">
        <v>5</v>
      </c>
    </row>
    <row r="309" spans="1:14" x14ac:dyDescent="0.25">
      <c r="A309" s="23">
        <v>308</v>
      </c>
      <c r="B309" s="24">
        <v>42488</v>
      </c>
      <c r="C309" s="24">
        <v>42810</v>
      </c>
      <c r="D309" s="24" t="str">
        <f>IF(Operaciones!$C309-Operaciones!$B309&gt;=150,"Demorado","En Tiempo")</f>
        <v>Demorado</v>
      </c>
      <c r="E309" s="25" t="s">
        <v>20</v>
      </c>
      <c r="F309" s="25" t="s">
        <v>27</v>
      </c>
      <c r="G309" s="26">
        <v>221</v>
      </c>
      <c r="H309" s="25" t="s">
        <v>12</v>
      </c>
      <c r="I309" s="27">
        <v>59640.639999999999</v>
      </c>
      <c r="J309" s="27">
        <v>1557701</v>
      </c>
      <c r="K309" s="27">
        <v>1246160.8</v>
      </c>
      <c r="L309" s="27">
        <v>251899.55999999994</v>
      </c>
      <c r="M309" s="25" t="s">
        <v>14</v>
      </c>
      <c r="N309" s="28">
        <v>3.8</v>
      </c>
    </row>
    <row r="310" spans="1:14" x14ac:dyDescent="0.25">
      <c r="A310" s="17">
        <v>309</v>
      </c>
      <c r="B310" s="18">
        <v>42488</v>
      </c>
      <c r="C310" s="18">
        <v>42619</v>
      </c>
      <c r="D310" s="18" t="str">
        <f>IF(Operaciones!$C310-Operaciones!$B310&gt;=150,"Demorado","En Tiempo")</f>
        <v>En Tiempo</v>
      </c>
      <c r="E310" s="19" t="s">
        <v>21</v>
      </c>
      <c r="F310" s="19" t="s">
        <v>29</v>
      </c>
      <c r="G310" s="20">
        <v>232</v>
      </c>
      <c r="H310" s="19" t="s">
        <v>12</v>
      </c>
      <c r="I310" s="21">
        <v>69823.679999999993</v>
      </c>
      <c r="J310" s="21">
        <v>1800002</v>
      </c>
      <c r="K310" s="21">
        <v>1440001.6</v>
      </c>
      <c r="L310" s="21">
        <v>290176.71999999991</v>
      </c>
      <c r="M310" s="19" t="s">
        <v>19</v>
      </c>
      <c r="N310" s="22">
        <v>3.8</v>
      </c>
    </row>
    <row r="311" spans="1:14" x14ac:dyDescent="0.25">
      <c r="A311" s="23">
        <v>310</v>
      </c>
      <c r="B311" s="24">
        <v>42488</v>
      </c>
      <c r="C311" s="24">
        <v>42636</v>
      </c>
      <c r="D311" s="24" t="str">
        <f>IF(Operaciones!$C311-Operaciones!$B311&gt;=150,"Demorado","En Tiempo")</f>
        <v>En Tiempo</v>
      </c>
      <c r="E311" s="25" t="s">
        <v>20</v>
      </c>
      <c r="F311" s="25" t="s">
        <v>28</v>
      </c>
      <c r="G311" s="26">
        <v>117</v>
      </c>
      <c r="H311" s="25" t="s">
        <v>12</v>
      </c>
      <c r="I311" s="27">
        <v>30612.68</v>
      </c>
      <c r="J311" s="27">
        <v>829277</v>
      </c>
      <c r="K311" s="27">
        <v>663421.6</v>
      </c>
      <c r="L311" s="27">
        <v>135242.72000000003</v>
      </c>
      <c r="M311" s="25" t="s">
        <v>15</v>
      </c>
      <c r="N311" s="28">
        <v>4.5999999999999996</v>
      </c>
    </row>
    <row r="312" spans="1:14" x14ac:dyDescent="0.25">
      <c r="A312" s="17">
        <v>311</v>
      </c>
      <c r="B312" s="18">
        <v>42488</v>
      </c>
      <c r="C312" s="18">
        <v>42733</v>
      </c>
      <c r="D312" s="18" t="str">
        <f>IF(Operaciones!$C312-Operaciones!$B312&gt;=150,"Demorado","En Tiempo")</f>
        <v>Demorado</v>
      </c>
      <c r="E312" s="19" t="s">
        <v>20</v>
      </c>
      <c r="F312" s="19" t="s">
        <v>29</v>
      </c>
      <c r="G312" s="20">
        <v>58</v>
      </c>
      <c r="H312" s="19" t="s">
        <v>11</v>
      </c>
      <c r="I312" s="21">
        <v>23214</v>
      </c>
      <c r="J312" s="21">
        <v>641910</v>
      </c>
      <c r="K312" s="21">
        <v>513528</v>
      </c>
      <c r="L312" s="21">
        <v>105168</v>
      </c>
      <c r="M312" s="19" t="s">
        <v>14</v>
      </c>
      <c r="N312" s="22">
        <v>4.7</v>
      </c>
    </row>
    <row r="313" spans="1:14" x14ac:dyDescent="0.25">
      <c r="A313" s="23">
        <v>312</v>
      </c>
      <c r="B313" s="24">
        <v>42489</v>
      </c>
      <c r="C313" s="24">
        <v>42742</v>
      </c>
      <c r="D313" s="24" t="str">
        <f>IF(Operaciones!$C313-Operaciones!$B313&gt;=150,"Demorado","En Tiempo")</f>
        <v>Demorado</v>
      </c>
      <c r="E313" s="25" t="s">
        <v>21</v>
      </c>
      <c r="F313" s="25" t="s">
        <v>27</v>
      </c>
      <c r="G313" s="26">
        <v>186</v>
      </c>
      <c r="H313" s="25" t="s">
        <v>12</v>
      </c>
      <c r="I313" s="27">
        <v>62262.36</v>
      </c>
      <c r="J313" s="27">
        <v>1615769</v>
      </c>
      <c r="K313" s="27">
        <v>1292615.2</v>
      </c>
      <c r="L313" s="27">
        <v>260891.44000000006</v>
      </c>
      <c r="M313" s="25" t="s">
        <v>19</v>
      </c>
      <c r="N313" s="28">
        <v>4.0999999999999996</v>
      </c>
    </row>
    <row r="314" spans="1:14" x14ac:dyDescent="0.25">
      <c r="A314" s="17">
        <v>313</v>
      </c>
      <c r="B314" s="18">
        <v>42490</v>
      </c>
      <c r="C314" s="18">
        <v>42779</v>
      </c>
      <c r="D314" s="18" t="str">
        <f>IF(Operaciones!$C314-Operaciones!$B314&gt;=150,"Demorado","En Tiempo")</f>
        <v>Demorado</v>
      </c>
      <c r="E314" s="19" t="s">
        <v>20</v>
      </c>
      <c r="F314" s="19" t="s">
        <v>24</v>
      </c>
      <c r="G314" s="20">
        <v>87</v>
      </c>
      <c r="H314" s="19" t="s">
        <v>11</v>
      </c>
      <c r="I314" s="21">
        <v>15044.64</v>
      </c>
      <c r="J314" s="21">
        <v>427876</v>
      </c>
      <c r="K314" s="21">
        <v>342300.8</v>
      </c>
      <c r="L314" s="21">
        <v>70530.560000000012</v>
      </c>
      <c r="M314" s="19" t="s">
        <v>19</v>
      </c>
      <c r="N314" s="22">
        <v>3.6</v>
      </c>
    </row>
    <row r="315" spans="1:14" x14ac:dyDescent="0.25">
      <c r="A315" s="23">
        <v>314</v>
      </c>
      <c r="B315" s="24">
        <v>42490</v>
      </c>
      <c r="C315" s="24">
        <v>42815</v>
      </c>
      <c r="D315" s="24" t="str">
        <f>IF(Operaciones!$C315-Operaciones!$B315&gt;=150,"Demorado","En Tiempo")</f>
        <v>Demorado</v>
      </c>
      <c r="E315" s="25" t="s">
        <v>20</v>
      </c>
      <c r="F315" s="25" t="s">
        <v>13</v>
      </c>
      <c r="G315" s="26">
        <v>226</v>
      </c>
      <c r="H315" s="25" t="s">
        <v>12</v>
      </c>
      <c r="I315" s="27">
        <v>54317</v>
      </c>
      <c r="J315" s="27">
        <v>1423385</v>
      </c>
      <c r="K315" s="27">
        <v>1138708</v>
      </c>
      <c r="L315" s="27">
        <v>230360</v>
      </c>
      <c r="M315" s="25" t="s">
        <v>16</v>
      </c>
      <c r="N315" s="28">
        <v>4.7</v>
      </c>
    </row>
    <row r="316" spans="1:14" x14ac:dyDescent="0.25">
      <c r="A316" s="17">
        <v>315</v>
      </c>
      <c r="B316" s="18">
        <v>42491</v>
      </c>
      <c r="C316" s="18">
        <v>42780</v>
      </c>
      <c r="D316" s="18" t="str">
        <f>IF(Operaciones!$C316-Operaciones!$B316&gt;=150,"Demorado","En Tiempo")</f>
        <v>Demorado</v>
      </c>
      <c r="E316" s="19" t="s">
        <v>20</v>
      </c>
      <c r="F316" s="19" t="s">
        <v>28</v>
      </c>
      <c r="G316" s="20">
        <v>244</v>
      </c>
      <c r="H316" s="19" t="s">
        <v>12</v>
      </c>
      <c r="I316" s="21">
        <v>96946.84</v>
      </c>
      <c r="J316" s="21">
        <v>2476456</v>
      </c>
      <c r="K316" s="21">
        <v>1981164.8</v>
      </c>
      <c r="L316" s="21">
        <v>398344.36</v>
      </c>
      <c r="M316" s="19" t="s">
        <v>16</v>
      </c>
      <c r="N316" s="22">
        <v>3.7</v>
      </c>
    </row>
    <row r="317" spans="1:14" x14ac:dyDescent="0.25">
      <c r="A317" s="23">
        <v>316</v>
      </c>
      <c r="B317" s="24">
        <v>42492</v>
      </c>
      <c r="C317" s="24">
        <v>42773</v>
      </c>
      <c r="D317" s="24" t="str">
        <f>IF(Operaciones!$C317-Operaciones!$B317&gt;=150,"Demorado","En Tiempo")</f>
        <v>Demorado</v>
      </c>
      <c r="E317" s="25" t="s">
        <v>21</v>
      </c>
      <c r="F317" s="25" t="s">
        <v>29</v>
      </c>
      <c r="G317" s="26">
        <v>258</v>
      </c>
      <c r="H317" s="25" t="s">
        <v>12</v>
      </c>
      <c r="I317" s="27">
        <v>101872.44</v>
      </c>
      <c r="J317" s="27">
        <v>2607596</v>
      </c>
      <c r="K317" s="27">
        <v>2086076.8</v>
      </c>
      <c r="L317" s="27">
        <v>419646.75999999995</v>
      </c>
      <c r="M317" s="25" t="s">
        <v>14</v>
      </c>
      <c r="N317" s="28">
        <v>4.9000000000000004</v>
      </c>
    </row>
    <row r="318" spans="1:14" x14ac:dyDescent="0.25">
      <c r="A318" s="17">
        <v>317</v>
      </c>
      <c r="B318" s="18">
        <v>42492</v>
      </c>
      <c r="C318" s="18">
        <v>42608</v>
      </c>
      <c r="D318" s="18" t="str">
        <f>IF(Operaciones!$C318-Operaciones!$B318&gt;=150,"Demorado","En Tiempo")</f>
        <v>En Tiempo</v>
      </c>
      <c r="E318" s="19" t="s">
        <v>21</v>
      </c>
      <c r="F318" s="19" t="s">
        <v>26</v>
      </c>
      <c r="G318" s="20">
        <v>246</v>
      </c>
      <c r="H318" s="19" t="s">
        <v>12</v>
      </c>
      <c r="I318" s="21">
        <v>69014.679999999993</v>
      </c>
      <c r="J318" s="21">
        <v>1791477</v>
      </c>
      <c r="K318" s="21">
        <v>1433181.6</v>
      </c>
      <c r="L318" s="21">
        <v>289280.71999999991</v>
      </c>
      <c r="M318" s="19" t="s">
        <v>17</v>
      </c>
      <c r="N318" s="22">
        <v>3.6</v>
      </c>
    </row>
    <row r="319" spans="1:14" x14ac:dyDescent="0.25">
      <c r="A319" s="23">
        <v>318</v>
      </c>
      <c r="B319" s="24">
        <v>42492</v>
      </c>
      <c r="C319" s="24">
        <v>42691</v>
      </c>
      <c r="D319" s="24" t="str">
        <f>IF(Operaciones!$C319-Operaciones!$B319&gt;=150,"Demorado","En Tiempo")</f>
        <v>Demorado</v>
      </c>
      <c r="E319" s="25" t="s">
        <v>22</v>
      </c>
      <c r="F319" s="25" t="s">
        <v>13</v>
      </c>
      <c r="G319" s="26">
        <v>39</v>
      </c>
      <c r="H319" s="25" t="s">
        <v>11</v>
      </c>
      <c r="I319" s="27">
        <v>16658.88</v>
      </c>
      <c r="J319" s="27">
        <v>477257</v>
      </c>
      <c r="K319" s="27">
        <v>381805.6</v>
      </c>
      <c r="L319" s="27">
        <v>78792.520000000019</v>
      </c>
      <c r="M319" s="25" t="s">
        <v>17</v>
      </c>
      <c r="N319" s="28">
        <v>4.0999999999999996</v>
      </c>
    </row>
    <row r="320" spans="1:14" x14ac:dyDescent="0.25">
      <c r="A320" s="17">
        <v>319</v>
      </c>
      <c r="B320" s="18">
        <v>42492</v>
      </c>
      <c r="C320" s="18">
        <v>42617</v>
      </c>
      <c r="D320" s="18" t="str">
        <f>IF(Operaciones!$C320-Operaciones!$B320&gt;=150,"Demorado","En Tiempo")</f>
        <v>En Tiempo</v>
      </c>
      <c r="E320" s="19" t="s">
        <v>22</v>
      </c>
      <c r="F320" s="19" t="s">
        <v>26</v>
      </c>
      <c r="G320" s="20">
        <v>118</v>
      </c>
      <c r="H320" s="19" t="s">
        <v>12</v>
      </c>
      <c r="I320" s="21">
        <v>37749.72</v>
      </c>
      <c r="J320" s="21">
        <v>997853</v>
      </c>
      <c r="K320" s="21">
        <v>798282.4</v>
      </c>
      <c r="L320" s="21">
        <v>161820.87999999998</v>
      </c>
      <c r="M320" s="19" t="s">
        <v>19</v>
      </c>
      <c r="N320" s="22">
        <v>4.3</v>
      </c>
    </row>
    <row r="321" spans="1:14" x14ac:dyDescent="0.25">
      <c r="A321" s="23">
        <v>320</v>
      </c>
      <c r="B321" s="24">
        <v>42492</v>
      </c>
      <c r="C321" s="24">
        <v>42586</v>
      </c>
      <c r="D321" s="24" t="str">
        <f>IF(Operaciones!$C321-Operaciones!$B321&gt;=150,"Demorado","En Tiempo")</f>
        <v>En Tiempo</v>
      </c>
      <c r="E321" s="25" t="s">
        <v>21</v>
      </c>
      <c r="F321" s="25" t="s">
        <v>24</v>
      </c>
      <c r="G321" s="26">
        <v>273</v>
      </c>
      <c r="H321" s="25" t="s">
        <v>12</v>
      </c>
      <c r="I321" s="27">
        <v>97060.36</v>
      </c>
      <c r="J321" s="27">
        <v>2492644</v>
      </c>
      <c r="K321" s="27">
        <v>1994115.2</v>
      </c>
      <c r="L321" s="27">
        <v>401468.44000000006</v>
      </c>
      <c r="M321" s="25" t="s">
        <v>18</v>
      </c>
      <c r="N321" s="28">
        <v>4.9000000000000004</v>
      </c>
    </row>
    <row r="322" spans="1:14" x14ac:dyDescent="0.25">
      <c r="A322" s="17">
        <v>321</v>
      </c>
      <c r="B322" s="18">
        <v>42493</v>
      </c>
      <c r="C322" s="18">
        <v>42594</v>
      </c>
      <c r="D322" s="18" t="str">
        <f>IF(Operaciones!$C322-Operaciones!$B322&gt;=150,"Demorado","En Tiempo")</f>
        <v>En Tiempo</v>
      </c>
      <c r="E322" s="19" t="s">
        <v>21</v>
      </c>
      <c r="F322" s="19" t="s">
        <v>25</v>
      </c>
      <c r="G322" s="20">
        <v>187</v>
      </c>
      <c r="H322" s="19" t="s">
        <v>12</v>
      </c>
      <c r="I322" s="21">
        <v>38121.599999999999</v>
      </c>
      <c r="J322" s="21">
        <v>1014225</v>
      </c>
      <c r="K322" s="21">
        <v>811380</v>
      </c>
      <c r="L322" s="21">
        <v>164723.4</v>
      </c>
      <c r="M322" s="19" t="s">
        <v>15</v>
      </c>
      <c r="N322" s="22">
        <v>3.6</v>
      </c>
    </row>
    <row r="323" spans="1:14" x14ac:dyDescent="0.25">
      <c r="A323" s="23">
        <v>322</v>
      </c>
      <c r="B323" s="24">
        <v>42493</v>
      </c>
      <c r="C323" s="24">
        <v>42683</v>
      </c>
      <c r="D323" s="24" t="str">
        <f>IF(Operaciones!$C323-Operaciones!$B323&gt;=150,"Demorado","En Tiempo")</f>
        <v>Demorado</v>
      </c>
      <c r="E323" s="25" t="s">
        <v>22</v>
      </c>
      <c r="F323" s="25" t="s">
        <v>13</v>
      </c>
      <c r="G323" s="26">
        <v>35</v>
      </c>
      <c r="H323" s="25" t="s">
        <v>11</v>
      </c>
      <c r="I323" s="27">
        <v>9131.24</v>
      </c>
      <c r="J323" s="27">
        <v>292391</v>
      </c>
      <c r="K323" s="27">
        <v>233912.8</v>
      </c>
      <c r="L323" s="27">
        <v>49346.960000000014</v>
      </c>
      <c r="M323" s="25" t="s">
        <v>18</v>
      </c>
      <c r="N323" s="28">
        <v>3.9</v>
      </c>
    </row>
    <row r="324" spans="1:14" x14ac:dyDescent="0.25">
      <c r="A324" s="17">
        <v>323</v>
      </c>
      <c r="B324" s="18">
        <v>42493</v>
      </c>
      <c r="C324" s="18">
        <v>42658</v>
      </c>
      <c r="D324" s="18" t="str">
        <f>IF(Operaciones!$C324-Operaciones!$B324&gt;=150,"Demorado","En Tiempo")</f>
        <v>Demorado</v>
      </c>
      <c r="E324" s="19" t="s">
        <v>20</v>
      </c>
      <c r="F324" s="19" t="s">
        <v>13</v>
      </c>
      <c r="G324" s="20">
        <v>232</v>
      </c>
      <c r="H324" s="19" t="s">
        <v>12</v>
      </c>
      <c r="I324" s="21">
        <v>62610.64</v>
      </c>
      <c r="J324" s="21">
        <v>1628651</v>
      </c>
      <c r="K324" s="21">
        <v>1302920.8</v>
      </c>
      <c r="L324" s="21">
        <v>263119.55999999994</v>
      </c>
      <c r="M324" s="19" t="s">
        <v>18</v>
      </c>
      <c r="N324" s="22">
        <v>4.7</v>
      </c>
    </row>
    <row r="325" spans="1:14" x14ac:dyDescent="0.25">
      <c r="A325" s="23">
        <v>324</v>
      </c>
      <c r="B325" s="24">
        <v>42494</v>
      </c>
      <c r="C325" s="24">
        <v>42735</v>
      </c>
      <c r="D325" s="24" t="str">
        <f>IF(Operaciones!$C325-Operaciones!$B325&gt;=150,"Demorado","En Tiempo")</f>
        <v>Demorado</v>
      </c>
      <c r="E325" s="25" t="s">
        <v>22</v>
      </c>
      <c r="F325" s="25" t="s">
        <v>29</v>
      </c>
      <c r="G325" s="26">
        <v>150</v>
      </c>
      <c r="H325" s="25" t="s">
        <v>12</v>
      </c>
      <c r="I325" s="27">
        <v>34262.400000000001</v>
      </c>
      <c r="J325" s="27">
        <v>912545</v>
      </c>
      <c r="K325" s="27">
        <v>730036</v>
      </c>
      <c r="L325" s="27">
        <v>148246.6</v>
      </c>
      <c r="M325" s="25" t="s">
        <v>14</v>
      </c>
      <c r="N325" s="28">
        <v>3.6</v>
      </c>
    </row>
    <row r="326" spans="1:14" x14ac:dyDescent="0.25">
      <c r="A326" s="17">
        <v>325</v>
      </c>
      <c r="B326" s="18">
        <v>42494</v>
      </c>
      <c r="C326" s="18">
        <v>42612</v>
      </c>
      <c r="D326" s="18" t="str">
        <f>IF(Operaciones!$C326-Operaciones!$B326&gt;=150,"Demorado","En Tiempo")</f>
        <v>En Tiempo</v>
      </c>
      <c r="E326" s="19" t="s">
        <v>20</v>
      </c>
      <c r="F326" s="19" t="s">
        <v>25</v>
      </c>
      <c r="G326" s="20">
        <v>53</v>
      </c>
      <c r="H326" s="19" t="s">
        <v>11</v>
      </c>
      <c r="I326" s="21">
        <v>12299</v>
      </c>
      <c r="J326" s="21">
        <v>368885</v>
      </c>
      <c r="K326" s="21">
        <v>295108</v>
      </c>
      <c r="L326" s="21">
        <v>61478</v>
      </c>
      <c r="M326" s="19" t="s">
        <v>16</v>
      </c>
      <c r="N326" s="22">
        <v>4.8</v>
      </c>
    </row>
    <row r="327" spans="1:14" x14ac:dyDescent="0.25">
      <c r="A327" s="23">
        <v>326</v>
      </c>
      <c r="B327" s="24">
        <v>42494</v>
      </c>
      <c r="C327" s="24">
        <v>42651</v>
      </c>
      <c r="D327" s="24" t="str">
        <f>IF(Operaciones!$C327-Operaciones!$B327&gt;=150,"Demorado","En Tiempo")</f>
        <v>Demorado</v>
      </c>
      <c r="E327" s="25" t="s">
        <v>20</v>
      </c>
      <c r="F327" s="25" t="s">
        <v>24</v>
      </c>
      <c r="G327" s="26">
        <v>176</v>
      </c>
      <c r="H327" s="25" t="s">
        <v>12</v>
      </c>
      <c r="I327" s="27">
        <v>47968.959999999999</v>
      </c>
      <c r="J327" s="27">
        <v>1263709</v>
      </c>
      <c r="K327" s="27">
        <v>1010967.2</v>
      </c>
      <c r="L327" s="27">
        <v>204772.84000000005</v>
      </c>
      <c r="M327" s="25" t="s">
        <v>19</v>
      </c>
      <c r="N327" s="28">
        <v>3.9</v>
      </c>
    </row>
    <row r="328" spans="1:14" x14ac:dyDescent="0.25">
      <c r="A328" s="17">
        <v>327</v>
      </c>
      <c r="B328" s="18">
        <v>42494</v>
      </c>
      <c r="C328" s="18">
        <v>42822</v>
      </c>
      <c r="D328" s="18" t="str">
        <f>IF(Operaciones!$C328-Operaciones!$B328&gt;=150,"Demorado","En Tiempo")</f>
        <v>Demorado</v>
      </c>
      <c r="E328" s="19" t="s">
        <v>22</v>
      </c>
      <c r="F328" s="19" t="s">
        <v>29</v>
      </c>
      <c r="G328" s="20">
        <v>176</v>
      </c>
      <c r="H328" s="19" t="s">
        <v>12</v>
      </c>
      <c r="I328" s="21">
        <v>40004.6</v>
      </c>
      <c r="J328" s="21">
        <v>1058525</v>
      </c>
      <c r="K328" s="21">
        <v>846820</v>
      </c>
      <c r="L328" s="21">
        <v>171700.4</v>
      </c>
      <c r="M328" s="19" t="s">
        <v>17</v>
      </c>
      <c r="N328" s="22">
        <v>4.9000000000000004</v>
      </c>
    </row>
    <row r="329" spans="1:14" x14ac:dyDescent="0.25">
      <c r="A329" s="23">
        <v>328</v>
      </c>
      <c r="B329" s="24">
        <v>42494</v>
      </c>
      <c r="C329" s="24">
        <v>42842</v>
      </c>
      <c r="D329" s="24" t="str">
        <f>IF(Operaciones!$C329-Operaciones!$B329&gt;=150,"Demorado","En Tiempo")</f>
        <v>Demorado</v>
      </c>
      <c r="E329" s="25" t="s">
        <v>21</v>
      </c>
      <c r="F329" s="25" t="s">
        <v>25</v>
      </c>
      <c r="G329" s="26">
        <v>268</v>
      </c>
      <c r="H329" s="25" t="s">
        <v>12</v>
      </c>
      <c r="I329" s="27">
        <v>54076.72</v>
      </c>
      <c r="J329" s="27">
        <v>1405853</v>
      </c>
      <c r="K329" s="27">
        <v>1124682.3999999999</v>
      </c>
      <c r="L329" s="27">
        <v>227093.88000000009</v>
      </c>
      <c r="M329" s="25" t="s">
        <v>17</v>
      </c>
      <c r="N329" s="28">
        <v>3.9</v>
      </c>
    </row>
    <row r="330" spans="1:14" x14ac:dyDescent="0.25">
      <c r="A330" s="17">
        <v>329</v>
      </c>
      <c r="B330" s="18">
        <v>42494</v>
      </c>
      <c r="C330" s="18">
        <v>42685</v>
      </c>
      <c r="D330" s="18" t="str">
        <f>IF(Operaciones!$C330-Operaciones!$B330&gt;=150,"Demorado","En Tiempo")</f>
        <v>Demorado</v>
      </c>
      <c r="E330" s="19" t="s">
        <v>22</v>
      </c>
      <c r="F330" s="19" t="s">
        <v>24</v>
      </c>
      <c r="G330" s="20">
        <v>281</v>
      </c>
      <c r="H330" s="19" t="s">
        <v>12</v>
      </c>
      <c r="I330" s="21">
        <v>75709</v>
      </c>
      <c r="J330" s="21">
        <v>1958810</v>
      </c>
      <c r="K330" s="21">
        <v>1567048</v>
      </c>
      <c r="L330" s="21">
        <v>316053</v>
      </c>
      <c r="M330" s="19" t="s">
        <v>18</v>
      </c>
      <c r="N330" s="22">
        <v>4.0999999999999996</v>
      </c>
    </row>
    <row r="331" spans="1:14" x14ac:dyDescent="0.25">
      <c r="A331" s="23">
        <v>330</v>
      </c>
      <c r="B331" s="24">
        <v>42495</v>
      </c>
      <c r="C331" s="24">
        <v>42669</v>
      </c>
      <c r="D331" s="24" t="str">
        <f>IF(Operaciones!$C331-Operaciones!$B331&gt;=150,"Demorado","En Tiempo")</f>
        <v>Demorado</v>
      </c>
      <c r="E331" s="25" t="s">
        <v>21</v>
      </c>
      <c r="F331" s="25" t="s">
        <v>27</v>
      </c>
      <c r="G331" s="26">
        <v>122</v>
      </c>
      <c r="H331" s="25" t="s">
        <v>12</v>
      </c>
      <c r="I331" s="27">
        <v>46847</v>
      </c>
      <c r="J331" s="27">
        <v>1225735</v>
      </c>
      <c r="K331" s="27">
        <v>980588</v>
      </c>
      <c r="L331" s="27">
        <v>198300</v>
      </c>
      <c r="M331" s="25" t="s">
        <v>15</v>
      </c>
      <c r="N331" s="28">
        <v>3.8</v>
      </c>
    </row>
    <row r="332" spans="1:14" x14ac:dyDescent="0.25">
      <c r="A332" s="17">
        <v>331</v>
      </c>
      <c r="B332" s="18">
        <v>42495</v>
      </c>
      <c r="C332" s="18">
        <v>42712</v>
      </c>
      <c r="D332" s="18" t="str">
        <f>IF(Operaciones!$C332-Operaciones!$B332&gt;=150,"Demorado","En Tiempo")</f>
        <v>Demorado</v>
      </c>
      <c r="E332" s="19" t="s">
        <v>22</v>
      </c>
      <c r="F332" s="19" t="s">
        <v>29</v>
      </c>
      <c r="G332" s="20">
        <v>201</v>
      </c>
      <c r="H332" s="19" t="s">
        <v>12</v>
      </c>
      <c r="I332" s="21">
        <v>38520.199999999997</v>
      </c>
      <c r="J332" s="21">
        <v>1026840</v>
      </c>
      <c r="K332" s="21">
        <v>821472</v>
      </c>
      <c r="L332" s="21">
        <v>166847.79999999999</v>
      </c>
      <c r="M332" s="19" t="s">
        <v>19</v>
      </c>
      <c r="N332" s="22">
        <v>3.9</v>
      </c>
    </row>
    <row r="333" spans="1:14" x14ac:dyDescent="0.25">
      <c r="A333" s="23">
        <v>332</v>
      </c>
      <c r="B333" s="24">
        <v>42496</v>
      </c>
      <c r="C333" s="24">
        <v>42825</v>
      </c>
      <c r="D333" s="24" t="str">
        <f>IF(Operaciones!$C333-Operaciones!$B333&gt;=150,"Demorado","En Tiempo")</f>
        <v>Demorado</v>
      </c>
      <c r="E333" s="25" t="s">
        <v>20</v>
      </c>
      <c r="F333" s="25" t="s">
        <v>13</v>
      </c>
      <c r="G333" s="26">
        <v>135</v>
      </c>
      <c r="H333" s="25" t="s">
        <v>12</v>
      </c>
      <c r="I333" s="27">
        <v>34013.199999999997</v>
      </c>
      <c r="J333" s="27">
        <v>914165</v>
      </c>
      <c r="K333" s="27">
        <v>731332</v>
      </c>
      <c r="L333" s="27">
        <v>148819.79999999999</v>
      </c>
      <c r="M333" s="25" t="s">
        <v>19</v>
      </c>
      <c r="N333" s="28">
        <v>4.4000000000000004</v>
      </c>
    </row>
    <row r="334" spans="1:14" x14ac:dyDescent="0.25">
      <c r="A334" s="17">
        <v>333</v>
      </c>
      <c r="B334" s="18">
        <v>42496</v>
      </c>
      <c r="C334" s="18">
        <v>42607</v>
      </c>
      <c r="D334" s="18" t="str">
        <f>IF(Operaciones!$C334-Operaciones!$B334&gt;=150,"Demorado","En Tiempo")</f>
        <v>En Tiempo</v>
      </c>
      <c r="E334" s="19" t="s">
        <v>23</v>
      </c>
      <c r="F334" s="19" t="s">
        <v>29</v>
      </c>
      <c r="G334" s="20">
        <v>105</v>
      </c>
      <c r="H334" s="19" t="s">
        <v>12</v>
      </c>
      <c r="I334" s="21">
        <v>31403</v>
      </c>
      <c r="J334" s="21">
        <v>839485</v>
      </c>
      <c r="K334" s="21">
        <v>671588</v>
      </c>
      <c r="L334" s="21">
        <v>136494</v>
      </c>
      <c r="M334" s="19" t="s">
        <v>17</v>
      </c>
      <c r="N334" s="22">
        <v>4.7</v>
      </c>
    </row>
    <row r="335" spans="1:14" x14ac:dyDescent="0.25">
      <c r="A335" s="23">
        <v>334</v>
      </c>
      <c r="B335" s="24">
        <v>42497</v>
      </c>
      <c r="C335" s="24">
        <v>42757</v>
      </c>
      <c r="D335" s="24" t="str">
        <f>IF(Operaciones!$C335-Operaciones!$B335&gt;=150,"Demorado","En Tiempo")</f>
        <v>Demorado</v>
      </c>
      <c r="E335" s="25" t="s">
        <v>23</v>
      </c>
      <c r="F335" s="25" t="s">
        <v>27</v>
      </c>
      <c r="G335" s="26">
        <v>236</v>
      </c>
      <c r="H335" s="25" t="s">
        <v>12</v>
      </c>
      <c r="I335" s="27">
        <v>83781.64</v>
      </c>
      <c r="J335" s="27">
        <v>2147451</v>
      </c>
      <c r="K335" s="27">
        <v>1717960.8</v>
      </c>
      <c r="L335" s="27">
        <v>345708.55999999994</v>
      </c>
      <c r="M335" s="25" t="s">
        <v>15</v>
      </c>
      <c r="N335" s="28">
        <v>4.5</v>
      </c>
    </row>
    <row r="336" spans="1:14" x14ac:dyDescent="0.25">
      <c r="A336" s="17">
        <v>335</v>
      </c>
      <c r="B336" s="18">
        <v>42497</v>
      </c>
      <c r="C336" s="18">
        <v>42852</v>
      </c>
      <c r="D336" s="18" t="str">
        <f>IF(Operaciones!$C336-Operaciones!$B336&gt;=150,"Demorado","En Tiempo")</f>
        <v>Demorado</v>
      </c>
      <c r="E336" s="19" t="s">
        <v>21</v>
      </c>
      <c r="F336" s="19" t="s">
        <v>27</v>
      </c>
      <c r="G336" s="20">
        <v>142</v>
      </c>
      <c r="H336" s="19" t="s">
        <v>11</v>
      </c>
      <c r="I336" s="21">
        <v>24269.8</v>
      </c>
      <c r="J336" s="21">
        <v>671405</v>
      </c>
      <c r="K336" s="21">
        <v>537124</v>
      </c>
      <c r="L336" s="21">
        <v>110011.2</v>
      </c>
      <c r="M336" s="19" t="s">
        <v>16</v>
      </c>
      <c r="N336" s="22">
        <v>3.6</v>
      </c>
    </row>
    <row r="337" spans="1:14" x14ac:dyDescent="0.25">
      <c r="A337" s="23">
        <v>336</v>
      </c>
      <c r="B337" s="24">
        <v>42497</v>
      </c>
      <c r="C337" s="24">
        <v>42763</v>
      </c>
      <c r="D337" s="24" t="str">
        <f>IF(Operaciones!$C337-Operaciones!$B337&gt;=150,"Demorado","En Tiempo")</f>
        <v>Demorado</v>
      </c>
      <c r="E337" s="25" t="s">
        <v>20</v>
      </c>
      <c r="F337" s="25" t="s">
        <v>28</v>
      </c>
      <c r="G337" s="26">
        <v>221</v>
      </c>
      <c r="H337" s="25" t="s">
        <v>12</v>
      </c>
      <c r="I337" s="27">
        <v>54704.44</v>
      </c>
      <c r="J337" s="27">
        <v>1430946</v>
      </c>
      <c r="K337" s="27">
        <v>1144756.8</v>
      </c>
      <c r="L337" s="27">
        <v>231484.75999999995</v>
      </c>
      <c r="M337" s="25" t="s">
        <v>18</v>
      </c>
      <c r="N337" s="28">
        <v>4.5999999999999996</v>
      </c>
    </row>
    <row r="338" spans="1:14" x14ac:dyDescent="0.25">
      <c r="A338" s="17">
        <v>337</v>
      </c>
      <c r="B338" s="18">
        <v>42498</v>
      </c>
      <c r="C338" s="18">
        <v>42628</v>
      </c>
      <c r="D338" s="18" t="str">
        <f>IF(Operaciones!$C338-Operaciones!$B338&gt;=150,"Demorado","En Tiempo")</f>
        <v>En Tiempo</v>
      </c>
      <c r="E338" s="19" t="s">
        <v>21</v>
      </c>
      <c r="F338" s="19" t="s">
        <v>26</v>
      </c>
      <c r="G338" s="20">
        <v>99</v>
      </c>
      <c r="H338" s="19" t="s">
        <v>11</v>
      </c>
      <c r="I338" s="21">
        <v>15480.4</v>
      </c>
      <c r="J338" s="21">
        <v>450095</v>
      </c>
      <c r="K338" s="21">
        <v>360076</v>
      </c>
      <c r="L338" s="21">
        <v>74538.600000000006</v>
      </c>
      <c r="M338" s="19" t="s">
        <v>15</v>
      </c>
      <c r="N338" s="22">
        <v>4.8</v>
      </c>
    </row>
    <row r="339" spans="1:14" x14ac:dyDescent="0.25">
      <c r="A339" s="23">
        <v>338</v>
      </c>
      <c r="B339" s="24">
        <v>42498</v>
      </c>
      <c r="C339" s="24">
        <v>42763</v>
      </c>
      <c r="D339" s="24" t="str">
        <f>IF(Operaciones!$C339-Operaciones!$B339&gt;=150,"Demorado","En Tiempo")</f>
        <v>Demorado</v>
      </c>
      <c r="E339" s="25" t="s">
        <v>21</v>
      </c>
      <c r="F339" s="25" t="s">
        <v>27</v>
      </c>
      <c r="G339" s="26">
        <v>37</v>
      </c>
      <c r="H339" s="25" t="s">
        <v>11</v>
      </c>
      <c r="I339" s="27">
        <v>13541.44</v>
      </c>
      <c r="J339" s="27">
        <v>398146</v>
      </c>
      <c r="K339" s="27">
        <v>318516.8</v>
      </c>
      <c r="L339" s="27">
        <v>66087.760000000009</v>
      </c>
      <c r="M339" s="25" t="s">
        <v>14</v>
      </c>
      <c r="N339" s="28">
        <v>4.0999999999999996</v>
      </c>
    </row>
    <row r="340" spans="1:14" x14ac:dyDescent="0.25">
      <c r="A340" s="17">
        <v>339</v>
      </c>
      <c r="B340" s="18">
        <v>42499</v>
      </c>
      <c r="C340" s="18">
        <v>42617</v>
      </c>
      <c r="D340" s="18" t="str">
        <f>IF(Operaciones!$C340-Operaciones!$B340&gt;=150,"Demorado","En Tiempo")</f>
        <v>En Tiempo</v>
      </c>
      <c r="E340" s="19" t="s">
        <v>23</v>
      </c>
      <c r="F340" s="19" t="s">
        <v>25</v>
      </c>
      <c r="G340" s="20">
        <v>68</v>
      </c>
      <c r="H340" s="19" t="s">
        <v>11</v>
      </c>
      <c r="I340" s="21">
        <v>26363</v>
      </c>
      <c r="J340" s="21">
        <v>719660</v>
      </c>
      <c r="K340" s="21">
        <v>575728</v>
      </c>
      <c r="L340" s="21">
        <v>117569</v>
      </c>
      <c r="M340" s="19" t="s">
        <v>16</v>
      </c>
      <c r="N340" s="22">
        <v>4.5</v>
      </c>
    </row>
    <row r="341" spans="1:14" x14ac:dyDescent="0.25">
      <c r="A341" s="23">
        <v>340</v>
      </c>
      <c r="B341" s="24">
        <v>42500</v>
      </c>
      <c r="C341" s="24">
        <v>42705</v>
      </c>
      <c r="D341" s="24" t="str">
        <f>IF(Operaciones!$C341-Operaciones!$B341&gt;=150,"Demorado","En Tiempo")</f>
        <v>Demorado</v>
      </c>
      <c r="E341" s="25" t="s">
        <v>22</v>
      </c>
      <c r="F341" s="25" t="s">
        <v>26</v>
      </c>
      <c r="G341" s="26">
        <v>93</v>
      </c>
      <c r="H341" s="25" t="s">
        <v>12</v>
      </c>
      <c r="I341" s="27">
        <v>30447.32</v>
      </c>
      <c r="J341" s="27">
        <v>820268</v>
      </c>
      <c r="K341" s="27">
        <v>656214.4</v>
      </c>
      <c r="L341" s="27">
        <v>133606.27999999997</v>
      </c>
      <c r="M341" s="25" t="s">
        <v>17</v>
      </c>
      <c r="N341" s="28">
        <v>4</v>
      </c>
    </row>
    <row r="342" spans="1:14" x14ac:dyDescent="0.25">
      <c r="A342" s="17">
        <v>341</v>
      </c>
      <c r="B342" s="18">
        <v>42500</v>
      </c>
      <c r="C342" s="18">
        <v>42676</v>
      </c>
      <c r="D342" s="18" t="str">
        <f>IF(Operaciones!$C342-Operaciones!$B342&gt;=150,"Demorado","En Tiempo")</f>
        <v>Demorado</v>
      </c>
      <c r="E342" s="19" t="s">
        <v>22</v>
      </c>
      <c r="F342" s="19" t="s">
        <v>29</v>
      </c>
      <c r="G342" s="20">
        <v>225</v>
      </c>
      <c r="H342" s="19" t="s">
        <v>12</v>
      </c>
      <c r="I342" s="21">
        <v>79040.88</v>
      </c>
      <c r="J342" s="21">
        <v>2027182</v>
      </c>
      <c r="K342" s="21">
        <v>1621745.6</v>
      </c>
      <c r="L342" s="21">
        <v>326395.5199999999</v>
      </c>
      <c r="M342" s="19" t="s">
        <v>15</v>
      </c>
      <c r="N342" s="22">
        <v>4.2</v>
      </c>
    </row>
    <row r="343" spans="1:14" x14ac:dyDescent="0.25">
      <c r="A343" s="23">
        <v>342</v>
      </c>
      <c r="B343" s="24">
        <v>42500</v>
      </c>
      <c r="C343" s="24">
        <v>42725</v>
      </c>
      <c r="D343" s="24" t="str">
        <f>IF(Operaciones!$C343-Operaciones!$B343&gt;=150,"Demorado","En Tiempo")</f>
        <v>Demorado</v>
      </c>
      <c r="E343" s="25" t="s">
        <v>22</v>
      </c>
      <c r="F343" s="25" t="s">
        <v>25</v>
      </c>
      <c r="G343" s="26">
        <v>252</v>
      </c>
      <c r="H343" s="25" t="s">
        <v>12</v>
      </c>
      <c r="I343" s="27">
        <v>78608.12</v>
      </c>
      <c r="J343" s="27">
        <v>2028713</v>
      </c>
      <c r="K343" s="27">
        <v>1622970.4</v>
      </c>
      <c r="L343" s="27">
        <v>327134.4800000001</v>
      </c>
      <c r="M343" s="25" t="s">
        <v>15</v>
      </c>
      <c r="N343" s="28">
        <v>4</v>
      </c>
    </row>
    <row r="344" spans="1:14" x14ac:dyDescent="0.25">
      <c r="A344" s="17">
        <v>343</v>
      </c>
      <c r="B344" s="18">
        <v>42500</v>
      </c>
      <c r="C344" s="18">
        <v>42686</v>
      </c>
      <c r="D344" s="18" t="str">
        <f>IF(Operaciones!$C344-Operaciones!$B344&gt;=150,"Demorado","En Tiempo")</f>
        <v>Demorado</v>
      </c>
      <c r="E344" s="19" t="s">
        <v>23</v>
      </c>
      <c r="F344" s="19" t="s">
        <v>13</v>
      </c>
      <c r="G344" s="20">
        <v>172</v>
      </c>
      <c r="H344" s="19" t="s">
        <v>12</v>
      </c>
      <c r="I344" s="21">
        <v>46372</v>
      </c>
      <c r="J344" s="21">
        <v>1214585</v>
      </c>
      <c r="K344" s="21">
        <v>971668</v>
      </c>
      <c r="L344" s="21">
        <v>196545</v>
      </c>
      <c r="M344" s="19" t="s">
        <v>19</v>
      </c>
      <c r="N344" s="22">
        <v>4.5999999999999996</v>
      </c>
    </row>
    <row r="345" spans="1:14" x14ac:dyDescent="0.25">
      <c r="A345" s="23">
        <v>344</v>
      </c>
      <c r="B345" s="24">
        <v>42500</v>
      </c>
      <c r="C345" s="24">
        <v>42632</v>
      </c>
      <c r="D345" s="24" t="str">
        <f>IF(Operaciones!$C345-Operaciones!$B345&gt;=150,"Demorado","En Tiempo")</f>
        <v>En Tiempo</v>
      </c>
      <c r="E345" s="25" t="s">
        <v>22</v>
      </c>
      <c r="F345" s="25" t="s">
        <v>28</v>
      </c>
      <c r="G345" s="26">
        <v>139</v>
      </c>
      <c r="H345" s="25" t="s">
        <v>12</v>
      </c>
      <c r="I345" s="27">
        <v>42505.64</v>
      </c>
      <c r="J345" s="27">
        <v>1119951</v>
      </c>
      <c r="K345" s="27">
        <v>895960.8</v>
      </c>
      <c r="L345" s="27">
        <v>181484.55999999994</v>
      </c>
      <c r="M345" s="25" t="s">
        <v>17</v>
      </c>
      <c r="N345" s="28">
        <v>4.2</v>
      </c>
    </row>
    <row r="346" spans="1:14" x14ac:dyDescent="0.25">
      <c r="A346" s="17">
        <v>345</v>
      </c>
      <c r="B346" s="18">
        <v>42501</v>
      </c>
      <c r="C346" s="18">
        <v>42736</v>
      </c>
      <c r="D346" s="18" t="str">
        <f>IF(Operaciones!$C346-Operaciones!$B346&gt;=150,"Demorado","En Tiempo")</f>
        <v>Demorado</v>
      </c>
      <c r="E346" s="19" t="s">
        <v>23</v>
      </c>
      <c r="F346" s="19" t="s">
        <v>29</v>
      </c>
      <c r="G346" s="20">
        <v>124</v>
      </c>
      <c r="H346" s="19" t="s">
        <v>12</v>
      </c>
      <c r="I346" s="21">
        <v>49856.800000000003</v>
      </c>
      <c r="J346" s="21">
        <v>1299980</v>
      </c>
      <c r="K346" s="21">
        <v>1039984</v>
      </c>
      <c r="L346" s="21">
        <v>210139.2</v>
      </c>
      <c r="M346" s="19" t="s">
        <v>17</v>
      </c>
      <c r="N346" s="22">
        <v>4</v>
      </c>
    </row>
    <row r="347" spans="1:14" x14ac:dyDescent="0.25">
      <c r="A347" s="23">
        <v>346</v>
      </c>
      <c r="B347" s="24">
        <v>42501</v>
      </c>
      <c r="C347" s="24">
        <v>42727</v>
      </c>
      <c r="D347" s="24" t="str">
        <f>IF(Operaciones!$C347-Operaciones!$B347&gt;=150,"Demorado","En Tiempo")</f>
        <v>Demorado</v>
      </c>
      <c r="E347" s="25" t="s">
        <v>20</v>
      </c>
      <c r="F347" s="25" t="s">
        <v>26</v>
      </c>
      <c r="G347" s="26">
        <v>197</v>
      </c>
      <c r="H347" s="25" t="s">
        <v>12</v>
      </c>
      <c r="I347" s="27">
        <v>51596.04</v>
      </c>
      <c r="J347" s="27">
        <v>1357161</v>
      </c>
      <c r="K347" s="27">
        <v>1085728.8</v>
      </c>
      <c r="L347" s="27">
        <v>219836.15999999995</v>
      </c>
      <c r="M347" s="25" t="s">
        <v>15</v>
      </c>
      <c r="N347" s="28">
        <v>4.2</v>
      </c>
    </row>
    <row r="348" spans="1:14" x14ac:dyDescent="0.25">
      <c r="A348" s="17">
        <v>347</v>
      </c>
      <c r="B348" s="18">
        <v>42501</v>
      </c>
      <c r="C348" s="18">
        <v>42631</v>
      </c>
      <c r="D348" s="18" t="str">
        <f>IF(Operaciones!$C348-Operaciones!$B348&gt;=150,"Demorado","En Tiempo")</f>
        <v>En Tiempo</v>
      </c>
      <c r="E348" s="19" t="s">
        <v>22</v>
      </c>
      <c r="F348" s="19" t="s">
        <v>28</v>
      </c>
      <c r="G348" s="20">
        <v>166</v>
      </c>
      <c r="H348" s="19" t="s">
        <v>12</v>
      </c>
      <c r="I348" s="21">
        <v>33024.080000000002</v>
      </c>
      <c r="J348" s="21">
        <v>888337</v>
      </c>
      <c r="K348" s="21">
        <v>710669.6</v>
      </c>
      <c r="L348" s="21">
        <v>144643.32</v>
      </c>
      <c r="M348" s="19" t="s">
        <v>14</v>
      </c>
      <c r="N348" s="22">
        <v>3.8</v>
      </c>
    </row>
    <row r="349" spans="1:14" x14ac:dyDescent="0.25">
      <c r="A349" s="23">
        <v>348</v>
      </c>
      <c r="B349" s="24">
        <v>42501</v>
      </c>
      <c r="C349" s="24">
        <v>42820</v>
      </c>
      <c r="D349" s="24" t="str">
        <f>IF(Operaciones!$C349-Operaciones!$B349&gt;=150,"Demorado","En Tiempo")</f>
        <v>Demorado</v>
      </c>
      <c r="E349" s="25" t="s">
        <v>20</v>
      </c>
      <c r="F349" s="25" t="s">
        <v>28</v>
      </c>
      <c r="G349" s="26">
        <v>183</v>
      </c>
      <c r="H349" s="25" t="s">
        <v>12</v>
      </c>
      <c r="I349" s="27">
        <v>61246.559999999998</v>
      </c>
      <c r="J349" s="27">
        <v>1597374</v>
      </c>
      <c r="K349" s="27">
        <v>1277899.2</v>
      </c>
      <c r="L349" s="27">
        <v>258228.24000000005</v>
      </c>
      <c r="M349" s="25" t="s">
        <v>16</v>
      </c>
      <c r="N349" s="28">
        <v>3.7</v>
      </c>
    </row>
    <row r="350" spans="1:14" x14ac:dyDescent="0.25">
      <c r="A350" s="17">
        <v>349</v>
      </c>
      <c r="B350" s="18">
        <v>42502</v>
      </c>
      <c r="C350" s="18">
        <v>42675</v>
      </c>
      <c r="D350" s="18" t="str">
        <f>IF(Operaciones!$C350-Operaciones!$B350&gt;=150,"Demorado","En Tiempo")</f>
        <v>Demorado</v>
      </c>
      <c r="E350" s="19" t="s">
        <v>23</v>
      </c>
      <c r="F350" s="19" t="s">
        <v>29</v>
      </c>
      <c r="G350" s="20">
        <v>230</v>
      </c>
      <c r="H350" s="19" t="s">
        <v>12</v>
      </c>
      <c r="I350" s="21">
        <v>55004.08</v>
      </c>
      <c r="J350" s="21">
        <v>1435337</v>
      </c>
      <c r="K350" s="21">
        <v>1148269.6000000001</v>
      </c>
      <c r="L350" s="21">
        <v>232063.31999999989</v>
      </c>
      <c r="M350" s="19" t="s">
        <v>18</v>
      </c>
      <c r="N350" s="22">
        <v>4.7</v>
      </c>
    </row>
    <row r="351" spans="1:14" x14ac:dyDescent="0.25">
      <c r="A351" s="23">
        <v>350</v>
      </c>
      <c r="B351" s="24">
        <v>42503</v>
      </c>
      <c r="C351" s="24">
        <v>42634</v>
      </c>
      <c r="D351" s="24" t="str">
        <f>IF(Operaciones!$C351-Operaciones!$B351&gt;=150,"Demorado","En Tiempo")</f>
        <v>En Tiempo</v>
      </c>
      <c r="E351" s="25" t="s">
        <v>22</v>
      </c>
      <c r="F351" s="25" t="s">
        <v>29</v>
      </c>
      <c r="G351" s="26">
        <v>100</v>
      </c>
      <c r="H351" s="25" t="s">
        <v>11</v>
      </c>
      <c r="I351" s="27">
        <v>26309.200000000001</v>
      </c>
      <c r="J351" s="27">
        <v>717315</v>
      </c>
      <c r="K351" s="27">
        <v>573852</v>
      </c>
      <c r="L351" s="27">
        <v>117153.8</v>
      </c>
      <c r="M351" s="25" t="s">
        <v>18</v>
      </c>
      <c r="N351" s="28">
        <v>4.7</v>
      </c>
    </row>
    <row r="352" spans="1:14" x14ac:dyDescent="0.25">
      <c r="A352" s="17">
        <v>351</v>
      </c>
      <c r="B352" s="18">
        <v>42503</v>
      </c>
      <c r="C352" s="18">
        <v>42849</v>
      </c>
      <c r="D352" s="18" t="str">
        <f>IF(Operaciones!$C352-Operaciones!$B352&gt;=150,"Demorado","En Tiempo")</f>
        <v>Demorado</v>
      </c>
      <c r="E352" s="19" t="s">
        <v>20</v>
      </c>
      <c r="F352" s="19" t="s">
        <v>25</v>
      </c>
      <c r="G352" s="20">
        <v>70</v>
      </c>
      <c r="H352" s="19" t="s">
        <v>11</v>
      </c>
      <c r="I352" s="21">
        <v>15725</v>
      </c>
      <c r="J352" s="21">
        <v>455210</v>
      </c>
      <c r="K352" s="21">
        <v>364168</v>
      </c>
      <c r="L352" s="21">
        <v>75317</v>
      </c>
      <c r="M352" s="19" t="s">
        <v>15</v>
      </c>
      <c r="N352" s="22">
        <v>3.7</v>
      </c>
    </row>
    <row r="353" spans="1:14" x14ac:dyDescent="0.25">
      <c r="A353" s="23">
        <v>352</v>
      </c>
      <c r="B353" s="24">
        <v>42504</v>
      </c>
      <c r="C353" s="24">
        <v>42653</v>
      </c>
      <c r="D353" s="24" t="str">
        <f>IF(Operaciones!$C353-Operaciones!$B353&gt;=150,"Demorado","En Tiempo")</f>
        <v>En Tiempo</v>
      </c>
      <c r="E353" s="25" t="s">
        <v>21</v>
      </c>
      <c r="F353" s="25" t="s">
        <v>24</v>
      </c>
      <c r="G353" s="26">
        <v>237</v>
      </c>
      <c r="H353" s="25" t="s">
        <v>12</v>
      </c>
      <c r="I353" s="27">
        <v>81355</v>
      </c>
      <c r="J353" s="27">
        <v>2097035</v>
      </c>
      <c r="K353" s="27">
        <v>1677628</v>
      </c>
      <c r="L353" s="27">
        <v>338052</v>
      </c>
      <c r="M353" s="25" t="s">
        <v>19</v>
      </c>
      <c r="N353" s="28">
        <v>4.7</v>
      </c>
    </row>
    <row r="354" spans="1:14" x14ac:dyDescent="0.25">
      <c r="A354" s="17">
        <v>353</v>
      </c>
      <c r="B354" s="18">
        <v>42504</v>
      </c>
      <c r="C354" s="18">
        <v>42596</v>
      </c>
      <c r="D354" s="18" t="str">
        <f>IF(Operaciones!$C354-Operaciones!$B354&gt;=150,"Demorado","En Tiempo")</f>
        <v>En Tiempo</v>
      </c>
      <c r="E354" s="19" t="s">
        <v>22</v>
      </c>
      <c r="F354" s="19" t="s">
        <v>26</v>
      </c>
      <c r="G354" s="20">
        <v>253</v>
      </c>
      <c r="H354" s="19" t="s">
        <v>12</v>
      </c>
      <c r="I354" s="21">
        <v>78112.399999999994</v>
      </c>
      <c r="J354" s="21">
        <v>2016670</v>
      </c>
      <c r="K354" s="21">
        <v>1613336</v>
      </c>
      <c r="L354" s="21">
        <v>325221.59999999998</v>
      </c>
      <c r="M354" s="19" t="s">
        <v>14</v>
      </c>
      <c r="N354" s="22">
        <v>4.2</v>
      </c>
    </row>
    <row r="355" spans="1:14" x14ac:dyDescent="0.25">
      <c r="A355" s="23">
        <v>354</v>
      </c>
      <c r="B355" s="24">
        <v>42504</v>
      </c>
      <c r="C355" s="24">
        <v>42824</v>
      </c>
      <c r="D355" s="24" t="str">
        <f>IF(Operaciones!$C355-Operaciones!$B355&gt;=150,"Demorado","En Tiempo")</f>
        <v>Demorado</v>
      </c>
      <c r="E355" s="25" t="s">
        <v>20</v>
      </c>
      <c r="F355" s="25" t="s">
        <v>13</v>
      </c>
      <c r="G355" s="26">
        <v>117</v>
      </c>
      <c r="H355" s="25" t="s">
        <v>12</v>
      </c>
      <c r="I355" s="27">
        <v>34247.040000000001</v>
      </c>
      <c r="J355" s="27">
        <v>921961</v>
      </c>
      <c r="K355" s="27">
        <v>737568.8</v>
      </c>
      <c r="L355" s="27">
        <v>150145.15999999995</v>
      </c>
      <c r="M355" s="25" t="s">
        <v>14</v>
      </c>
      <c r="N355" s="28">
        <v>4.5999999999999996</v>
      </c>
    </row>
    <row r="356" spans="1:14" x14ac:dyDescent="0.25">
      <c r="A356" s="17">
        <v>355</v>
      </c>
      <c r="B356" s="18">
        <v>42504</v>
      </c>
      <c r="C356" s="18">
        <v>42658</v>
      </c>
      <c r="D356" s="18" t="str">
        <f>IF(Operaciones!$C356-Operaciones!$B356&gt;=150,"Demorado","En Tiempo")</f>
        <v>Demorado</v>
      </c>
      <c r="E356" s="19" t="s">
        <v>20</v>
      </c>
      <c r="F356" s="19" t="s">
        <v>27</v>
      </c>
      <c r="G356" s="20">
        <v>205</v>
      </c>
      <c r="H356" s="19" t="s">
        <v>12</v>
      </c>
      <c r="I356" s="21">
        <v>46466.44</v>
      </c>
      <c r="J356" s="21">
        <v>1218171</v>
      </c>
      <c r="K356" s="21">
        <v>974536.8</v>
      </c>
      <c r="L356" s="21">
        <v>197167.75999999995</v>
      </c>
      <c r="M356" s="19" t="s">
        <v>14</v>
      </c>
      <c r="N356" s="22">
        <v>4.9000000000000004</v>
      </c>
    </row>
    <row r="357" spans="1:14" x14ac:dyDescent="0.25">
      <c r="A357" s="23">
        <v>356</v>
      </c>
      <c r="B357" s="24">
        <v>42504</v>
      </c>
      <c r="C357" s="24">
        <v>42769</v>
      </c>
      <c r="D357" s="24" t="str">
        <f>IF(Operaciones!$C357-Operaciones!$B357&gt;=150,"Demorado","En Tiempo")</f>
        <v>Demorado</v>
      </c>
      <c r="E357" s="25" t="s">
        <v>21</v>
      </c>
      <c r="F357" s="25" t="s">
        <v>26</v>
      </c>
      <c r="G357" s="26">
        <v>150</v>
      </c>
      <c r="H357" s="25" t="s">
        <v>12</v>
      </c>
      <c r="I357" s="27">
        <v>32617.200000000001</v>
      </c>
      <c r="J357" s="27">
        <v>867315</v>
      </c>
      <c r="K357" s="27">
        <v>693852</v>
      </c>
      <c r="L357" s="27">
        <v>140845.79999999999</v>
      </c>
      <c r="M357" s="25" t="s">
        <v>19</v>
      </c>
      <c r="N357" s="28">
        <v>3.8</v>
      </c>
    </row>
    <row r="358" spans="1:14" x14ac:dyDescent="0.25">
      <c r="A358" s="17">
        <v>357</v>
      </c>
      <c r="B358" s="18">
        <v>42505</v>
      </c>
      <c r="C358" s="18">
        <v>42601</v>
      </c>
      <c r="D358" s="18" t="str">
        <f>IF(Operaciones!$C358-Operaciones!$B358&gt;=150,"Demorado","En Tiempo")</f>
        <v>En Tiempo</v>
      </c>
      <c r="E358" s="19" t="s">
        <v>21</v>
      </c>
      <c r="F358" s="19" t="s">
        <v>29</v>
      </c>
      <c r="G358" s="20">
        <v>193</v>
      </c>
      <c r="H358" s="19" t="s">
        <v>12</v>
      </c>
      <c r="I358" s="21">
        <v>67273.759999999995</v>
      </c>
      <c r="J358" s="21">
        <v>1744429</v>
      </c>
      <c r="K358" s="21">
        <v>1395543.2</v>
      </c>
      <c r="L358" s="21">
        <v>281612.04000000004</v>
      </c>
      <c r="M358" s="19" t="s">
        <v>15</v>
      </c>
      <c r="N358" s="22">
        <v>5</v>
      </c>
    </row>
    <row r="359" spans="1:14" x14ac:dyDescent="0.25">
      <c r="A359" s="23">
        <v>358</v>
      </c>
      <c r="B359" s="24">
        <v>42505</v>
      </c>
      <c r="C359" s="24">
        <v>42678</v>
      </c>
      <c r="D359" s="24" t="str">
        <f>IF(Operaciones!$C359-Operaciones!$B359&gt;=150,"Demorado","En Tiempo")</f>
        <v>Demorado</v>
      </c>
      <c r="E359" s="25" t="s">
        <v>20</v>
      </c>
      <c r="F359" s="25" t="s">
        <v>26</v>
      </c>
      <c r="G359" s="26">
        <v>124</v>
      </c>
      <c r="H359" s="25" t="s">
        <v>12</v>
      </c>
      <c r="I359" s="27">
        <v>46564.92</v>
      </c>
      <c r="J359" s="27">
        <v>1216533</v>
      </c>
      <c r="K359" s="27">
        <v>973226.4</v>
      </c>
      <c r="L359" s="27">
        <v>196741.68</v>
      </c>
      <c r="M359" s="25" t="s">
        <v>16</v>
      </c>
      <c r="N359" s="28">
        <v>3.9</v>
      </c>
    </row>
    <row r="360" spans="1:14" x14ac:dyDescent="0.25">
      <c r="A360" s="17">
        <v>359</v>
      </c>
      <c r="B360" s="18">
        <v>42505</v>
      </c>
      <c r="C360" s="18">
        <v>42812</v>
      </c>
      <c r="D360" s="18" t="str">
        <f>IF(Operaciones!$C360-Operaciones!$B360&gt;=150,"Demorado","En Tiempo")</f>
        <v>Demorado</v>
      </c>
      <c r="E360" s="19" t="s">
        <v>22</v>
      </c>
      <c r="F360" s="19" t="s">
        <v>26</v>
      </c>
      <c r="G360" s="20">
        <v>127</v>
      </c>
      <c r="H360" s="19" t="s">
        <v>12</v>
      </c>
      <c r="I360" s="21">
        <v>46107.199999999997</v>
      </c>
      <c r="J360" s="21">
        <v>1213115</v>
      </c>
      <c r="K360" s="21">
        <v>970492</v>
      </c>
      <c r="L360" s="21">
        <v>196515.8</v>
      </c>
      <c r="M360" s="19" t="s">
        <v>17</v>
      </c>
      <c r="N360" s="22">
        <v>3.6</v>
      </c>
    </row>
    <row r="361" spans="1:14" x14ac:dyDescent="0.25">
      <c r="A361" s="23">
        <v>360</v>
      </c>
      <c r="B361" s="24">
        <v>42506</v>
      </c>
      <c r="C361" s="24">
        <v>42813</v>
      </c>
      <c r="D361" s="24" t="str">
        <f>IF(Operaciones!$C361-Operaciones!$B361&gt;=150,"Demorado","En Tiempo")</f>
        <v>Demorado</v>
      </c>
      <c r="E361" s="25" t="s">
        <v>21</v>
      </c>
      <c r="F361" s="25" t="s">
        <v>26</v>
      </c>
      <c r="G361" s="26">
        <v>150</v>
      </c>
      <c r="H361" s="25" t="s">
        <v>12</v>
      </c>
      <c r="I361" s="27">
        <v>34876.800000000003</v>
      </c>
      <c r="J361" s="27">
        <v>932705</v>
      </c>
      <c r="K361" s="27">
        <v>746164</v>
      </c>
      <c r="L361" s="27">
        <v>151664.20000000001</v>
      </c>
      <c r="M361" s="25" t="s">
        <v>19</v>
      </c>
      <c r="N361" s="28">
        <v>4.7</v>
      </c>
    </row>
    <row r="362" spans="1:14" x14ac:dyDescent="0.25">
      <c r="A362" s="17">
        <v>361</v>
      </c>
      <c r="B362" s="18">
        <v>42507</v>
      </c>
      <c r="C362" s="18">
        <v>42804</v>
      </c>
      <c r="D362" s="18" t="str">
        <f>IF(Operaciones!$C362-Operaciones!$B362&gt;=150,"Demorado","En Tiempo")</f>
        <v>Demorado</v>
      </c>
      <c r="E362" s="19" t="s">
        <v>22</v>
      </c>
      <c r="F362" s="19" t="s">
        <v>27</v>
      </c>
      <c r="G362" s="20">
        <v>288</v>
      </c>
      <c r="H362" s="19" t="s">
        <v>12</v>
      </c>
      <c r="I362" s="21">
        <v>59438</v>
      </c>
      <c r="J362" s="21">
        <v>1542410</v>
      </c>
      <c r="K362" s="21">
        <v>1233928</v>
      </c>
      <c r="L362" s="21">
        <v>249044</v>
      </c>
      <c r="M362" s="19" t="s">
        <v>19</v>
      </c>
      <c r="N362" s="22">
        <v>3.9</v>
      </c>
    </row>
    <row r="363" spans="1:14" x14ac:dyDescent="0.25">
      <c r="A363" s="23">
        <v>362</v>
      </c>
      <c r="B363" s="24">
        <v>42508</v>
      </c>
      <c r="C363" s="24">
        <v>42706</v>
      </c>
      <c r="D363" s="24" t="str">
        <f>IF(Operaciones!$C363-Operaciones!$B363&gt;=150,"Demorado","En Tiempo")</f>
        <v>Demorado</v>
      </c>
      <c r="E363" s="25" t="s">
        <v>21</v>
      </c>
      <c r="F363" s="25" t="s">
        <v>28</v>
      </c>
      <c r="G363" s="26">
        <v>134</v>
      </c>
      <c r="H363" s="25" t="s">
        <v>11</v>
      </c>
      <c r="I363" s="27">
        <v>28314.799999999999</v>
      </c>
      <c r="J363" s="27">
        <v>768980</v>
      </c>
      <c r="K363" s="27">
        <v>615184</v>
      </c>
      <c r="L363" s="27">
        <v>125481.2</v>
      </c>
      <c r="M363" s="25" t="s">
        <v>19</v>
      </c>
      <c r="N363" s="28">
        <v>5</v>
      </c>
    </row>
    <row r="364" spans="1:14" x14ac:dyDescent="0.25">
      <c r="A364" s="17">
        <v>363</v>
      </c>
      <c r="B364" s="18">
        <v>42508</v>
      </c>
      <c r="C364" s="18">
        <v>42824</v>
      </c>
      <c r="D364" s="18" t="str">
        <f>IF(Operaciones!$C364-Operaciones!$B364&gt;=150,"Demorado","En Tiempo")</f>
        <v>Demorado</v>
      </c>
      <c r="E364" s="19" t="s">
        <v>22</v>
      </c>
      <c r="F364" s="19" t="s">
        <v>29</v>
      </c>
      <c r="G364" s="20">
        <v>62</v>
      </c>
      <c r="H364" s="19" t="s">
        <v>11</v>
      </c>
      <c r="I364" s="21">
        <v>14252.96</v>
      </c>
      <c r="J364" s="21">
        <v>415109</v>
      </c>
      <c r="K364" s="21">
        <v>332087.2</v>
      </c>
      <c r="L364" s="21">
        <v>68768.84</v>
      </c>
      <c r="M364" s="19" t="s">
        <v>14</v>
      </c>
      <c r="N364" s="22">
        <v>3.9</v>
      </c>
    </row>
    <row r="365" spans="1:14" x14ac:dyDescent="0.25">
      <c r="A365" s="23">
        <v>364</v>
      </c>
      <c r="B365" s="24">
        <v>42508</v>
      </c>
      <c r="C365" s="24">
        <v>42730</v>
      </c>
      <c r="D365" s="24" t="str">
        <f>IF(Operaciones!$C365-Operaciones!$B365&gt;=150,"Demorado","En Tiempo")</f>
        <v>Demorado</v>
      </c>
      <c r="E365" s="25" t="s">
        <v>20</v>
      </c>
      <c r="F365" s="25" t="s">
        <v>27</v>
      </c>
      <c r="G365" s="26">
        <v>261</v>
      </c>
      <c r="H365" s="25" t="s">
        <v>12</v>
      </c>
      <c r="I365" s="27">
        <v>49428.44</v>
      </c>
      <c r="J365" s="27">
        <v>1293521</v>
      </c>
      <c r="K365" s="27">
        <v>1034816.8</v>
      </c>
      <c r="L365" s="27">
        <v>209275.75999999995</v>
      </c>
      <c r="M365" s="25" t="s">
        <v>19</v>
      </c>
      <c r="N365" s="28">
        <v>4.0999999999999996</v>
      </c>
    </row>
    <row r="366" spans="1:14" x14ac:dyDescent="0.25">
      <c r="A366" s="17">
        <v>365</v>
      </c>
      <c r="B366" s="18">
        <v>42508</v>
      </c>
      <c r="C366" s="18">
        <v>42659</v>
      </c>
      <c r="D366" s="18" t="str">
        <f>IF(Operaciones!$C366-Operaciones!$B366&gt;=150,"Demorado","En Tiempo")</f>
        <v>Demorado</v>
      </c>
      <c r="E366" s="19" t="s">
        <v>20</v>
      </c>
      <c r="F366" s="19" t="s">
        <v>26</v>
      </c>
      <c r="G366" s="20">
        <v>132</v>
      </c>
      <c r="H366" s="19" t="s">
        <v>11</v>
      </c>
      <c r="I366" s="21">
        <v>25963.200000000001</v>
      </c>
      <c r="J366" s="21">
        <v>709840</v>
      </c>
      <c r="K366" s="21">
        <v>567872</v>
      </c>
      <c r="L366" s="21">
        <v>116004.8</v>
      </c>
      <c r="M366" s="19" t="s">
        <v>18</v>
      </c>
      <c r="N366" s="22">
        <v>4.2</v>
      </c>
    </row>
    <row r="367" spans="1:14" x14ac:dyDescent="0.25">
      <c r="A367" s="23">
        <v>366</v>
      </c>
      <c r="B367" s="24">
        <v>42508</v>
      </c>
      <c r="C367" s="24">
        <v>42865</v>
      </c>
      <c r="D367" s="24" t="str">
        <f>IF(Operaciones!$C367-Operaciones!$B367&gt;=150,"Demorado","En Tiempo")</f>
        <v>Demorado</v>
      </c>
      <c r="E367" s="25" t="s">
        <v>21</v>
      </c>
      <c r="F367" s="25" t="s">
        <v>25</v>
      </c>
      <c r="G367" s="26">
        <v>130</v>
      </c>
      <c r="H367" s="25" t="s">
        <v>12</v>
      </c>
      <c r="I367" s="27">
        <v>37526.68</v>
      </c>
      <c r="J367" s="27">
        <v>997677</v>
      </c>
      <c r="K367" s="27">
        <v>798141.6</v>
      </c>
      <c r="L367" s="27">
        <v>162008.72000000003</v>
      </c>
      <c r="M367" s="25" t="s">
        <v>17</v>
      </c>
      <c r="N367" s="28">
        <v>4.4000000000000004</v>
      </c>
    </row>
    <row r="368" spans="1:14" x14ac:dyDescent="0.25">
      <c r="A368" s="17">
        <v>367</v>
      </c>
      <c r="B368" s="18">
        <v>42508</v>
      </c>
      <c r="C368" s="18">
        <v>42818</v>
      </c>
      <c r="D368" s="18" t="str">
        <f>IF(Operaciones!$C368-Operaciones!$B368&gt;=150,"Demorado","En Tiempo")</f>
        <v>Demorado</v>
      </c>
      <c r="E368" s="19" t="s">
        <v>20</v>
      </c>
      <c r="F368" s="19" t="s">
        <v>26</v>
      </c>
      <c r="G368" s="20">
        <v>73</v>
      </c>
      <c r="H368" s="19" t="s">
        <v>11</v>
      </c>
      <c r="I368" s="21">
        <v>18942.8</v>
      </c>
      <c r="J368" s="21">
        <v>537705</v>
      </c>
      <c r="K368" s="21">
        <v>430164</v>
      </c>
      <c r="L368" s="21">
        <v>88598.2</v>
      </c>
      <c r="M368" s="19" t="s">
        <v>17</v>
      </c>
      <c r="N368" s="22">
        <v>4.7</v>
      </c>
    </row>
    <row r="369" spans="1:14" x14ac:dyDescent="0.25">
      <c r="A369" s="23">
        <v>368</v>
      </c>
      <c r="B369" s="24">
        <v>42508</v>
      </c>
      <c r="C369" s="24">
        <v>42661</v>
      </c>
      <c r="D369" s="24" t="str">
        <f>IF(Operaciones!$C369-Operaciones!$B369&gt;=150,"Demorado","En Tiempo")</f>
        <v>Demorado</v>
      </c>
      <c r="E369" s="25" t="s">
        <v>22</v>
      </c>
      <c r="F369" s="25" t="s">
        <v>29</v>
      </c>
      <c r="G369" s="26">
        <v>73</v>
      </c>
      <c r="H369" s="25" t="s">
        <v>11</v>
      </c>
      <c r="I369" s="27">
        <v>13481.8</v>
      </c>
      <c r="J369" s="27">
        <v>390805</v>
      </c>
      <c r="K369" s="27">
        <v>312644</v>
      </c>
      <c r="L369" s="27">
        <v>64679.199999999997</v>
      </c>
      <c r="M369" s="25" t="s">
        <v>14</v>
      </c>
      <c r="N369" s="28">
        <v>4.3</v>
      </c>
    </row>
    <row r="370" spans="1:14" x14ac:dyDescent="0.25">
      <c r="A370" s="17">
        <v>369</v>
      </c>
      <c r="B370" s="18">
        <v>42509</v>
      </c>
      <c r="C370" s="18">
        <v>42731</v>
      </c>
      <c r="D370" s="18" t="str">
        <f>IF(Operaciones!$C370-Operaciones!$B370&gt;=150,"Demorado","En Tiempo")</f>
        <v>Demorado</v>
      </c>
      <c r="E370" s="19" t="s">
        <v>22</v>
      </c>
      <c r="F370" s="19" t="s">
        <v>26</v>
      </c>
      <c r="G370" s="20">
        <v>142</v>
      </c>
      <c r="H370" s="19" t="s">
        <v>12</v>
      </c>
      <c r="I370" s="21">
        <v>48434.559999999998</v>
      </c>
      <c r="J370" s="21">
        <v>1274824</v>
      </c>
      <c r="K370" s="21">
        <v>1019859.2</v>
      </c>
      <c r="L370" s="21">
        <v>206530.24000000005</v>
      </c>
      <c r="M370" s="19" t="s">
        <v>19</v>
      </c>
      <c r="N370" s="22">
        <v>4.5</v>
      </c>
    </row>
    <row r="371" spans="1:14" x14ac:dyDescent="0.25">
      <c r="A371" s="23">
        <v>370</v>
      </c>
      <c r="B371" s="24">
        <v>42509</v>
      </c>
      <c r="C371" s="24">
        <v>42627</v>
      </c>
      <c r="D371" s="24" t="str">
        <f>IF(Operaciones!$C371-Operaciones!$B371&gt;=150,"Demorado","En Tiempo")</f>
        <v>En Tiempo</v>
      </c>
      <c r="E371" s="25" t="s">
        <v>21</v>
      </c>
      <c r="F371" s="25" t="s">
        <v>26</v>
      </c>
      <c r="G371" s="26">
        <v>278</v>
      </c>
      <c r="H371" s="25" t="s">
        <v>12</v>
      </c>
      <c r="I371" s="27">
        <v>54102</v>
      </c>
      <c r="J371" s="27">
        <v>1414460</v>
      </c>
      <c r="K371" s="27">
        <v>1131568</v>
      </c>
      <c r="L371" s="27">
        <v>228790</v>
      </c>
      <c r="M371" s="25" t="s">
        <v>17</v>
      </c>
      <c r="N371" s="28">
        <v>4.5999999999999996</v>
      </c>
    </row>
    <row r="372" spans="1:14" x14ac:dyDescent="0.25">
      <c r="A372" s="17">
        <v>371</v>
      </c>
      <c r="B372" s="18">
        <v>42510</v>
      </c>
      <c r="C372" s="18">
        <v>42712</v>
      </c>
      <c r="D372" s="18" t="str">
        <f>IF(Operaciones!$C372-Operaciones!$B372&gt;=150,"Demorado","En Tiempo")</f>
        <v>Demorado</v>
      </c>
      <c r="E372" s="19" t="s">
        <v>23</v>
      </c>
      <c r="F372" s="19" t="s">
        <v>24</v>
      </c>
      <c r="G372" s="20">
        <v>226</v>
      </c>
      <c r="H372" s="19" t="s">
        <v>12</v>
      </c>
      <c r="I372" s="21">
        <v>43440.2</v>
      </c>
      <c r="J372" s="21">
        <v>1146465</v>
      </c>
      <c r="K372" s="21">
        <v>917172</v>
      </c>
      <c r="L372" s="21">
        <v>185852.79999999999</v>
      </c>
      <c r="M372" s="19" t="s">
        <v>19</v>
      </c>
      <c r="N372" s="22">
        <v>5</v>
      </c>
    </row>
    <row r="373" spans="1:14" x14ac:dyDescent="0.25">
      <c r="A373" s="23">
        <v>372</v>
      </c>
      <c r="B373" s="24">
        <v>42510</v>
      </c>
      <c r="C373" s="24">
        <v>42858</v>
      </c>
      <c r="D373" s="24" t="str">
        <f>IF(Operaciones!$C373-Operaciones!$B373&gt;=150,"Demorado","En Tiempo")</f>
        <v>Demorado</v>
      </c>
      <c r="E373" s="25" t="s">
        <v>20</v>
      </c>
      <c r="F373" s="25" t="s">
        <v>24</v>
      </c>
      <c r="G373" s="26">
        <v>160</v>
      </c>
      <c r="H373" s="25" t="s">
        <v>12</v>
      </c>
      <c r="I373" s="27">
        <v>52081.16</v>
      </c>
      <c r="J373" s="27">
        <v>1354014</v>
      </c>
      <c r="K373" s="27">
        <v>1083211.2</v>
      </c>
      <c r="L373" s="27">
        <v>218721.64000000004</v>
      </c>
      <c r="M373" s="25" t="s">
        <v>19</v>
      </c>
      <c r="N373" s="28">
        <v>4.7</v>
      </c>
    </row>
    <row r="374" spans="1:14" x14ac:dyDescent="0.25">
      <c r="A374" s="17">
        <v>373</v>
      </c>
      <c r="B374" s="18">
        <v>42511</v>
      </c>
      <c r="C374" s="18">
        <v>42876</v>
      </c>
      <c r="D374" s="18" t="str">
        <f>IF(Operaciones!$C374-Operaciones!$B374&gt;=150,"Demorado","En Tiempo")</f>
        <v>Demorado</v>
      </c>
      <c r="E374" s="19" t="s">
        <v>22</v>
      </c>
      <c r="F374" s="19" t="s">
        <v>25</v>
      </c>
      <c r="G374" s="20">
        <v>127</v>
      </c>
      <c r="H374" s="19" t="s">
        <v>12</v>
      </c>
      <c r="I374" s="21">
        <v>31792.44</v>
      </c>
      <c r="J374" s="21">
        <v>859296</v>
      </c>
      <c r="K374" s="21">
        <v>687436.80000000005</v>
      </c>
      <c r="L374" s="21">
        <v>140066.75999999995</v>
      </c>
      <c r="M374" s="19" t="s">
        <v>15</v>
      </c>
      <c r="N374" s="22">
        <v>4.3</v>
      </c>
    </row>
    <row r="375" spans="1:14" x14ac:dyDescent="0.25">
      <c r="A375" s="23">
        <v>374</v>
      </c>
      <c r="B375" s="24">
        <v>42511</v>
      </c>
      <c r="C375" s="24">
        <v>42687</v>
      </c>
      <c r="D375" s="24" t="str">
        <f>IF(Operaciones!$C375-Operaciones!$B375&gt;=150,"Demorado","En Tiempo")</f>
        <v>Demorado</v>
      </c>
      <c r="E375" s="25" t="s">
        <v>21</v>
      </c>
      <c r="F375" s="25" t="s">
        <v>26</v>
      </c>
      <c r="G375" s="26">
        <v>162</v>
      </c>
      <c r="H375" s="25" t="s">
        <v>12</v>
      </c>
      <c r="I375" s="27">
        <v>34986.480000000003</v>
      </c>
      <c r="J375" s="27">
        <v>931772</v>
      </c>
      <c r="K375" s="27">
        <v>745417.6</v>
      </c>
      <c r="L375" s="27">
        <v>151367.92000000001</v>
      </c>
      <c r="M375" s="25" t="s">
        <v>17</v>
      </c>
      <c r="N375" s="28">
        <v>3.6</v>
      </c>
    </row>
    <row r="376" spans="1:14" x14ac:dyDescent="0.25">
      <c r="A376" s="17">
        <v>375</v>
      </c>
      <c r="B376" s="18">
        <v>42512</v>
      </c>
      <c r="C376" s="18">
        <v>42835</v>
      </c>
      <c r="D376" s="18" t="str">
        <f>IF(Operaciones!$C376-Operaciones!$B376&gt;=150,"Demorado","En Tiempo")</f>
        <v>Demorado</v>
      </c>
      <c r="E376" s="19" t="s">
        <v>20</v>
      </c>
      <c r="F376" s="19" t="s">
        <v>25</v>
      </c>
      <c r="G376" s="20">
        <v>227</v>
      </c>
      <c r="H376" s="19" t="s">
        <v>12</v>
      </c>
      <c r="I376" s="21">
        <v>55065.2</v>
      </c>
      <c r="J376" s="21">
        <v>1435115</v>
      </c>
      <c r="K376" s="21">
        <v>1148092</v>
      </c>
      <c r="L376" s="21">
        <v>231957.8</v>
      </c>
      <c r="M376" s="19" t="s">
        <v>18</v>
      </c>
      <c r="N376" s="22">
        <v>4.3</v>
      </c>
    </row>
    <row r="377" spans="1:14" x14ac:dyDescent="0.25">
      <c r="A377" s="23">
        <v>376</v>
      </c>
      <c r="B377" s="24">
        <v>42513</v>
      </c>
      <c r="C377" s="24">
        <v>42617</v>
      </c>
      <c r="D377" s="24" t="str">
        <f>IF(Operaciones!$C377-Operaciones!$B377&gt;=150,"Demorado","En Tiempo")</f>
        <v>En Tiempo</v>
      </c>
      <c r="E377" s="25" t="s">
        <v>21</v>
      </c>
      <c r="F377" s="25" t="s">
        <v>29</v>
      </c>
      <c r="G377" s="26">
        <v>243</v>
      </c>
      <c r="H377" s="25" t="s">
        <v>12</v>
      </c>
      <c r="I377" s="27">
        <v>47764.12</v>
      </c>
      <c r="J377" s="27">
        <v>1246538</v>
      </c>
      <c r="K377" s="27">
        <v>997230.4</v>
      </c>
      <c r="L377" s="27">
        <v>201543.47999999998</v>
      </c>
      <c r="M377" s="25" t="s">
        <v>17</v>
      </c>
      <c r="N377" s="28">
        <v>4.5</v>
      </c>
    </row>
    <row r="378" spans="1:14" x14ac:dyDescent="0.25">
      <c r="A378" s="17">
        <v>377</v>
      </c>
      <c r="B378" s="18">
        <v>42514</v>
      </c>
      <c r="C378" s="18">
        <v>42841</v>
      </c>
      <c r="D378" s="18" t="str">
        <f>IF(Operaciones!$C378-Operaciones!$B378&gt;=150,"Demorado","En Tiempo")</f>
        <v>Demorado</v>
      </c>
      <c r="E378" s="19" t="s">
        <v>22</v>
      </c>
      <c r="F378" s="19" t="s">
        <v>26</v>
      </c>
      <c r="G378" s="20">
        <v>100</v>
      </c>
      <c r="H378" s="19" t="s">
        <v>11</v>
      </c>
      <c r="I378" s="21">
        <v>20016.400000000001</v>
      </c>
      <c r="J378" s="21">
        <v>561695</v>
      </c>
      <c r="K378" s="21">
        <v>449356</v>
      </c>
      <c r="L378" s="21">
        <v>92322.6</v>
      </c>
      <c r="M378" s="19" t="s">
        <v>15</v>
      </c>
      <c r="N378" s="22">
        <v>4.4000000000000004</v>
      </c>
    </row>
    <row r="379" spans="1:14" x14ac:dyDescent="0.25">
      <c r="A379" s="23">
        <v>378</v>
      </c>
      <c r="B379" s="24">
        <v>42514</v>
      </c>
      <c r="C379" s="24">
        <v>42630</v>
      </c>
      <c r="D379" s="24" t="str">
        <f>IF(Operaciones!$C379-Operaciones!$B379&gt;=150,"Demorado","En Tiempo")</f>
        <v>En Tiempo</v>
      </c>
      <c r="E379" s="25" t="s">
        <v>23</v>
      </c>
      <c r="F379" s="25" t="s">
        <v>28</v>
      </c>
      <c r="G379" s="26">
        <v>276</v>
      </c>
      <c r="H379" s="25" t="s">
        <v>12</v>
      </c>
      <c r="I379" s="27">
        <v>66026</v>
      </c>
      <c r="J379" s="27">
        <v>1716485</v>
      </c>
      <c r="K379" s="27">
        <v>1373188</v>
      </c>
      <c r="L379" s="27">
        <v>277271</v>
      </c>
      <c r="M379" s="25" t="s">
        <v>18</v>
      </c>
      <c r="N379" s="28">
        <v>4.5</v>
      </c>
    </row>
    <row r="380" spans="1:14" x14ac:dyDescent="0.25">
      <c r="A380" s="17">
        <v>379</v>
      </c>
      <c r="B380" s="18">
        <v>42514</v>
      </c>
      <c r="C380" s="18">
        <v>42656</v>
      </c>
      <c r="D380" s="18" t="str">
        <f>IF(Operaciones!$C380-Operaciones!$B380&gt;=150,"Demorado","En Tiempo")</f>
        <v>En Tiempo</v>
      </c>
      <c r="E380" s="19" t="s">
        <v>20</v>
      </c>
      <c r="F380" s="19" t="s">
        <v>25</v>
      </c>
      <c r="G380" s="20">
        <v>101</v>
      </c>
      <c r="H380" s="19" t="s">
        <v>12</v>
      </c>
      <c r="I380" s="21">
        <v>31652.32</v>
      </c>
      <c r="J380" s="21">
        <v>849293</v>
      </c>
      <c r="K380" s="21">
        <v>679434.4</v>
      </c>
      <c r="L380" s="21">
        <v>138206.27999999997</v>
      </c>
      <c r="M380" s="19" t="s">
        <v>17</v>
      </c>
      <c r="N380" s="22">
        <v>5</v>
      </c>
    </row>
    <row r="381" spans="1:14" x14ac:dyDescent="0.25">
      <c r="A381" s="23">
        <v>380</v>
      </c>
      <c r="B381" s="24">
        <v>42515</v>
      </c>
      <c r="C381" s="24">
        <v>42821</v>
      </c>
      <c r="D381" s="24" t="str">
        <f>IF(Operaciones!$C381-Operaciones!$B381&gt;=150,"Demorado","En Tiempo")</f>
        <v>Demorado</v>
      </c>
      <c r="E381" s="25" t="s">
        <v>22</v>
      </c>
      <c r="F381" s="25" t="s">
        <v>27</v>
      </c>
      <c r="G381" s="26">
        <v>265</v>
      </c>
      <c r="H381" s="25" t="s">
        <v>12</v>
      </c>
      <c r="I381" s="27">
        <v>102736.16</v>
      </c>
      <c r="J381" s="27">
        <v>2623189</v>
      </c>
      <c r="K381" s="27">
        <v>2098551.2000000002</v>
      </c>
      <c r="L381" s="27">
        <v>421901.63999999978</v>
      </c>
      <c r="M381" s="25" t="s">
        <v>14</v>
      </c>
      <c r="N381" s="28">
        <v>4.9000000000000004</v>
      </c>
    </row>
    <row r="382" spans="1:14" x14ac:dyDescent="0.25">
      <c r="A382" s="17">
        <v>381</v>
      </c>
      <c r="B382" s="18">
        <v>42515</v>
      </c>
      <c r="C382" s="18">
        <v>42664</v>
      </c>
      <c r="D382" s="18" t="str">
        <f>IF(Operaciones!$C382-Operaciones!$B382&gt;=150,"Demorado","En Tiempo")</f>
        <v>En Tiempo</v>
      </c>
      <c r="E382" s="19" t="s">
        <v>20</v>
      </c>
      <c r="F382" s="19" t="s">
        <v>27</v>
      </c>
      <c r="G382" s="20">
        <v>119</v>
      </c>
      <c r="H382" s="19" t="s">
        <v>12</v>
      </c>
      <c r="I382" s="21">
        <v>30416.36</v>
      </c>
      <c r="J382" s="21">
        <v>812369</v>
      </c>
      <c r="K382" s="21">
        <v>649895.19999999995</v>
      </c>
      <c r="L382" s="21">
        <v>132057.44000000006</v>
      </c>
      <c r="M382" s="19" t="s">
        <v>16</v>
      </c>
      <c r="N382" s="22">
        <v>4.8</v>
      </c>
    </row>
    <row r="383" spans="1:14" x14ac:dyDescent="0.25">
      <c r="A383" s="23">
        <v>382</v>
      </c>
      <c r="B383" s="24">
        <v>42516</v>
      </c>
      <c r="C383" s="24">
        <v>42849</v>
      </c>
      <c r="D383" s="24" t="str">
        <f>IF(Operaciones!$C383-Operaciones!$B383&gt;=150,"Demorado","En Tiempo")</f>
        <v>Demorado</v>
      </c>
      <c r="E383" s="25" t="s">
        <v>23</v>
      </c>
      <c r="F383" s="25" t="s">
        <v>25</v>
      </c>
      <c r="G383" s="26">
        <v>258</v>
      </c>
      <c r="H383" s="25" t="s">
        <v>12</v>
      </c>
      <c r="I383" s="27">
        <v>102376.36</v>
      </c>
      <c r="J383" s="27">
        <v>2618669</v>
      </c>
      <c r="K383" s="27">
        <v>2094935.2</v>
      </c>
      <c r="L383" s="27">
        <v>421357.44000000006</v>
      </c>
      <c r="M383" s="25" t="s">
        <v>19</v>
      </c>
      <c r="N383" s="28">
        <v>3.6</v>
      </c>
    </row>
    <row r="384" spans="1:14" x14ac:dyDescent="0.25">
      <c r="A384" s="17">
        <v>383</v>
      </c>
      <c r="B384" s="18">
        <v>42516</v>
      </c>
      <c r="C384" s="18">
        <v>42732</v>
      </c>
      <c r="D384" s="18" t="str">
        <f>IF(Operaciones!$C384-Operaciones!$B384&gt;=150,"Demorado","En Tiempo")</f>
        <v>Demorado</v>
      </c>
      <c r="E384" s="19" t="s">
        <v>22</v>
      </c>
      <c r="F384" s="19" t="s">
        <v>25</v>
      </c>
      <c r="G384" s="20">
        <v>293</v>
      </c>
      <c r="H384" s="19" t="s">
        <v>12</v>
      </c>
      <c r="I384" s="21">
        <v>52196.639999999999</v>
      </c>
      <c r="J384" s="21">
        <v>1367651</v>
      </c>
      <c r="K384" s="21">
        <v>1094120.8</v>
      </c>
      <c r="L384" s="21">
        <v>221333.55999999994</v>
      </c>
      <c r="M384" s="19" t="s">
        <v>16</v>
      </c>
      <c r="N384" s="22">
        <v>4.2</v>
      </c>
    </row>
    <row r="385" spans="1:14" x14ac:dyDescent="0.25">
      <c r="A385" s="23">
        <v>384</v>
      </c>
      <c r="B385" s="24">
        <v>42516</v>
      </c>
      <c r="C385" s="24">
        <v>42663</v>
      </c>
      <c r="D385" s="24" t="str">
        <f>IF(Operaciones!$C385-Operaciones!$B385&gt;=150,"Demorado","En Tiempo")</f>
        <v>En Tiempo</v>
      </c>
      <c r="E385" s="25" t="s">
        <v>20</v>
      </c>
      <c r="F385" s="25" t="s">
        <v>26</v>
      </c>
      <c r="G385" s="26">
        <v>196</v>
      </c>
      <c r="H385" s="25" t="s">
        <v>12</v>
      </c>
      <c r="I385" s="27">
        <v>71805</v>
      </c>
      <c r="J385" s="27">
        <v>1859885</v>
      </c>
      <c r="K385" s="27">
        <v>1487908</v>
      </c>
      <c r="L385" s="27">
        <v>300172</v>
      </c>
      <c r="M385" s="25" t="s">
        <v>16</v>
      </c>
      <c r="N385" s="28">
        <v>4.3</v>
      </c>
    </row>
    <row r="386" spans="1:14" x14ac:dyDescent="0.25">
      <c r="A386" s="17">
        <v>385</v>
      </c>
      <c r="B386" s="18">
        <v>42516</v>
      </c>
      <c r="C386" s="18">
        <v>42814</v>
      </c>
      <c r="D386" s="18" t="str">
        <f>IF(Operaciones!$C386-Operaciones!$B386&gt;=150,"Demorado","En Tiempo")</f>
        <v>Demorado</v>
      </c>
      <c r="E386" s="19" t="s">
        <v>22</v>
      </c>
      <c r="F386" s="19" t="s">
        <v>25</v>
      </c>
      <c r="G386" s="20">
        <v>194</v>
      </c>
      <c r="H386" s="19" t="s">
        <v>12</v>
      </c>
      <c r="I386" s="21">
        <v>69054.2</v>
      </c>
      <c r="J386" s="21">
        <v>1782890</v>
      </c>
      <c r="K386" s="21">
        <v>1426312</v>
      </c>
      <c r="L386" s="21">
        <v>287523.8</v>
      </c>
      <c r="M386" s="19" t="s">
        <v>19</v>
      </c>
      <c r="N386" s="22">
        <v>4</v>
      </c>
    </row>
    <row r="387" spans="1:14" x14ac:dyDescent="0.25">
      <c r="A387" s="23">
        <v>386</v>
      </c>
      <c r="B387" s="24">
        <v>42516</v>
      </c>
      <c r="C387" s="24">
        <v>42626</v>
      </c>
      <c r="D387" s="24" t="str">
        <f>IF(Operaciones!$C387-Operaciones!$B387&gt;=150,"Demorado","En Tiempo")</f>
        <v>En Tiempo</v>
      </c>
      <c r="E387" s="25" t="s">
        <v>20</v>
      </c>
      <c r="F387" s="25" t="s">
        <v>13</v>
      </c>
      <c r="G387" s="26">
        <v>179</v>
      </c>
      <c r="H387" s="25" t="s">
        <v>12</v>
      </c>
      <c r="I387" s="27">
        <v>32525.4</v>
      </c>
      <c r="J387" s="27">
        <v>867245</v>
      </c>
      <c r="K387" s="27">
        <v>693796</v>
      </c>
      <c r="L387" s="27">
        <v>140923.6</v>
      </c>
      <c r="M387" s="25" t="s">
        <v>15</v>
      </c>
      <c r="N387" s="28">
        <v>4.5</v>
      </c>
    </row>
    <row r="388" spans="1:14" x14ac:dyDescent="0.25">
      <c r="A388" s="17">
        <v>387</v>
      </c>
      <c r="B388" s="18">
        <v>42517</v>
      </c>
      <c r="C388" s="18">
        <v>42617</v>
      </c>
      <c r="D388" s="18" t="str">
        <f>IF(Operaciones!$C388-Operaciones!$B388&gt;=150,"Demorado","En Tiempo")</f>
        <v>En Tiempo</v>
      </c>
      <c r="E388" s="19" t="s">
        <v>20</v>
      </c>
      <c r="F388" s="19" t="s">
        <v>25</v>
      </c>
      <c r="G388" s="20">
        <v>112</v>
      </c>
      <c r="H388" s="19" t="s">
        <v>11</v>
      </c>
      <c r="I388" s="21">
        <v>18306.88</v>
      </c>
      <c r="J388" s="21">
        <v>522957</v>
      </c>
      <c r="K388" s="21">
        <v>418365.6</v>
      </c>
      <c r="L388" s="21">
        <v>86284.520000000019</v>
      </c>
      <c r="M388" s="19" t="s">
        <v>16</v>
      </c>
      <c r="N388" s="22">
        <v>4.9000000000000004</v>
      </c>
    </row>
    <row r="389" spans="1:14" x14ac:dyDescent="0.25">
      <c r="A389" s="23">
        <v>388</v>
      </c>
      <c r="B389" s="24">
        <v>42518</v>
      </c>
      <c r="C389" s="24">
        <v>42779</v>
      </c>
      <c r="D389" s="24" t="str">
        <f>IF(Operaciones!$C389-Operaciones!$B389&gt;=150,"Demorado","En Tiempo")</f>
        <v>Demorado</v>
      </c>
      <c r="E389" s="25" t="s">
        <v>20</v>
      </c>
      <c r="F389" s="25" t="s">
        <v>28</v>
      </c>
      <c r="G389" s="26">
        <v>132</v>
      </c>
      <c r="H389" s="25" t="s">
        <v>12</v>
      </c>
      <c r="I389" s="27">
        <v>32345.08</v>
      </c>
      <c r="J389" s="27">
        <v>871637</v>
      </c>
      <c r="K389" s="27">
        <v>697309.6</v>
      </c>
      <c r="L389" s="27">
        <v>141982.32</v>
      </c>
      <c r="M389" s="25" t="s">
        <v>17</v>
      </c>
      <c r="N389" s="28">
        <v>4</v>
      </c>
    </row>
    <row r="390" spans="1:14" x14ac:dyDescent="0.25">
      <c r="A390" s="17">
        <v>389</v>
      </c>
      <c r="B390" s="18">
        <v>42519</v>
      </c>
      <c r="C390" s="18">
        <v>42768</v>
      </c>
      <c r="D390" s="18" t="str">
        <f>IF(Operaciones!$C390-Operaciones!$B390&gt;=150,"Demorado","En Tiempo")</f>
        <v>Demorado</v>
      </c>
      <c r="E390" s="19" t="s">
        <v>20</v>
      </c>
      <c r="F390" s="19" t="s">
        <v>28</v>
      </c>
      <c r="G390" s="20">
        <v>192</v>
      </c>
      <c r="H390" s="19" t="s">
        <v>12</v>
      </c>
      <c r="I390" s="21">
        <v>34280.36</v>
      </c>
      <c r="J390" s="21">
        <v>919269</v>
      </c>
      <c r="K390" s="21">
        <v>735415.2</v>
      </c>
      <c r="L390" s="21">
        <v>149573.44000000006</v>
      </c>
      <c r="M390" s="19" t="s">
        <v>19</v>
      </c>
      <c r="N390" s="22">
        <v>3.8</v>
      </c>
    </row>
    <row r="391" spans="1:14" x14ac:dyDescent="0.25">
      <c r="A391" s="23">
        <v>390</v>
      </c>
      <c r="B391" s="24">
        <v>42520</v>
      </c>
      <c r="C391" s="24">
        <v>42714</v>
      </c>
      <c r="D391" s="24" t="str">
        <f>IF(Operaciones!$C391-Operaciones!$B391&gt;=150,"Demorado","En Tiempo")</f>
        <v>Demorado</v>
      </c>
      <c r="E391" s="25" t="s">
        <v>21</v>
      </c>
      <c r="F391" s="25" t="s">
        <v>26</v>
      </c>
      <c r="G391" s="26">
        <v>61</v>
      </c>
      <c r="H391" s="25" t="s">
        <v>11</v>
      </c>
      <c r="I391" s="27">
        <v>14925</v>
      </c>
      <c r="J391" s="27">
        <v>425835</v>
      </c>
      <c r="K391" s="27">
        <v>340668</v>
      </c>
      <c r="L391" s="27">
        <v>70242</v>
      </c>
      <c r="M391" s="25" t="s">
        <v>19</v>
      </c>
      <c r="N391" s="28">
        <v>4.9000000000000004</v>
      </c>
    </row>
    <row r="392" spans="1:14" x14ac:dyDescent="0.25">
      <c r="A392" s="17">
        <v>391</v>
      </c>
      <c r="B392" s="18">
        <v>42520</v>
      </c>
      <c r="C392" s="18">
        <v>42823</v>
      </c>
      <c r="D392" s="18" t="str">
        <f>IF(Operaciones!$C392-Operaciones!$B392&gt;=150,"Demorado","En Tiempo")</f>
        <v>Demorado</v>
      </c>
      <c r="E392" s="19" t="s">
        <v>21</v>
      </c>
      <c r="F392" s="19" t="s">
        <v>13</v>
      </c>
      <c r="G392" s="20">
        <v>294</v>
      </c>
      <c r="H392" s="19" t="s">
        <v>12</v>
      </c>
      <c r="I392" s="21">
        <v>58274</v>
      </c>
      <c r="J392" s="21">
        <v>1519985</v>
      </c>
      <c r="K392" s="21">
        <v>1215988</v>
      </c>
      <c r="L392" s="21">
        <v>245723</v>
      </c>
      <c r="M392" s="19" t="s">
        <v>14</v>
      </c>
      <c r="N392" s="22">
        <v>4.7</v>
      </c>
    </row>
    <row r="393" spans="1:14" x14ac:dyDescent="0.25">
      <c r="A393" s="23">
        <v>392</v>
      </c>
      <c r="B393" s="24">
        <v>42520</v>
      </c>
      <c r="C393" s="24">
        <v>42772</v>
      </c>
      <c r="D393" s="24" t="str">
        <f>IF(Operaciones!$C393-Operaciones!$B393&gt;=150,"Demorado","En Tiempo")</f>
        <v>Demorado</v>
      </c>
      <c r="E393" s="25" t="s">
        <v>21</v>
      </c>
      <c r="F393" s="25" t="s">
        <v>13</v>
      </c>
      <c r="G393" s="26">
        <v>197</v>
      </c>
      <c r="H393" s="25" t="s">
        <v>12</v>
      </c>
      <c r="I393" s="27">
        <v>61631</v>
      </c>
      <c r="J393" s="27">
        <v>1596935</v>
      </c>
      <c r="K393" s="27">
        <v>1277548</v>
      </c>
      <c r="L393" s="27">
        <v>257756</v>
      </c>
      <c r="M393" s="25" t="s">
        <v>17</v>
      </c>
      <c r="N393" s="28">
        <v>4.9000000000000004</v>
      </c>
    </row>
    <row r="394" spans="1:14" x14ac:dyDescent="0.25">
      <c r="A394" s="17">
        <v>393</v>
      </c>
      <c r="B394" s="18">
        <v>42521</v>
      </c>
      <c r="C394" s="18">
        <v>42798</v>
      </c>
      <c r="D394" s="18" t="str">
        <f>IF(Operaciones!$C394-Operaciones!$B394&gt;=150,"Demorado","En Tiempo")</f>
        <v>Demorado</v>
      </c>
      <c r="E394" s="19" t="s">
        <v>20</v>
      </c>
      <c r="F394" s="19" t="s">
        <v>24</v>
      </c>
      <c r="G394" s="20">
        <v>218</v>
      </c>
      <c r="H394" s="19" t="s">
        <v>12</v>
      </c>
      <c r="I394" s="21">
        <v>45744</v>
      </c>
      <c r="J394" s="21">
        <v>1200860</v>
      </c>
      <c r="K394" s="21">
        <v>960688</v>
      </c>
      <c r="L394" s="21">
        <v>194428</v>
      </c>
      <c r="M394" s="19" t="s">
        <v>15</v>
      </c>
      <c r="N394" s="22">
        <v>3.7</v>
      </c>
    </row>
    <row r="395" spans="1:14" x14ac:dyDescent="0.25">
      <c r="A395" s="23">
        <v>394</v>
      </c>
      <c r="B395" s="24">
        <v>42521</v>
      </c>
      <c r="C395" s="24">
        <v>42842</v>
      </c>
      <c r="D395" s="24" t="str">
        <f>IF(Operaciones!$C395-Operaciones!$B395&gt;=150,"Demorado","En Tiempo")</f>
        <v>Demorado</v>
      </c>
      <c r="E395" s="25" t="s">
        <v>21</v>
      </c>
      <c r="F395" s="25" t="s">
        <v>26</v>
      </c>
      <c r="G395" s="26">
        <v>198</v>
      </c>
      <c r="H395" s="25" t="s">
        <v>12</v>
      </c>
      <c r="I395" s="27">
        <v>37222.68</v>
      </c>
      <c r="J395" s="27">
        <v>983277</v>
      </c>
      <c r="K395" s="27">
        <v>786621.6</v>
      </c>
      <c r="L395" s="27">
        <v>159432.72000000003</v>
      </c>
      <c r="M395" s="25" t="s">
        <v>18</v>
      </c>
      <c r="N395" s="28">
        <v>4.3</v>
      </c>
    </row>
    <row r="396" spans="1:14" x14ac:dyDescent="0.25">
      <c r="A396" s="17">
        <v>395</v>
      </c>
      <c r="B396" s="18">
        <v>42521</v>
      </c>
      <c r="C396" s="18">
        <v>42878</v>
      </c>
      <c r="D396" s="18" t="str">
        <f>IF(Operaciones!$C396-Operaciones!$B396&gt;=150,"Demorado","En Tiempo")</f>
        <v>Demorado</v>
      </c>
      <c r="E396" s="19" t="s">
        <v>20</v>
      </c>
      <c r="F396" s="19" t="s">
        <v>26</v>
      </c>
      <c r="G396" s="20">
        <v>187</v>
      </c>
      <c r="H396" s="19" t="s">
        <v>12</v>
      </c>
      <c r="I396" s="21">
        <v>45761.84</v>
      </c>
      <c r="J396" s="21">
        <v>1195781</v>
      </c>
      <c r="K396" s="21">
        <v>956624.8</v>
      </c>
      <c r="L396" s="21">
        <v>193394.35999999996</v>
      </c>
      <c r="M396" s="19" t="s">
        <v>14</v>
      </c>
      <c r="N396" s="22">
        <v>4.4000000000000004</v>
      </c>
    </row>
    <row r="397" spans="1:14" x14ac:dyDescent="0.25">
      <c r="A397" s="23">
        <v>396</v>
      </c>
      <c r="B397" s="24">
        <v>42521</v>
      </c>
      <c r="C397" s="24">
        <v>42620</v>
      </c>
      <c r="D397" s="24" t="str">
        <f>IF(Operaciones!$C397-Operaciones!$B397&gt;=150,"Demorado","En Tiempo")</f>
        <v>En Tiempo</v>
      </c>
      <c r="E397" s="25" t="s">
        <v>20</v>
      </c>
      <c r="F397" s="25" t="s">
        <v>24</v>
      </c>
      <c r="G397" s="26">
        <v>293</v>
      </c>
      <c r="H397" s="25" t="s">
        <v>12</v>
      </c>
      <c r="I397" s="27">
        <v>62939.76</v>
      </c>
      <c r="J397" s="27">
        <v>1639029</v>
      </c>
      <c r="K397" s="27">
        <v>1311223.2</v>
      </c>
      <c r="L397" s="27">
        <v>264866.04000000004</v>
      </c>
      <c r="M397" s="25" t="s">
        <v>17</v>
      </c>
      <c r="N397" s="28">
        <v>3.8</v>
      </c>
    </row>
    <row r="398" spans="1:14" x14ac:dyDescent="0.25">
      <c r="A398" s="17">
        <v>397</v>
      </c>
      <c r="B398" s="18">
        <v>42522</v>
      </c>
      <c r="C398" s="18">
        <v>42865</v>
      </c>
      <c r="D398" s="18" t="str">
        <f>IF(Operaciones!$C398-Operaciones!$B398&gt;=150,"Demorado","En Tiempo")</f>
        <v>Demorado</v>
      </c>
      <c r="E398" s="19" t="s">
        <v>22</v>
      </c>
      <c r="F398" s="19" t="s">
        <v>13</v>
      </c>
      <c r="G398" s="20">
        <v>173</v>
      </c>
      <c r="H398" s="19" t="s">
        <v>12</v>
      </c>
      <c r="I398" s="21">
        <v>36134.839999999997</v>
      </c>
      <c r="J398" s="21">
        <v>969806</v>
      </c>
      <c r="K398" s="21">
        <v>775844.8</v>
      </c>
      <c r="L398" s="21">
        <v>157826.35999999996</v>
      </c>
      <c r="M398" s="19" t="s">
        <v>16</v>
      </c>
      <c r="N398" s="22">
        <v>4.5</v>
      </c>
    </row>
    <row r="399" spans="1:14" x14ac:dyDescent="0.25">
      <c r="A399" s="23">
        <v>398</v>
      </c>
      <c r="B399" s="24">
        <v>42522</v>
      </c>
      <c r="C399" s="24">
        <v>42682</v>
      </c>
      <c r="D399" s="24" t="str">
        <f>IF(Operaciones!$C399-Operaciones!$B399&gt;=150,"Demorado","En Tiempo")</f>
        <v>Demorado</v>
      </c>
      <c r="E399" s="25" t="s">
        <v>22</v>
      </c>
      <c r="F399" s="25" t="s">
        <v>25</v>
      </c>
      <c r="G399" s="26">
        <v>66</v>
      </c>
      <c r="H399" s="25" t="s">
        <v>11</v>
      </c>
      <c r="I399" s="27">
        <v>15928.96</v>
      </c>
      <c r="J399" s="27">
        <v>464309</v>
      </c>
      <c r="K399" s="27">
        <v>371447.2</v>
      </c>
      <c r="L399" s="27">
        <v>76932.84</v>
      </c>
      <c r="M399" s="25" t="s">
        <v>19</v>
      </c>
      <c r="N399" s="28">
        <v>5</v>
      </c>
    </row>
    <row r="400" spans="1:14" x14ac:dyDescent="0.25">
      <c r="A400" s="17">
        <v>399</v>
      </c>
      <c r="B400" s="18">
        <v>42522</v>
      </c>
      <c r="C400" s="18">
        <v>42759</v>
      </c>
      <c r="D400" s="18" t="str">
        <f>IF(Operaciones!$C400-Operaciones!$B400&gt;=150,"Demorado","En Tiempo")</f>
        <v>Demorado</v>
      </c>
      <c r="E400" s="19" t="s">
        <v>22</v>
      </c>
      <c r="F400" s="19" t="s">
        <v>26</v>
      </c>
      <c r="G400" s="20">
        <v>60</v>
      </c>
      <c r="H400" s="19" t="s">
        <v>11</v>
      </c>
      <c r="I400" s="21">
        <v>18366.400000000001</v>
      </c>
      <c r="J400" s="21">
        <v>520345</v>
      </c>
      <c r="K400" s="21">
        <v>416276</v>
      </c>
      <c r="L400" s="21">
        <v>85702.6</v>
      </c>
      <c r="M400" s="19" t="s">
        <v>15</v>
      </c>
      <c r="N400" s="22">
        <v>4.7</v>
      </c>
    </row>
    <row r="401" spans="1:14" x14ac:dyDescent="0.25">
      <c r="A401" s="23">
        <v>400</v>
      </c>
      <c r="B401" s="24">
        <v>42522</v>
      </c>
      <c r="C401" s="24">
        <v>42757</v>
      </c>
      <c r="D401" s="24" t="str">
        <f>IF(Operaciones!$C401-Operaciones!$B401&gt;=150,"Demorado","En Tiempo")</f>
        <v>Demorado</v>
      </c>
      <c r="E401" s="25" t="s">
        <v>22</v>
      </c>
      <c r="F401" s="25" t="s">
        <v>26</v>
      </c>
      <c r="G401" s="26">
        <v>204</v>
      </c>
      <c r="H401" s="25" t="s">
        <v>12</v>
      </c>
      <c r="I401" s="27">
        <v>48059.8</v>
      </c>
      <c r="J401" s="27">
        <v>1261605</v>
      </c>
      <c r="K401" s="27">
        <v>1009284</v>
      </c>
      <c r="L401" s="27">
        <v>204261.2</v>
      </c>
      <c r="M401" s="25" t="s">
        <v>14</v>
      </c>
      <c r="N401" s="28">
        <v>5</v>
      </c>
    </row>
    <row r="402" spans="1:14" x14ac:dyDescent="0.25">
      <c r="A402" s="17">
        <v>401</v>
      </c>
      <c r="B402" s="18">
        <v>42523</v>
      </c>
      <c r="C402" s="18">
        <v>42888</v>
      </c>
      <c r="D402" s="18" t="str">
        <f>IF(Operaciones!$C402-Operaciones!$B402&gt;=150,"Demorado","En Tiempo")</f>
        <v>Demorado</v>
      </c>
      <c r="E402" s="19" t="s">
        <v>21</v>
      </c>
      <c r="F402" s="19" t="s">
        <v>13</v>
      </c>
      <c r="G402" s="20">
        <v>267</v>
      </c>
      <c r="H402" s="19" t="s">
        <v>12</v>
      </c>
      <c r="I402" s="21">
        <v>106160</v>
      </c>
      <c r="J402" s="21">
        <v>2719385</v>
      </c>
      <c r="K402" s="21">
        <v>2175508</v>
      </c>
      <c r="L402" s="21">
        <v>437717</v>
      </c>
      <c r="M402" s="19" t="s">
        <v>15</v>
      </c>
      <c r="N402" s="22">
        <v>3.9</v>
      </c>
    </row>
    <row r="403" spans="1:14" x14ac:dyDescent="0.25">
      <c r="A403" s="23">
        <v>402</v>
      </c>
      <c r="B403" s="24">
        <v>42523</v>
      </c>
      <c r="C403" s="24">
        <v>42756</v>
      </c>
      <c r="D403" s="24" t="str">
        <f>IF(Operaciones!$C403-Operaciones!$B403&gt;=150,"Demorado","En Tiempo")</f>
        <v>Demorado</v>
      </c>
      <c r="E403" s="25" t="s">
        <v>22</v>
      </c>
      <c r="F403" s="25" t="s">
        <v>24</v>
      </c>
      <c r="G403" s="26">
        <v>273</v>
      </c>
      <c r="H403" s="25" t="s">
        <v>12</v>
      </c>
      <c r="I403" s="27">
        <v>86860.52</v>
      </c>
      <c r="J403" s="27">
        <v>2224623</v>
      </c>
      <c r="K403" s="27">
        <v>1779698.4</v>
      </c>
      <c r="L403" s="27">
        <v>358064.08000000007</v>
      </c>
      <c r="M403" s="25" t="s">
        <v>18</v>
      </c>
      <c r="N403" s="28">
        <v>4.5999999999999996</v>
      </c>
    </row>
    <row r="404" spans="1:14" x14ac:dyDescent="0.25">
      <c r="A404" s="17">
        <v>403</v>
      </c>
      <c r="B404" s="18">
        <v>42523</v>
      </c>
      <c r="C404" s="18">
        <v>42851</v>
      </c>
      <c r="D404" s="18" t="str">
        <f>IF(Operaciones!$C404-Operaciones!$B404&gt;=150,"Demorado","En Tiempo")</f>
        <v>Demorado</v>
      </c>
      <c r="E404" s="19" t="s">
        <v>21</v>
      </c>
      <c r="F404" s="19" t="s">
        <v>28</v>
      </c>
      <c r="G404" s="20">
        <v>87</v>
      </c>
      <c r="H404" s="19" t="s">
        <v>12</v>
      </c>
      <c r="I404" s="21">
        <v>30152.6</v>
      </c>
      <c r="J404" s="21">
        <v>806525</v>
      </c>
      <c r="K404" s="21">
        <v>645220</v>
      </c>
      <c r="L404" s="21">
        <v>131152.4</v>
      </c>
      <c r="M404" s="19" t="s">
        <v>17</v>
      </c>
      <c r="N404" s="22">
        <v>4.2</v>
      </c>
    </row>
    <row r="405" spans="1:14" x14ac:dyDescent="0.25">
      <c r="A405" s="23">
        <v>404</v>
      </c>
      <c r="B405" s="24">
        <v>42524</v>
      </c>
      <c r="C405" s="24">
        <v>42816</v>
      </c>
      <c r="D405" s="24" t="str">
        <f>IF(Operaciones!$C405-Operaciones!$B405&gt;=150,"Demorado","En Tiempo")</f>
        <v>Demorado</v>
      </c>
      <c r="E405" s="25" t="s">
        <v>20</v>
      </c>
      <c r="F405" s="25" t="s">
        <v>27</v>
      </c>
      <c r="G405" s="26">
        <v>69</v>
      </c>
      <c r="H405" s="25" t="s">
        <v>11</v>
      </c>
      <c r="I405" s="27">
        <v>27341.040000000001</v>
      </c>
      <c r="J405" s="27">
        <v>739061</v>
      </c>
      <c r="K405" s="27">
        <v>591248.80000000005</v>
      </c>
      <c r="L405" s="27">
        <v>120471.15999999995</v>
      </c>
      <c r="M405" s="25" t="s">
        <v>14</v>
      </c>
      <c r="N405" s="28">
        <v>4.7</v>
      </c>
    </row>
    <row r="406" spans="1:14" x14ac:dyDescent="0.25">
      <c r="A406" s="17">
        <v>405</v>
      </c>
      <c r="B406" s="18">
        <v>42524</v>
      </c>
      <c r="C406" s="18">
        <v>42755</v>
      </c>
      <c r="D406" s="18" t="str">
        <f>IF(Operaciones!$C406-Operaciones!$B406&gt;=150,"Demorado","En Tiempo")</f>
        <v>Demorado</v>
      </c>
      <c r="E406" s="19" t="s">
        <v>20</v>
      </c>
      <c r="F406" s="19" t="s">
        <v>25</v>
      </c>
      <c r="G406" s="20">
        <v>217</v>
      </c>
      <c r="H406" s="19" t="s">
        <v>12</v>
      </c>
      <c r="I406" s="21">
        <v>71527.679999999993</v>
      </c>
      <c r="J406" s="21">
        <v>1841477</v>
      </c>
      <c r="K406" s="21">
        <v>1473181.6</v>
      </c>
      <c r="L406" s="21">
        <v>296767.71999999991</v>
      </c>
      <c r="M406" s="19" t="s">
        <v>17</v>
      </c>
      <c r="N406" s="22">
        <v>4.0999999999999996</v>
      </c>
    </row>
    <row r="407" spans="1:14" x14ac:dyDescent="0.25">
      <c r="A407" s="23">
        <v>406</v>
      </c>
      <c r="B407" s="24">
        <v>42524</v>
      </c>
      <c r="C407" s="24">
        <v>42789</v>
      </c>
      <c r="D407" s="24" t="str">
        <f>IF(Operaciones!$C407-Operaciones!$B407&gt;=150,"Demorado","En Tiempo")</f>
        <v>Demorado</v>
      </c>
      <c r="E407" s="25" t="s">
        <v>23</v>
      </c>
      <c r="F407" s="25" t="s">
        <v>28</v>
      </c>
      <c r="G407" s="26">
        <v>201</v>
      </c>
      <c r="H407" s="25" t="s">
        <v>12</v>
      </c>
      <c r="I407" s="27">
        <v>74193</v>
      </c>
      <c r="J407" s="27">
        <v>1920185</v>
      </c>
      <c r="K407" s="27">
        <v>1536148</v>
      </c>
      <c r="L407" s="27">
        <v>309844</v>
      </c>
      <c r="M407" s="25" t="s">
        <v>14</v>
      </c>
      <c r="N407" s="28">
        <v>4.8</v>
      </c>
    </row>
    <row r="408" spans="1:14" x14ac:dyDescent="0.25">
      <c r="A408" s="17">
        <v>407</v>
      </c>
      <c r="B408" s="18">
        <v>42524</v>
      </c>
      <c r="C408" s="18">
        <v>42720</v>
      </c>
      <c r="D408" s="18" t="str">
        <f>IF(Operaciones!$C408-Operaciones!$B408&gt;=150,"Demorado","En Tiempo")</f>
        <v>Demorado</v>
      </c>
      <c r="E408" s="19" t="s">
        <v>20</v>
      </c>
      <c r="F408" s="19" t="s">
        <v>27</v>
      </c>
      <c r="G408" s="20">
        <v>159</v>
      </c>
      <c r="H408" s="19" t="s">
        <v>12</v>
      </c>
      <c r="I408" s="21">
        <v>54154.2</v>
      </c>
      <c r="J408" s="21">
        <v>1419965</v>
      </c>
      <c r="K408" s="21">
        <v>1135972</v>
      </c>
      <c r="L408" s="21">
        <v>229838.8</v>
      </c>
      <c r="M408" s="19" t="s">
        <v>18</v>
      </c>
      <c r="N408" s="22">
        <v>5</v>
      </c>
    </row>
    <row r="409" spans="1:14" x14ac:dyDescent="0.25">
      <c r="A409" s="23">
        <v>408</v>
      </c>
      <c r="B409" s="24">
        <v>42525</v>
      </c>
      <c r="C409" s="24">
        <v>42757</v>
      </c>
      <c r="D409" s="24" t="str">
        <f>IF(Operaciones!$C409-Operaciones!$B409&gt;=150,"Demorado","En Tiempo")</f>
        <v>Demorado</v>
      </c>
      <c r="E409" s="25" t="s">
        <v>22</v>
      </c>
      <c r="F409" s="25" t="s">
        <v>13</v>
      </c>
      <c r="G409" s="26">
        <v>70</v>
      </c>
      <c r="H409" s="25" t="s">
        <v>11</v>
      </c>
      <c r="I409" s="27">
        <v>28376.52</v>
      </c>
      <c r="J409" s="27">
        <v>766273</v>
      </c>
      <c r="K409" s="27">
        <v>613018.4</v>
      </c>
      <c r="L409" s="27">
        <v>124878.07999999997</v>
      </c>
      <c r="M409" s="25" t="s">
        <v>15</v>
      </c>
      <c r="N409" s="28">
        <v>4.3</v>
      </c>
    </row>
    <row r="410" spans="1:14" x14ac:dyDescent="0.25">
      <c r="A410" s="17">
        <v>409</v>
      </c>
      <c r="B410" s="18">
        <v>42525</v>
      </c>
      <c r="C410" s="18">
        <v>42830</v>
      </c>
      <c r="D410" s="18" t="str">
        <f>IF(Operaciones!$C410-Operaciones!$B410&gt;=150,"Demorado","En Tiempo")</f>
        <v>Demorado</v>
      </c>
      <c r="E410" s="19" t="s">
        <v>21</v>
      </c>
      <c r="F410" s="19" t="s">
        <v>24</v>
      </c>
      <c r="G410" s="20">
        <v>288</v>
      </c>
      <c r="H410" s="19" t="s">
        <v>12</v>
      </c>
      <c r="I410" s="21">
        <v>68848.56</v>
      </c>
      <c r="J410" s="21">
        <v>1786574</v>
      </c>
      <c r="K410" s="21">
        <v>1429259.2</v>
      </c>
      <c r="L410" s="21">
        <v>288466.24000000005</v>
      </c>
      <c r="M410" s="19" t="s">
        <v>19</v>
      </c>
      <c r="N410" s="22">
        <v>3.8</v>
      </c>
    </row>
    <row r="411" spans="1:14" x14ac:dyDescent="0.25">
      <c r="A411" s="23">
        <v>410</v>
      </c>
      <c r="B411" s="24">
        <v>42525</v>
      </c>
      <c r="C411" s="24">
        <v>42673</v>
      </c>
      <c r="D411" s="24" t="str">
        <f>IF(Operaciones!$C411-Operaciones!$B411&gt;=150,"Demorado","En Tiempo")</f>
        <v>En Tiempo</v>
      </c>
      <c r="E411" s="25" t="s">
        <v>22</v>
      </c>
      <c r="F411" s="25" t="s">
        <v>25</v>
      </c>
      <c r="G411" s="26">
        <v>42</v>
      </c>
      <c r="H411" s="25" t="s">
        <v>11</v>
      </c>
      <c r="I411" s="27">
        <v>16620.080000000002</v>
      </c>
      <c r="J411" s="27">
        <v>471737</v>
      </c>
      <c r="K411" s="27">
        <v>377389.6</v>
      </c>
      <c r="L411" s="27">
        <v>77727.320000000022</v>
      </c>
      <c r="M411" s="25" t="s">
        <v>19</v>
      </c>
      <c r="N411" s="28">
        <v>4.2</v>
      </c>
    </row>
    <row r="412" spans="1:14" x14ac:dyDescent="0.25">
      <c r="A412" s="17">
        <v>411</v>
      </c>
      <c r="B412" s="18">
        <v>42526</v>
      </c>
      <c r="C412" s="18">
        <v>42701</v>
      </c>
      <c r="D412" s="18" t="str">
        <f>IF(Operaciones!$C412-Operaciones!$B412&gt;=150,"Demorado","En Tiempo")</f>
        <v>Demorado</v>
      </c>
      <c r="E412" s="19" t="s">
        <v>22</v>
      </c>
      <c r="F412" s="19" t="s">
        <v>29</v>
      </c>
      <c r="G412" s="20">
        <v>87</v>
      </c>
      <c r="H412" s="19" t="s">
        <v>11</v>
      </c>
      <c r="I412" s="21">
        <v>29010.799999999999</v>
      </c>
      <c r="J412" s="21">
        <v>779255</v>
      </c>
      <c r="K412" s="21">
        <v>623404</v>
      </c>
      <c r="L412" s="21">
        <v>126840.2</v>
      </c>
      <c r="M412" s="19" t="s">
        <v>19</v>
      </c>
      <c r="N412" s="22">
        <v>4.3</v>
      </c>
    </row>
    <row r="413" spans="1:14" x14ac:dyDescent="0.25">
      <c r="A413" s="23">
        <v>412</v>
      </c>
      <c r="B413" s="24">
        <v>42526</v>
      </c>
      <c r="C413" s="24">
        <v>42657</v>
      </c>
      <c r="D413" s="24" t="str">
        <f>IF(Operaciones!$C413-Operaciones!$B413&gt;=150,"Demorado","En Tiempo")</f>
        <v>En Tiempo</v>
      </c>
      <c r="E413" s="25" t="s">
        <v>21</v>
      </c>
      <c r="F413" s="25" t="s">
        <v>27</v>
      </c>
      <c r="G413" s="26">
        <v>141</v>
      </c>
      <c r="H413" s="25" t="s">
        <v>12</v>
      </c>
      <c r="I413" s="27">
        <v>49807.08</v>
      </c>
      <c r="J413" s="27">
        <v>1305437</v>
      </c>
      <c r="K413" s="27">
        <v>1044349.6</v>
      </c>
      <c r="L413" s="27">
        <v>211280.32</v>
      </c>
      <c r="M413" s="25" t="s">
        <v>18</v>
      </c>
      <c r="N413" s="28">
        <v>5</v>
      </c>
    </row>
    <row r="414" spans="1:14" x14ac:dyDescent="0.25">
      <c r="A414" s="17">
        <v>413</v>
      </c>
      <c r="B414" s="18">
        <v>42526</v>
      </c>
      <c r="C414" s="18">
        <v>42869</v>
      </c>
      <c r="D414" s="18" t="str">
        <f>IF(Operaciones!$C414-Operaciones!$B414&gt;=150,"Demorado","En Tiempo")</f>
        <v>Demorado</v>
      </c>
      <c r="E414" s="19" t="s">
        <v>21</v>
      </c>
      <c r="F414" s="19" t="s">
        <v>27</v>
      </c>
      <c r="G414" s="20">
        <v>184</v>
      </c>
      <c r="H414" s="19" t="s">
        <v>12</v>
      </c>
      <c r="I414" s="21">
        <v>60208.92</v>
      </c>
      <c r="J414" s="21">
        <v>1563983</v>
      </c>
      <c r="K414" s="21">
        <v>1251186.3999999999</v>
      </c>
      <c r="L414" s="21">
        <v>252587.68000000011</v>
      </c>
      <c r="M414" s="19" t="s">
        <v>19</v>
      </c>
      <c r="N414" s="22">
        <v>3.7</v>
      </c>
    </row>
    <row r="415" spans="1:14" x14ac:dyDescent="0.25">
      <c r="A415" s="23">
        <v>414</v>
      </c>
      <c r="B415" s="24">
        <v>42527</v>
      </c>
      <c r="C415" s="24">
        <v>42636</v>
      </c>
      <c r="D415" s="24" t="str">
        <f>IF(Operaciones!$C415-Operaciones!$B415&gt;=150,"Demorado","En Tiempo")</f>
        <v>En Tiempo</v>
      </c>
      <c r="E415" s="25" t="s">
        <v>22</v>
      </c>
      <c r="F415" s="25" t="s">
        <v>28</v>
      </c>
      <c r="G415" s="26">
        <v>49</v>
      </c>
      <c r="H415" s="25" t="s">
        <v>11</v>
      </c>
      <c r="I415" s="27">
        <v>16219.28</v>
      </c>
      <c r="J415" s="27">
        <v>461917</v>
      </c>
      <c r="K415" s="27">
        <v>369533.6</v>
      </c>
      <c r="L415" s="27">
        <v>76164.120000000024</v>
      </c>
      <c r="M415" s="25" t="s">
        <v>19</v>
      </c>
      <c r="N415" s="28">
        <v>4.5999999999999996</v>
      </c>
    </row>
    <row r="416" spans="1:14" x14ac:dyDescent="0.25">
      <c r="A416" s="17">
        <v>415</v>
      </c>
      <c r="B416" s="18">
        <v>42527</v>
      </c>
      <c r="C416" s="18">
        <v>42721</v>
      </c>
      <c r="D416" s="18" t="str">
        <f>IF(Operaciones!$C416-Operaciones!$B416&gt;=150,"Demorado","En Tiempo")</f>
        <v>Demorado</v>
      </c>
      <c r="E416" s="19" t="s">
        <v>20</v>
      </c>
      <c r="F416" s="19" t="s">
        <v>26</v>
      </c>
      <c r="G416" s="20">
        <v>42</v>
      </c>
      <c r="H416" s="19" t="s">
        <v>11</v>
      </c>
      <c r="I416" s="21">
        <v>14743.36</v>
      </c>
      <c r="J416" s="21">
        <v>423069</v>
      </c>
      <c r="K416" s="21">
        <v>338455.2</v>
      </c>
      <c r="L416" s="21">
        <v>69870.439999999988</v>
      </c>
      <c r="M416" s="19" t="s">
        <v>14</v>
      </c>
      <c r="N416" s="22">
        <v>5</v>
      </c>
    </row>
    <row r="417" spans="1:14" x14ac:dyDescent="0.25">
      <c r="A417" s="23">
        <v>416</v>
      </c>
      <c r="B417" s="24">
        <v>42528</v>
      </c>
      <c r="C417" s="24">
        <v>42624</v>
      </c>
      <c r="D417" s="24" t="str">
        <f>IF(Operaciones!$C417-Operaciones!$B417&gt;=150,"Demorado","En Tiempo")</f>
        <v>En Tiempo</v>
      </c>
      <c r="E417" s="25" t="s">
        <v>23</v>
      </c>
      <c r="F417" s="25" t="s">
        <v>29</v>
      </c>
      <c r="G417" s="26">
        <v>195</v>
      </c>
      <c r="H417" s="25" t="s">
        <v>12</v>
      </c>
      <c r="I417" s="27">
        <v>50818.28</v>
      </c>
      <c r="J417" s="27">
        <v>1324292</v>
      </c>
      <c r="K417" s="27">
        <v>1059433.6000000001</v>
      </c>
      <c r="L417" s="27">
        <v>214040.11999999991</v>
      </c>
      <c r="M417" s="25" t="s">
        <v>14</v>
      </c>
      <c r="N417" s="28">
        <v>4.0999999999999996</v>
      </c>
    </row>
    <row r="418" spans="1:14" x14ac:dyDescent="0.25">
      <c r="A418" s="17">
        <v>417</v>
      </c>
      <c r="B418" s="18">
        <v>42528</v>
      </c>
      <c r="C418" s="18">
        <v>42839</v>
      </c>
      <c r="D418" s="18" t="str">
        <f>IF(Operaciones!$C418-Operaciones!$B418&gt;=150,"Demorado","En Tiempo")</f>
        <v>Demorado</v>
      </c>
      <c r="E418" s="19" t="s">
        <v>23</v>
      </c>
      <c r="F418" s="19" t="s">
        <v>28</v>
      </c>
      <c r="G418" s="20">
        <v>247</v>
      </c>
      <c r="H418" s="19" t="s">
        <v>12</v>
      </c>
      <c r="I418" s="21">
        <v>54120.24</v>
      </c>
      <c r="J418" s="21">
        <v>1417991</v>
      </c>
      <c r="K418" s="21">
        <v>1134392.8</v>
      </c>
      <c r="L418" s="21">
        <v>229477.95999999996</v>
      </c>
      <c r="M418" s="19" t="s">
        <v>19</v>
      </c>
      <c r="N418" s="22">
        <v>4.9000000000000004</v>
      </c>
    </row>
    <row r="419" spans="1:14" x14ac:dyDescent="0.25">
      <c r="A419" s="23">
        <v>418</v>
      </c>
      <c r="B419" s="24">
        <v>42528</v>
      </c>
      <c r="C419" s="24">
        <v>42761</v>
      </c>
      <c r="D419" s="24" t="str">
        <f>IF(Operaciones!$C419-Operaciones!$B419&gt;=150,"Demorado","En Tiempo")</f>
        <v>Demorado</v>
      </c>
      <c r="E419" s="25" t="s">
        <v>22</v>
      </c>
      <c r="F419" s="25" t="s">
        <v>28</v>
      </c>
      <c r="G419" s="26">
        <v>281</v>
      </c>
      <c r="H419" s="25" t="s">
        <v>12</v>
      </c>
      <c r="I419" s="27">
        <v>96921.56</v>
      </c>
      <c r="J419" s="27">
        <v>2489474</v>
      </c>
      <c r="K419" s="27">
        <v>1991579.2</v>
      </c>
      <c r="L419" s="27">
        <v>400973.24000000005</v>
      </c>
      <c r="M419" s="25" t="s">
        <v>16</v>
      </c>
      <c r="N419" s="28">
        <v>3.8</v>
      </c>
    </row>
    <row r="420" spans="1:14" x14ac:dyDescent="0.25">
      <c r="A420" s="17">
        <v>419</v>
      </c>
      <c r="B420" s="18">
        <v>42528</v>
      </c>
      <c r="C420" s="18">
        <v>42710</v>
      </c>
      <c r="D420" s="18" t="str">
        <f>IF(Operaciones!$C420-Operaciones!$B420&gt;=150,"Demorado","En Tiempo")</f>
        <v>Demorado</v>
      </c>
      <c r="E420" s="19" t="s">
        <v>22</v>
      </c>
      <c r="F420" s="19" t="s">
        <v>27</v>
      </c>
      <c r="G420" s="20">
        <v>169</v>
      </c>
      <c r="H420" s="19" t="s">
        <v>12</v>
      </c>
      <c r="I420" s="21">
        <v>37028.080000000002</v>
      </c>
      <c r="J420" s="21">
        <v>988787</v>
      </c>
      <c r="K420" s="21">
        <v>791029.6</v>
      </c>
      <c r="L420" s="21">
        <v>160729.32</v>
      </c>
      <c r="M420" s="19" t="s">
        <v>19</v>
      </c>
      <c r="N420" s="22">
        <v>4.4000000000000004</v>
      </c>
    </row>
    <row r="421" spans="1:14" x14ac:dyDescent="0.25">
      <c r="A421" s="23">
        <v>420</v>
      </c>
      <c r="B421" s="24">
        <v>42529</v>
      </c>
      <c r="C421" s="24">
        <v>42884</v>
      </c>
      <c r="D421" s="24" t="str">
        <f>IF(Operaciones!$C421-Operaciones!$B421&gt;=150,"Demorado","En Tiempo")</f>
        <v>Demorado</v>
      </c>
      <c r="E421" s="25" t="s">
        <v>21</v>
      </c>
      <c r="F421" s="25" t="s">
        <v>26</v>
      </c>
      <c r="G421" s="26">
        <v>107</v>
      </c>
      <c r="H421" s="25" t="s">
        <v>12</v>
      </c>
      <c r="I421" s="27">
        <v>39996.400000000001</v>
      </c>
      <c r="J421" s="27">
        <v>1055645</v>
      </c>
      <c r="K421" s="27">
        <v>844516</v>
      </c>
      <c r="L421" s="27">
        <v>171132.6</v>
      </c>
      <c r="M421" s="25" t="s">
        <v>14</v>
      </c>
      <c r="N421" s="28">
        <v>4</v>
      </c>
    </row>
    <row r="422" spans="1:14" x14ac:dyDescent="0.25">
      <c r="A422" s="17">
        <v>421</v>
      </c>
      <c r="B422" s="18">
        <v>42530</v>
      </c>
      <c r="C422" s="18">
        <v>42860</v>
      </c>
      <c r="D422" s="18" t="str">
        <f>IF(Operaciones!$C422-Operaciones!$B422&gt;=150,"Demorado","En Tiempo")</f>
        <v>Demorado</v>
      </c>
      <c r="E422" s="19" t="s">
        <v>23</v>
      </c>
      <c r="F422" s="19" t="s">
        <v>13</v>
      </c>
      <c r="G422" s="20">
        <v>130</v>
      </c>
      <c r="H422" s="19" t="s">
        <v>12</v>
      </c>
      <c r="I422" s="21">
        <v>47647.4</v>
      </c>
      <c r="J422" s="21">
        <v>1246220</v>
      </c>
      <c r="K422" s="21">
        <v>996976</v>
      </c>
      <c r="L422" s="21">
        <v>201596.6</v>
      </c>
      <c r="M422" s="19" t="s">
        <v>15</v>
      </c>
      <c r="N422" s="22">
        <v>4.8</v>
      </c>
    </row>
    <row r="423" spans="1:14" x14ac:dyDescent="0.25">
      <c r="A423" s="23">
        <v>422</v>
      </c>
      <c r="B423" s="24">
        <v>42530</v>
      </c>
      <c r="C423" s="24">
        <v>42683</v>
      </c>
      <c r="D423" s="24" t="str">
        <f>IF(Operaciones!$C423-Operaciones!$B423&gt;=150,"Demorado","En Tiempo")</f>
        <v>Demorado</v>
      </c>
      <c r="E423" s="25" t="s">
        <v>23</v>
      </c>
      <c r="F423" s="25" t="s">
        <v>28</v>
      </c>
      <c r="G423" s="26">
        <v>119</v>
      </c>
      <c r="H423" s="25" t="s">
        <v>11</v>
      </c>
      <c r="I423" s="27">
        <v>24485.32</v>
      </c>
      <c r="J423" s="27">
        <v>673793</v>
      </c>
      <c r="K423" s="27">
        <v>539034.4</v>
      </c>
      <c r="L423" s="27">
        <v>110273.27999999997</v>
      </c>
      <c r="M423" s="25" t="s">
        <v>17</v>
      </c>
      <c r="N423" s="28">
        <v>3.6</v>
      </c>
    </row>
    <row r="424" spans="1:14" x14ac:dyDescent="0.25">
      <c r="A424" s="17">
        <v>423</v>
      </c>
      <c r="B424" s="18">
        <v>42530</v>
      </c>
      <c r="C424" s="18">
        <v>42720</v>
      </c>
      <c r="D424" s="18" t="str">
        <f>IF(Operaciones!$C424-Operaciones!$B424&gt;=150,"Demorado","En Tiempo")</f>
        <v>Demorado</v>
      </c>
      <c r="E424" s="19" t="s">
        <v>22</v>
      </c>
      <c r="F424" s="19" t="s">
        <v>28</v>
      </c>
      <c r="G424" s="20">
        <v>255</v>
      </c>
      <c r="H424" s="19" t="s">
        <v>12</v>
      </c>
      <c r="I424" s="21">
        <v>42870.2</v>
      </c>
      <c r="J424" s="21">
        <v>1126665</v>
      </c>
      <c r="K424" s="21">
        <v>901332</v>
      </c>
      <c r="L424" s="21">
        <v>182462.8</v>
      </c>
      <c r="M424" s="19" t="s">
        <v>19</v>
      </c>
      <c r="N424" s="22">
        <v>4.5999999999999996</v>
      </c>
    </row>
    <row r="425" spans="1:14" x14ac:dyDescent="0.25">
      <c r="A425" s="23">
        <v>424</v>
      </c>
      <c r="B425" s="24">
        <v>42530</v>
      </c>
      <c r="C425" s="24">
        <v>42680</v>
      </c>
      <c r="D425" s="24" t="str">
        <f>IF(Operaciones!$C425-Operaciones!$B425&gt;=150,"Demorado","En Tiempo")</f>
        <v>Demorado</v>
      </c>
      <c r="E425" s="25" t="s">
        <v>23</v>
      </c>
      <c r="F425" s="25" t="s">
        <v>27</v>
      </c>
      <c r="G425" s="26">
        <v>255</v>
      </c>
      <c r="H425" s="25" t="s">
        <v>12</v>
      </c>
      <c r="I425" s="27">
        <v>77078.2</v>
      </c>
      <c r="J425" s="27">
        <v>1982240</v>
      </c>
      <c r="K425" s="27">
        <v>1585792</v>
      </c>
      <c r="L425" s="27">
        <v>319369.8</v>
      </c>
      <c r="M425" s="25" t="s">
        <v>17</v>
      </c>
      <c r="N425" s="28">
        <v>4</v>
      </c>
    </row>
    <row r="426" spans="1:14" x14ac:dyDescent="0.25">
      <c r="A426" s="17">
        <v>425</v>
      </c>
      <c r="B426" s="18">
        <v>42530</v>
      </c>
      <c r="C426" s="18">
        <v>42715</v>
      </c>
      <c r="D426" s="18" t="str">
        <f>IF(Operaciones!$C426-Operaciones!$B426&gt;=150,"Demorado","En Tiempo")</f>
        <v>Demorado</v>
      </c>
      <c r="E426" s="19" t="s">
        <v>22</v>
      </c>
      <c r="F426" s="19" t="s">
        <v>28</v>
      </c>
      <c r="G426" s="20">
        <v>170</v>
      </c>
      <c r="H426" s="19" t="s">
        <v>12</v>
      </c>
      <c r="I426" s="21">
        <v>43668.12</v>
      </c>
      <c r="J426" s="21">
        <v>1154238</v>
      </c>
      <c r="K426" s="21">
        <v>923390.4</v>
      </c>
      <c r="L426" s="21">
        <v>187179.47999999998</v>
      </c>
      <c r="M426" s="19" t="s">
        <v>18</v>
      </c>
      <c r="N426" s="22">
        <v>3.6</v>
      </c>
    </row>
    <row r="427" spans="1:14" x14ac:dyDescent="0.25">
      <c r="A427" s="23">
        <v>426</v>
      </c>
      <c r="B427" s="24">
        <v>42530</v>
      </c>
      <c r="C427" s="24">
        <v>42655</v>
      </c>
      <c r="D427" s="24" t="str">
        <f>IF(Operaciones!$C427-Operaciones!$B427&gt;=150,"Demorado","En Tiempo")</f>
        <v>En Tiempo</v>
      </c>
      <c r="E427" s="25" t="s">
        <v>20</v>
      </c>
      <c r="F427" s="25" t="s">
        <v>26</v>
      </c>
      <c r="G427" s="26">
        <v>202</v>
      </c>
      <c r="H427" s="25" t="s">
        <v>12</v>
      </c>
      <c r="I427" s="27">
        <v>41039.360000000001</v>
      </c>
      <c r="J427" s="27">
        <v>1079144</v>
      </c>
      <c r="K427" s="27">
        <v>863315.2</v>
      </c>
      <c r="L427" s="27">
        <v>174789.44000000006</v>
      </c>
      <c r="M427" s="25" t="s">
        <v>17</v>
      </c>
      <c r="N427" s="28">
        <v>4.9000000000000004</v>
      </c>
    </row>
    <row r="428" spans="1:14" x14ac:dyDescent="0.25">
      <c r="A428" s="17">
        <v>427</v>
      </c>
      <c r="B428" s="18">
        <v>42531</v>
      </c>
      <c r="C428" s="18">
        <v>42859</v>
      </c>
      <c r="D428" s="18" t="str">
        <f>IF(Operaciones!$C428-Operaciones!$B428&gt;=150,"Demorado","En Tiempo")</f>
        <v>Demorado</v>
      </c>
      <c r="E428" s="19" t="s">
        <v>22</v>
      </c>
      <c r="F428" s="19" t="s">
        <v>27</v>
      </c>
      <c r="G428" s="20">
        <v>78</v>
      </c>
      <c r="H428" s="19" t="s">
        <v>11</v>
      </c>
      <c r="I428" s="21">
        <v>22528.48</v>
      </c>
      <c r="J428" s="21">
        <v>619847</v>
      </c>
      <c r="K428" s="21">
        <v>495877.6</v>
      </c>
      <c r="L428" s="21">
        <v>101440.92000000003</v>
      </c>
      <c r="M428" s="19" t="s">
        <v>14</v>
      </c>
      <c r="N428" s="22">
        <v>4.2</v>
      </c>
    </row>
    <row r="429" spans="1:14" x14ac:dyDescent="0.25">
      <c r="A429" s="23">
        <v>428</v>
      </c>
      <c r="B429" s="24">
        <v>42531</v>
      </c>
      <c r="C429" s="24">
        <v>42739</v>
      </c>
      <c r="D429" s="24" t="str">
        <f>IF(Operaciones!$C429-Operaciones!$B429&gt;=150,"Demorado","En Tiempo")</f>
        <v>Demorado</v>
      </c>
      <c r="E429" s="25" t="s">
        <v>23</v>
      </c>
      <c r="F429" s="25" t="s">
        <v>28</v>
      </c>
      <c r="G429" s="26">
        <v>45</v>
      </c>
      <c r="H429" s="25" t="s">
        <v>11</v>
      </c>
      <c r="I429" s="27">
        <v>12924.56</v>
      </c>
      <c r="J429" s="27">
        <v>374849</v>
      </c>
      <c r="K429" s="27">
        <v>299879.2</v>
      </c>
      <c r="L429" s="27">
        <v>62045.239999999991</v>
      </c>
      <c r="M429" s="25" t="s">
        <v>14</v>
      </c>
      <c r="N429" s="28">
        <v>3.8</v>
      </c>
    </row>
    <row r="430" spans="1:14" x14ac:dyDescent="0.25">
      <c r="A430" s="17">
        <v>429</v>
      </c>
      <c r="B430" s="18">
        <v>42532</v>
      </c>
      <c r="C430" s="18">
        <v>42676</v>
      </c>
      <c r="D430" s="18" t="str">
        <f>IF(Operaciones!$C430-Operaciones!$B430&gt;=150,"Demorado","En Tiempo")</f>
        <v>En Tiempo</v>
      </c>
      <c r="E430" s="19" t="s">
        <v>23</v>
      </c>
      <c r="F430" s="19" t="s">
        <v>24</v>
      </c>
      <c r="G430" s="20">
        <v>266</v>
      </c>
      <c r="H430" s="19" t="s">
        <v>12</v>
      </c>
      <c r="I430" s="21">
        <v>86396.72</v>
      </c>
      <c r="J430" s="21">
        <v>2226978</v>
      </c>
      <c r="K430" s="21">
        <v>1781582.4</v>
      </c>
      <c r="L430" s="21">
        <v>358998.88000000012</v>
      </c>
      <c r="M430" s="19" t="s">
        <v>17</v>
      </c>
      <c r="N430" s="22">
        <v>3.6</v>
      </c>
    </row>
    <row r="431" spans="1:14" x14ac:dyDescent="0.25">
      <c r="A431" s="23">
        <v>430</v>
      </c>
      <c r="B431" s="24">
        <v>42532</v>
      </c>
      <c r="C431" s="24">
        <v>42672</v>
      </c>
      <c r="D431" s="24" t="str">
        <f>IF(Operaciones!$C431-Operaciones!$B431&gt;=150,"Demorado","En Tiempo")</f>
        <v>En Tiempo</v>
      </c>
      <c r="E431" s="25" t="s">
        <v>21</v>
      </c>
      <c r="F431" s="25" t="s">
        <v>28</v>
      </c>
      <c r="G431" s="26">
        <v>243</v>
      </c>
      <c r="H431" s="25" t="s">
        <v>12</v>
      </c>
      <c r="I431" s="27">
        <v>54511</v>
      </c>
      <c r="J431" s="27">
        <v>1424660</v>
      </c>
      <c r="K431" s="27">
        <v>1139728</v>
      </c>
      <c r="L431" s="27">
        <v>230421</v>
      </c>
      <c r="M431" s="25" t="s">
        <v>19</v>
      </c>
      <c r="N431" s="28">
        <v>5</v>
      </c>
    </row>
    <row r="432" spans="1:14" x14ac:dyDescent="0.25">
      <c r="A432" s="17">
        <v>431</v>
      </c>
      <c r="B432" s="18">
        <v>42532</v>
      </c>
      <c r="C432" s="18">
        <v>42723</v>
      </c>
      <c r="D432" s="18" t="str">
        <f>IF(Operaciones!$C432-Operaciones!$B432&gt;=150,"Demorado","En Tiempo")</f>
        <v>Demorado</v>
      </c>
      <c r="E432" s="19" t="s">
        <v>21</v>
      </c>
      <c r="F432" s="19" t="s">
        <v>29</v>
      </c>
      <c r="G432" s="20">
        <v>150</v>
      </c>
      <c r="H432" s="19" t="s">
        <v>12</v>
      </c>
      <c r="I432" s="21">
        <v>43567.64</v>
      </c>
      <c r="J432" s="21">
        <v>1152926</v>
      </c>
      <c r="K432" s="21">
        <v>922340.8</v>
      </c>
      <c r="L432" s="21">
        <v>187017.55999999994</v>
      </c>
      <c r="M432" s="19" t="s">
        <v>17</v>
      </c>
      <c r="N432" s="22">
        <v>3.7</v>
      </c>
    </row>
    <row r="433" spans="1:14" x14ac:dyDescent="0.25">
      <c r="A433" s="23">
        <v>432</v>
      </c>
      <c r="B433" s="24">
        <v>42533</v>
      </c>
      <c r="C433" s="24">
        <v>42736</v>
      </c>
      <c r="D433" s="24" t="str">
        <f>IF(Operaciones!$C433-Operaciones!$B433&gt;=150,"Demorado","En Tiempo")</f>
        <v>Demorado</v>
      </c>
      <c r="E433" s="25" t="s">
        <v>21</v>
      </c>
      <c r="F433" s="25" t="s">
        <v>27</v>
      </c>
      <c r="G433" s="26">
        <v>201</v>
      </c>
      <c r="H433" s="25" t="s">
        <v>12</v>
      </c>
      <c r="I433" s="27">
        <v>78368</v>
      </c>
      <c r="J433" s="27">
        <v>2016785</v>
      </c>
      <c r="K433" s="27">
        <v>1613428</v>
      </c>
      <c r="L433" s="27">
        <v>324989</v>
      </c>
      <c r="M433" s="25" t="s">
        <v>16</v>
      </c>
      <c r="N433" s="28">
        <v>5</v>
      </c>
    </row>
    <row r="434" spans="1:14" x14ac:dyDescent="0.25">
      <c r="A434" s="17">
        <v>433</v>
      </c>
      <c r="B434" s="18">
        <v>42534</v>
      </c>
      <c r="C434" s="18">
        <v>42890</v>
      </c>
      <c r="D434" s="18" t="str">
        <f>IF(Operaciones!$C434-Operaciones!$B434&gt;=150,"Demorado","En Tiempo")</f>
        <v>Demorado</v>
      </c>
      <c r="E434" s="19" t="s">
        <v>22</v>
      </c>
      <c r="F434" s="19" t="s">
        <v>26</v>
      </c>
      <c r="G434" s="20">
        <v>141</v>
      </c>
      <c r="H434" s="19" t="s">
        <v>12</v>
      </c>
      <c r="I434" s="21">
        <v>33081.199999999997</v>
      </c>
      <c r="J434" s="21">
        <v>888965</v>
      </c>
      <c r="K434" s="21">
        <v>711172</v>
      </c>
      <c r="L434" s="21">
        <v>144711.79999999999</v>
      </c>
      <c r="M434" s="19" t="s">
        <v>14</v>
      </c>
      <c r="N434" s="22">
        <v>4.7</v>
      </c>
    </row>
    <row r="435" spans="1:14" x14ac:dyDescent="0.25">
      <c r="A435" s="23">
        <v>434</v>
      </c>
      <c r="B435" s="24">
        <v>42534</v>
      </c>
      <c r="C435" s="24">
        <v>42719</v>
      </c>
      <c r="D435" s="24" t="str">
        <f>IF(Operaciones!$C435-Operaciones!$B435&gt;=150,"Demorado","En Tiempo")</f>
        <v>Demorado</v>
      </c>
      <c r="E435" s="25" t="s">
        <v>21</v>
      </c>
      <c r="F435" s="25" t="s">
        <v>24</v>
      </c>
      <c r="G435" s="26">
        <v>242</v>
      </c>
      <c r="H435" s="25" t="s">
        <v>12</v>
      </c>
      <c r="I435" s="27">
        <v>74860.12</v>
      </c>
      <c r="J435" s="27">
        <v>1935113</v>
      </c>
      <c r="K435" s="27">
        <v>1548090.4</v>
      </c>
      <c r="L435" s="27">
        <v>312162.4800000001</v>
      </c>
      <c r="M435" s="25" t="s">
        <v>16</v>
      </c>
      <c r="N435" s="28">
        <v>4.2</v>
      </c>
    </row>
    <row r="436" spans="1:14" x14ac:dyDescent="0.25">
      <c r="A436" s="17">
        <v>435</v>
      </c>
      <c r="B436" s="18">
        <v>42534</v>
      </c>
      <c r="C436" s="18">
        <v>42769</v>
      </c>
      <c r="D436" s="18" t="str">
        <f>IF(Operaciones!$C436-Operaciones!$B436&gt;=150,"Demorado","En Tiempo")</f>
        <v>Demorado</v>
      </c>
      <c r="E436" s="19" t="s">
        <v>21</v>
      </c>
      <c r="F436" s="19" t="s">
        <v>29</v>
      </c>
      <c r="G436" s="20">
        <v>230</v>
      </c>
      <c r="H436" s="19" t="s">
        <v>12</v>
      </c>
      <c r="I436" s="21">
        <v>60693.120000000003</v>
      </c>
      <c r="J436" s="21">
        <v>1578013</v>
      </c>
      <c r="K436" s="21">
        <v>1262410.3999999999</v>
      </c>
      <c r="L436" s="21">
        <v>254909.4800000001</v>
      </c>
      <c r="M436" s="19" t="s">
        <v>17</v>
      </c>
      <c r="N436" s="22">
        <v>3.7</v>
      </c>
    </row>
    <row r="437" spans="1:14" x14ac:dyDescent="0.25">
      <c r="A437" s="23">
        <v>436</v>
      </c>
      <c r="B437" s="24">
        <v>42534</v>
      </c>
      <c r="C437" s="24">
        <v>42694</v>
      </c>
      <c r="D437" s="24" t="str">
        <f>IF(Operaciones!$C437-Operaciones!$B437&gt;=150,"Demorado","En Tiempo")</f>
        <v>Demorado</v>
      </c>
      <c r="E437" s="25" t="s">
        <v>23</v>
      </c>
      <c r="F437" s="25" t="s">
        <v>26</v>
      </c>
      <c r="G437" s="26">
        <v>100</v>
      </c>
      <c r="H437" s="25" t="s">
        <v>12</v>
      </c>
      <c r="I437" s="27">
        <v>30550.799999999999</v>
      </c>
      <c r="J437" s="27">
        <v>819680</v>
      </c>
      <c r="K437" s="27">
        <v>655744</v>
      </c>
      <c r="L437" s="27">
        <v>133385.20000000001</v>
      </c>
      <c r="M437" s="25" t="s">
        <v>14</v>
      </c>
      <c r="N437" s="28">
        <v>4.7</v>
      </c>
    </row>
    <row r="438" spans="1:14" x14ac:dyDescent="0.25">
      <c r="A438" s="17">
        <v>437</v>
      </c>
      <c r="B438" s="18">
        <v>42535</v>
      </c>
      <c r="C438" s="18">
        <v>42858</v>
      </c>
      <c r="D438" s="18" t="str">
        <f>IF(Operaciones!$C438-Operaciones!$B438&gt;=150,"Demorado","En Tiempo")</f>
        <v>Demorado</v>
      </c>
      <c r="E438" s="19" t="s">
        <v>21</v>
      </c>
      <c r="F438" s="19" t="s">
        <v>27</v>
      </c>
      <c r="G438" s="20">
        <v>104</v>
      </c>
      <c r="H438" s="19" t="s">
        <v>12</v>
      </c>
      <c r="I438" s="21">
        <v>35173.839999999997</v>
      </c>
      <c r="J438" s="21">
        <v>946306</v>
      </c>
      <c r="K438" s="21">
        <v>757044.8</v>
      </c>
      <c r="L438" s="21">
        <v>154087.35999999996</v>
      </c>
      <c r="M438" s="19" t="s">
        <v>19</v>
      </c>
      <c r="N438" s="22">
        <v>3.7</v>
      </c>
    </row>
    <row r="439" spans="1:14" x14ac:dyDescent="0.25">
      <c r="A439" s="23">
        <v>438</v>
      </c>
      <c r="B439" s="24">
        <v>42535</v>
      </c>
      <c r="C439" s="24">
        <v>42730</v>
      </c>
      <c r="D439" s="24" t="str">
        <f>IF(Operaciones!$C439-Operaciones!$B439&gt;=150,"Demorado","En Tiempo")</f>
        <v>Demorado</v>
      </c>
      <c r="E439" s="25" t="s">
        <v>20</v>
      </c>
      <c r="F439" s="25" t="s">
        <v>24</v>
      </c>
      <c r="G439" s="26">
        <v>151</v>
      </c>
      <c r="H439" s="25" t="s">
        <v>12</v>
      </c>
      <c r="I439" s="27">
        <v>61084.76</v>
      </c>
      <c r="J439" s="27">
        <v>1579829</v>
      </c>
      <c r="K439" s="27">
        <v>1263863.2</v>
      </c>
      <c r="L439" s="27">
        <v>254881.04000000004</v>
      </c>
      <c r="M439" s="25" t="s">
        <v>19</v>
      </c>
      <c r="N439" s="28">
        <v>4.9000000000000004</v>
      </c>
    </row>
    <row r="440" spans="1:14" x14ac:dyDescent="0.25">
      <c r="A440" s="17">
        <v>439</v>
      </c>
      <c r="B440" s="18">
        <v>42536</v>
      </c>
      <c r="C440" s="18">
        <v>42666</v>
      </c>
      <c r="D440" s="18" t="str">
        <f>IF(Operaciones!$C440-Operaciones!$B440&gt;=150,"Demorado","En Tiempo")</f>
        <v>En Tiempo</v>
      </c>
      <c r="E440" s="19" t="s">
        <v>21</v>
      </c>
      <c r="F440" s="19" t="s">
        <v>26</v>
      </c>
      <c r="G440" s="20">
        <v>293</v>
      </c>
      <c r="H440" s="19" t="s">
        <v>12</v>
      </c>
      <c r="I440" s="21">
        <v>100085.32</v>
      </c>
      <c r="J440" s="21">
        <v>2560843</v>
      </c>
      <c r="K440" s="21">
        <v>2048674.4</v>
      </c>
      <c r="L440" s="21">
        <v>412083.28000000009</v>
      </c>
      <c r="M440" s="19" t="s">
        <v>19</v>
      </c>
      <c r="N440" s="22">
        <v>5</v>
      </c>
    </row>
    <row r="441" spans="1:14" x14ac:dyDescent="0.25">
      <c r="A441" s="23">
        <v>440</v>
      </c>
      <c r="B441" s="24">
        <v>42536</v>
      </c>
      <c r="C441" s="24">
        <v>42632</v>
      </c>
      <c r="D441" s="24" t="str">
        <f>IF(Operaciones!$C441-Operaciones!$B441&gt;=150,"Demorado","En Tiempo")</f>
        <v>En Tiempo</v>
      </c>
      <c r="E441" s="25" t="s">
        <v>21</v>
      </c>
      <c r="F441" s="25" t="s">
        <v>13</v>
      </c>
      <c r="G441" s="26">
        <v>110</v>
      </c>
      <c r="H441" s="25" t="s">
        <v>12</v>
      </c>
      <c r="I441" s="27">
        <v>42219.6</v>
      </c>
      <c r="J441" s="27">
        <v>1114150</v>
      </c>
      <c r="K441" s="27">
        <v>891320</v>
      </c>
      <c r="L441" s="27">
        <v>180610.4</v>
      </c>
      <c r="M441" s="25" t="s">
        <v>17</v>
      </c>
      <c r="N441" s="28">
        <v>4.8</v>
      </c>
    </row>
    <row r="442" spans="1:14" x14ac:dyDescent="0.25">
      <c r="A442" s="17">
        <v>441</v>
      </c>
      <c r="B442" s="18">
        <v>42537</v>
      </c>
      <c r="C442" s="18">
        <v>42683</v>
      </c>
      <c r="D442" s="18" t="str">
        <f>IF(Operaciones!$C442-Operaciones!$B442&gt;=150,"Demorado","En Tiempo")</f>
        <v>En Tiempo</v>
      </c>
      <c r="E442" s="19" t="s">
        <v>23</v>
      </c>
      <c r="F442" s="19" t="s">
        <v>27</v>
      </c>
      <c r="G442" s="20">
        <v>95</v>
      </c>
      <c r="H442" s="19" t="s">
        <v>12</v>
      </c>
      <c r="I442" s="21">
        <v>30763.08</v>
      </c>
      <c r="J442" s="21">
        <v>827087</v>
      </c>
      <c r="K442" s="21">
        <v>661669.6</v>
      </c>
      <c r="L442" s="21">
        <v>134654.32</v>
      </c>
      <c r="M442" s="19" t="s">
        <v>14</v>
      </c>
      <c r="N442" s="22">
        <v>4.7</v>
      </c>
    </row>
    <row r="443" spans="1:14" x14ac:dyDescent="0.25">
      <c r="A443" s="23">
        <v>442</v>
      </c>
      <c r="B443" s="24">
        <v>42537</v>
      </c>
      <c r="C443" s="24">
        <v>42792</v>
      </c>
      <c r="D443" s="24" t="str">
        <f>IF(Operaciones!$C443-Operaciones!$B443&gt;=150,"Demorado","En Tiempo")</f>
        <v>Demorado</v>
      </c>
      <c r="E443" s="25" t="s">
        <v>22</v>
      </c>
      <c r="F443" s="25" t="s">
        <v>29</v>
      </c>
      <c r="G443" s="26">
        <v>205</v>
      </c>
      <c r="H443" s="25" t="s">
        <v>12</v>
      </c>
      <c r="I443" s="27">
        <v>34190.519999999997</v>
      </c>
      <c r="J443" s="27">
        <v>908548</v>
      </c>
      <c r="K443" s="27">
        <v>726838.4</v>
      </c>
      <c r="L443" s="27">
        <v>147519.07999999999</v>
      </c>
      <c r="M443" s="25" t="s">
        <v>15</v>
      </c>
      <c r="N443" s="28">
        <v>4.3</v>
      </c>
    </row>
    <row r="444" spans="1:14" x14ac:dyDescent="0.25">
      <c r="A444" s="17">
        <v>443</v>
      </c>
      <c r="B444" s="18">
        <v>42538</v>
      </c>
      <c r="C444" s="18">
        <v>42657</v>
      </c>
      <c r="D444" s="18" t="str">
        <f>IF(Operaciones!$C444-Operaciones!$B444&gt;=150,"Demorado","En Tiempo")</f>
        <v>En Tiempo</v>
      </c>
      <c r="E444" s="19" t="s">
        <v>23</v>
      </c>
      <c r="F444" s="19" t="s">
        <v>24</v>
      </c>
      <c r="G444" s="20">
        <v>240</v>
      </c>
      <c r="H444" s="19" t="s">
        <v>12</v>
      </c>
      <c r="I444" s="21">
        <v>39439.800000000003</v>
      </c>
      <c r="J444" s="21">
        <v>1037555</v>
      </c>
      <c r="K444" s="21">
        <v>830044</v>
      </c>
      <c r="L444" s="21">
        <v>168071.2</v>
      </c>
      <c r="M444" s="19" t="s">
        <v>17</v>
      </c>
      <c r="N444" s="22">
        <v>4.0999999999999996</v>
      </c>
    </row>
    <row r="445" spans="1:14" x14ac:dyDescent="0.25">
      <c r="A445" s="23">
        <v>444</v>
      </c>
      <c r="B445" s="24">
        <v>42538</v>
      </c>
      <c r="C445" s="24">
        <v>42895</v>
      </c>
      <c r="D445" s="24" t="str">
        <f>IF(Operaciones!$C445-Operaciones!$B445&gt;=150,"Demorado","En Tiempo")</f>
        <v>Demorado</v>
      </c>
      <c r="E445" s="25" t="s">
        <v>20</v>
      </c>
      <c r="F445" s="25" t="s">
        <v>27</v>
      </c>
      <c r="G445" s="26">
        <v>95</v>
      </c>
      <c r="H445" s="25" t="s">
        <v>12</v>
      </c>
      <c r="I445" s="27">
        <v>39272.480000000003</v>
      </c>
      <c r="J445" s="27">
        <v>1041797</v>
      </c>
      <c r="K445" s="27">
        <v>833437.6</v>
      </c>
      <c r="L445" s="27">
        <v>169086.92</v>
      </c>
      <c r="M445" s="25" t="s">
        <v>19</v>
      </c>
      <c r="N445" s="28">
        <v>4.8</v>
      </c>
    </row>
    <row r="446" spans="1:14" x14ac:dyDescent="0.25">
      <c r="A446" s="17">
        <v>445</v>
      </c>
      <c r="B446" s="18">
        <v>42538</v>
      </c>
      <c r="C446" s="18">
        <v>42699</v>
      </c>
      <c r="D446" s="18" t="str">
        <f>IF(Operaciones!$C446-Operaciones!$B446&gt;=150,"Demorado","En Tiempo")</f>
        <v>Demorado</v>
      </c>
      <c r="E446" s="19" t="s">
        <v>22</v>
      </c>
      <c r="F446" s="19" t="s">
        <v>28</v>
      </c>
      <c r="G446" s="20">
        <v>38</v>
      </c>
      <c r="H446" s="19" t="s">
        <v>11</v>
      </c>
      <c r="I446" s="21">
        <v>6681.24</v>
      </c>
      <c r="J446" s="21">
        <v>225641</v>
      </c>
      <c r="K446" s="21">
        <v>180512.8</v>
      </c>
      <c r="L446" s="21">
        <v>38446.960000000014</v>
      </c>
      <c r="M446" s="19" t="s">
        <v>17</v>
      </c>
      <c r="N446" s="22">
        <v>4.5</v>
      </c>
    </row>
    <row r="447" spans="1:14" x14ac:dyDescent="0.25">
      <c r="A447" s="23">
        <v>446</v>
      </c>
      <c r="B447" s="24">
        <v>42538</v>
      </c>
      <c r="C447" s="24">
        <v>42812</v>
      </c>
      <c r="D447" s="24" t="str">
        <f>IF(Operaciones!$C447-Operaciones!$B447&gt;=150,"Demorado","En Tiempo")</f>
        <v>Demorado</v>
      </c>
      <c r="E447" s="25" t="s">
        <v>21</v>
      </c>
      <c r="F447" s="25" t="s">
        <v>13</v>
      </c>
      <c r="G447" s="26">
        <v>53</v>
      </c>
      <c r="H447" s="25" t="s">
        <v>11</v>
      </c>
      <c r="I447" s="27">
        <v>16052.12</v>
      </c>
      <c r="J447" s="27">
        <v>455663</v>
      </c>
      <c r="K447" s="27">
        <v>364530.4</v>
      </c>
      <c r="L447" s="27">
        <v>75080.479999999981</v>
      </c>
      <c r="M447" s="25" t="s">
        <v>17</v>
      </c>
      <c r="N447" s="28">
        <v>4.2</v>
      </c>
    </row>
    <row r="448" spans="1:14" x14ac:dyDescent="0.25">
      <c r="A448" s="17">
        <v>447</v>
      </c>
      <c r="B448" s="18">
        <v>42538</v>
      </c>
      <c r="C448" s="18">
        <v>42759</v>
      </c>
      <c r="D448" s="18" t="str">
        <f>IF(Operaciones!$C448-Operaciones!$B448&gt;=150,"Demorado","En Tiempo")</f>
        <v>Demorado</v>
      </c>
      <c r="E448" s="19" t="s">
        <v>20</v>
      </c>
      <c r="F448" s="19" t="s">
        <v>13</v>
      </c>
      <c r="G448" s="20">
        <v>256</v>
      </c>
      <c r="H448" s="19" t="s">
        <v>12</v>
      </c>
      <c r="I448" s="21">
        <v>70313.320000000007</v>
      </c>
      <c r="J448" s="21">
        <v>1815943</v>
      </c>
      <c r="K448" s="21">
        <v>1452754.4</v>
      </c>
      <c r="L448" s="21">
        <v>292875.28000000009</v>
      </c>
      <c r="M448" s="19" t="s">
        <v>15</v>
      </c>
      <c r="N448" s="22">
        <v>4.4000000000000004</v>
      </c>
    </row>
    <row r="449" spans="1:14" x14ac:dyDescent="0.25">
      <c r="A449" s="23">
        <v>448</v>
      </c>
      <c r="B449" s="24">
        <v>42538</v>
      </c>
      <c r="C449" s="24">
        <v>42645</v>
      </c>
      <c r="D449" s="24" t="str">
        <f>IF(Operaciones!$C449-Operaciones!$B449&gt;=150,"Demorado","En Tiempo")</f>
        <v>En Tiempo</v>
      </c>
      <c r="E449" s="25" t="s">
        <v>23</v>
      </c>
      <c r="F449" s="25" t="s">
        <v>13</v>
      </c>
      <c r="G449" s="26">
        <v>228</v>
      </c>
      <c r="H449" s="25" t="s">
        <v>12</v>
      </c>
      <c r="I449" s="27">
        <v>45168.800000000003</v>
      </c>
      <c r="J449" s="27">
        <v>1195955</v>
      </c>
      <c r="K449" s="27">
        <v>956764</v>
      </c>
      <c r="L449" s="27">
        <v>194022.2</v>
      </c>
      <c r="M449" s="25" t="s">
        <v>15</v>
      </c>
      <c r="N449" s="28">
        <v>4.0999999999999996</v>
      </c>
    </row>
    <row r="450" spans="1:14" x14ac:dyDescent="0.25">
      <c r="A450" s="17">
        <v>449</v>
      </c>
      <c r="B450" s="18">
        <v>42538</v>
      </c>
      <c r="C450" s="18">
        <v>42833</v>
      </c>
      <c r="D450" s="18" t="str">
        <f>IF(Operaciones!$C450-Operaciones!$B450&gt;=150,"Demorado","En Tiempo")</f>
        <v>Demorado</v>
      </c>
      <c r="E450" s="19" t="s">
        <v>22</v>
      </c>
      <c r="F450" s="19" t="s">
        <v>25</v>
      </c>
      <c r="G450" s="20">
        <v>112</v>
      </c>
      <c r="H450" s="19" t="s">
        <v>12</v>
      </c>
      <c r="I450" s="21">
        <v>30377.919999999998</v>
      </c>
      <c r="J450" s="21">
        <v>825433</v>
      </c>
      <c r="K450" s="21">
        <v>660346.4</v>
      </c>
      <c r="L450" s="21">
        <v>134708.68</v>
      </c>
      <c r="M450" s="19" t="s">
        <v>15</v>
      </c>
      <c r="N450" s="22">
        <v>5</v>
      </c>
    </row>
    <row r="451" spans="1:14" x14ac:dyDescent="0.25">
      <c r="A451" s="23">
        <v>450</v>
      </c>
      <c r="B451" s="24">
        <v>42539</v>
      </c>
      <c r="C451" s="24">
        <v>42856</v>
      </c>
      <c r="D451" s="24" t="str">
        <f>IF(Operaciones!$C451-Operaciones!$B451&gt;=150,"Demorado","En Tiempo")</f>
        <v>Demorado</v>
      </c>
      <c r="E451" s="25" t="s">
        <v>23</v>
      </c>
      <c r="F451" s="25" t="s">
        <v>27</v>
      </c>
      <c r="G451" s="26">
        <v>242</v>
      </c>
      <c r="H451" s="25" t="s">
        <v>12</v>
      </c>
      <c r="I451" s="27">
        <v>65796.759999999995</v>
      </c>
      <c r="J451" s="27">
        <v>1711229</v>
      </c>
      <c r="K451" s="27">
        <v>1368983.2</v>
      </c>
      <c r="L451" s="27">
        <v>276449.04000000004</v>
      </c>
      <c r="M451" s="25" t="s">
        <v>19</v>
      </c>
      <c r="N451" s="28">
        <v>4.3</v>
      </c>
    </row>
    <row r="452" spans="1:14" x14ac:dyDescent="0.25">
      <c r="A452" s="17">
        <v>451</v>
      </c>
      <c r="B452" s="18">
        <v>42539</v>
      </c>
      <c r="C452" s="18">
        <v>42850</v>
      </c>
      <c r="D452" s="18" t="str">
        <f>IF(Operaciones!$C452-Operaciones!$B452&gt;=150,"Demorado","En Tiempo")</f>
        <v>Demorado</v>
      </c>
      <c r="E452" s="19" t="s">
        <v>21</v>
      </c>
      <c r="F452" s="19" t="s">
        <v>27</v>
      </c>
      <c r="G452" s="20">
        <v>47</v>
      </c>
      <c r="H452" s="19" t="s">
        <v>11</v>
      </c>
      <c r="I452" s="21">
        <v>15636.92</v>
      </c>
      <c r="J452" s="21">
        <v>443483</v>
      </c>
      <c r="K452" s="21">
        <v>354786.4</v>
      </c>
      <c r="L452" s="21">
        <v>73059.679999999978</v>
      </c>
      <c r="M452" s="19" t="s">
        <v>16</v>
      </c>
      <c r="N452" s="22">
        <v>3.8</v>
      </c>
    </row>
    <row r="453" spans="1:14" x14ac:dyDescent="0.25">
      <c r="A453" s="23">
        <v>452</v>
      </c>
      <c r="B453" s="24">
        <v>42540</v>
      </c>
      <c r="C453" s="24">
        <v>42687</v>
      </c>
      <c r="D453" s="24" t="str">
        <f>IF(Operaciones!$C453-Operaciones!$B453&gt;=150,"Demorado","En Tiempo")</f>
        <v>En Tiempo</v>
      </c>
      <c r="E453" s="25" t="s">
        <v>20</v>
      </c>
      <c r="F453" s="25" t="s">
        <v>26</v>
      </c>
      <c r="G453" s="26">
        <v>209</v>
      </c>
      <c r="H453" s="25" t="s">
        <v>12</v>
      </c>
      <c r="I453" s="27">
        <v>83110.8</v>
      </c>
      <c r="J453" s="27">
        <v>2134455</v>
      </c>
      <c r="K453" s="27">
        <v>1707564</v>
      </c>
      <c r="L453" s="27">
        <v>343780.2</v>
      </c>
      <c r="M453" s="25" t="s">
        <v>15</v>
      </c>
      <c r="N453" s="28">
        <v>4.7</v>
      </c>
    </row>
    <row r="454" spans="1:14" x14ac:dyDescent="0.25">
      <c r="A454" s="17">
        <v>453</v>
      </c>
      <c r="B454" s="18">
        <v>42540</v>
      </c>
      <c r="C454" s="18">
        <v>42833</v>
      </c>
      <c r="D454" s="18" t="str">
        <f>IF(Operaciones!$C454-Operaciones!$B454&gt;=150,"Demorado","En Tiempo")</f>
        <v>Demorado</v>
      </c>
      <c r="E454" s="19" t="s">
        <v>21</v>
      </c>
      <c r="F454" s="19" t="s">
        <v>29</v>
      </c>
      <c r="G454" s="20">
        <v>179</v>
      </c>
      <c r="H454" s="19" t="s">
        <v>12</v>
      </c>
      <c r="I454" s="21">
        <v>63454</v>
      </c>
      <c r="J454" s="21">
        <v>1653385</v>
      </c>
      <c r="K454" s="21">
        <v>1322708</v>
      </c>
      <c r="L454" s="21">
        <v>267223</v>
      </c>
      <c r="M454" s="19" t="s">
        <v>17</v>
      </c>
      <c r="N454" s="22">
        <v>3.7</v>
      </c>
    </row>
    <row r="455" spans="1:14" x14ac:dyDescent="0.25">
      <c r="A455" s="23">
        <v>454</v>
      </c>
      <c r="B455" s="24">
        <v>42540</v>
      </c>
      <c r="C455" s="24">
        <v>42649</v>
      </c>
      <c r="D455" s="24" t="str">
        <f>IF(Operaciones!$C455-Operaciones!$B455&gt;=150,"Demorado","En Tiempo")</f>
        <v>En Tiempo</v>
      </c>
      <c r="E455" s="25" t="s">
        <v>22</v>
      </c>
      <c r="F455" s="25" t="s">
        <v>28</v>
      </c>
      <c r="G455" s="26">
        <v>69</v>
      </c>
      <c r="H455" s="25" t="s">
        <v>11</v>
      </c>
      <c r="I455" s="27">
        <v>17129.72</v>
      </c>
      <c r="J455" s="27">
        <v>495053</v>
      </c>
      <c r="K455" s="27">
        <v>396042.4</v>
      </c>
      <c r="L455" s="27">
        <v>81880.879999999976</v>
      </c>
      <c r="M455" s="25" t="s">
        <v>19</v>
      </c>
      <c r="N455" s="28">
        <v>4.9000000000000004</v>
      </c>
    </row>
    <row r="456" spans="1:14" x14ac:dyDescent="0.25">
      <c r="A456" s="17">
        <v>455</v>
      </c>
      <c r="B456" s="18">
        <v>42541</v>
      </c>
      <c r="C456" s="18">
        <v>42737</v>
      </c>
      <c r="D456" s="18" t="str">
        <f>IF(Operaciones!$C456-Operaciones!$B456&gt;=150,"Demorado","En Tiempo")</f>
        <v>Demorado</v>
      </c>
      <c r="E456" s="19" t="s">
        <v>22</v>
      </c>
      <c r="F456" s="19" t="s">
        <v>28</v>
      </c>
      <c r="G456" s="20">
        <v>237</v>
      </c>
      <c r="H456" s="19" t="s">
        <v>12</v>
      </c>
      <c r="I456" s="21">
        <v>96587.48</v>
      </c>
      <c r="J456" s="21">
        <v>2475997</v>
      </c>
      <c r="K456" s="21">
        <v>1980797.6</v>
      </c>
      <c r="L456" s="21">
        <v>398611.91999999993</v>
      </c>
      <c r="M456" s="19" t="s">
        <v>14</v>
      </c>
      <c r="N456" s="22">
        <v>3.6</v>
      </c>
    </row>
    <row r="457" spans="1:14" x14ac:dyDescent="0.25">
      <c r="A457" s="23">
        <v>456</v>
      </c>
      <c r="B457" s="24">
        <v>42541</v>
      </c>
      <c r="C457" s="24">
        <v>42735</v>
      </c>
      <c r="D457" s="24" t="str">
        <f>IF(Operaciones!$C457-Operaciones!$B457&gt;=150,"Demorado","En Tiempo")</f>
        <v>Demorado</v>
      </c>
      <c r="E457" s="25" t="s">
        <v>23</v>
      </c>
      <c r="F457" s="25" t="s">
        <v>25</v>
      </c>
      <c r="G457" s="26">
        <v>192</v>
      </c>
      <c r="H457" s="25" t="s">
        <v>12</v>
      </c>
      <c r="I457" s="27">
        <v>70989.8</v>
      </c>
      <c r="J457" s="27">
        <v>1833605</v>
      </c>
      <c r="K457" s="27">
        <v>1466884</v>
      </c>
      <c r="L457" s="27">
        <v>295731.20000000001</v>
      </c>
      <c r="M457" s="25" t="s">
        <v>18</v>
      </c>
      <c r="N457" s="28">
        <v>3.9</v>
      </c>
    </row>
    <row r="458" spans="1:14" x14ac:dyDescent="0.25">
      <c r="A458" s="17">
        <v>457</v>
      </c>
      <c r="B458" s="18">
        <v>42541</v>
      </c>
      <c r="C458" s="18">
        <v>42891</v>
      </c>
      <c r="D458" s="18" t="str">
        <f>IF(Operaciones!$C458-Operaciones!$B458&gt;=150,"Demorado","En Tiempo")</f>
        <v>Demorado</v>
      </c>
      <c r="E458" s="19" t="s">
        <v>20</v>
      </c>
      <c r="F458" s="19" t="s">
        <v>26</v>
      </c>
      <c r="G458" s="20">
        <v>100</v>
      </c>
      <c r="H458" s="19" t="s">
        <v>11</v>
      </c>
      <c r="I458" s="21">
        <v>19858.2</v>
      </c>
      <c r="J458" s="21">
        <v>548165</v>
      </c>
      <c r="K458" s="21">
        <v>438532</v>
      </c>
      <c r="L458" s="21">
        <v>89774.8</v>
      </c>
      <c r="M458" s="19" t="s">
        <v>19</v>
      </c>
      <c r="N458" s="22">
        <v>3.7</v>
      </c>
    </row>
    <row r="459" spans="1:14" x14ac:dyDescent="0.25">
      <c r="A459" s="23">
        <v>458</v>
      </c>
      <c r="B459" s="24">
        <v>42541</v>
      </c>
      <c r="C459" s="24">
        <v>42646</v>
      </c>
      <c r="D459" s="24" t="str">
        <f>IF(Operaciones!$C459-Operaciones!$B459&gt;=150,"Demorado","En Tiempo")</f>
        <v>En Tiempo</v>
      </c>
      <c r="E459" s="25" t="s">
        <v>21</v>
      </c>
      <c r="F459" s="25" t="s">
        <v>27</v>
      </c>
      <c r="G459" s="26">
        <v>65</v>
      </c>
      <c r="H459" s="25" t="s">
        <v>11</v>
      </c>
      <c r="I459" s="27">
        <v>22366.2</v>
      </c>
      <c r="J459" s="27">
        <v>624365</v>
      </c>
      <c r="K459" s="27">
        <v>499492</v>
      </c>
      <c r="L459" s="27">
        <v>102506.8</v>
      </c>
      <c r="M459" s="25" t="s">
        <v>17</v>
      </c>
      <c r="N459" s="28">
        <v>3.8</v>
      </c>
    </row>
    <row r="460" spans="1:14" x14ac:dyDescent="0.25">
      <c r="A460" s="17">
        <v>459</v>
      </c>
      <c r="B460" s="18">
        <v>42542</v>
      </c>
      <c r="C460" s="18">
        <v>42677</v>
      </c>
      <c r="D460" s="18" t="str">
        <f>IF(Operaciones!$C460-Operaciones!$B460&gt;=150,"Demorado","En Tiempo")</f>
        <v>En Tiempo</v>
      </c>
      <c r="E460" s="19" t="s">
        <v>21</v>
      </c>
      <c r="F460" s="19" t="s">
        <v>28</v>
      </c>
      <c r="G460" s="20">
        <v>101</v>
      </c>
      <c r="H460" s="19" t="s">
        <v>11</v>
      </c>
      <c r="I460" s="21">
        <v>22842.04</v>
      </c>
      <c r="J460" s="21">
        <v>626911</v>
      </c>
      <c r="K460" s="21">
        <v>501528.8</v>
      </c>
      <c r="L460" s="21">
        <v>102540.16</v>
      </c>
      <c r="M460" s="19" t="s">
        <v>18</v>
      </c>
      <c r="N460" s="22">
        <v>3.6</v>
      </c>
    </row>
    <row r="461" spans="1:14" x14ac:dyDescent="0.25">
      <c r="A461" s="23">
        <v>460</v>
      </c>
      <c r="B461" s="24">
        <v>42543</v>
      </c>
      <c r="C461" s="24">
        <v>42806</v>
      </c>
      <c r="D461" s="24" t="str">
        <f>IF(Operaciones!$C461-Operaciones!$B461&gt;=150,"Demorado","En Tiempo")</f>
        <v>Demorado</v>
      </c>
      <c r="E461" s="25" t="s">
        <v>21</v>
      </c>
      <c r="F461" s="25" t="s">
        <v>29</v>
      </c>
      <c r="G461" s="26">
        <v>73</v>
      </c>
      <c r="H461" s="25" t="s">
        <v>11</v>
      </c>
      <c r="I461" s="27">
        <v>12027.88</v>
      </c>
      <c r="J461" s="27">
        <v>358807</v>
      </c>
      <c r="K461" s="27">
        <v>287045.59999999998</v>
      </c>
      <c r="L461" s="27">
        <v>59733.520000000026</v>
      </c>
      <c r="M461" s="25" t="s">
        <v>16</v>
      </c>
      <c r="N461" s="28">
        <v>4.5</v>
      </c>
    </row>
    <row r="462" spans="1:14" x14ac:dyDescent="0.25">
      <c r="A462" s="17">
        <v>461</v>
      </c>
      <c r="B462" s="18">
        <v>42543</v>
      </c>
      <c r="C462" s="18">
        <v>42639</v>
      </c>
      <c r="D462" s="18" t="str">
        <f>IF(Operaciones!$C462-Operaciones!$B462&gt;=150,"Demorado","En Tiempo")</f>
        <v>En Tiempo</v>
      </c>
      <c r="E462" s="19" t="s">
        <v>22</v>
      </c>
      <c r="F462" s="19" t="s">
        <v>25</v>
      </c>
      <c r="G462" s="20">
        <v>87</v>
      </c>
      <c r="H462" s="19" t="s">
        <v>11</v>
      </c>
      <c r="I462" s="21">
        <v>15385.6</v>
      </c>
      <c r="J462" s="21">
        <v>449225</v>
      </c>
      <c r="K462" s="21">
        <v>359380</v>
      </c>
      <c r="L462" s="21">
        <v>74459.399999999994</v>
      </c>
      <c r="M462" s="19" t="s">
        <v>18</v>
      </c>
      <c r="N462" s="22">
        <v>4.9000000000000004</v>
      </c>
    </row>
    <row r="463" spans="1:14" x14ac:dyDescent="0.25">
      <c r="A463" s="23">
        <v>462</v>
      </c>
      <c r="B463" s="24">
        <v>42543</v>
      </c>
      <c r="C463" s="24">
        <v>42853</v>
      </c>
      <c r="D463" s="24" t="str">
        <f>IF(Operaciones!$C463-Operaciones!$B463&gt;=150,"Demorado","En Tiempo")</f>
        <v>Demorado</v>
      </c>
      <c r="E463" s="25" t="s">
        <v>21</v>
      </c>
      <c r="F463" s="25" t="s">
        <v>27</v>
      </c>
      <c r="G463" s="26">
        <v>198</v>
      </c>
      <c r="H463" s="25" t="s">
        <v>12</v>
      </c>
      <c r="I463" s="27">
        <v>36164.28</v>
      </c>
      <c r="J463" s="27">
        <v>961217</v>
      </c>
      <c r="K463" s="27">
        <v>768973.6</v>
      </c>
      <c r="L463" s="27">
        <v>156079.12000000002</v>
      </c>
      <c r="M463" s="25" t="s">
        <v>18</v>
      </c>
      <c r="N463" s="28">
        <v>4.4000000000000004</v>
      </c>
    </row>
    <row r="464" spans="1:14" x14ac:dyDescent="0.25">
      <c r="A464" s="17">
        <v>463</v>
      </c>
      <c r="B464" s="18">
        <v>42544</v>
      </c>
      <c r="C464" s="18">
        <v>42887</v>
      </c>
      <c r="D464" s="18" t="str">
        <f>IF(Operaciones!$C464-Operaciones!$B464&gt;=150,"Demorado","En Tiempo")</f>
        <v>Demorado</v>
      </c>
      <c r="E464" s="19" t="s">
        <v>21</v>
      </c>
      <c r="F464" s="19" t="s">
        <v>28</v>
      </c>
      <c r="G464" s="20">
        <v>211</v>
      </c>
      <c r="H464" s="19" t="s">
        <v>12</v>
      </c>
      <c r="I464" s="21">
        <v>77264.2</v>
      </c>
      <c r="J464" s="21">
        <v>1998865</v>
      </c>
      <c r="K464" s="21">
        <v>1599092</v>
      </c>
      <c r="L464" s="21">
        <v>322508.79999999999</v>
      </c>
      <c r="M464" s="19" t="s">
        <v>15</v>
      </c>
      <c r="N464" s="22">
        <v>4.9000000000000004</v>
      </c>
    </row>
    <row r="465" spans="1:14" x14ac:dyDescent="0.25">
      <c r="A465" s="23">
        <v>464</v>
      </c>
      <c r="B465" s="24">
        <v>42545</v>
      </c>
      <c r="C465" s="24">
        <v>42901</v>
      </c>
      <c r="D465" s="24" t="str">
        <f>IF(Operaciones!$C465-Operaciones!$B465&gt;=150,"Demorado","En Tiempo")</f>
        <v>Demorado</v>
      </c>
      <c r="E465" s="25" t="s">
        <v>20</v>
      </c>
      <c r="F465" s="25" t="s">
        <v>24</v>
      </c>
      <c r="G465" s="26">
        <v>137</v>
      </c>
      <c r="H465" s="25" t="s">
        <v>12</v>
      </c>
      <c r="I465" s="27">
        <v>32853.440000000002</v>
      </c>
      <c r="J465" s="27">
        <v>873321</v>
      </c>
      <c r="K465" s="27">
        <v>698656.8</v>
      </c>
      <c r="L465" s="27">
        <v>141810.75999999995</v>
      </c>
      <c r="M465" s="25" t="s">
        <v>19</v>
      </c>
      <c r="N465" s="28">
        <v>4.0999999999999996</v>
      </c>
    </row>
    <row r="466" spans="1:14" x14ac:dyDescent="0.25">
      <c r="A466" s="17">
        <v>465</v>
      </c>
      <c r="B466" s="18">
        <v>42545</v>
      </c>
      <c r="C466" s="18">
        <v>42809</v>
      </c>
      <c r="D466" s="18" t="str">
        <f>IF(Operaciones!$C466-Operaciones!$B466&gt;=150,"Demorado","En Tiempo")</f>
        <v>Demorado</v>
      </c>
      <c r="E466" s="19" t="s">
        <v>23</v>
      </c>
      <c r="F466" s="19" t="s">
        <v>27</v>
      </c>
      <c r="G466" s="20">
        <v>264</v>
      </c>
      <c r="H466" s="19" t="s">
        <v>12</v>
      </c>
      <c r="I466" s="21">
        <v>104377.48</v>
      </c>
      <c r="J466" s="21">
        <v>2665297</v>
      </c>
      <c r="K466" s="21">
        <v>2132237.6</v>
      </c>
      <c r="L466" s="21">
        <v>428681.91999999993</v>
      </c>
      <c r="M466" s="19" t="s">
        <v>15</v>
      </c>
      <c r="N466" s="22">
        <v>4.9000000000000004</v>
      </c>
    </row>
    <row r="467" spans="1:14" x14ac:dyDescent="0.25">
      <c r="A467" s="23">
        <v>466</v>
      </c>
      <c r="B467" s="24">
        <v>42545</v>
      </c>
      <c r="C467" s="24">
        <v>42646</v>
      </c>
      <c r="D467" s="24" t="str">
        <f>IF(Operaciones!$C467-Operaciones!$B467&gt;=150,"Demorado","En Tiempo")</f>
        <v>En Tiempo</v>
      </c>
      <c r="E467" s="25" t="s">
        <v>22</v>
      </c>
      <c r="F467" s="25" t="s">
        <v>28</v>
      </c>
      <c r="G467" s="26">
        <v>40</v>
      </c>
      <c r="H467" s="25" t="s">
        <v>11</v>
      </c>
      <c r="I467" s="27">
        <v>8852.16</v>
      </c>
      <c r="J467" s="27">
        <v>279189</v>
      </c>
      <c r="K467" s="27">
        <v>223351.2</v>
      </c>
      <c r="L467" s="27">
        <v>46985.639999999985</v>
      </c>
      <c r="M467" s="25" t="s">
        <v>16</v>
      </c>
      <c r="N467" s="28">
        <v>3.8</v>
      </c>
    </row>
    <row r="468" spans="1:14" x14ac:dyDescent="0.25">
      <c r="A468" s="17">
        <v>467</v>
      </c>
      <c r="B468" s="18">
        <v>42545</v>
      </c>
      <c r="C468" s="18">
        <v>42902</v>
      </c>
      <c r="D468" s="18" t="str">
        <f>IF(Operaciones!$C468-Operaciones!$B468&gt;=150,"Demorado","En Tiempo")</f>
        <v>Demorado</v>
      </c>
      <c r="E468" s="19" t="s">
        <v>23</v>
      </c>
      <c r="F468" s="19" t="s">
        <v>27</v>
      </c>
      <c r="G468" s="20">
        <v>121</v>
      </c>
      <c r="H468" s="19" t="s">
        <v>11</v>
      </c>
      <c r="I468" s="21">
        <v>20135.32</v>
      </c>
      <c r="J468" s="21">
        <v>557243</v>
      </c>
      <c r="K468" s="21">
        <v>445794.4</v>
      </c>
      <c r="L468" s="21">
        <v>91313.27999999997</v>
      </c>
      <c r="M468" s="19" t="s">
        <v>15</v>
      </c>
      <c r="N468" s="22">
        <v>3.7</v>
      </c>
    </row>
    <row r="469" spans="1:14" x14ac:dyDescent="0.25">
      <c r="A469" s="23">
        <v>468</v>
      </c>
      <c r="B469" s="24">
        <v>42545</v>
      </c>
      <c r="C469" s="24">
        <v>42827</v>
      </c>
      <c r="D469" s="24" t="str">
        <f>IF(Operaciones!$C469-Operaciones!$B469&gt;=150,"Demorado","En Tiempo")</f>
        <v>Demorado</v>
      </c>
      <c r="E469" s="25" t="s">
        <v>23</v>
      </c>
      <c r="F469" s="25" t="s">
        <v>29</v>
      </c>
      <c r="G469" s="26">
        <v>210</v>
      </c>
      <c r="H469" s="25" t="s">
        <v>12</v>
      </c>
      <c r="I469" s="27">
        <v>33754.199999999997</v>
      </c>
      <c r="J469" s="27">
        <v>906590</v>
      </c>
      <c r="K469" s="27">
        <v>725272</v>
      </c>
      <c r="L469" s="27">
        <v>147563.79999999999</v>
      </c>
      <c r="M469" s="25" t="s">
        <v>17</v>
      </c>
      <c r="N469" s="28">
        <v>3.6</v>
      </c>
    </row>
    <row r="470" spans="1:14" x14ac:dyDescent="0.25">
      <c r="A470" s="17">
        <v>469</v>
      </c>
      <c r="B470" s="18">
        <v>42545</v>
      </c>
      <c r="C470" s="18">
        <v>42717</v>
      </c>
      <c r="D470" s="18" t="str">
        <f>IF(Operaciones!$C470-Operaciones!$B470&gt;=150,"Demorado","En Tiempo")</f>
        <v>Demorado</v>
      </c>
      <c r="E470" s="19" t="s">
        <v>21</v>
      </c>
      <c r="F470" s="19" t="s">
        <v>25</v>
      </c>
      <c r="G470" s="20">
        <v>62</v>
      </c>
      <c r="H470" s="19" t="s">
        <v>11</v>
      </c>
      <c r="I470" s="21">
        <v>21194.2</v>
      </c>
      <c r="J470" s="21">
        <v>583265</v>
      </c>
      <c r="K470" s="21">
        <v>466612</v>
      </c>
      <c r="L470" s="21">
        <v>95458.8</v>
      </c>
      <c r="M470" s="19" t="s">
        <v>15</v>
      </c>
      <c r="N470" s="22">
        <v>4</v>
      </c>
    </row>
    <row r="471" spans="1:14" x14ac:dyDescent="0.25">
      <c r="A471" s="23">
        <v>470</v>
      </c>
      <c r="B471" s="24">
        <v>42546</v>
      </c>
      <c r="C471" s="24">
        <v>42675</v>
      </c>
      <c r="D471" s="24" t="str">
        <f>IF(Operaciones!$C471-Operaciones!$B471&gt;=150,"Demorado","En Tiempo")</f>
        <v>En Tiempo</v>
      </c>
      <c r="E471" s="25" t="s">
        <v>23</v>
      </c>
      <c r="F471" s="25" t="s">
        <v>27</v>
      </c>
      <c r="G471" s="26">
        <v>186</v>
      </c>
      <c r="H471" s="25" t="s">
        <v>12</v>
      </c>
      <c r="I471" s="27">
        <v>34338.76</v>
      </c>
      <c r="J471" s="27">
        <v>912029</v>
      </c>
      <c r="K471" s="27">
        <v>729623.2</v>
      </c>
      <c r="L471" s="27">
        <v>148067.04000000004</v>
      </c>
      <c r="M471" s="25" t="s">
        <v>17</v>
      </c>
      <c r="N471" s="28">
        <v>4.4000000000000004</v>
      </c>
    </row>
    <row r="472" spans="1:14" x14ac:dyDescent="0.25">
      <c r="A472" s="17">
        <v>471</v>
      </c>
      <c r="B472" s="18">
        <v>42546</v>
      </c>
      <c r="C472" s="18">
        <v>42749</v>
      </c>
      <c r="D472" s="18" t="str">
        <f>IF(Operaciones!$C472-Operaciones!$B472&gt;=150,"Demorado","En Tiempo")</f>
        <v>Demorado</v>
      </c>
      <c r="E472" s="19" t="s">
        <v>22</v>
      </c>
      <c r="F472" s="19" t="s">
        <v>24</v>
      </c>
      <c r="G472" s="20">
        <v>150</v>
      </c>
      <c r="H472" s="19" t="s">
        <v>12</v>
      </c>
      <c r="I472" s="21">
        <v>30993</v>
      </c>
      <c r="J472" s="21">
        <v>837835</v>
      </c>
      <c r="K472" s="21">
        <v>670268</v>
      </c>
      <c r="L472" s="21">
        <v>136574</v>
      </c>
      <c r="M472" s="19" t="s">
        <v>15</v>
      </c>
      <c r="N472" s="22">
        <v>5</v>
      </c>
    </row>
    <row r="473" spans="1:14" x14ac:dyDescent="0.25">
      <c r="A473" s="23">
        <v>472</v>
      </c>
      <c r="B473" s="24">
        <v>42546</v>
      </c>
      <c r="C473" s="24">
        <v>42743</v>
      </c>
      <c r="D473" s="24" t="str">
        <f>IF(Operaciones!$C473-Operaciones!$B473&gt;=150,"Demorado","En Tiempo")</f>
        <v>Demorado</v>
      </c>
      <c r="E473" s="25" t="s">
        <v>21</v>
      </c>
      <c r="F473" s="25" t="s">
        <v>25</v>
      </c>
      <c r="G473" s="26">
        <v>293</v>
      </c>
      <c r="H473" s="25" t="s">
        <v>12</v>
      </c>
      <c r="I473" s="27">
        <v>72039.64</v>
      </c>
      <c r="J473" s="27">
        <v>1856501</v>
      </c>
      <c r="K473" s="27">
        <v>1485200.8</v>
      </c>
      <c r="L473" s="27">
        <v>299260.55999999994</v>
      </c>
      <c r="M473" s="25" t="s">
        <v>18</v>
      </c>
      <c r="N473" s="28">
        <v>3.9</v>
      </c>
    </row>
    <row r="474" spans="1:14" x14ac:dyDescent="0.25">
      <c r="A474" s="17">
        <v>473</v>
      </c>
      <c r="B474" s="18">
        <v>42546</v>
      </c>
      <c r="C474" s="18">
        <v>42820</v>
      </c>
      <c r="D474" s="18" t="str">
        <f>IF(Operaciones!$C474-Operaciones!$B474&gt;=150,"Demorado","En Tiempo")</f>
        <v>Demorado</v>
      </c>
      <c r="E474" s="19" t="s">
        <v>22</v>
      </c>
      <c r="F474" s="19" t="s">
        <v>25</v>
      </c>
      <c r="G474" s="20">
        <v>99</v>
      </c>
      <c r="H474" s="19" t="s">
        <v>12</v>
      </c>
      <c r="I474" s="21">
        <v>34095.4</v>
      </c>
      <c r="J474" s="21">
        <v>909245</v>
      </c>
      <c r="K474" s="21">
        <v>727396</v>
      </c>
      <c r="L474" s="21">
        <v>147753.60000000001</v>
      </c>
      <c r="M474" s="19" t="s">
        <v>14</v>
      </c>
      <c r="N474" s="22">
        <v>4.0999999999999996</v>
      </c>
    </row>
    <row r="475" spans="1:14" x14ac:dyDescent="0.25">
      <c r="A475" s="23">
        <v>474</v>
      </c>
      <c r="B475" s="24">
        <v>42546</v>
      </c>
      <c r="C475" s="24">
        <v>42909</v>
      </c>
      <c r="D475" s="24" t="str">
        <f>IF(Operaciones!$C475-Operaciones!$B475&gt;=150,"Demorado","En Tiempo")</f>
        <v>Demorado</v>
      </c>
      <c r="E475" s="25" t="s">
        <v>22</v>
      </c>
      <c r="F475" s="25" t="s">
        <v>29</v>
      </c>
      <c r="G475" s="26">
        <v>196</v>
      </c>
      <c r="H475" s="25" t="s">
        <v>12</v>
      </c>
      <c r="I475" s="27">
        <v>64088.84</v>
      </c>
      <c r="J475" s="27">
        <v>1659131</v>
      </c>
      <c r="K475" s="27">
        <v>1327304.8</v>
      </c>
      <c r="L475" s="27">
        <v>267737.36</v>
      </c>
      <c r="M475" s="25" t="s">
        <v>17</v>
      </c>
      <c r="N475" s="28">
        <v>4.9000000000000004</v>
      </c>
    </row>
    <row r="476" spans="1:14" x14ac:dyDescent="0.25">
      <c r="A476" s="17">
        <v>475</v>
      </c>
      <c r="B476" s="18">
        <v>42546</v>
      </c>
      <c r="C476" s="18">
        <v>42707</v>
      </c>
      <c r="D476" s="18" t="str">
        <f>IF(Operaciones!$C476-Operaciones!$B476&gt;=150,"Demorado","En Tiempo")</f>
        <v>Demorado</v>
      </c>
      <c r="E476" s="19" t="s">
        <v>20</v>
      </c>
      <c r="F476" s="19" t="s">
        <v>25</v>
      </c>
      <c r="G476" s="20">
        <v>132</v>
      </c>
      <c r="H476" s="19" t="s">
        <v>11</v>
      </c>
      <c r="I476" s="21">
        <v>21780.2</v>
      </c>
      <c r="J476" s="21">
        <v>604965</v>
      </c>
      <c r="K476" s="21">
        <v>483972</v>
      </c>
      <c r="L476" s="21">
        <v>99212.800000000003</v>
      </c>
      <c r="M476" s="19" t="s">
        <v>15</v>
      </c>
      <c r="N476" s="22">
        <v>4.3</v>
      </c>
    </row>
    <row r="477" spans="1:14" x14ac:dyDescent="0.25">
      <c r="A477" s="23">
        <v>476</v>
      </c>
      <c r="B477" s="24">
        <v>42547</v>
      </c>
      <c r="C477" s="24">
        <v>42880</v>
      </c>
      <c r="D477" s="24" t="str">
        <f>IF(Operaciones!$C477-Operaciones!$B477&gt;=150,"Demorado","En Tiempo")</f>
        <v>Demorado</v>
      </c>
      <c r="E477" s="25" t="s">
        <v>22</v>
      </c>
      <c r="F477" s="25" t="s">
        <v>27</v>
      </c>
      <c r="G477" s="26">
        <v>82</v>
      </c>
      <c r="H477" s="25" t="s">
        <v>12</v>
      </c>
      <c r="I477" s="27">
        <v>33100.519999999997</v>
      </c>
      <c r="J477" s="27">
        <v>887973</v>
      </c>
      <c r="K477" s="27">
        <v>710378.4</v>
      </c>
      <c r="L477" s="27">
        <v>144494.07999999999</v>
      </c>
      <c r="M477" s="25" t="s">
        <v>14</v>
      </c>
      <c r="N477" s="28">
        <v>3.9</v>
      </c>
    </row>
    <row r="478" spans="1:14" x14ac:dyDescent="0.25">
      <c r="A478" s="17">
        <v>477</v>
      </c>
      <c r="B478" s="18">
        <v>42549</v>
      </c>
      <c r="C478" s="18">
        <v>42663</v>
      </c>
      <c r="D478" s="18" t="str">
        <f>IF(Operaciones!$C478-Operaciones!$B478&gt;=150,"Demorado","En Tiempo")</f>
        <v>En Tiempo</v>
      </c>
      <c r="E478" s="19" t="s">
        <v>20</v>
      </c>
      <c r="F478" s="19" t="s">
        <v>29</v>
      </c>
      <c r="G478" s="20">
        <v>82</v>
      </c>
      <c r="H478" s="19" t="s">
        <v>12</v>
      </c>
      <c r="I478" s="21">
        <v>33536.68</v>
      </c>
      <c r="J478" s="21">
        <v>891927</v>
      </c>
      <c r="K478" s="21">
        <v>713541.6</v>
      </c>
      <c r="L478" s="21">
        <v>144848.72000000003</v>
      </c>
      <c r="M478" s="19" t="s">
        <v>17</v>
      </c>
      <c r="N478" s="22">
        <v>4.9000000000000004</v>
      </c>
    </row>
    <row r="479" spans="1:14" x14ac:dyDescent="0.25">
      <c r="A479" s="23">
        <v>478</v>
      </c>
      <c r="B479" s="24">
        <v>42549</v>
      </c>
      <c r="C479" s="24">
        <v>42868</v>
      </c>
      <c r="D479" s="24" t="str">
        <f>IF(Operaciones!$C479-Operaciones!$B479&gt;=150,"Demorado","En Tiempo")</f>
        <v>Demorado</v>
      </c>
      <c r="E479" s="25" t="s">
        <v>21</v>
      </c>
      <c r="F479" s="25" t="s">
        <v>27</v>
      </c>
      <c r="G479" s="26">
        <v>185</v>
      </c>
      <c r="H479" s="25" t="s">
        <v>12</v>
      </c>
      <c r="I479" s="27">
        <v>35854.92</v>
      </c>
      <c r="J479" s="27">
        <v>949733</v>
      </c>
      <c r="K479" s="27">
        <v>759786.4</v>
      </c>
      <c r="L479" s="27">
        <v>154091.68</v>
      </c>
      <c r="M479" s="25" t="s">
        <v>19</v>
      </c>
      <c r="N479" s="28">
        <v>4.2</v>
      </c>
    </row>
    <row r="480" spans="1:14" x14ac:dyDescent="0.25">
      <c r="A480" s="17">
        <v>479</v>
      </c>
      <c r="B480" s="18">
        <v>42549</v>
      </c>
      <c r="C480" s="18">
        <v>42881</v>
      </c>
      <c r="D480" s="18" t="str">
        <f>IF(Operaciones!$C480-Operaciones!$B480&gt;=150,"Demorado","En Tiempo")</f>
        <v>Demorado</v>
      </c>
      <c r="E480" s="19" t="s">
        <v>21</v>
      </c>
      <c r="F480" s="19" t="s">
        <v>13</v>
      </c>
      <c r="G480" s="20">
        <v>228</v>
      </c>
      <c r="H480" s="19" t="s">
        <v>12</v>
      </c>
      <c r="I480" s="21">
        <v>40475.96</v>
      </c>
      <c r="J480" s="21">
        <v>1064709</v>
      </c>
      <c r="K480" s="21">
        <v>851767.2</v>
      </c>
      <c r="L480" s="21">
        <v>172465.84000000005</v>
      </c>
      <c r="M480" s="19" t="s">
        <v>19</v>
      </c>
      <c r="N480" s="22">
        <v>4.5</v>
      </c>
    </row>
    <row r="481" spans="1:14" x14ac:dyDescent="0.25">
      <c r="A481" s="23">
        <v>480</v>
      </c>
      <c r="B481" s="24">
        <v>42549</v>
      </c>
      <c r="C481" s="24">
        <v>42650</v>
      </c>
      <c r="D481" s="24" t="str">
        <f>IF(Operaciones!$C481-Operaciones!$B481&gt;=150,"Demorado","En Tiempo")</f>
        <v>En Tiempo</v>
      </c>
      <c r="E481" s="25" t="s">
        <v>20</v>
      </c>
      <c r="F481" s="25" t="s">
        <v>13</v>
      </c>
      <c r="G481" s="26">
        <v>54</v>
      </c>
      <c r="H481" s="25" t="s">
        <v>11</v>
      </c>
      <c r="I481" s="27">
        <v>20147.64</v>
      </c>
      <c r="J481" s="27">
        <v>567301</v>
      </c>
      <c r="K481" s="27">
        <v>453840.8</v>
      </c>
      <c r="L481" s="27">
        <v>93312.560000000012</v>
      </c>
      <c r="M481" s="25" t="s">
        <v>19</v>
      </c>
      <c r="N481" s="28">
        <v>4.9000000000000004</v>
      </c>
    </row>
    <row r="482" spans="1:14" x14ac:dyDescent="0.25">
      <c r="A482" s="17">
        <v>481</v>
      </c>
      <c r="B482" s="18">
        <v>42550</v>
      </c>
      <c r="C482" s="18">
        <v>42745</v>
      </c>
      <c r="D482" s="18" t="str">
        <f>IF(Operaciones!$C482-Operaciones!$B482&gt;=150,"Demorado","En Tiempo")</f>
        <v>Demorado</v>
      </c>
      <c r="E482" s="19" t="s">
        <v>21</v>
      </c>
      <c r="F482" s="19" t="s">
        <v>13</v>
      </c>
      <c r="G482" s="20">
        <v>250</v>
      </c>
      <c r="H482" s="19" t="s">
        <v>12</v>
      </c>
      <c r="I482" s="21">
        <v>45533.2</v>
      </c>
      <c r="J482" s="21">
        <v>1203265</v>
      </c>
      <c r="K482" s="21">
        <v>962612</v>
      </c>
      <c r="L482" s="21">
        <v>195119.8</v>
      </c>
      <c r="M482" s="19" t="s">
        <v>17</v>
      </c>
      <c r="N482" s="22">
        <v>4.5</v>
      </c>
    </row>
    <row r="483" spans="1:14" x14ac:dyDescent="0.25">
      <c r="A483" s="23">
        <v>482</v>
      </c>
      <c r="B483" s="24">
        <v>42550</v>
      </c>
      <c r="C483" s="24">
        <v>42902</v>
      </c>
      <c r="D483" s="24" t="str">
        <f>IF(Operaciones!$C483-Operaciones!$B483&gt;=150,"Demorado","En Tiempo")</f>
        <v>Demorado</v>
      </c>
      <c r="E483" s="25" t="s">
        <v>22</v>
      </c>
      <c r="F483" s="25" t="s">
        <v>25</v>
      </c>
      <c r="G483" s="26">
        <v>240</v>
      </c>
      <c r="H483" s="25" t="s">
        <v>12</v>
      </c>
      <c r="I483" s="27">
        <v>78141.919999999998</v>
      </c>
      <c r="J483" s="27">
        <v>2019608</v>
      </c>
      <c r="K483" s="27">
        <v>1615686.4</v>
      </c>
      <c r="L483" s="27">
        <v>325779.68000000011</v>
      </c>
      <c r="M483" s="25" t="s">
        <v>18</v>
      </c>
      <c r="N483" s="28">
        <v>4.9000000000000004</v>
      </c>
    </row>
    <row r="484" spans="1:14" x14ac:dyDescent="0.25">
      <c r="A484" s="17">
        <v>483</v>
      </c>
      <c r="B484" s="18">
        <v>42550</v>
      </c>
      <c r="C484" s="18">
        <v>42739</v>
      </c>
      <c r="D484" s="18" t="str">
        <f>IF(Operaciones!$C484-Operaciones!$B484&gt;=150,"Demorado","En Tiempo")</f>
        <v>Demorado</v>
      </c>
      <c r="E484" s="19" t="s">
        <v>20</v>
      </c>
      <c r="F484" s="19" t="s">
        <v>25</v>
      </c>
      <c r="G484" s="20">
        <v>130</v>
      </c>
      <c r="H484" s="19" t="s">
        <v>12</v>
      </c>
      <c r="I484" s="21">
        <v>36851.4</v>
      </c>
      <c r="J484" s="21">
        <v>983195</v>
      </c>
      <c r="K484" s="21">
        <v>786556</v>
      </c>
      <c r="L484" s="21">
        <v>159787.6</v>
      </c>
      <c r="M484" s="19" t="s">
        <v>14</v>
      </c>
      <c r="N484" s="22">
        <v>4</v>
      </c>
    </row>
    <row r="485" spans="1:14" x14ac:dyDescent="0.25">
      <c r="A485" s="23">
        <v>484</v>
      </c>
      <c r="B485" s="24">
        <v>42551</v>
      </c>
      <c r="C485" s="24">
        <v>42707</v>
      </c>
      <c r="D485" s="24" t="str">
        <f>IF(Operaciones!$C485-Operaciones!$B485&gt;=150,"Demorado","En Tiempo")</f>
        <v>Demorado</v>
      </c>
      <c r="E485" s="25" t="s">
        <v>20</v>
      </c>
      <c r="F485" s="25" t="s">
        <v>28</v>
      </c>
      <c r="G485" s="26">
        <v>146</v>
      </c>
      <c r="H485" s="25" t="s">
        <v>12</v>
      </c>
      <c r="I485" s="27">
        <v>59199.519999999997</v>
      </c>
      <c r="J485" s="27">
        <v>1542923</v>
      </c>
      <c r="K485" s="27">
        <v>1234338.3999999999</v>
      </c>
      <c r="L485" s="27">
        <v>249385.0800000001</v>
      </c>
      <c r="M485" s="25" t="s">
        <v>19</v>
      </c>
      <c r="N485" s="28">
        <v>4.5999999999999996</v>
      </c>
    </row>
    <row r="486" spans="1:14" x14ac:dyDescent="0.25">
      <c r="A486" s="17">
        <v>485</v>
      </c>
      <c r="B486" s="18">
        <v>42551</v>
      </c>
      <c r="C486" s="18">
        <v>42793</v>
      </c>
      <c r="D486" s="18" t="str">
        <f>IF(Operaciones!$C486-Operaciones!$B486&gt;=150,"Demorado","En Tiempo")</f>
        <v>Demorado</v>
      </c>
      <c r="E486" s="19" t="s">
        <v>20</v>
      </c>
      <c r="F486" s="19" t="s">
        <v>27</v>
      </c>
      <c r="G486" s="20">
        <v>117</v>
      </c>
      <c r="H486" s="19" t="s">
        <v>12</v>
      </c>
      <c r="I486" s="21">
        <v>42717.32</v>
      </c>
      <c r="J486" s="21">
        <v>1130093</v>
      </c>
      <c r="K486" s="21">
        <v>904074.4</v>
      </c>
      <c r="L486" s="21">
        <v>183301.27999999997</v>
      </c>
      <c r="M486" s="19" t="s">
        <v>19</v>
      </c>
      <c r="N486" s="22">
        <v>4.0999999999999996</v>
      </c>
    </row>
    <row r="487" spans="1:14" x14ac:dyDescent="0.25">
      <c r="A487" s="23">
        <v>486</v>
      </c>
      <c r="B487" s="24">
        <v>42551</v>
      </c>
      <c r="C487" s="24">
        <v>42890</v>
      </c>
      <c r="D487" s="24" t="str">
        <f>IF(Operaciones!$C487-Operaciones!$B487&gt;=150,"Demorado","En Tiempo")</f>
        <v>Demorado</v>
      </c>
      <c r="E487" s="25" t="s">
        <v>21</v>
      </c>
      <c r="F487" s="25" t="s">
        <v>29</v>
      </c>
      <c r="G487" s="26">
        <v>279</v>
      </c>
      <c r="H487" s="25" t="s">
        <v>12</v>
      </c>
      <c r="I487" s="27">
        <v>86829.04</v>
      </c>
      <c r="J487" s="27">
        <v>2235961</v>
      </c>
      <c r="K487" s="27">
        <v>1788768.8</v>
      </c>
      <c r="L487" s="27">
        <v>360363.16</v>
      </c>
      <c r="M487" s="25" t="s">
        <v>19</v>
      </c>
      <c r="N487" s="28">
        <v>4.5999999999999996</v>
      </c>
    </row>
    <row r="488" spans="1:14" x14ac:dyDescent="0.25">
      <c r="A488" s="17">
        <v>487</v>
      </c>
      <c r="B488" s="18">
        <v>42551</v>
      </c>
      <c r="C488" s="18">
        <v>42756</v>
      </c>
      <c r="D488" s="18" t="str">
        <f>IF(Operaciones!$C488-Operaciones!$B488&gt;=150,"Demorado","En Tiempo")</f>
        <v>Demorado</v>
      </c>
      <c r="E488" s="19" t="s">
        <v>23</v>
      </c>
      <c r="F488" s="19" t="s">
        <v>28</v>
      </c>
      <c r="G488" s="20">
        <v>258</v>
      </c>
      <c r="H488" s="19" t="s">
        <v>12</v>
      </c>
      <c r="I488" s="21">
        <v>98018.52</v>
      </c>
      <c r="J488" s="21">
        <v>2511548</v>
      </c>
      <c r="K488" s="21">
        <v>2009238.4</v>
      </c>
      <c r="L488" s="21">
        <v>404291.08000000007</v>
      </c>
      <c r="M488" s="19" t="s">
        <v>14</v>
      </c>
      <c r="N488" s="22">
        <v>3.7</v>
      </c>
    </row>
    <row r="489" spans="1:14" x14ac:dyDescent="0.25">
      <c r="A489" s="23">
        <v>488</v>
      </c>
      <c r="B489" s="24">
        <v>42552</v>
      </c>
      <c r="C489" s="24">
        <v>42872</v>
      </c>
      <c r="D489" s="24" t="str">
        <f>IF(Operaciones!$C489-Operaciones!$B489&gt;=150,"Demorado","En Tiempo")</f>
        <v>Demorado</v>
      </c>
      <c r="E489" s="25" t="s">
        <v>20</v>
      </c>
      <c r="F489" s="25" t="s">
        <v>24</v>
      </c>
      <c r="G489" s="26">
        <v>179</v>
      </c>
      <c r="H489" s="25" t="s">
        <v>12</v>
      </c>
      <c r="I489" s="27">
        <v>51421.599999999999</v>
      </c>
      <c r="J489" s="27">
        <v>1343325</v>
      </c>
      <c r="K489" s="27">
        <v>1074660</v>
      </c>
      <c r="L489" s="27">
        <v>217243.4</v>
      </c>
      <c r="M489" s="25" t="s">
        <v>14</v>
      </c>
      <c r="N489" s="28">
        <v>4.9000000000000004</v>
      </c>
    </row>
    <row r="490" spans="1:14" x14ac:dyDescent="0.25">
      <c r="A490" s="17">
        <v>489</v>
      </c>
      <c r="B490" s="18">
        <v>42552</v>
      </c>
      <c r="C490" s="18">
        <v>42765</v>
      </c>
      <c r="D490" s="18" t="str">
        <f>IF(Operaciones!$C490-Operaciones!$B490&gt;=150,"Demorado","En Tiempo")</f>
        <v>Demorado</v>
      </c>
      <c r="E490" s="19" t="s">
        <v>23</v>
      </c>
      <c r="F490" s="19" t="s">
        <v>24</v>
      </c>
      <c r="G490" s="20">
        <v>57</v>
      </c>
      <c r="H490" s="19" t="s">
        <v>11</v>
      </c>
      <c r="I490" s="21">
        <v>9413.7999999999993</v>
      </c>
      <c r="J490" s="21">
        <v>290405</v>
      </c>
      <c r="K490" s="21">
        <v>232324</v>
      </c>
      <c r="L490" s="21">
        <v>48667.199999999997</v>
      </c>
      <c r="M490" s="19" t="s">
        <v>19</v>
      </c>
      <c r="N490" s="22">
        <v>5</v>
      </c>
    </row>
    <row r="491" spans="1:14" x14ac:dyDescent="0.25">
      <c r="A491" s="23">
        <v>490</v>
      </c>
      <c r="B491" s="24">
        <v>42553</v>
      </c>
      <c r="C491" s="24">
        <v>42833</v>
      </c>
      <c r="D491" s="24" t="str">
        <f>IF(Operaciones!$C491-Operaciones!$B491&gt;=150,"Demorado","En Tiempo")</f>
        <v>Demorado</v>
      </c>
      <c r="E491" s="25" t="s">
        <v>23</v>
      </c>
      <c r="F491" s="25" t="s">
        <v>28</v>
      </c>
      <c r="G491" s="26">
        <v>228</v>
      </c>
      <c r="H491" s="25" t="s">
        <v>12</v>
      </c>
      <c r="I491" s="27">
        <v>75661.48</v>
      </c>
      <c r="J491" s="27">
        <v>1947797</v>
      </c>
      <c r="K491" s="27">
        <v>1558237.6</v>
      </c>
      <c r="L491" s="27">
        <v>313897.91999999993</v>
      </c>
      <c r="M491" s="25" t="s">
        <v>19</v>
      </c>
      <c r="N491" s="28">
        <v>4.3</v>
      </c>
    </row>
    <row r="492" spans="1:14" x14ac:dyDescent="0.25">
      <c r="A492" s="17">
        <v>491</v>
      </c>
      <c r="B492" s="18">
        <v>42553</v>
      </c>
      <c r="C492" s="18">
        <v>42890</v>
      </c>
      <c r="D492" s="18" t="str">
        <f>IF(Operaciones!$C492-Operaciones!$B492&gt;=150,"Demorado","En Tiempo")</f>
        <v>Demorado</v>
      </c>
      <c r="E492" s="19" t="s">
        <v>22</v>
      </c>
      <c r="F492" s="19" t="s">
        <v>13</v>
      </c>
      <c r="G492" s="20">
        <v>56</v>
      </c>
      <c r="H492" s="19" t="s">
        <v>11</v>
      </c>
      <c r="I492" s="21">
        <v>13563.8</v>
      </c>
      <c r="J492" s="21">
        <v>395155</v>
      </c>
      <c r="K492" s="21">
        <v>316124</v>
      </c>
      <c r="L492" s="21">
        <v>65467.199999999997</v>
      </c>
      <c r="M492" s="19" t="s">
        <v>19</v>
      </c>
      <c r="N492" s="22">
        <v>4.7</v>
      </c>
    </row>
    <row r="493" spans="1:14" x14ac:dyDescent="0.25">
      <c r="A493" s="23">
        <v>492</v>
      </c>
      <c r="B493" s="24">
        <v>42554</v>
      </c>
      <c r="C493" s="24">
        <v>42804</v>
      </c>
      <c r="D493" s="24" t="str">
        <f>IF(Operaciones!$C493-Operaciones!$B493&gt;=150,"Demorado","En Tiempo")</f>
        <v>Demorado</v>
      </c>
      <c r="E493" s="25" t="s">
        <v>22</v>
      </c>
      <c r="F493" s="25" t="s">
        <v>29</v>
      </c>
      <c r="G493" s="26">
        <v>278</v>
      </c>
      <c r="H493" s="25" t="s">
        <v>12</v>
      </c>
      <c r="I493" s="27">
        <v>51302.12</v>
      </c>
      <c r="J493" s="27">
        <v>1334813</v>
      </c>
      <c r="K493" s="27">
        <v>1067850.3999999999</v>
      </c>
      <c r="L493" s="27">
        <v>215660.4800000001</v>
      </c>
      <c r="M493" s="25" t="s">
        <v>17</v>
      </c>
      <c r="N493" s="28">
        <v>3.6</v>
      </c>
    </row>
    <row r="494" spans="1:14" x14ac:dyDescent="0.25">
      <c r="A494" s="17">
        <v>493</v>
      </c>
      <c r="B494" s="18">
        <v>42554</v>
      </c>
      <c r="C494" s="18">
        <v>42725</v>
      </c>
      <c r="D494" s="18" t="str">
        <f>IF(Operaciones!$C494-Operaciones!$B494&gt;=150,"Demorado","En Tiempo")</f>
        <v>Demorado</v>
      </c>
      <c r="E494" s="19" t="s">
        <v>20</v>
      </c>
      <c r="F494" s="19" t="s">
        <v>24</v>
      </c>
      <c r="G494" s="20">
        <v>293</v>
      </c>
      <c r="H494" s="19" t="s">
        <v>12</v>
      </c>
      <c r="I494" s="21">
        <v>77169.320000000007</v>
      </c>
      <c r="J494" s="21">
        <v>1985068</v>
      </c>
      <c r="K494" s="21">
        <v>1588054.4</v>
      </c>
      <c r="L494" s="21">
        <v>319844.28000000009</v>
      </c>
      <c r="M494" s="19" t="s">
        <v>18</v>
      </c>
      <c r="N494" s="22">
        <v>5</v>
      </c>
    </row>
    <row r="495" spans="1:14" x14ac:dyDescent="0.25">
      <c r="A495" s="23">
        <v>494</v>
      </c>
      <c r="B495" s="24">
        <v>42554</v>
      </c>
      <c r="C495" s="24">
        <v>42919</v>
      </c>
      <c r="D495" s="24" t="str">
        <f>IF(Operaciones!$C495-Operaciones!$B495&gt;=150,"Demorado","En Tiempo")</f>
        <v>Demorado</v>
      </c>
      <c r="E495" s="25" t="s">
        <v>21</v>
      </c>
      <c r="F495" s="25" t="s">
        <v>28</v>
      </c>
      <c r="G495" s="26">
        <v>270</v>
      </c>
      <c r="H495" s="25" t="s">
        <v>12</v>
      </c>
      <c r="I495" s="27">
        <v>68000.479999999996</v>
      </c>
      <c r="J495" s="27">
        <v>1766247</v>
      </c>
      <c r="K495" s="27">
        <v>1412997.6</v>
      </c>
      <c r="L495" s="27">
        <v>285248.91999999993</v>
      </c>
      <c r="M495" s="25" t="s">
        <v>19</v>
      </c>
      <c r="N495" s="28">
        <v>3.8</v>
      </c>
    </row>
    <row r="496" spans="1:14" x14ac:dyDescent="0.25">
      <c r="A496" s="17">
        <v>495</v>
      </c>
      <c r="B496" s="18">
        <v>42554</v>
      </c>
      <c r="C496" s="18">
        <v>42914</v>
      </c>
      <c r="D496" s="18" t="str">
        <f>IF(Operaciones!$C496-Operaciones!$B496&gt;=150,"Demorado","En Tiempo")</f>
        <v>Demorado</v>
      </c>
      <c r="E496" s="19" t="s">
        <v>20</v>
      </c>
      <c r="F496" s="19" t="s">
        <v>26</v>
      </c>
      <c r="G496" s="20">
        <v>261</v>
      </c>
      <c r="H496" s="19" t="s">
        <v>12</v>
      </c>
      <c r="I496" s="21">
        <v>102049.84</v>
      </c>
      <c r="J496" s="21">
        <v>2615181</v>
      </c>
      <c r="K496" s="21">
        <v>2092144.8</v>
      </c>
      <c r="L496" s="21">
        <v>420986.36</v>
      </c>
      <c r="M496" s="19" t="s">
        <v>19</v>
      </c>
      <c r="N496" s="22">
        <v>4.5</v>
      </c>
    </row>
    <row r="497" spans="1:14" x14ac:dyDescent="0.25">
      <c r="A497" s="23">
        <v>496</v>
      </c>
      <c r="B497" s="24">
        <v>42554</v>
      </c>
      <c r="C497" s="24">
        <v>42711</v>
      </c>
      <c r="D497" s="24" t="str">
        <f>IF(Operaciones!$C497-Operaciones!$B497&gt;=150,"Demorado","En Tiempo")</f>
        <v>Demorado</v>
      </c>
      <c r="E497" s="25" t="s">
        <v>22</v>
      </c>
      <c r="F497" s="25" t="s">
        <v>29</v>
      </c>
      <c r="G497" s="26">
        <v>150</v>
      </c>
      <c r="H497" s="25" t="s">
        <v>12</v>
      </c>
      <c r="I497" s="27">
        <v>46019.6</v>
      </c>
      <c r="J497" s="27">
        <v>1202550</v>
      </c>
      <c r="K497" s="27">
        <v>962040</v>
      </c>
      <c r="L497" s="27">
        <v>194490.4</v>
      </c>
      <c r="M497" s="25" t="s">
        <v>17</v>
      </c>
      <c r="N497" s="28">
        <v>3.7</v>
      </c>
    </row>
    <row r="498" spans="1:14" x14ac:dyDescent="0.25">
      <c r="A498" s="17">
        <v>497</v>
      </c>
      <c r="B498" s="18">
        <v>42554</v>
      </c>
      <c r="C498" s="18">
        <v>42827</v>
      </c>
      <c r="D498" s="18" t="str">
        <f>IF(Operaciones!$C498-Operaciones!$B498&gt;=150,"Demorado","En Tiempo")</f>
        <v>Demorado</v>
      </c>
      <c r="E498" s="19" t="s">
        <v>20</v>
      </c>
      <c r="F498" s="19" t="s">
        <v>25</v>
      </c>
      <c r="G498" s="20">
        <v>202</v>
      </c>
      <c r="H498" s="19" t="s">
        <v>12</v>
      </c>
      <c r="I498" s="21">
        <v>51751.92</v>
      </c>
      <c r="J498" s="21">
        <v>1352558</v>
      </c>
      <c r="K498" s="21">
        <v>1082046.3999999999</v>
      </c>
      <c r="L498" s="21">
        <v>218759.68000000011</v>
      </c>
      <c r="M498" s="19" t="s">
        <v>15</v>
      </c>
      <c r="N498" s="22">
        <v>4.2</v>
      </c>
    </row>
    <row r="499" spans="1:14" x14ac:dyDescent="0.25">
      <c r="A499" s="23">
        <v>498</v>
      </c>
      <c r="B499" s="24">
        <v>42554</v>
      </c>
      <c r="C499" s="24">
        <v>42919</v>
      </c>
      <c r="D499" s="24" t="str">
        <f>IF(Operaciones!$C499-Operaciones!$B499&gt;=150,"Demorado","En Tiempo")</f>
        <v>Demorado</v>
      </c>
      <c r="E499" s="25" t="s">
        <v>23</v>
      </c>
      <c r="F499" s="25" t="s">
        <v>25</v>
      </c>
      <c r="G499" s="26">
        <v>106</v>
      </c>
      <c r="H499" s="25" t="s">
        <v>12</v>
      </c>
      <c r="I499" s="27">
        <v>39429.599999999999</v>
      </c>
      <c r="J499" s="27">
        <v>1041225</v>
      </c>
      <c r="K499" s="27">
        <v>832980</v>
      </c>
      <c r="L499" s="27">
        <v>168815.4</v>
      </c>
      <c r="M499" s="25" t="s">
        <v>19</v>
      </c>
      <c r="N499" s="28">
        <v>4</v>
      </c>
    </row>
    <row r="500" spans="1:14" x14ac:dyDescent="0.25">
      <c r="A500" s="17">
        <v>499</v>
      </c>
      <c r="B500" s="18">
        <v>42555</v>
      </c>
      <c r="C500" s="18">
        <v>42877</v>
      </c>
      <c r="D500" s="18" t="str">
        <f>IF(Operaciones!$C500-Operaciones!$B500&gt;=150,"Demorado","En Tiempo")</f>
        <v>Demorado</v>
      </c>
      <c r="E500" s="19" t="s">
        <v>20</v>
      </c>
      <c r="F500" s="19" t="s">
        <v>25</v>
      </c>
      <c r="G500" s="20">
        <v>57</v>
      </c>
      <c r="H500" s="19" t="s">
        <v>11</v>
      </c>
      <c r="I500" s="21">
        <v>20461.28</v>
      </c>
      <c r="J500" s="21">
        <v>567917</v>
      </c>
      <c r="K500" s="21">
        <v>454333.6</v>
      </c>
      <c r="L500" s="21">
        <v>93122.120000000024</v>
      </c>
      <c r="M500" s="19" t="s">
        <v>16</v>
      </c>
      <c r="N500" s="22">
        <v>4.7</v>
      </c>
    </row>
    <row r="501" spans="1:14" x14ac:dyDescent="0.25">
      <c r="A501" s="23">
        <v>500</v>
      </c>
      <c r="B501" s="24">
        <v>42555</v>
      </c>
      <c r="C501" s="24">
        <v>42861</v>
      </c>
      <c r="D501" s="24" t="str">
        <f>IF(Operaciones!$C501-Operaciones!$B501&gt;=150,"Demorado","En Tiempo")</f>
        <v>Demorado</v>
      </c>
      <c r="E501" s="25" t="s">
        <v>21</v>
      </c>
      <c r="F501" s="25" t="s">
        <v>29</v>
      </c>
      <c r="G501" s="26">
        <v>234</v>
      </c>
      <c r="H501" s="25" t="s">
        <v>12</v>
      </c>
      <c r="I501" s="27">
        <v>88547</v>
      </c>
      <c r="J501" s="27">
        <v>2274485</v>
      </c>
      <c r="K501" s="27">
        <v>1819588</v>
      </c>
      <c r="L501" s="27">
        <v>366350</v>
      </c>
      <c r="M501" s="25" t="s">
        <v>15</v>
      </c>
      <c r="N501" s="28">
        <v>5</v>
      </c>
    </row>
    <row r="502" spans="1:14" x14ac:dyDescent="0.25">
      <c r="A502" s="17">
        <v>501</v>
      </c>
      <c r="B502" s="18">
        <v>42556</v>
      </c>
      <c r="C502" s="18">
        <v>42768</v>
      </c>
      <c r="D502" s="18" t="str">
        <f>IF(Operaciones!$C502-Operaciones!$B502&gt;=150,"Demorado","En Tiempo")</f>
        <v>Demorado</v>
      </c>
      <c r="E502" s="19" t="s">
        <v>20</v>
      </c>
      <c r="F502" s="19" t="s">
        <v>26</v>
      </c>
      <c r="G502" s="20">
        <v>226</v>
      </c>
      <c r="H502" s="19" t="s">
        <v>12</v>
      </c>
      <c r="I502" s="21">
        <v>37460.239999999998</v>
      </c>
      <c r="J502" s="21">
        <v>1001491</v>
      </c>
      <c r="K502" s="21">
        <v>801192.8</v>
      </c>
      <c r="L502" s="21">
        <v>162837.95999999996</v>
      </c>
      <c r="M502" s="19" t="s">
        <v>15</v>
      </c>
      <c r="N502" s="22">
        <v>4.9000000000000004</v>
      </c>
    </row>
    <row r="503" spans="1:14" x14ac:dyDescent="0.25">
      <c r="A503" s="23">
        <v>502</v>
      </c>
      <c r="B503" s="24">
        <v>42556</v>
      </c>
      <c r="C503" s="24">
        <v>42764</v>
      </c>
      <c r="D503" s="24" t="str">
        <f>IF(Operaciones!$C503-Operaciones!$B503&gt;=150,"Demorado","En Tiempo")</f>
        <v>Demorado</v>
      </c>
      <c r="E503" s="25" t="s">
        <v>22</v>
      </c>
      <c r="F503" s="25" t="s">
        <v>28</v>
      </c>
      <c r="G503" s="26">
        <v>218</v>
      </c>
      <c r="H503" s="25" t="s">
        <v>12</v>
      </c>
      <c r="I503" s="27">
        <v>82354.16</v>
      </c>
      <c r="J503" s="27">
        <v>2124389</v>
      </c>
      <c r="K503" s="27">
        <v>1699511.2</v>
      </c>
      <c r="L503" s="27">
        <v>342523.64</v>
      </c>
      <c r="M503" s="25" t="s">
        <v>17</v>
      </c>
      <c r="N503" s="28">
        <v>4.4000000000000004</v>
      </c>
    </row>
    <row r="504" spans="1:14" x14ac:dyDescent="0.25">
      <c r="A504" s="17">
        <v>503</v>
      </c>
      <c r="B504" s="18">
        <v>42556</v>
      </c>
      <c r="C504" s="18">
        <v>42893</v>
      </c>
      <c r="D504" s="18" t="str">
        <f>IF(Operaciones!$C504-Operaciones!$B504&gt;=150,"Demorado","En Tiempo")</f>
        <v>Demorado</v>
      </c>
      <c r="E504" s="19" t="s">
        <v>20</v>
      </c>
      <c r="F504" s="19" t="s">
        <v>24</v>
      </c>
      <c r="G504" s="20">
        <v>67</v>
      </c>
      <c r="H504" s="19" t="s">
        <v>11</v>
      </c>
      <c r="I504" s="21">
        <v>24853.08</v>
      </c>
      <c r="J504" s="21">
        <v>683837</v>
      </c>
      <c r="K504" s="21">
        <v>547069.6</v>
      </c>
      <c r="L504" s="21">
        <v>111914.32000000002</v>
      </c>
      <c r="M504" s="19" t="s">
        <v>18</v>
      </c>
      <c r="N504" s="22">
        <v>4.0999999999999996</v>
      </c>
    </row>
    <row r="505" spans="1:14" x14ac:dyDescent="0.25">
      <c r="A505" s="23">
        <v>504</v>
      </c>
      <c r="B505" s="24">
        <v>42556</v>
      </c>
      <c r="C505" s="24">
        <v>42834</v>
      </c>
      <c r="D505" s="24" t="str">
        <f>IF(Operaciones!$C505-Operaciones!$B505&gt;=150,"Demorado","En Tiempo")</f>
        <v>Demorado</v>
      </c>
      <c r="E505" s="25" t="s">
        <v>20</v>
      </c>
      <c r="F505" s="25" t="s">
        <v>25</v>
      </c>
      <c r="G505" s="26">
        <v>182</v>
      </c>
      <c r="H505" s="25" t="s">
        <v>12</v>
      </c>
      <c r="I505" s="27">
        <v>47606.16</v>
      </c>
      <c r="J505" s="27">
        <v>1252739</v>
      </c>
      <c r="K505" s="27">
        <v>1002191.2</v>
      </c>
      <c r="L505" s="27">
        <v>202941.64000000004</v>
      </c>
      <c r="M505" s="25" t="s">
        <v>18</v>
      </c>
      <c r="N505" s="28">
        <v>4.8</v>
      </c>
    </row>
    <row r="506" spans="1:14" x14ac:dyDescent="0.25">
      <c r="A506" s="17">
        <v>505</v>
      </c>
      <c r="B506" s="18">
        <v>42556</v>
      </c>
      <c r="C506" s="18">
        <v>42871</v>
      </c>
      <c r="D506" s="18" t="str">
        <f>IF(Operaciones!$C506-Operaciones!$B506&gt;=150,"Demorado","En Tiempo")</f>
        <v>Demorado</v>
      </c>
      <c r="E506" s="19" t="s">
        <v>20</v>
      </c>
      <c r="F506" s="19" t="s">
        <v>13</v>
      </c>
      <c r="G506" s="20">
        <v>166</v>
      </c>
      <c r="H506" s="19" t="s">
        <v>12</v>
      </c>
      <c r="I506" s="21">
        <v>33206.879999999997</v>
      </c>
      <c r="J506" s="21">
        <v>896657</v>
      </c>
      <c r="K506" s="21">
        <v>717325.6</v>
      </c>
      <c r="L506" s="21">
        <v>146124.52000000002</v>
      </c>
      <c r="M506" s="19" t="s">
        <v>19</v>
      </c>
      <c r="N506" s="22">
        <v>3.7</v>
      </c>
    </row>
    <row r="507" spans="1:14" x14ac:dyDescent="0.25">
      <c r="A507" s="23">
        <v>506</v>
      </c>
      <c r="B507" s="24">
        <v>42556</v>
      </c>
      <c r="C507" s="24">
        <v>42657</v>
      </c>
      <c r="D507" s="24" t="str">
        <f>IF(Operaciones!$C507-Operaciones!$B507&gt;=150,"Demorado","En Tiempo")</f>
        <v>En Tiempo</v>
      </c>
      <c r="E507" s="25" t="s">
        <v>21</v>
      </c>
      <c r="F507" s="25" t="s">
        <v>24</v>
      </c>
      <c r="G507" s="26">
        <v>232</v>
      </c>
      <c r="H507" s="25" t="s">
        <v>12</v>
      </c>
      <c r="I507" s="27">
        <v>47444.800000000003</v>
      </c>
      <c r="J507" s="27">
        <v>1243680</v>
      </c>
      <c r="K507" s="27">
        <v>994944</v>
      </c>
      <c r="L507" s="27">
        <v>201291.2</v>
      </c>
      <c r="M507" s="25" t="s">
        <v>19</v>
      </c>
      <c r="N507" s="28">
        <v>4.5999999999999996</v>
      </c>
    </row>
    <row r="508" spans="1:14" x14ac:dyDescent="0.25">
      <c r="A508" s="17">
        <v>507</v>
      </c>
      <c r="B508" s="18">
        <v>42556</v>
      </c>
      <c r="C508" s="18">
        <v>42681</v>
      </c>
      <c r="D508" s="18" t="str">
        <f>IF(Operaciones!$C508-Operaciones!$B508&gt;=150,"Demorado","En Tiempo")</f>
        <v>En Tiempo</v>
      </c>
      <c r="E508" s="19" t="s">
        <v>23</v>
      </c>
      <c r="F508" s="19" t="s">
        <v>13</v>
      </c>
      <c r="G508" s="20">
        <v>154</v>
      </c>
      <c r="H508" s="19" t="s">
        <v>12</v>
      </c>
      <c r="I508" s="21">
        <v>40551.839999999997</v>
      </c>
      <c r="J508" s="21">
        <v>1069031</v>
      </c>
      <c r="K508" s="21">
        <v>855224.8</v>
      </c>
      <c r="L508" s="21">
        <v>173254.35999999996</v>
      </c>
      <c r="M508" s="19" t="s">
        <v>14</v>
      </c>
      <c r="N508" s="22">
        <v>4.5</v>
      </c>
    </row>
    <row r="509" spans="1:14" x14ac:dyDescent="0.25">
      <c r="A509" s="23">
        <v>508</v>
      </c>
      <c r="B509" s="24">
        <v>42556</v>
      </c>
      <c r="C509" s="24">
        <v>42696</v>
      </c>
      <c r="D509" s="24" t="str">
        <f>IF(Operaciones!$C509-Operaciones!$B509&gt;=150,"Demorado","En Tiempo")</f>
        <v>En Tiempo</v>
      </c>
      <c r="E509" s="25" t="s">
        <v>20</v>
      </c>
      <c r="F509" s="25" t="s">
        <v>28</v>
      </c>
      <c r="G509" s="26">
        <v>265</v>
      </c>
      <c r="H509" s="25" t="s">
        <v>12</v>
      </c>
      <c r="I509" s="27">
        <v>90901.52</v>
      </c>
      <c r="J509" s="27">
        <v>2334023</v>
      </c>
      <c r="K509" s="27">
        <v>1867218.4</v>
      </c>
      <c r="L509" s="27">
        <v>375903.08000000007</v>
      </c>
      <c r="M509" s="25" t="s">
        <v>17</v>
      </c>
      <c r="N509" s="28">
        <v>5</v>
      </c>
    </row>
    <row r="510" spans="1:14" x14ac:dyDescent="0.25">
      <c r="A510" s="17">
        <v>509</v>
      </c>
      <c r="B510" s="18">
        <v>42557</v>
      </c>
      <c r="C510" s="18">
        <v>42767</v>
      </c>
      <c r="D510" s="18" t="str">
        <f>IF(Operaciones!$C510-Operaciones!$B510&gt;=150,"Demorado","En Tiempo")</f>
        <v>Demorado</v>
      </c>
      <c r="E510" s="19" t="s">
        <v>23</v>
      </c>
      <c r="F510" s="19" t="s">
        <v>13</v>
      </c>
      <c r="G510" s="20">
        <v>73</v>
      </c>
      <c r="H510" s="19" t="s">
        <v>11</v>
      </c>
      <c r="I510" s="21">
        <v>16265.6</v>
      </c>
      <c r="J510" s="21">
        <v>464725</v>
      </c>
      <c r="K510" s="21">
        <v>371780</v>
      </c>
      <c r="L510" s="21">
        <v>76679.399999999994</v>
      </c>
      <c r="M510" s="19" t="s">
        <v>15</v>
      </c>
      <c r="N510" s="22">
        <v>4.5</v>
      </c>
    </row>
    <row r="511" spans="1:14" x14ac:dyDescent="0.25">
      <c r="A511" s="23">
        <v>510</v>
      </c>
      <c r="B511" s="24">
        <v>42557</v>
      </c>
      <c r="C511" s="24">
        <v>42921</v>
      </c>
      <c r="D511" s="24" t="str">
        <f>IF(Operaciones!$C511-Operaciones!$B511&gt;=150,"Demorado","En Tiempo")</f>
        <v>Demorado</v>
      </c>
      <c r="E511" s="25" t="s">
        <v>21</v>
      </c>
      <c r="F511" s="25" t="s">
        <v>29</v>
      </c>
      <c r="G511" s="26">
        <v>221</v>
      </c>
      <c r="H511" s="25" t="s">
        <v>12</v>
      </c>
      <c r="I511" s="27">
        <v>46112.4</v>
      </c>
      <c r="J511" s="27">
        <v>1212345</v>
      </c>
      <c r="K511" s="27">
        <v>969876</v>
      </c>
      <c r="L511" s="27">
        <v>196356.6</v>
      </c>
      <c r="M511" s="25" t="s">
        <v>16</v>
      </c>
      <c r="N511" s="28">
        <v>4.9000000000000004</v>
      </c>
    </row>
    <row r="512" spans="1:14" x14ac:dyDescent="0.25">
      <c r="A512" s="17">
        <v>511</v>
      </c>
      <c r="B512" s="18">
        <v>42557</v>
      </c>
      <c r="C512" s="18">
        <v>42816</v>
      </c>
      <c r="D512" s="18" t="str">
        <f>IF(Operaciones!$C512-Operaciones!$B512&gt;=150,"Demorado","En Tiempo")</f>
        <v>Demorado</v>
      </c>
      <c r="E512" s="19" t="s">
        <v>20</v>
      </c>
      <c r="F512" s="19" t="s">
        <v>24</v>
      </c>
      <c r="G512" s="20">
        <v>34</v>
      </c>
      <c r="H512" s="19" t="s">
        <v>11</v>
      </c>
      <c r="I512" s="21">
        <v>9234.4</v>
      </c>
      <c r="J512" s="21">
        <v>295045</v>
      </c>
      <c r="K512" s="21">
        <v>236036</v>
      </c>
      <c r="L512" s="21">
        <v>49774.6</v>
      </c>
      <c r="M512" s="19" t="s">
        <v>17</v>
      </c>
      <c r="N512" s="22">
        <v>4.5999999999999996</v>
      </c>
    </row>
    <row r="513" spans="1:14" x14ac:dyDescent="0.25">
      <c r="A513" s="23">
        <v>512</v>
      </c>
      <c r="B513" s="24">
        <v>42557</v>
      </c>
      <c r="C513" s="24">
        <v>42687</v>
      </c>
      <c r="D513" s="24" t="str">
        <f>IF(Operaciones!$C513-Operaciones!$B513&gt;=150,"Demorado","En Tiempo")</f>
        <v>En Tiempo</v>
      </c>
      <c r="E513" s="25" t="s">
        <v>20</v>
      </c>
      <c r="F513" s="25" t="s">
        <v>25</v>
      </c>
      <c r="G513" s="26">
        <v>232</v>
      </c>
      <c r="H513" s="25" t="s">
        <v>12</v>
      </c>
      <c r="I513" s="27">
        <v>70621.600000000006</v>
      </c>
      <c r="J513" s="27">
        <v>1819425</v>
      </c>
      <c r="K513" s="27">
        <v>1455540</v>
      </c>
      <c r="L513" s="27">
        <v>293263.40000000002</v>
      </c>
      <c r="M513" s="25" t="s">
        <v>16</v>
      </c>
      <c r="N513" s="28">
        <v>4.2</v>
      </c>
    </row>
    <row r="514" spans="1:14" x14ac:dyDescent="0.25">
      <c r="A514" s="17">
        <v>513</v>
      </c>
      <c r="B514" s="18">
        <v>42557</v>
      </c>
      <c r="C514" s="18">
        <v>42756</v>
      </c>
      <c r="D514" s="18" t="str">
        <f>IF(Operaciones!$C514-Operaciones!$B514&gt;=150,"Demorado","En Tiempo")</f>
        <v>Demorado</v>
      </c>
      <c r="E514" s="19" t="s">
        <v>22</v>
      </c>
      <c r="F514" s="19" t="s">
        <v>28</v>
      </c>
      <c r="G514" s="20">
        <v>186</v>
      </c>
      <c r="H514" s="19" t="s">
        <v>12</v>
      </c>
      <c r="I514" s="21">
        <v>72667.88</v>
      </c>
      <c r="J514" s="21">
        <v>1878107</v>
      </c>
      <c r="K514" s="21">
        <v>1502485.6</v>
      </c>
      <c r="L514" s="21">
        <v>302953.5199999999</v>
      </c>
      <c r="M514" s="19" t="s">
        <v>17</v>
      </c>
      <c r="N514" s="22">
        <v>4.4000000000000004</v>
      </c>
    </row>
    <row r="515" spans="1:14" x14ac:dyDescent="0.25">
      <c r="A515" s="23">
        <v>514</v>
      </c>
      <c r="B515" s="24">
        <v>42558</v>
      </c>
      <c r="C515" s="24">
        <v>42732</v>
      </c>
      <c r="D515" s="24" t="str">
        <f>IF(Operaciones!$C515-Operaciones!$B515&gt;=150,"Demorado","En Tiempo")</f>
        <v>Demorado</v>
      </c>
      <c r="E515" s="25" t="s">
        <v>20</v>
      </c>
      <c r="F515" s="25" t="s">
        <v>13</v>
      </c>
      <c r="G515" s="26">
        <v>73</v>
      </c>
      <c r="H515" s="25" t="s">
        <v>11</v>
      </c>
      <c r="I515" s="27">
        <v>28493.119999999999</v>
      </c>
      <c r="J515" s="27">
        <v>777713</v>
      </c>
      <c r="K515" s="27">
        <v>622170.4</v>
      </c>
      <c r="L515" s="27">
        <v>127049.47999999998</v>
      </c>
      <c r="M515" s="25" t="s">
        <v>19</v>
      </c>
      <c r="N515" s="28">
        <v>4.5999999999999996</v>
      </c>
    </row>
    <row r="516" spans="1:14" x14ac:dyDescent="0.25">
      <c r="A516" s="17">
        <v>515</v>
      </c>
      <c r="B516" s="18">
        <v>42559</v>
      </c>
      <c r="C516" s="18">
        <v>42726</v>
      </c>
      <c r="D516" s="18" t="str">
        <f>IF(Operaciones!$C516-Operaciones!$B516&gt;=150,"Demorado","En Tiempo")</f>
        <v>Demorado</v>
      </c>
      <c r="E516" s="19" t="s">
        <v>23</v>
      </c>
      <c r="F516" s="19" t="s">
        <v>13</v>
      </c>
      <c r="G516" s="20">
        <v>41</v>
      </c>
      <c r="H516" s="19" t="s">
        <v>11</v>
      </c>
      <c r="I516" s="21">
        <v>9547.08</v>
      </c>
      <c r="J516" s="21">
        <v>299262</v>
      </c>
      <c r="K516" s="21">
        <v>239409.6</v>
      </c>
      <c r="L516" s="21">
        <v>50305.319999999992</v>
      </c>
      <c r="M516" s="19" t="s">
        <v>14</v>
      </c>
      <c r="N516" s="22">
        <v>3.6</v>
      </c>
    </row>
    <row r="517" spans="1:14" x14ac:dyDescent="0.25">
      <c r="A517" s="23">
        <v>516</v>
      </c>
      <c r="B517" s="24">
        <v>42559</v>
      </c>
      <c r="C517" s="24">
        <v>42909</v>
      </c>
      <c r="D517" s="24" t="str">
        <f>IF(Operaciones!$C517-Operaciones!$B517&gt;=150,"Demorado","En Tiempo")</f>
        <v>Demorado</v>
      </c>
      <c r="E517" s="25" t="s">
        <v>23</v>
      </c>
      <c r="F517" s="25" t="s">
        <v>27</v>
      </c>
      <c r="G517" s="26">
        <v>113</v>
      </c>
      <c r="H517" s="25" t="s">
        <v>11</v>
      </c>
      <c r="I517" s="27">
        <v>28231.08</v>
      </c>
      <c r="J517" s="27">
        <v>757387</v>
      </c>
      <c r="K517" s="27">
        <v>605909.6</v>
      </c>
      <c r="L517" s="27">
        <v>123246.32000000002</v>
      </c>
      <c r="M517" s="25" t="s">
        <v>14</v>
      </c>
      <c r="N517" s="28">
        <v>3.9</v>
      </c>
    </row>
    <row r="518" spans="1:14" x14ac:dyDescent="0.25">
      <c r="A518" s="17">
        <v>517</v>
      </c>
      <c r="B518" s="18">
        <v>42559</v>
      </c>
      <c r="C518" s="18">
        <v>42751</v>
      </c>
      <c r="D518" s="18" t="str">
        <f>IF(Operaciones!$C518-Operaciones!$B518&gt;=150,"Demorado","En Tiempo")</f>
        <v>Demorado</v>
      </c>
      <c r="E518" s="19" t="s">
        <v>21</v>
      </c>
      <c r="F518" s="19" t="s">
        <v>26</v>
      </c>
      <c r="G518" s="20">
        <v>168</v>
      </c>
      <c r="H518" s="19" t="s">
        <v>12</v>
      </c>
      <c r="I518" s="21">
        <v>51306.04</v>
      </c>
      <c r="J518" s="21">
        <v>1350011</v>
      </c>
      <c r="K518" s="21">
        <v>1080008.8</v>
      </c>
      <c r="L518" s="21">
        <v>218696.15999999995</v>
      </c>
      <c r="M518" s="19" t="s">
        <v>15</v>
      </c>
      <c r="N518" s="22">
        <v>3.9</v>
      </c>
    </row>
    <row r="519" spans="1:14" x14ac:dyDescent="0.25">
      <c r="A519" s="23">
        <v>518</v>
      </c>
      <c r="B519" s="24">
        <v>42559</v>
      </c>
      <c r="C519" s="24">
        <v>42667</v>
      </c>
      <c r="D519" s="24" t="str">
        <f>IF(Operaciones!$C519-Operaciones!$B519&gt;=150,"Demorado","En Tiempo")</f>
        <v>En Tiempo</v>
      </c>
      <c r="E519" s="25" t="s">
        <v>21</v>
      </c>
      <c r="F519" s="25" t="s">
        <v>25</v>
      </c>
      <c r="G519" s="26">
        <v>101</v>
      </c>
      <c r="H519" s="25" t="s">
        <v>11</v>
      </c>
      <c r="I519" s="27">
        <v>24756.560000000001</v>
      </c>
      <c r="J519" s="27">
        <v>674549</v>
      </c>
      <c r="K519" s="27">
        <v>539639.19999999995</v>
      </c>
      <c r="L519" s="27">
        <v>110153.24000000005</v>
      </c>
      <c r="M519" s="25" t="s">
        <v>19</v>
      </c>
      <c r="N519" s="28">
        <v>3.9</v>
      </c>
    </row>
    <row r="520" spans="1:14" x14ac:dyDescent="0.25">
      <c r="A520" s="17">
        <v>519</v>
      </c>
      <c r="B520" s="18">
        <v>42560</v>
      </c>
      <c r="C520" s="18">
        <v>42765</v>
      </c>
      <c r="D520" s="18" t="str">
        <f>IF(Operaciones!$C520-Operaciones!$B520&gt;=150,"Demorado","En Tiempo")</f>
        <v>Demorado</v>
      </c>
      <c r="E520" s="19" t="s">
        <v>21</v>
      </c>
      <c r="F520" s="19" t="s">
        <v>29</v>
      </c>
      <c r="G520" s="20">
        <v>120</v>
      </c>
      <c r="H520" s="19" t="s">
        <v>11</v>
      </c>
      <c r="I520" s="21">
        <v>26625.919999999998</v>
      </c>
      <c r="J520" s="21">
        <v>719258</v>
      </c>
      <c r="K520" s="21">
        <v>575406.4</v>
      </c>
      <c r="L520" s="21">
        <v>117225.67999999998</v>
      </c>
      <c r="M520" s="19" t="s">
        <v>19</v>
      </c>
      <c r="N520" s="22">
        <v>5</v>
      </c>
    </row>
    <row r="521" spans="1:14" x14ac:dyDescent="0.25">
      <c r="A521" s="23">
        <v>520</v>
      </c>
      <c r="B521" s="24">
        <v>42560</v>
      </c>
      <c r="C521" s="24">
        <v>42759</v>
      </c>
      <c r="D521" s="24" t="str">
        <f>IF(Operaciones!$C521-Operaciones!$B521&gt;=150,"Demorado","En Tiempo")</f>
        <v>Demorado</v>
      </c>
      <c r="E521" s="25" t="s">
        <v>22</v>
      </c>
      <c r="F521" s="25" t="s">
        <v>24</v>
      </c>
      <c r="G521" s="26">
        <v>37</v>
      </c>
      <c r="H521" s="25" t="s">
        <v>11</v>
      </c>
      <c r="I521" s="27">
        <v>10013.68</v>
      </c>
      <c r="J521" s="27">
        <v>315827</v>
      </c>
      <c r="K521" s="27">
        <v>252661.6</v>
      </c>
      <c r="L521" s="27">
        <v>53151.719999999994</v>
      </c>
      <c r="M521" s="25" t="s">
        <v>18</v>
      </c>
      <c r="N521" s="28">
        <v>4.9000000000000004</v>
      </c>
    </row>
    <row r="522" spans="1:14" x14ac:dyDescent="0.25">
      <c r="A522" s="17">
        <v>521</v>
      </c>
      <c r="B522" s="18">
        <v>42560</v>
      </c>
      <c r="C522" s="18">
        <v>42712</v>
      </c>
      <c r="D522" s="18" t="str">
        <f>IF(Operaciones!$C522-Operaciones!$B522&gt;=150,"Demorado","En Tiempo")</f>
        <v>Demorado</v>
      </c>
      <c r="E522" s="19" t="s">
        <v>20</v>
      </c>
      <c r="F522" s="19" t="s">
        <v>24</v>
      </c>
      <c r="G522" s="20">
        <v>102</v>
      </c>
      <c r="H522" s="19" t="s">
        <v>11</v>
      </c>
      <c r="I522" s="21">
        <v>28527.200000000001</v>
      </c>
      <c r="J522" s="21">
        <v>776840</v>
      </c>
      <c r="K522" s="21">
        <v>621472</v>
      </c>
      <c r="L522" s="21">
        <v>126840.8</v>
      </c>
      <c r="M522" s="19" t="s">
        <v>19</v>
      </c>
      <c r="N522" s="22">
        <v>4.5</v>
      </c>
    </row>
    <row r="523" spans="1:14" x14ac:dyDescent="0.25">
      <c r="A523" s="23">
        <v>522</v>
      </c>
      <c r="B523" s="24">
        <v>42560</v>
      </c>
      <c r="C523" s="24">
        <v>42797</v>
      </c>
      <c r="D523" s="24" t="str">
        <f>IF(Operaciones!$C523-Operaciones!$B523&gt;=150,"Demorado","En Tiempo")</f>
        <v>Demorado</v>
      </c>
      <c r="E523" s="25" t="s">
        <v>23</v>
      </c>
      <c r="F523" s="25" t="s">
        <v>29</v>
      </c>
      <c r="G523" s="26">
        <v>218</v>
      </c>
      <c r="H523" s="25" t="s">
        <v>12</v>
      </c>
      <c r="I523" s="27">
        <v>50989</v>
      </c>
      <c r="J523" s="27">
        <v>1329885</v>
      </c>
      <c r="K523" s="27">
        <v>1063908</v>
      </c>
      <c r="L523" s="27">
        <v>214988</v>
      </c>
      <c r="M523" s="25" t="s">
        <v>14</v>
      </c>
      <c r="N523" s="28">
        <v>4.7</v>
      </c>
    </row>
    <row r="524" spans="1:14" x14ac:dyDescent="0.25">
      <c r="A524" s="17">
        <v>523</v>
      </c>
      <c r="B524" s="18">
        <v>42560</v>
      </c>
      <c r="C524" s="18">
        <v>42819</v>
      </c>
      <c r="D524" s="18" t="str">
        <f>IF(Operaciones!$C524-Operaciones!$B524&gt;=150,"Demorado","En Tiempo")</f>
        <v>Demorado</v>
      </c>
      <c r="E524" s="19" t="s">
        <v>23</v>
      </c>
      <c r="F524" s="19" t="s">
        <v>13</v>
      </c>
      <c r="G524" s="20">
        <v>264</v>
      </c>
      <c r="H524" s="19" t="s">
        <v>12</v>
      </c>
      <c r="I524" s="21">
        <v>56223.199999999997</v>
      </c>
      <c r="J524" s="21">
        <v>1465865</v>
      </c>
      <c r="K524" s="21">
        <v>1172692</v>
      </c>
      <c r="L524" s="21">
        <v>236949.8</v>
      </c>
      <c r="M524" s="19" t="s">
        <v>14</v>
      </c>
      <c r="N524" s="22">
        <v>4.7</v>
      </c>
    </row>
    <row r="525" spans="1:14" x14ac:dyDescent="0.25">
      <c r="A525" s="23">
        <v>524</v>
      </c>
      <c r="B525" s="24">
        <v>42561</v>
      </c>
      <c r="C525" s="24">
        <v>42910</v>
      </c>
      <c r="D525" s="24" t="str">
        <f>IF(Operaciones!$C525-Operaciones!$B525&gt;=150,"Demorado","En Tiempo")</f>
        <v>Demorado</v>
      </c>
      <c r="E525" s="25" t="s">
        <v>20</v>
      </c>
      <c r="F525" s="25" t="s">
        <v>27</v>
      </c>
      <c r="G525" s="26">
        <v>152</v>
      </c>
      <c r="H525" s="25" t="s">
        <v>12</v>
      </c>
      <c r="I525" s="27">
        <v>60803.040000000001</v>
      </c>
      <c r="J525" s="27">
        <v>1573061</v>
      </c>
      <c r="K525" s="27">
        <v>1258448.8</v>
      </c>
      <c r="L525" s="27">
        <v>253809.15999999995</v>
      </c>
      <c r="M525" s="25" t="s">
        <v>15</v>
      </c>
      <c r="N525" s="28">
        <v>4.5</v>
      </c>
    </row>
    <row r="526" spans="1:14" x14ac:dyDescent="0.25">
      <c r="A526" s="17">
        <v>525</v>
      </c>
      <c r="B526" s="18">
        <v>42561</v>
      </c>
      <c r="C526" s="18">
        <v>42744</v>
      </c>
      <c r="D526" s="18" t="str">
        <f>IF(Operaciones!$C526-Operaciones!$B526&gt;=150,"Demorado","En Tiempo")</f>
        <v>Demorado</v>
      </c>
      <c r="E526" s="19" t="s">
        <v>21</v>
      </c>
      <c r="F526" s="19" t="s">
        <v>13</v>
      </c>
      <c r="G526" s="20">
        <v>277</v>
      </c>
      <c r="H526" s="19" t="s">
        <v>12</v>
      </c>
      <c r="I526" s="21">
        <v>49337.4</v>
      </c>
      <c r="J526" s="21">
        <v>1285845</v>
      </c>
      <c r="K526" s="21">
        <v>1028676</v>
      </c>
      <c r="L526" s="21">
        <v>207831.6</v>
      </c>
      <c r="M526" s="19" t="s">
        <v>15</v>
      </c>
      <c r="N526" s="22">
        <v>4.2</v>
      </c>
    </row>
    <row r="527" spans="1:14" x14ac:dyDescent="0.25">
      <c r="A527" s="23">
        <v>526</v>
      </c>
      <c r="B527" s="24">
        <v>42562</v>
      </c>
      <c r="C527" s="24">
        <v>42801</v>
      </c>
      <c r="D527" s="24" t="str">
        <f>IF(Operaciones!$C527-Operaciones!$B527&gt;=150,"Demorado","En Tiempo")</f>
        <v>Demorado</v>
      </c>
      <c r="E527" s="25" t="s">
        <v>23</v>
      </c>
      <c r="F527" s="25" t="s">
        <v>25</v>
      </c>
      <c r="G527" s="26">
        <v>158</v>
      </c>
      <c r="H527" s="25" t="s">
        <v>12</v>
      </c>
      <c r="I527" s="27">
        <v>63042.16</v>
      </c>
      <c r="J527" s="27">
        <v>1630889</v>
      </c>
      <c r="K527" s="27">
        <v>1304711.2</v>
      </c>
      <c r="L527" s="27">
        <v>263135.64</v>
      </c>
      <c r="M527" s="25" t="s">
        <v>18</v>
      </c>
      <c r="N527" s="28">
        <v>4.3</v>
      </c>
    </row>
    <row r="528" spans="1:14" x14ac:dyDescent="0.25">
      <c r="A528" s="17">
        <v>527</v>
      </c>
      <c r="B528" s="18">
        <v>42562</v>
      </c>
      <c r="C528" s="18">
        <v>42687</v>
      </c>
      <c r="D528" s="18" t="str">
        <f>IF(Operaciones!$C528-Operaciones!$B528&gt;=150,"Demorado","En Tiempo")</f>
        <v>En Tiempo</v>
      </c>
      <c r="E528" s="19" t="s">
        <v>20</v>
      </c>
      <c r="F528" s="19" t="s">
        <v>27</v>
      </c>
      <c r="G528" s="20">
        <v>225</v>
      </c>
      <c r="H528" s="19" t="s">
        <v>12</v>
      </c>
      <c r="I528" s="21">
        <v>36210.239999999998</v>
      </c>
      <c r="J528" s="21">
        <v>972266</v>
      </c>
      <c r="K528" s="21">
        <v>777812.8</v>
      </c>
      <c r="L528" s="21">
        <v>158242.95999999996</v>
      </c>
      <c r="M528" s="19" t="s">
        <v>16</v>
      </c>
      <c r="N528" s="22">
        <v>3.7</v>
      </c>
    </row>
    <row r="529" spans="1:14" x14ac:dyDescent="0.25">
      <c r="A529" s="23">
        <v>528</v>
      </c>
      <c r="B529" s="24">
        <v>42563</v>
      </c>
      <c r="C529" s="24">
        <v>42770</v>
      </c>
      <c r="D529" s="24" t="str">
        <f>IF(Operaciones!$C529-Operaciones!$B529&gt;=150,"Demorado","En Tiempo")</f>
        <v>Demorado</v>
      </c>
      <c r="E529" s="25" t="s">
        <v>21</v>
      </c>
      <c r="F529" s="25" t="s">
        <v>26</v>
      </c>
      <c r="G529" s="26">
        <v>225</v>
      </c>
      <c r="H529" s="25" t="s">
        <v>12</v>
      </c>
      <c r="I529" s="27">
        <v>89809.600000000006</v>
      </c>
      <c r="J529" s="27">
        <v>2309525</v>
      </c>
      <c r="K529" s="27">
        <v>1847620</v>
      </c>
      <c r="L529" s="27">
        <v>372095.4</v>
      </c>
      <c r="M529" s="25" t="s">
        <v>16</v>
      </c>
      <c r="N529" s="28">
        <v>5</v>
      </c>
    </row>
    <row r="530" spans="1:14" x14ac:dyDescent="0.25">
      <c r="A530" s="17">
        <v>529</v>
      </c>
      <c r="B530" s="18">
        <v>42563</v>
      </c>
      <c r="C530" s="18">
        <v>42900</v>
      </c>
      <c r="D530" s="18" t="str">
        <f>IF(Operaciones!$C530-Operaciones!$B530&gt;=150,"Demorado","En Tiempo")</f>
        <v>Demorado</v>
      </c>
      <c r="E530" s="19" t="s">
        <v>21</v>
      </c>
      <c r="F530" s="19" t="s">
        <v>24</v>
      </c>
      <c r="G530" s="20">
        <v>203</v>
      </c>
      <c r="H530" s="19" t="s">
        <v>12</v>
      </c>
      <c r="I530" s="21">
        <v>55644.08</v>
      </c>
      <c r="J530" s="21">
        <v>1451087</v>
      </c>
      <c r="K530" s="21">
        <v>1160869.6000000001</v>
      </c>
      <c r="L530" s="21">
        <v>234573.31999999989</v>
      </c>
      <c r="M530" s="19" t="s">
        <v>14</v>
      </c>
      <c r="N530" s="22">
        <v>4.2</v>
      </c>
    </row>
    <row r="531" spans="1:14" x14ac:dyDescent="0.25">
      <c r="A531" s="23">
        <v>530</v>
      </c>
      <c r="B531" s="24">
        <v>42563</v>
      </c>
      <c r="C531" s="24">
        <v>42898</v>
      </c>
      <c r="D531" s="24" t="str">
        <f>IF(Operaciones!$C531-Operaciones!$B531&gt;=150,"Demorado","En Tiempo")</f>
        <v>Demorado</v>
      </c>
      <c r="E531" s="25" t="s">
        <v>20</v>
      </c>
      <c r="F531" s="25" t="s">
        <v>27</v>
      </c>
      <c r="G531" s="26">
        <v>80</v>
      </c>
      <c r="H531" s="25" t="s">
        <v>11</v>
      </c>
      <c r="I531" s="27">
        <v>16794.240000000002</v>
      </c>
      <c r="J531" s="27">
        <v>483341</v>
      </c>
      <c r="K531" s="27">
        <v>386672.8</v>
      </c>
      <c r="L531" s="27">
        <v>79873.960000000006</v>
      </c>
      <c r="M531" s="25" t="s">
        <v>18</v>
      </c>
      <c r="N531" s="28">
        <v>4.8</v>
      </c>
    </row>
    <row r="532" spans="1:14" x14ac:dyDescent="0.25">
      <c r="A532" s="17">
        <v>531</v>
      </c>
      <c r="B532" s="18">
        <v>42563</v>
      </c>
      <c r="C532" s="18">
        <v>42900</v>
      </c>
      <c r="D532" s="18" t="str">
        <f>IF(Operaciones!$C532-Operaciones!$B532&gt;=150,"Demorado","En Tiempo")</f>
        <v>Demorado</v>
      </c>
      <c r="E532" s="19" t="s">
        <v>22</v>
      </c>
      <c r="F532" s="19" t="s">
        <v>28</v>
      </c>
      <c r="G532" s="20">
        <v>108</v>
      </c>
      <c r="H532" s="19" t="s">
        <v>11</v>
      </c>
      <c r="I532" s="21">
        <v>27722.720000000001</v>
      </c>
      <c r="J532" s="21">
        <v>749253</v>
      </c>
      <c r="K532" s="21">
        <v>599402.4</v>
      </c>
      <c r="L532" s="21">
        <v>122127.87999999998</v>
      </c>
      <c r="M532" s="19" t="s">
        <v>14</v>
      </c>
      <c r="N532" s="22">
        <v>3.7</v>
      </c>
    </row>
    <row r="533" spans="1:14" x14ac:dyDescent="0.25">
      <c r="A533" s="23">
        <v>532</v>
      </c>
      <c r="B533" s="24">
        <v>42563</v>
      </c>
      <c r="C533" s="24">
        <v>42786</v>
      </c>
      <c r="D533" s="24" t="str">
        <f>IF(Operaciones!$C533-Operaciones!$B533&gt;=150,"Demorado","En Tiempo")</f>
        <v>Demorado</v>
      </c>
      <c r="E533" s="25" t="s">
        <v>23</v>
      </c>
      <c r="F533" s="25" t="s">
        <v>24</v>
      </c>
      <c r="G533" s="26">
        <v>176</v>
      </c>
      <c r="H533" s="25" t="s">
        <v>12</v>
      </c>
      <c r="I533" s="27">
        <v>39337.040000000001</v>
      </c>
      <c r="J533" s="27">
        <v>1036211</v>
      </c>
      <c r="K533" s="27">
        <v>828968.8</v>
      </c>
      <c r="L533" s="27">
        <v>167905.15999999995</v>
      </c>
      <c r="M533" s="25" t="s">
        <v>14</v>
      </c>
      <c r="N533" s="28">
        <v>3.6</v>
      </c>
    </row>
    <row r="534" spans="1:14" x14ac:dyDescent="0.25">
      <c r="A534" s="17">
        <v>533</v>
      </c>
      <c r="B534" s="18">
        <v>42564</v>
      </c>
      <c r="C534" s="18">
        <v>42837</v>
      </c>
      <c r="D534" s="18" t="str">
        <f>IF(Operaciones!$C534-Operaciones!$B534&gt;=150,"Demorado","En Tiempo")</f>
        <v>Demorado</v>
      </c>
      <c r="E534" s="19" t="s">
        <v>23</v>
      </c>
      <c r="F534" s="19" t="s">
        <v>13</v>
      </c>
      <c r="G534" s="20">
        <v>68</v>
      </c>
      <c r="H534" s="19" t="s">
        <v>11</v>
      </c>
      <c r="I534" s="21">
        <v>23117.96</v>
      </c>
      <c r="J534" s="21">
        <v>642509</v>
      </c>
      <c r="K534" s="21">
        <v>514007.2</v>
      </c>
      <c r="L534" s="21">
        <v>105383.84</v>
      </c>
      <c r="M534" s="19" t="s">
        <v>14</v>
      </c>
      <c r="N534" s="22">
        <v>5</v>
      </c>
    </row>
    <row r="535" spans="1:14" x14ac:dyDescent="0.25">
      <c r="A535" s="23">
        <v>534</v>
      </c>
      <c r="B535" s="24">
        <v>42565</v>
      </c>
      <c r="C535" s="24">
        <v>42731</v>
      </c>
      <c r="D535" s="24" t="str">
        <f>IF(Operaciones!$C535-Operaciones!$B535&gt;=150,"Demorado","En Tiempo")</f>
        <v>Demorado</v>
      </c>
      <c r="E535" s="25" t="s">
        <v>23</v>
      </c>
      <c r="F535" s="25" t="s">
        <v>25</v>
      </c>
      <c r="G535" s="26">
        <v>59</v>
      </c>
      <c r="H535" s="25" t="s">
        <v>11</v>
      </c>
      <c r="I535" s="27">
        <v>15178.64</v>
      </c>
      <c r="J535" s="27">
        <v>446801</v>
      </c>
      <c r="K535" s="27">
        <v>357440.8</v>
      </c>
      <c r="L535" s="27">
        <v>74181.560000000012</v>
      </c>
      <c r="M535" s="25" t="s">
        <v>19</v>
      </c>
      <c r="N535" s="28">
        <v>4.9000000000000004</v>
      </c>
    </row>
    <row r="536" spans="1:14" x14ac:dyDescent="0.25">
      <c r="A536" s="17">
        <v>535</v>
      </c>
      <c r="B536" s="18">
        <v>42565</v>
      </c>
      <c r="C536" s="18">
        <v>42862</v>
      </c>
      <c r="D536" s="18" t="str">
        <f>IF(Operaciones!$C536-Operaciones!$B536&gt;=150,"Demorado","En Tiempo")</f>
        <v>Demorado</v>
      </c>
      <c r="E536" s="19" t="s">
        <v>21</v>
      </c>
      <c r="F536" s="19" t="s">
        <v>29</v>
      </c>
      <c r="G536" s="20">
        <v>276</v>
      </c>
      <c r="H536" s="19" t="s">
        <v>12</v>
      </c>
      <c r="I536" s="21">
        <v>68363.199999999997</v>
      </c>
      <c r="J536" s="21">
        <v>1767165</v>
      </c>
      <c r="K536" s="21">
        <v>1413732</v>
      </c>
      <c r="L536" s="21">
        <v>285069.8</v>
      </c>
      <c r="M536" s="19" t="s">
        <v>14</v>
      </c>
      <c r="N536" s="22">
        <v>3.7</v>
      </c>
    </row>
    <row r="537" spans="1:14" x14ac:dyDescent="0.25">
      <c r="A537" s="23">
        <v>536</v>
      </c>
      <c r="B537" s="24">
        <v>42565</v>
      </c>
      <c r="C537" s="24">
        <v>42916</v>
      </c>
      <c r="D537" s="24" t="str">
        <f>IF(Operaciones!$C537-Operaciones!$B537&gt;=150,"Demorado","En Tiempo")</f>
        <v>Demorado</v>
      </c>
      <c r="E537" s="25" t="s">
        <v>22</v>
      </c>
      <c r="F537" s="25" t="s">
        <v>28</v>
      </c>
      <c r="G537" s="26">
        <v>191</v>
      </c>
      <c r="H537" s="25" t="s">
        <v>12</v>
      </c>
      <c r="I537" s="27">
        <v>50788.92</v>
      </c>
      <c r="J537" s="27">
        <v>1328608</v>
      </c>
      <c r="K537" s="27">
        <v>1062886.3999999999</v>
      </c>
      <c r="L537" s="27">
        <v>214932.68000000011</v>
      </c>
      <c r="M537" s="25" t="s">
        <v>16</v>
      </c>
      <c r="N537" s="28">
        <v>3.6</v>
      </c>
    </row>
    <row r="538" spans="1:14" x14ac:dyDescent="0.25">
      <c r="A538" s="17">
        <v>537</v>
      </c>
      <c r="B538" s="18">
        <v>42565</v>
      </c>
      <c r="C538" s="18">
        <v>42855</v>
      </c>
      <c r="D538" s="18" t="str">
        <f>IF(Operaciones!$C538-Operaciones!$B538&gt;=150,"Demorado","En Tiempo")</f>
        <v>Demorado</v>
      </c>
      <c r="E538" s="19" t="s">
        <v>23</v>
      </c>
      <c r="F538" s="19" t="s">
        <v>26</v>
      </c>
      <c r="G538" s="20">
        <v>110</v>
      </c>
      <c r="H538" s="19" t="s">
        <v>12</v>
      </c>
      <c r="I538" s="21">
        <v>40328.839999999997</v>
      </c>
      <c r="J538" s="21">
        <v>1067606</v>
      </c>
      <c r="K538" s="21">
        <v>854084.8</v>
      </c>
      <c r="L538" s="21">
        <v>173192.35999999996</v>
      </c>
      <c r="M538" s="19" t="s">
        <v>19</v>
      </c>
      <c r="N538" s="22">
        <v>4.9000000000000004</v>
      </c>
    </row>
    <row r="539" spans="1:14" x14ac:dyDescent="0.25">
      <c r="A539" s="23">
        <v>538</v>
      </c>
      <c r="B539" s="24">
        <v>42566</v>
      </c>
      <c r="C539" s="24">
        <v>42803</v>
      </c>
      <c r="D539" s="24" t="str">
        <f>IF(Operaciones!$C539-Operaciones!$B539&gt;=150,"Demorado","En Tiempo")</f>
        <v>Demorado</v>
      </c>
      <c r="E539" s="25" t="s">
        <v>21</v>
      </c>
      <c r="F539" s="25" t="s">
        <v>27</v>
      </c>
      <c r="G539" s="26">
        <v>273</v>
      </c>
      <c r="H539" s="25" t="s">
        <v>12</v>
      </c>
      <c r="I539" s="27">
        <v>85345.36</v>
      </c>
      <c r="J539" s="27">
        <v>2197619</v>
      </c>
      <c r="K539" s="27">
        <v>1758095.2</v>
      </c>
      <c r="L539" s="27">
        <v>354178.44000000006</v>
      </c>
      <c r="M539" s="25" t="s">
        <v>18</v>
      </c>
      <c r="N539" s="28">
        <v>3.8</v>
      </c>
    </row>
    <row r="540" spans="1:14" x14ac:dyDescent="0.25">
      <c r="A540" s="17">
        <v>539</v>
      </c>
      <c r="B540" s="18">
        <v>42567</v>
      </c>
      <c r="C540" s="18">
        <v>42927</v>
      </c>
      <c r="D540" s="18" t="str">
        <f>IF(Operaciones!$C540-Operaciones!$B540&gt;=150,"Demorado","En Tiempo")</f>
        <v>Demorado</v>
      </c>
      <c r="E540" s="19" t="s">
        <v>21</v>
      </c>
      <c r="F540" s="19" t="s">
        <v>24</v>
      </c>
      <c r="G540" s="20">
        <v>105</v>
      </c>
      <c r="H540" s="19" t="s">
        <v>11</v>
      </c>
      <c r="I540" s="21">
        <v>29803.72</v>
      </c>
      <c r="J540" s="21">
        <v>798278</v>
      </c>
      <c r="K540" s="21">
        <v>638622.4</v>
      </c>
      <c r="L540" s="21">
        <v>129851.87999999998</v>
      </c>
      <c r="M540" s="19" t="s">
        <v>18</v>
      </c>
      <c r="N540" s="22">
        <v>4.7</v>
      </c>
    </row>
    <row r="541" spans="1:14" x14ac:dyDescent="0.25">
      <c r="A541" s="23">
        <v>540</v>
      </c>
      <c r="B541" s="24">
        <v>42567</v>
      </c>
      <c r="C541" s="24">
        <v>42760</v>
      </c>
      <c r="D541" s="24" t="str">
        <f>IF(Operaciones!$C541-Operaciones!$B541&gt;=150,"Demorado","En Tiempo")</f>
        <v>Demorado</v>
      </c>
      <c r="E541" s="25" t="s">
        <v>21</v>
      </c>
      <c r="F541" s="25" t="s">
        <v>28</v>
      </c>
      <c r="G541" s="26">
        <v>83</v>
      </c>
      <c r="H541" s="25" t="s">
        <v>11</v>
      </c>
      <c r="I541" s="27">
        <v>21586.48</v>
      </c>
      <c r="J541" s="27">
        <v>602072</v>
      </c>
      <c r="K541" s="27">
        <v>481657.59999999998</v>
      </c>
      <c r="L541" s="27">
        <v>98827.920000000027</v>
      </c>
      <c r="M541" s="25" t="s">
        <v>16</v>
      </c>
      <c r="N541" s="28">
        <v>4</v>
      </c>
    </row>
    <row r="542" spans="1:14" x14ac:dyDescent="0.25">
      <c r="A542" s="17">
        <v>541</v>
      </c>
      <c r="B542" s="18">
        <v>42567</v>
      </c>
      <c r="C542" s="18">
        <v>42906</v>
      </c>
      <c r="D542" s="18" t="str">
        <f>IF(Operaciones!$C542-Operaciones!$B542&gt;=150,"Demorado","En Tiempo")</f>
        <v>Demorado</v>
      </c>
      <c r="E542" s="19" t="s">
        <v>22</v>
      </c>
      <c r="F542" s="19" t="s">
        <v>28</v>
      </c>
      <c r="G542" s="20">
        <v>58</v>
      </c>
      <c r="H542" s="19" t="s">
        <v>11</v>
      </c>
      <c r="I542" s="21">
        <v>9320.84</v>
      </c>
      <c r="J542" s="21">
        <v>288081</v>
      </c>
      <c r="K542" s="21">
        <v>230464.8</v>
      </c>
      <c r="L542" s="21">
        <v>48295.360000000015</v>
      </c>
      <c r="M542" s="19" t="s">
        <v>17</v>
      </c>
      <c r="N542" s="22">
        <v>4.4000000000000004</v>
      </c>
    </row>
    <row r="543" spans="1:14" x14ac:dyDescent="0.25">
      <c r="A543" s="23">
        <v>542</v>
      </c>
      <c r="B543" s="24">
        <v>42567</v>
      </c>
      <c r="C543" s="24">
        <v>42667</v>
      </c>
      <c r="D543" s="24" t="str">
        <f>IF(Operaciones!$C543-Operaciones!$B543&gt;=150,"Demorado","En Tiempo")</f>
        <v>En Tiempo</v>
      </c>
      <c r="E543" s="25" t="s">
        <v>23</v>
      </c>
      <c r="F543" s="25" t="s">
        <v>28</v>
      </c>
      <c r="G543" s="26">
        <v>178</v>
      </c>
      <c r="H543" s="25" t="s">
        <v>12</v>
      </c>
      <c r="I543" s="27">
        <v>59651.72</v>
      </c>
      <c r="J543" s="27">
        <v>1551453</v>
      </c>
      <c r="K543" s="27">
        <v>1241162.3999999999</v>
      </c>
      <c r="L543" s="27">
        <v>250638.88000000009</v>
      </c>
      <c r="M543" s="25" t="s">
        <v>18</v>
      </c>
      <c r="N543" s="28">
        <v>4.5</v>
      </c>
    </row>
    <row r="544" spans="1:14" x14ac:dyDescent="0.25">
      <c r="A544" s="17">
        <v>543</v>
      </c>
      <c r="B544" s="18">
        <v>42567</v>
      </c>
      <c r="C544" s="18">
        <v>42756</v>
      </c>
      <c r="D544" s="18" t="str">
        <f>IF(Operaciones!$C544-Operaciones!$B544&gt;=150,"Demorado","En Tiempo")</f>
        <v>Demorado</v>
      </c>
      <c r="E544" s="19" t="s">
        <v>21</v>
      </c>
      <c r="F544" s="19" t="s">
        <v>28</v>
      </c>
      <c r="G544" s="20">
        <v>97</v>
      </c>
      <c r="H544" s="19" t="s">
        <v>11</v>
      </c>
      <c r="I544" s="21">
        <v>21791.439999999999</v>
      </c>
      <c r="J544" s="21">
        <v>600671</v>
      </c>
      <c r="K544" s="21">
        <v>480536.8</v>
      </c>
      <c r="L544" s="21">
        <v>98342.760000000009</v>
      </c>
      <c r="M544" s="19" t="s">
        <v>15</v>
      </c>
      <c r="N544" s="22">
        <v>3.6</v>
      </c>
    </row>
    <row r="545" spans="1:14" x14ac:dyDescent="0.25">
      <c r="A545" s="23">
        <v>544</v>
      </c>
      <c r="B545" s="24">
        <v>42568</v>
      </c>
      <c r="C545" s="24">
        <v>42804</v>
      </c>
      <c r="D545" s="24" t="str">
        <f>IF(Operaciones!$C545-Operaciones!$B545&gt;=150,"Demorado","En Tiempo")</f>
        <v>Demorado</v>
      </c>
      <c r="E545" s="25" t="s">
        <v>20</v>
      </c>
      <c r="F545" s="25" t="s">
        <v>28</v>
      </c>
      <c r="G545" s="26">
        <v>74</v>
      </c>
      <c r="H545" s="25" t="s">
        <v>11</v>
      </c>
      <c r="I545" s="27">
        <v>26938.240000000002</v>
      </c>
      <c r="J545" s="27">
        <v>730816</v>
      </c>
      <c r="K545" s="27">
        <v>584652.80000000005</v>
      </c>
      <c r="L545" s="27">
        <v>119224.95999999995</v>
      </c>
      <c r="M545" s="25" t="s">
        <v>14</v>
      </c>
      <c r="N545" s="28">
        <v>4.7</v>
      </c>
    </row>
    <row r="546" spans="1:14" x14ac:dyDescent="0.25">
      <c r="A546" s="17">
        <v>545</v>
      </c>
      <c r="B546" s="18">
        <v>42569</v>
      </c>
      <c r="C546" s="18">
        <v>42806</v>
      </c>
      <c r="D546" s="18" t="str">
        <f>IF(Operaciones!$C546-Operaciones!$B546&gt;=150,"Demorado","En Tiempo")</f>
        <v>Demorado</v>
      </c>
      <c r="E546" s="19" t="s">
        <v>21</v>
      </c>
      <c r="F546" s="19" t="s">
        <v>29</v>
      </c>
      <c r="G546" s="20">
        <v>78</v>
      </c>
      <c r="H546" s="19" t="s">
        <v>11</v>
      </c>
      <c r="I546" s="21">
        <v>15615.92</v>
      </c>
      <c r="J546" s="21">
        <v>455833</v>
      </c>
      <c r="K546" s="21">
        <v>364666.4</v>
      </c>
      <c r="L546" s="21">
        <v>75550.679999999978</v>
      </c>
      <c r="M546" s="19" t="s">
        <v>17</v>
      </c>
      <c r="N546" s="22">
        <v>4.4000000000000004</v>
      </c>
    </row>
    <row r="547" spans="1:14" x14ac:dyDescent="0.25">
      <c r="A547" s="23">
        <v>546</v>
      </c>
      <c r="B547" s="24">
        <v>42571</v>
      </c>
      <c r="C547" s="24">
        <v>42802</v>
      </c>
      <c r="D547" s="24" t="str">
        <f>IF(Operaciones!$C547-Operaciones!$B547&gt;=150,"Demorado","En Tiempo")</f>
        <v>Demorado</v>
      </c>
      <c r="E547" s="25" t="s">
        <v>22</v>
      </c>
      <c r="F547" s="25" t="s">
        <v>26</v>
      </c>
      <c r="G547" s="26">
        <v>61</v>
      </c>
      <c r="H547" s="25" t="s">
        <v>11</v>
      </c>
      <c r="I547" s="27">
        <v>24009.8</v>
      </c>
      <c r="J547" s="27">
        <v>664580</v>
      </c>
      <c r="K547" s="27">
        <v>531664</v>
      </c>
      <c r="L547" s="27">
        <v>108906.2</v>
      </c>
      <c r="M547" s="25" t="s">
        <v>18</v>
      </c>
      <c r="N547" s="28">
        <v>3.9</v>
      </c>
    </row>
    <row r="548" spans="1:14" x14ac:dyDescent="0.25">
      <c r="A548" s="17">
        <v>547</v>
      </c>
      <c r="B548" s="18">
        <v>42571</v>
      </c>
      <c r="C548" s="18">
        <v>42717</v>
      </c>
      <c r="D548" s="18" t="str">
        <f>IF(Operaciones!$C548-Operaciones!$B548&gt;=150,"Demorado","En Tiempo")</f>
        <v>En Tiempo</v>
      </c>
      <c r="E548" s="19" t="s">
        <v>21</v>
      </c>
      <c r="F548" s="19" t="s">
        <v>25</v>
      </c>
      <c r="G548" s="20">
        <v>195</v>
      </c>
      <c r="H548" s="19" t="s">
        <v>12</v>
      </c>
      <c r="I548" s="21">
        <v>38855</v>
      </c>
      <c r="J548" s="21">
        <v>1036485</v>
      </c>
      <c r="K548" s="21">
        <v>829188</v>
      </c>
      <c r="L548" s="21">
        <v>168442</v>
      </c>
      <c r="M548" s="19" t="s">
        <v>17</v>
      </c>
      <c r="N548" s="22">
        <v>4.4000000000000004</v>
      </c>
    </row>
    <row r="549" spans="1:14" x14ac:dyDescent="0.25">
      <c r="A549" s="23">
        <v>548</v>
      </c>
      <c r="B549" s="24">
        <v>42571</v>
      </c>
      <c r="C549" s="24">
        <v>42664</v>
      </c>
      <c r="D549" s="24" t="str">
        <f>IF(Operaciones!$C549-Operaciones!$B549&gt;=150,"Demorado","En Tiempo")</f>
        <v>En Tiempo</v>
      </c>
      <c r="E549" s="25" t="s">
        <v>23</v>
      </c>
      <c r="F549" s="25" t="s">
        <v>13</v>
      </c>
      <c r="G549" s="26">
        <v>280</v>
      </c>
      <c r="H549" s="25" t="s">
        <v>12</v>
      </c>
      <c r="I549" s="27">
        <v>92217.68</v>
      </c>
      <c r="J549" s="27">
        <v>2366527</v>
      </c>
      <c r="K549" s="27">
        <v>1893221.6</v>
      </c>
      <c r="L549" s="27">
        <v>381087.71999999991</v>
      </c>
      <c r="M549" s="25" t="s">
        <v>14</v>
      </c>
      <c r="N549" s="28">
        <v>4.5</v>
      </c>
    </row>
    <row r="550" spans="1:14" x14ac:dyDescent="0.25">
      <c r="A550" s="17">
        <v>549</v>
      </c>
      <c r="B550" s="18">
        <v>42571</v>
      </c>
      <c r="C550" s="18">
        <v>42913</v>
      </c>
      <c r="D550" s="18" t="str">
        <f>IF(Operaciones!$C550-Operaciones!$B550&gt;=150,"Demorado","En Tiempo")</f>
        <v>Demorado</v>
      </c>
      <c r="E550" s="19" t="s">
        <v>20</v>
      </c>
      <c r="F550" s="19" t="s">
        <v>27</v>
      </c>
      <c r="G550" s="20">
        <v>230</v>
      </c>
      <c r="H550" s="19" t="s">
        <v>12</v>
      </c>
      <c r="I550" s="21">
        <v>55169.52</v>
      </c>
      <c r="J550" s="21">
        <v>1440473</v>
      </c>
      <c r="K550" s="21">
        <v>1152378.3999999999</v>
      </c>
      <c r="L550" s="21">
        <v>232925.0800000001</v>
      </c>
      <c r="M550" s="19" t="s">
        <v>14</v>
      </c>
      <c r="N550" s="22">
        <v>4.3</v>
      </c>
    </row>
    <row r="551" spans="1:14" x14ac:dyDescent="0.25">
      <c r="A551" s="23">
        <v>550</v>
      </c>
      <c r="B551" s="24">
        <v>42572</v>
      </c>
      <c r="C551" s="24">
        <v>42852</v>
      </c>
      <c r="D551" s="24" t="str">
        <f>IF(Operaciones!$C551-Operaciones!$B551&gt;=150,"Demorado","En Tiempo")</f>
        <v>Demorado</v>
      </c>
      <c r="E551" s="25" t="s">
        <v>21</v>
      </c>
      <c r="F551" s="25" t="s">
        <v>26</v>
      </c>
      <c r="G551" s="26">
        <v>269</v>
      </c>
      <c r="H551" s="25" t="s">
        <v>12</v>
      </c>
      <c r="I551" s="27">
        <v>67253</v>
      </c>
      <c r="J551" s="27">
        <v>1747810</v>
      </c>
      <c r="K551" s="27">
        <v>1398248</v>
      </c>
      <c r="L551" s="27">
        <v>282309</v>
      </c>
      <c r="M551" s="25" t="s">
        <v>19</v>
      </c>
      <c r="N551" s="28">
        <v>4.2</v>
      </c>
    </row>
    <row r="552" spans="1:14" x14ac:dyDescent="0.25">
      <c r="A552" s="17">
        <v>551</v>
      </c>
      <c r="B552" s="18">
        <v>42572</v>
      </c>
      <c r="C552" s="18">
        <v>42674</v>
      </c>
      <c r="D552" s="18" t="str">
        <f>IF(Operaciones!$C552-Operaciones!$B552&gt;=150,"Demorado","En Tiempo")</f>
        <v>En Tiempo</v>
      </c>
      <c r="E552" s="19" t="s">
        <v>21</v>
      </c>
      <c r="F552" s="19" t="s">
        <v>24</v>
      </c>
      <c r="G552" s="20">
        <v>230</v>
      </c>
      <c r="H552" s="19" t="s">
        <v>12</v>
      </c>
      <c r="I552" s="21">
        <v>87622.080000000002</v>
      </c>
      <c r="J552" s="21">
        <v>2251487</v>
      </c>
      <c r="K552" s="21">
        <v>1801189.6</v>
      </c>
      <c r="L552" s="21">
        <v>362675.31999999989</v>
      </c>
      <c r="M552" s="19" t="s">
        <v>15</v>
      </c>
      <c r="N552" s="22">
        <v>3.6</v>
      </c>
    </row>
    <row r="553" spans="1:14" x14ac:dyDescent="0.25">
      <c r="A553" s="23">
        <v>552</v>
      </c>
      <c r="B553" s="24">
        <v>42572</v>
      </c>
      <c r="C553" s="24">
        <v>42912</v>
      </c>
      <c r="D553" s="24" t="str">
        <f>IF(Operaciones!$C553-Operaciones!$B553&gt;=150,"Demorado","En Tiempo")</f>
        <v>Demorado</v>
      </c>
      <c r="E553" s="25" t="s">
        <v>23</v>
      </c>
      <c r="F553" s="25" t="s">
        <v>28</v>
      </c>
      <c r="G553" s="26">
        <v>119</v>
      </c>
      <c r="H553" s="25" t="s">
        <v>12</v>
      </c>
      <c r="I553" s="27">
        <v>31165</v>
      </c>
      <c r="J553" s="27">
        <v>841110</v>
      </c>
      <c r="K553" s="27">
        <v>672888</v>
      </c>
      <c r="L553" s="27">
        <v>137057</v>
      </c>
      <c r="M553" s="25" t="s">
        <v>14</v>
      </c>
      <c r="N553" s="28">
        <v>3.7</v>
      </c>
    </row>
    <row r="554" spans="1:14" x14ac:dyDescent="0.25">
      <c r="A554" s="17">
        <v>553</v>
      </c>
      <c r="B554" s="18">
        <v>42572</v>
      </c>
      <c r="C554" s="18">
        <v>42719</v>
      </c>
      <c r="D554" s="18" t="str">
        <f>IF(Operaciones!$C554-Operaciones!$B554&gt;=150,"Demorado","En Tiempo")</f>
        <v>En Tiempo</v>
      </c>
      <c r="E554" s="19" t="s">
        <v>20</v>
      </c>
      <c r="F554" s="19" t="s">
        <v>13</v>
      </c>
      <c r="G554" s="20">
        <v>204</v>
      </c>
      <c r="H554" s="19" t="s">
        <v>12</v>
      </c>
      <c r="I554" s="21">
        <v>61948.160000000003</v>
      </c>
      <c r="J554" s="21">
        <v>1605239</v>
      </c>
      <c r="K554" s="21">
        <v>1284191.2</v>
      </c>
      <c r="L554" s="21">
        <v>259099.64000000004</v>
      </c>
      <c r="M554" s="19" t="s">
        <v>15</v>
      </c>
      <c r="N554" s="22">
        <v>4.2</v>
      </c>
    </row>
    <row r="555" spans="1:14" x14ac:dyDescent="0.25">
      <c r="A555" s="23">
        <v>554</v>
      </c>
      <c r="B555" s="24">
        <v>42572</v>
      </c>
      <c r="C555" s="24">
        <v>42695</v>
      </c>
      <c r="D555" s="24" t="str">
        <f>IF(Operaciones!$C555-Operaciones!$B555&gt;=150,"Demorado","En Tiempo")</f>
        <v>En Tiempo</v>
      </c>
      <c r="E555" s="25" t="s">
        <v>22</v>
      </c>
      <c r="F555" s="25" t="s">
        <v>28</v>
      </c>
      <c r="G555" s="26">
        <v>135</v>
      </c>
      <c r="H555" s="25" t="s">
        <v>12</v>
      </c>
      <c r="I555" s="27">
        <v>33563.360000000001</v>
      </c>
      <c r="J555" s="27">
        <v>903494</v>
      </c>
      <c r="K555" s="27">
        <v>722795.2</v>
      </c>
      <c r="L555" s="27">
        <v>147135.44000000006</v>
      </c>
      <c r="M555" s="25" t="s">
        <v>16</v>
      </c>
      <c r="N555" s="28">
        <v>4.2</v>
      </c>
    </row>
    <row r="556" spans="1:14" x14ac:dyDescent="0.25">
      <c r="A556" s="17">
        <v>555</v>
      </c>
      <c r="B556" s="18">
        <v>42573</v>
      </c>
      <c r="C556" s="18">
        <v>42729</v>
      </c>
      <c r="D556" s="18" t="str">
        <f>IF(Operaciones!$C556-Operaciones!$B556&gt;=150,"Demorado","En Tiempo")</f>
        <v>Demorado</v>
      </c>
      <c r="E556" s="19" t="s">
        <v>23</v>
      </c>
      <c r="F556" s="19" t="s">
        <v>28</v>
      </c>
      <c r="G556" s="20">
        <v>131</v>
      </c>
      <c r="H556" s="19" t="s">
        <v>12</v>
      </c>
      <c r="I556" s="21">
        <v>50939.92</v>
      </c>
      <c r="J556" s="21">
        <v>1326233</v>
      </c>
      <c r="K556" s="21">
        <v>1060986.3999999999</v>
      </c>
      <c r="L556" s="21">
        <v>214306.68000000011</v>
      </c>
      <c r="M556" s="19" t="s">
        <v>19</v>
      </c>
      <c r="N556" s="22">
        <v>4.5</v>
      </c>
    </row>
    <row r="557" spans="1:14" x14ac:dyDescent="0.25">
      <c r="A557" s="23">
        <v>556</v>
      </c>
      <c r="B557" s="24">
        <v>42573</v>
      </c>
      <c r="C557" s="24">
        <v>42774</v>
      </c>
      <c r="D557" s="24" t="str">
        <f>IF(Operaciones!$C557-Operaciones!$B557&gt;=150,"Demorado","En Tiempo")</f>
        <v>Demorado</v>
      </c>
      <c r="E557" s="25" t="s">
        <v>23</v>
      </c>
      <c r="F557" s="25" t="s">
        <v>29</v>
      </c>
      <c r="G557" s="26">
        <v>52</v>
      </c>
      <c r="H557" s="25" t="s">
        <v>11</v>
      </c>
      <c r="I557" s="27">
        <v>21581.68</v>
      </c>
      <c r="J557" s="27">
        <v>603977</v>
      </c>
      <c r="K557" s="27">
        <v>483181.6</v>
      </c>
      <c r="L557" s="27">
        <v>99213.72000000003</v>
      </c>
      <c r="M557" s="25" t="s">
        <v>14</v>
      </c>
      <c r="N557" s="28">
        <v>4</v>
      </c>
    </row>
    <row r="558" spans="1:14" x14ac:dyDescent="0.25">
      <c r="A558" s="17">
        <v>557</v>
      </c>
      <c r="B558" s="18">
        <v>42574</v>
      </c>
      <c r="C558" s="18">
        <v>42839</v>
      </c>
      <c r="D558" s="18" t="str">
        <f>IF(Operaciones!$C558-Operaciones!$B558&gt;=150,"Demorado","En Tiempo")</f>
        <v>Demorado</v>
      </c>
      <c r="E558" s="19" t="s">
        <v>23</v>
      </c>
      <c r="F558" s="19" t="s">
        <v>29</v>
      </c>
      <c r="G558" s="20">
        <v>195</v>
      </c>
      <c r="H558" s="19" t="s">
        <v>12</v>
      </c>
      <c r="I558" s="21">
        <v>75855.679999999993</v>
      </c>
      <c r="J558" s="21">
        <v>1952927</v>
      </c>
      <c r="K558" s="21">
        <v>1562341.6</v>
      </c>
      <c r="L558" s="21">
        <v>314729.71999999991</v>
      </c>
      <c r="M558" s="19" t="s">
        <v>16</v>
      </c>
      <c r="N558" s="22">
        <v>4.7</v>
      </c>
    </row>
    <row r="559" spans="1:14" x14ac:dyDescent="0.25">
      <c r="A559" s="23">
        <v>558</v>
      </c>
      <c r="B559" s="24">
        <v>42575</v>
      </c>
      <c r="C559" s="24">
        <v>42802</v>
      </c>
      <c r="D559" s="24" t="str">
        <f>IF(Operaciones!$C559-Operaciones!$B559&gt;=150,"Demorado","En Tiempo")</f>
        <v>Demorado</v>
      </c>
      <c r="E559" s="25" t="s">
        <v>21</v>
      </c>
      <c r="F559" s="25" t="s">
        <v>29</v>
      </c>
      <c r="G559" s="26">
        <v>241</v>
      </c>
      <c r="H559" s="25" t="s">
        <v>12</v>
      </c>
      <c r="I559" s="27">
        <v>74174.48</v>
      </c>
      <c r="J559" s="27">
        <v>1911497</v>
      </c>
      <c r="K559" s="27">
        <v>1529197.6</v>
      </c>
      <c r="L559" s="27">
        <v>308124.91999999993</v>
      </c>
      <c r="M559" s="25" t="s">
        <v>19</v>
      </c>
      <c r="N559" s="28">
        <v>4.7</v>
      </c>
    </row>
    <row r="560" spans="1:14" x14ac:dyDescent="0.25">
      <c r="A560" s="17">
        <v>559</v>
      </c>
      <c r="B560" s="18">
        <v>42575</v>
      </c>
      <c r="C560" s="18">
        <v>42669</v>
      </c>
      <c r="D560" s="18" t="str">
        <f>IF(Operaciones!$C560-Operaciones!$B560&gt;=150,"Demorado","En Tiempo")</f>
        <v>En Tiempo</v>
      </c>
      <c r="E560" s="19" t="s">
        <v>21</v>
      </c>
      <c r="F560" s="19" t="s">
        <v>25</v>
      </c>
      <c r="G560" s="20">
        <v>185</v>
      </c>
      <c r="H560" s="19" t="s">
        <v>12</v>
      </c>
      <c r="I560" s="21">
        <v>62713.16</v>
      </c>
      <c r="J560" s="21">
        <v>1626589</v>
      </c>
      <c r="K560" s="21">
        <v>1301271.2</v>
      </c>
      <c r="L560" s="21">
        <v>262604.64</v>
      </c>
      <c r="M560" s="19" t="s">
        <v>15</v>
      </c>
      <c r="N560" s="22">
        <v>3.8</v>
      </c>
    </row>
    <row r="561" spans="1:14" x14ac:dyDescent="0.25">
      <c r="A561" s="23">
        <v>560</v>
      </c>
      <c r="B561" s="24">
        <v>42576</v>
      </c>
      <c r="C561" s="24">
        <v>42705</v>
      </c>
      <c r="D561" s="24" t="str">
        <f>IF(Operaciones!$C561-Operaciones!$B561&gt;=150,"Demorado","En Tiempo")</f>
        <v>En Tiempo</v>
      </c>
      <c r="E561" s="25" t="s">
        <v>21</v>
      </c>
      <c r="F561" s="25" t="s">
        <v>29</v>
      </c>
      <c r="G561" s="26">
        <v>281</v>
      </c>
      <c r="H561" s="25" t="s">
        <v>12</v>
      </c>
      <c r="I561" s="27">
        <v>55337</v>
      </c>
      <c r="J561" s="27">
        <v>1448660</v>
      </c>
      <c r="K561" s="27">
        <v>1158928</v>
      </c>
      <c r="L561" s="27">
        <v>234395</v>
      </c>
      <c r="M561" s="25" t="s">
        <v>15</v>
      </c>
      <c r="N561" s="28">
        <v>3.9</v>
      </c>
    </row>
    <row r="562" spans="1:14" x14ac:dyDescent="0.25">
      <c r="A562" s="17">
        <v>561</v>
      </c>
      <c r="B562" s="18">
        <v>42576</v>
      </c>
      <c r="C562" s="18">
        <v>42917</v>
      </c>
      <c r="D562" s="18" t="str">
        <f>IF(Operaciones!$C562-Operaciones!$B562&gt;=150,"Demorado","En Tiempo")</f>
        <v>Demorado</v>
      </c>
      <c r="E562" s="19" t="s">
        <v>20</v>
      </c>
      <c r="F562" s="19" t="s">
        <v>24</v>
      </c>
      <c r="G562" s="20">
        <v>46</v>
      </c>
      <c r="H562" s="19" t="s">
        <v>11</v>
      </c>
      <c r="I562" s="21">
        <v>10560.64</v>
      </c>
      <c r="J562" s="21">
        <v>317226</v>
      </c>
      <c r="K562" s="21">
        <v>253780.8</v>
      </c>
      <c r="L562" s="21">
        <v>52884.560000000012</v>
      </c>
      <c r="M562" s="19" t="s">
        <v>17</v>
      </c>
      <c r="N562" s="22">
        <v>4.0999999999999996</v>
      </c>
    </row>
    <row r="563" spans="1:14" x14ac:dyDescent="0.25">
      <c r="A563" s="23">
        <v>562</v>
      </c>
      <c r="B563" s="24">
        <v>42576</v>
      </c>
      <c r="C563" s="24">
        <v>42907</v>
      </c>
      <c r="D563" s="24" t="str">
        <f>IF(Operaciones!$C563-Operaciones!$B563&gt;=150,"Demorado","En Tiempo")</f>
        <v>Demorado</v>
      </c>
      <c r="E563" s="25" t="s">
        <v>22</v>
      </c>
      <c r="F563" s="25" t="s">
        <v>25</v>
      </c>
      <c r="G563" s="26">
        <v>154</v>
      </c>
      <c r="H563" s="25" t="s">
        <v>12</v>
      </c>
      <c r="I563" s="27">
        <v>37210.04</v>
      </c>
      <c r="J563" s="27">
        <v>997011</v>
      </c>
      <c r="K563" s="27">
        <v>797608.8</v>
      </c>
      <c r="L563" s="27">
        <v>162192.15999999995</v>
      </c>
      <c r="M563" s="25" t="s">
        <v>16</v>
      </c>
      <c r="N563" s="28">
        <v>4.7</v>
      </c>
    </row>
    <row r="564" spans="1:14" x14ac:dyDescent="0.25">
      <c r="A564" s="17">
        <v>563</v>
      </c>
      <c r="B564" s="18">
        <v>42576</v>
      </c>
      <c r="C564" s="18">
        <v>42852</v>
      </c>
      <c r="D564" s="18" t="str">
        <f>IF(Operaciones!$C564-Operaciones!$B564&gt;=150,"Demorado","En Tiempo")</f>
        <v>Demorado</v>
      </c>
      <c r="E564" s="19" t="s">
        <v>22</v>
      </c>
      <c r="F564" s="19" t="s">
        <v>28</v>
      </c>
      <c r="G564" s="20">
        <v>231</v>
      </c>
      <c r="H564" s="19" t="s">
        <v>12</v>
      </c>
      <c r="I564" s="21">
        <v>49789.64</v>
      </c>
      <c r="J564" s="21">
        <v>1308701</v>
      </c>
      <c r="K564" s="21">
        <v>1046960.8</v>
      </c>
      <c r="L564" s="21">
        <v>211950.55999999994</v>
      </c>
      <c r="M564" s="19" t="s">
        <v>17</v>
      </c>
      <c r="N564" s="22">
        <v>3.7</v>
      </c>
    </row>
    <row r="565" spans="1:14" x14ac:dyDescent="0.25">
      <c r="A565" s="23">
        <v>564</v>
      </c>
      <c r="B565" s="24">
        <v>42576</v>
      </c>
      <c r="C565" s="24">
        <v>42855</v>
      </c>
      <c r="D565" s="24" t="str">
        <f>IF(Operaciones!$C565-Operaciones!$B565&gt;=150,"Demorado","En Tiempo")</f>
        <v>Demorado</v>
      </c>
      <c r="E565" s="25" t="s">
        <v>20</v>
      </c>
      <c r="F565" s="25" t="s">
        <v>28</v>
      </c>
      <c r="G565" s="26">
        <v>106</v>
      </c>
      <c r="H565" s="25" t="s">
        <v>11</v>
      </c>
      <c r="I565" s="27">
        <v>19761.72</v>
      </c>
      <c r="J565" s="27">
        <v>550453</v>
      </c>
      <c r="K565" s="27">
        <v>440362.4</v>
      </c>
      <c r="L565" s="27">
        <v>90328.879999999976</v>
      </c>
      <c r="M565" s="25" t="s">
        <v>17</v>
      </c>
      <c r="N565" s="28">
        <v>4.5</v>
      </c>
    </row>
    <row r="566" spans="1:14" x14ac:dyDescent="0.25">
      <c r="A566" s="17">
        <v>565</v>
      </c>
      <c r="B566" s="18">
        <v>42576</v>
      </c>
      <c r="C566" s="18">
        <v>42689</v>
      </c>
      <c r="D566" s="18" t="str">
        <f>IF(Operaciones!$C566-Operaciones!$B566&gt;=150,"Demorado","En Tiempo")</f>
        <v>En Tiempo</v>
      </c>
      <c r="E566" s="19" t="s">
        <v>22</v>
      </c>
      <c r="F566" s="19" t="s">
        <v>24</v>
      </c>
      <c r="G566" s="20">
        <v>142</v>
      </c>
      <c r="H566" s="19" t="s">
        <v>12</v>
      </c>
      <c r="I566" s="21">
        <v>35718.720000000001</v>
      </c>
      <c r="J566" s="21">
        <v>954353</v>
      </c>
      <c r="K566" s="21">
        <v>763482.4</v>
      </c>
      <c r="L566" s="21">
        <v>155151.87999999998</v>
      </c>
      <c r="M566" s="19" t="s">
        <v>16</v>
      </c>
      <c r="N566" s="22">
        <v>4</v>
      </c>
    </row>
    <row r="567" spans="1:14" x14ac:dyDescent="0.25">
      <c r="A567" s="23">
        <v>566</v>
      </c>
      <c r="B567" s="24">
        <v>42577</v>
      </c>
      <c r="C567" s="24">
        <v>42750</v>
      </c>
      <c r="D567" s="24" t="str">
        <f>IF(Operaciones!$C567-Operaciones!$B567&gt;=150,"Demorado","En Tiempo")</f>
        <v>Demorado</v>
      </c>
      <c r="E567" s="25" t="s">
        <v>20</v>
      </c>
      <c r="F567" s="25" t="s">
        <v>25</v>
      </c>
      <c r="G567" s="26">
        <v>261</v>
      </c>
      <c r="H567" s="25" t="s">
        <v>12</v>
      </c>
      <c r="I567" s="27">
        <v>74128</v>
      </c>
      <c r="J567" s="27">
        <v>1918435</v>
      </c>
      <c r="K567" s="27">
        <v>1534748</v>
      </c>
      <c r="L567" s="27">
        <v>309559</v>
      </c>
      <c r="M567" s="25" t="s">
        <v>18</v>
      </c>
      <c r="N567" s="28">
        <v>3.6</v>
      </c>
    </row>
    <row r="568" spans="1:14" x14ac:dyDescent="0.25">
      <c r="A568" s="17">
        <v>567</v>
      </c>
      <c r="B568" s="18">
        <v>42577</v>
      </c>
      <c r="C568" s="18">
        <v>42743</v>
      </c>
      <c r="D568" s="18" t="str">
        <f>IF(Operaciones!$C568-Operaciones!$B568&gt;=150,"Demorado","En Tiempo")</f>
        <v>Demorado</v>
      </c>
      <c r="E568" s="19" t="s">
        <v>22</v>
      </c>
      <c r="F568" s="19" t="s">
        <v>28</v>
      </c>
      <c r="G568" s="20">
        <v>92</v>
      </c>
      <c r="H568" s="19" t="s">
        <v>11</v>
      </c>
      <c r="I568" s="21">
        <v>18083.400000000001</v>
      </c>
      <c r="J568" s="21">
        <v>506395</v>
      </c>
      <c r="K568" s="21">
        <v>405116</v>
      </c>
      <c r="L568" s="21">
        <v>83195.600000000006</v>
      </c>
      <c r="M568" s="19" t="s">
        <v>16</v>
      </c>
      <c r="N568" s="22">
        <v>4.0999999999999996</v>
      </c>
    </row>
    <row r="569" spans="1:14" x14ac:dyDescent="0.25">
      <c r="A569" s="23">
        <v>568</v>
      </c>
      <c r="B569" s="24">
        <v>42577</v>
      </c>
      <c r="C569" s="24">
        <v>42866</v>
      </c>
      <c r="D569" s="24" t="str">
        <f>IF(Operaciones!$C569-Operaciones!$B569&gt;=150,"Demorado","En Tiempo")</f>
        <v>Demorado</v>
      </c>
      <c r="E569" s="25" t="s">
        <v>22</v>
      </c>
      <c r="F569" s="25" t="s">
        <v>29</v>
      </c>
      <c r="G569" s="26">
        <v>146</v>
      </c>
      <c r="H569" s="25" t="s">
        <v>11</v>
      </c>
      <c r="I569" s="27">
        <v>24926.959999999999</v>
      </c>
      <c r="J569" s="27">
        <v>676484</v>
      </c>
      <c r="K569" s="27">
        <v>541187.19999999995</v>
      </c>
      <c r="L569" s="27">
        <v>110369.84000000005</v>
      </c>
      <c r="M569" s="25" t="s">
        <v>19</v>
      </c>
      <c r="N569" s="28">
        <v>4.9000000000000004</v>
      </c>
    </row>
    <row r="570" spans="1:14" x14ac:dyDescent="0.25">
      <c r="A570" s="17">
        <v>569</v>
      </c>
      <c r="B570" s="18">
        <v>42577</v>
      </c>
      <c r="C570" s="18">
        <v>42801</v>
      </c>
      <c r="D570" s="18" t="str">
        <f>IF(Operaciones!$C570-Operaciones!$B570&gt;=150,"Demorado","En Tiempo")</f>
        <v>Demorado</v>
      </c>
      <c r="E570" s="19" t="s">
        <v>21</v>
      </c>
      <c r="F570" s="19" t="s">
        <v>26</v>
      </c>
      <c r="G570" s="20">
        <v>164</v>
      </c>
      <c r="H570" s="19" t="s">
        <v>11</v>
      </c>
      <c r="I570" s="21">
        <v>27245.919999999998</v>
      </c>
      <c r="J570" s="21">
        <v>736883</v>
      </c>
      <c r="K570" s="21">
        <v>589506.4</v>
      </c>
      <c r="L570" s="21">
        <v>120130.67999999998</v>
      </c>
      <c r="M570" s="19" t="s">
        <v>19</v>
      </c>
      <c r="N570" s="22">
        <v>4.2</v>
      </c>
    </row>
    <row r="571" spans="1:14" x14ac:dyDescent="0.25">
      <c r="A571" s="23">
        <v>570</v>
      </c>
      <c r="B571" s="24">
        <v>42578</v>
      </c>
      <c r="C571" s="24">
        <v>42758</v>
      </c>
      <c r="D571" s="24" t="str">
        <f>IF(Operaciones!$C571-Operaciones!$B571&gt;=150,"Demorado","En Tiempo")</f>
        <v>Demorado</v>
      </c>
      <c r="E571" s="25" t="s">
        <v>21</v>
      </c>
      <c r="F571" s="25" t="s">
        <v>28</v>
      </c>
      <c r="G571" s="26">
        <v>75</v>
      </c>
      <c r="H571" s="25" t="s">
        <v>11</v>
      </c>
      <c r="I571" s="27">
        <v>25457.32</v>
      </c>
      <c r="J571" s="27">
        <v>696293</v>
      </c>
      <c r="K571" s="27">
        <v>557034.4</v>
      </c>
      <c r="L571" s="27">
        <v>113801.27999999997</v>
      </c>
      <c r="M571" s="25" t="s">
        <v>15</v>
      </c>
      <c r="N571" s="28">
        <v>4.5999999999999996</v>
      </c>
    </row>
    <row r="572" spans="1:14" x14ac:dyDescent="0.25">
      <c r="A572" s="17">
        <v>571</v>
      </c>
      <c r="B572" s="18">
        <v>42578</v>
      </c>
      <c r="C572" s="18">
        <v>42724</v>
      </c>
      <c r="D572" s="18" t="str">
        <f>IF(Operaciones!$C572-Operaciones!$B572&gt;=150,"Demorado","En Tiempo")</f>
        <v>En Tiempo</v>
      </c>
      <c r="E572" s="19" t="s">
        <v>20</v>
      </c>
      <c r="F572" s="19" t="s">
        <v>24</v>
      </c>
      <c r="G572" s="20">
        <v>41</v>
      </c>
      <c r="H572" s="19" t="s">
        <v>11</v>
      </c>
      <c r="I572" s="21">
        <v>11752.44</v>
      </c>
      <c r="J572" s="21">
        <v>358521</v>
      </c>
      <c r="K572" s="21">
        <v>286816.8</v>
      </c>
      <c r="L572" s="21">
        <v>59951.760000000009</v>
      </c>
      <c r="M572" s="19" t="s">
        <v>17</v>
      </c>
      <c r="N572" s="22">
        <v>4</v>
      </c>
    </row>
    <row r="573" spans="1:14" x14ac:dyDescent="0.25">
      <c r="A573" s="23">
        <v>572</v>
      </c>
      <c r="B573" s="24">
        <v>42579</v>
      </c>
      <c r="C573" s="24">
        <v>42917</v>
      </c>
      <c r="D573" s="24" t="str">
        <f>IF(Operaciones!$C573-Operaciones!$B573&gt;=150,"Demorado","En Tiempo")</f>
        <v>Demorado</v>
      </c>
      <c r="E573" s="25" t="s">
        <v>21</v>
      </c>
      <c r="F573" s="25" t="s">
        <v>26</v>
      </c>
      <c r="G573" s="26">
        <v>229</v>
      </c>
      <c r="H573" s="25" t="s">
        <v>12</v>
      </c>
      <c r="I573" s="27">
        <v>75199.199999999997</v>
      </c>
      <c r="J573" s="27">
        <v>1933640</v>
      </c>
      <c r="K573" s="27">
        <v>1546912</v>
      </c>
      <c r="L573" s="27">
        <v>311528.8</v>
      </c>
      <c r="M573" s="25" t="s">
        <v>14</v>
      </c>
      <c r="N573" s="28">
        <v>4.2</v>
      </c>
    </row>
    <row r="574" spans="1:14" x14ac:dyDescent="0.25">
      <c r="A574" s="17">
        <v>573</v>
      </c>
      <c r="B574" s="18">
        <v>42579</v>
      </c>
      <c r="C574" s="18">
        <v>42718</v>
      </c>
      <c r="D574" s="18" t="str">
        <f>IF(Operaciones!$C574-Operaciones!$B574&gt;=150,"Demorado","En Tiempo")</f>
        <v>En Tiempo</v>
      </c>
      <c r="E574" s="19" t="s">
        <v>23</v>
      </c>
      <c r="F574" s="19" t="s">
        <v>27</v>
      </c>
      <c r="G574" s="20">
        <v>237</v>
      </c>
      <c r="H574" s="19" t="s">
        <v>12</v>
      </c>
      <c r="I574" s="21">
        <v>40657</v>
      </c>
      <c r="J574" s="21">
        <v>1075310</v>
      </c>
      <c r="K574" s="21">
        <v>860248</v>
      </c>
      <c r="L574" s="21">
        <v>174405</v>
      </c>
      <c r="M574" s="19" t="s">
        <v>17</v>
      </c>
      <c r="N574" s="22">
        <v>5</v>
      </c>
    </row>
    <row r="575" spans="1:14" x14ac:dyDescent="0.25">
      <c r="A575" s="23">
        <v>574</v>
      </c>
      <c r="B575" s="24">
        <v>42579</v>
      </c>
      <c r="C575" s="24">
        <v>42885</v>
      </c>
      <c r="D575" s="24" t="str">
        <f>IF(Operaciones!$C575-Operaciones!$B575&gt;=150,"Demorado","En Tiempo")</f>
        <v>Demorado</v>
      </c>
      <c r="E575" s="25" t="s">
        <v>21</v>
      </c>
      <c r="F575" s="25" t="s">
        <v>26</v>
      </c>
      <c r="G575" s="26">
        <v>51</v>
      </c>
      <c r="H575" s="25" t="s">
        <v>11</v>
      </c>
      <c r="I575" s="27">
        <v>9414.2000000000007</v>
      </c>
      <c r="J575" s="27">
        <v>287915</v>
      </c>
      <c r="K575" s="27">
        <v>230332</v>
      </c>
      <c r="L575" s="27">
        <v>48168.800000000003</v>
      </c>
      <c r="M575" s="25" t="s">
        <v>14</v>
      </c>
      <c r="N575" s="28">
        <v>3.6</v>
      </c>
    </row>
    <row r="576" spans="1:14" x14ac:dyDescent="0.25">
      <c r="A576" s="17">
        <v>575</v>
      </c>
      <c r="B576" s="18">
        <v>42579</v>
      </c>
      <c r="C576" s="18">
        <v>42846</v>
      </c>
      <c r="D576" s="18" t="str">
        <f>IF(Operaciones!$C576-Operaciones!$B576&gt;=150,"Demorado","En Tiempo")</f>
        <v>Demorado</v>
      </c>
      <c r="E576" s="19" t="s">
        <v>20</v>
      </c>
      <c r="F576" s="19" t="s">
        <v>24</v>
      </c>
      <c r="G576" s="20">
        <v>277</v>
      </c>
      <c r="H576" s="19" t="s">
        <v>12</v>
      </c>
      <c r="I576" s="21">
        <v>74153</v>
      </c>
      <c r="J576" s="21">
        <v>1913885</v>
      </c>
      <c r="K576" s="21">
        <v>1531108</v>
      </c>
      <c r="L576" s="21">
        <v>308624</v>
      </c>
      <c r="M576" s="19" t="s">
        <v>16</v>
      </c>
      <c r="N576" s="22">
        <v>4.7</v>
      </c>
    </row>
    <row r="577" spans="1:14" x14ac:dyDescent="0.25">
      <c r="A577" s="23">
        <v>576</v>
      </c>
      <c r="B577" s="24">
        <v>42580</v>
      </c>
      <c r="C577" s="24">
        <v>42786</v>
      </c>
      <c r="D577" s="24" t="str">
        <f>IF(Operaciones!$C577-Operaciones!$B577&gt;=150,"Demorado","En Tiempo")</f>
        <v>Demorado</v>
      </c>
      <c r="E577" s="25" t="s">
        <v>20</v>
      </c>
      <c r="F577" s="25" t="s">
        <v>28</v>
      </c>
      <c r="G577" s="26">
        <v>50</v>
      </c>
      <c r="H577" s="25" t="s">
        <v>11</v>
      </c>
      <c r="I577" s="27">
        <v>16533.919999999998</v>
      </c>
      <c r="J577" s="27">
        <v>471833</v>
      </c>
      <c r="K577" s="27">
        <v>377466.4</v>
      </c>
      <c r="L577" s="27">
        <v>77832.679999999978</v>
      </c>
      <c r="M577" s="25" t="s">
        <v>15</v>
      </c>
      <c r="N577" s="28">
        <v>4.5999999999999996</v>
      </c>
    </row>
    <row r="578" spans="1:14" x14ac:dyDescent="0.25">
      <c r="A578" s="17">
        <v>577</v>
      </c>
      <c r="B578" s="18">
        <v>42580</v>
      </c>
      <c r="C578" s="18">
        <v>42908</v>
      </c>
      <c r="D578" s="18" t="str">
        <f>IF(Operaciones!$C578-Operaciones!$B578&gt;=150,"Demorado","En Tiempo")</f>
        <v>Demorado</v>
      </c>
      <c r="E578" s="19" t="s">
        <v>23</v>
      </c>
      <c r="F578" s="19" t="s">
        <v>26</v>
      </c>
      <c r="G578" s="20">
        <v>150</v>
      </c>
      <c r="H578" s="19" t="s">
        <v>12</v>
      </c>
      <c r="I578" s="21">
        <v>34526.32</v>
      </c>
      <c r="J578" s="21">
        <v>926143</v>
      </c>
      <c r="K578" s="21">
        <v>740914.4</v>
      </c>
      <c r="L578" s="21">
        <v>150702.27999999997</v>
      </c>
      <c r="M578" s="19" t="s">
        <v>16</v>
      </c>
      <c r="N578" s="22">
        <v>5</v>
      </c>
    </row>
    <row r="579" spans="1:14" x14ac:dyDescent="0.25">
      <c r="A579" s="23">
        <v>578</v>
      </c>
      <c r="B579" s="24">
        <v>42580</v>
      </c>
      <c r="C579" s="24">
        <v>42729</v>
      </c>
      <c r="D579" s="24" t="str">
        <f>IF(Operaciones!$C579-Operaciones!$B579&gt;=150,"Demorado","En Tiempo")</f>
        <v>En Tiempo</v>
      </c>
      <c r="E579" s="25" t="s">
        <v>22</v>
      </c>
      <c r="F579" s="25" t="s">
        <v>29</v>
      </c>
      <c r="G579" s="26">
        <v>218</v>
      </c>
      <c r="H579" s="25" t="s">
        <v>12</v>
      </c>
      <c r="I579" s="27">
        <v>61949.919999999998</v>
      </c>
      <c r="J579" s="27">
        <v>1608458</v>
      </c>
      <c r="K579" s="27">
        <v>1286766.3999999999</v>
      </c>
      <c r="L579" s="27">
        <v>259741.68000000011</v>
      </c>
      <c r="M579" s="25" t="s">
        <v>16</v>
      </c>
      <c r="N579" s="28">
        <v>3.7</v>
      </c>
    </row>
    <row r="580" spans="1:14" x14ac:dyDescent="0.25">
      <c r="A580" s="17">
        <v>579</v>
      </c>
      <c r="B580" s="18">
        <v>42580</v>
      </c>
      <c r="C580" s="18">
        <v>42842</v>
      </c>
      <c r="D580" s="18" t="str">
        <f>IF(Operaciones!$C580-Operaciones!$B580&gt;=150,"Demorado","En Tiempo")</f>
        <v>Demorado</v>
      </c>
      <c r="E580" s="19" t="s">
        <v>23</v>
      </c>
      <c r="F580" s="19" t="s">
        <v>25</v>
      </c>
      <c r="G580" s="20">
        <v>144</v>
      </c>
      <c r="H580" s="19" t="s">
        <v>12</v>
      </c>
      <c r="I580" s="21">
        <v>31778.2</v>
      </c>
      <c r="J580" s="21">
        <v>848265</v>
      </c>
      <c r="K580" s="21">
        <v>678612</v>
      </c>
      <c r="L580" s="21">
        <v>137874.79999999999</v>
      </c>
      <c r="M580" s="19" t="s">
        <v>19</v>
      </c>
      <c r="N580" s="22">
        <v>4.8</v>
      </c>
    </row>
    <row r="581" spans="1:14" x14ac:dyDescent="0.25">
      <c r="A581" s="23">
        <v>580</v>
      </c>
      <c r="B581" s="24">
        <v>42581</v>
      </c>
      <c r="C581" s="24">
        <v>42936</v>
      </c>
      <c r="D581" s="24" t="str">
        <f>IF(Operaciones!$C581-Operaciones!$B581&gt;=150,"Demorado","En Tiempo")</f>
        <v>Demorado</v>
      </c>
      <c r="E581" s="25" t="s">
        <v>23</v>
      </c>
      <c r="F581" s="25" t="s">
        <v>13</v>
      </c>
      <c r="G581" s="26">
        <v>219</v>
      </c>
      <c r="H581" s="25" t="s">
        <v>12</v>
      </c>
      <c r="I581" s="27">
        <v>64243.360000000001</v>
      </c>
      <c r="J581" s="27">
        <v>1671369</v>
      </c>
      <c r="K581" s="27">
        <v>1337095.2</v>
      </c>
      <c r="L581" s="27">
        <v>270030.44000000006</v>
      </c>
      <c r="M581" s="25" t="s">
        <v>18</v>
      </c>
      <c r="N581" s="28">
        <v>4.5999999999999996</v>
      </c>
    </row>
    <row r="582" spans="1:14" x14ac:dyDescent="0.25">
      <c r="A582" s="17">
        <v>581</v>
      </c>
      <c r="B582" s="18">
        <v>42581</v>
      </c>
      <c r="C582" s="18">
        <v>42690</v>
      </c>
      <c r="D582" s="18" t="str">
        <f>IF(Operaciones!$C582-Operaciones!$B582&gt;=150,"Demorado","En Tiempo")</f>
        <v>En Tiempo</v>
      </c>
      <c r="E582" s="19" t="s">
        <v>21</v>
      </c>
      <c r="F582" s="19" t="s">
        <v>26</v>
      </c>
      <c r="G582" s="20">
        <v>226</v>
      </c>
      <c r="H582" s="19" t="s">
        <v>12</v>
      </c>
      <c r="I582" s="21">
        <v>68972.800000000003</v>
      </c>
      <c r="J582" s="21">
        <v>1778505</v>
      </c>
      <c r="K582" s="21">
        <v>1422804</v>
      </c>
      <c r="L582" s="21">
        <v>286728.2</v>
      </c>
      <c r="M582" s="19" t="s">
        <v>17</v>
      </c>
      <c r="N582" s="22">
        <v>5</v>
      </c>
    </row>
    <row r="583" spans="1:14" x14ac:dyDescent="0.25">
      <c r="A583" s="23">
        <v>582</v>
      </c>
      <c r="B583" s="24">
        <v>42582</v>
      </c>
      <c r="C583" s="24">
        <v>42696</v>
      </c>
      <c r="D583" s="24" t="str">
        <f>IF(Operaciones!$C583-Operaciones!$B583&gt;=150,"Demorado","En Tiempo")</f>
        <v>En Tiempo</v>
      </c>
      <c r="E583" s="25" t="s">
        <v>23</v>
      </c>
      <c r="F583" s="25" t="s">
        <v>28</v>
      </c>
      <c r="G583" s="26">
        <v>286</v>
      </c>
      <c r="H583" s="25" t="s">
        <v>12</v>
      </c>
      <c r="I583" s="27">
        <v>102176.2</v>
      </c>
      <c r="J583" s="27">
        <v>2620965</v>
      </c>
      <c r="K583" s="27">
        <v>2096772</v>
      </c>
      <c r="L583" s="27">
        <v>422016.8</v>
      </c>
      <c r="M583" s="25" t="s">
        <v>17</v>
      </c>
      <c r="N583" s="28">
        <v>3.9</v>
      </c>
    </row>
    <row r="584" spans="1:14" x14ac:dyDescent="0.25">
      <c r="A584" s="17">
        <v>583</v>
      </c>
      <c r="B584" s="18">
        <v>42582</v>
      </c>
      <c r="C584" s="18">
        <v>42817</v>
      </c>
      <c r="D584" s="18" t="str">
        <f>IF(Operaciones!$C584-Operaciones!$B584&gt;=150,"Demorado","En Tiempo")</f>
        <v>Demorado</v>
      </c>
      <c r="E584" s="19" t="s">
        <v>22</v>
      </c>
      <c r="F584" s="19" t="s">
        <v>29</v>
      </c>
      <c r="G584" s="20">
        <v>291</v>
      </c>
      <c r="H584" s="19" t="s">
        <v>12</v>
      </c>
      <c r="I584" s="21">
        <v>69500.759999999995</v>
      </c>
      <c r="J584" s="21">
        <v>1804229</v>
      </c>
      <c r="K584" s="21">
        <v>1443383.2</v>
      </c>
      <c r="L584" s="21">
        <v>291345.04000000004</v>
      </c>
      <c r="M584" s="19" t="s">
        <v>15</v>
      </c>
      <c r="N584" s="22">
        <v>5</v>
      </c>
    </row>
    <row r="585" spans="1:14" x14ac:dyDescent="0.25">
      <c r="A585" s="23">
        <v>584</v>
      </c>
      <c r="B585" s="24">
        <v>42583</v>
      </c>
      <c r="C585" s="24">
        <v>42773</v>
      </c>
      <c r="D585" s="24" t="str">
        <f>IF(Operaciones!$C585-Operaciones!$B585&gt;=150,"Demorado","En Tiempo")</f>
        <v>Demorado</v>
      </c>
      <c r="E585" s="25" t="s">
        <v>20</v>
      </c>
      <c r="F585" s="25" t="s">
        <v>25</v>
      </c>
      <c r="G585" s="26">
        <v>251</v>
      </c>
      <c r="H585" s="25" t="s">
        <v>12</v>
      </c>
      <c r="I585" s="27">
        <v>42171.040000000001</v>
      </c>
      <c r="J585" s="27">
        <v>1114086</v>
      </c>
      <c r="K585" s="27">
        <v>891268.8</v>
      </c>
      <c r="L585" s="27">
        <v>180646.15999999995</v>
      </c>
      <c r="M585" s="25" t="s">
        <v>19</v>
      </c>
      <c r="N585" s="28">
        <v>3.6</v>
      </c>
    </row>
    <row r="586" spans="1:14" x14ac:dyDescent="0.25">
      <c r="A586" s="17">
        <v>585</v>
      </c>
      <c r="B586" s="18">
        <v>42583</v>
      </c>
      <c r="C586" s="18">
        <v>42770</v>
      </c>
      <c r="D586" s="18" t="str">
        <f>IF(Operaciones!$C586-Operaciones!$B586&gt;=150,"Demorado","En Tiempo")</f>
        <v>Demorado</v>
      </c>
      <c r="E586" s="19" t="s">
        <v>21</v>
      </c>
      <c r="F586" s="19" t="s">
        <v>29</v>
      </c>
      <c r="G586" s="20">
        <v>157</v>
      </c>
      <c r="H586" s="19" t="s">
        <v>12</v>
      </c>
      <c r="I586" s="21">
        <v>41237.120000000003</v>
      </c>
      <c r="J586" s="21">
        <v>1086688</v>
      </c>
      <c r="K586" s="21">
        <v>869350.40000000002</v>
      </c>
      <c r="L586" s="21">
        <v>176100.47999999998</v>
      </c>
      <c r="M586" s="19" t="s">
        <v>16</v>
      </c>
      <c r="N586" s="22">
        <v>3.6</v>
      </c>
    </row>
    <row r="587" spans="1:14" x14ac:dyDescent="0.25">
      <c r="A587" s="23">
        <v>586</v>
      </c>
      <c r="B587" s="24">
        <v>42583</v>
      </c>
      <c r="C587" s="24">
        <v>42817</v>
      </c>
      <c r="D587" s="24" t="str">
        <f>IF(Operaciones!$C587-Operaciones!$B587&gt;=150,"Demorado","En Tiempo")</f>
        <v>Demorado</v>
      </c>
      <c r="E587" s="25" t="s">
        <v>21</v>
      </c>
      <c r="F587" s="25" t="s">
        <v>28</v>
      </c>
      <c r="G587" s="26">
        <v>72</v>
      </c>
      <c r="H587" s="25" t="s">
        <v>11</v>
      </c>
      <c r="I587" s="27">
        <v>23367.84</v>
      </c>
      <c r="J587" s="27">
        <v>650406</v>
      </c>
      <c r="K587" s="27">
        <v>520324.8</v>
      </c>
      <c r="L587" s="27">
        <v>106713.36000000002</v>
      </c>
      <c r="M587" s="25" t="s">
        <v>18</v>
      </c>
      <c r="N587" s="28">
        <v>3.8</v>
      </c>
    </row>
    <row r="588" spans="1:14" x14ac:dyDescent="0.25">
      <c r="A588" s="17">
        <v>587</v>
      </c>
      <c r="B588" s="18">
        <v>42584</v>
      </c>
      <c r="C588" s="18">
        <v>42918</v>
      </c>
      <c r="D588" s="18" t="str">
        <f>IF(Operaciones!$C588-Operaciones!$B588&gt;=150,"Demorado","En Tiempo")</f>
        <v>Demorado</v>
      </c>
      <c r="E588" s="19" t="s">
        <v>21</v>
      </c>
      <c r="F588" s="19" t="s">
        <v>29</v>
      </c>
      <c r="G588" s="20">
        <v>177</v>
      </c>
      <c r="H588" s="19" t="s">
        <v>12</v>
      </c>
      <c r="I588" s="21">
        <v>50428.76</v>
      </c>
      <c r="J588" s="21">
        <v>1322829</v>
      </c>
      <c r="K588" s="21">
        <v>1058263.2</v>
      </c>
      <c r="L588" s="21">
        <v>214137.04000000004</v>
      </c>
      <c r="M588" s="19" t="s">
        <v>16</v>
      </c>
      <c r="N588" s="22">
        <v>4</v>
      </c>
    </row>
    <row r="589" spans="1:14" x14ac:dyDescent="0.25">
      <c r="A589" s="23">
        <v>588</v>
      </c>
      <c r="B589" s="24">
        <v>42584</v>
      </c>
      <c r="C589" s="24">
        <v>42802</v>
      </c>
      <c r="D589" s="24" t="str">
        <f>IF(Operaciones!$C589-Operaciones!$B589&gt;=150,"Demorado","En Tiempo")</f>
        <v>Demorado</v>
      </c>
      <c r="E589" s="25" t="s">
        <v>21</v>
      </c>
      <c r="F589" s="25" t="s">
        <v>25</v>
      </c>
      <c r="G589" s="26">
        <v>50</v>
      </c>
      <c r="H589" s="25" t="s">
        <v>11</v>
      </c>
      <c r="I589" s="27">
        <v>17629.72</v>
      </c>
      <c r="J589" s="27">
        <v>505653</v>
      </c>
      <c r="K589" s="27">
        <v>404522.4</v>
      </c>
      <c r="L589" s="27">
        <v>83500.879999999976</v>
      </c>
      <c r="M589" s="25" t="s">
        <v>15</v>
      </c>
      <c r="N589" s="28">
        <v>3.9</v>
      </c>
    </row>
    <row r="590" spans="1:14" x14ac:dyDescent="0.25">
      <c r="A590" s="17">
        <v>589</v>
      </c>
      <c r="B590" s="18">
        <v>42584</v>
      </c>
      <c r="C590" s="18">
        <v>42903</v>
      </c>
      <c r="D590" s="18" t="str">
        <f>IF(Operaciones!$C590-Operaciones!$B590&gt;=150,"Demorado","En Tiempo")</f>
        <v>Demorado</v>
      </c>
      <c r="E590" s="19" t="s">
        <v>20</v>
      </c>
      <c r="F590" s="19" t="s">
        <v>13</v>
      </c>
      <c r="G590" s="20">
        <v>132</v>
      </c>
      <c r="H590" s="19" t="s">
        <v>12</v>
      </c>
      <c r="I590" s="21">
        <v>53766.44</v>
      </c>
      <c r="J590" s="21">
        <v>1409171</v>
      </c>
      <c r="K590" s="21">
        <v>1127336.8</v>
      </c>
      <c r="L590" s="21">
        <v>228067.75999999995</v>
      </c>
      <c r="M590" s="19" t="s">
        <v>14</v>
      </c>
      <c r="N590" s="22">
        <v>4.3</v>
      </c>
    </row>
    <row r="591" spans="1:14" x14ac:dyDescent="0.25">
      <c r="A591" s="23">
        <v>590</v>
      </c>
      <c r="B591" s="24">
        <v>42585</v>
      </c>
      <c r="C591" s="24">
        <v>42810</v>
      </c>
      <c r="D591" s="24" t="str">
        <f>IF(Operaciones!$C591-Operaciones!$B591&gt;=150,"Demorado","En Tiempo")</f>
        <v>Demorado</v>
      </c>
      <c r="E591" s="25" t="s">
        <v>21</v>
      </c>
      <c r="F591" s="25" t="s">
        <v>13</v>
      </c>
      <c r="G591" s="26">
        <v>89</v>
      </c>
      <c r="H591" s="25" t="s">
        <v>11</v>
      </c>
      <c r="I591" s="27">
        <v>24037.8</v>
      </c>
      <c r="J591" s="27">
        <v>664055</v>
      </c>
      <c r="K591" s="27">
        <v>531244</v>
      </c>
      <c r="L591" s="27">
        <v>108773.2</v>
      </c>
      <c r="M591" s="25" t="s">
        <v>14</v>
      </c>
      <c r="N591" s="28">
        <v>3.6</v>
      </c>
    </row>
    <row r="592" spans="1:14" x14ac:dyDescent="0.25">
      <c r="A592" s="17">
        <v>591</v>
      </c>
      <c r="B592" s="18">
        <v>42585</v>
      </c>
      <c r="C592" s="18">
        <v>42825</v>
      </c>
      <c r="D592" s="18" t="str">
        <f>IF(Operaciones!$C592-Operaciones!$B592&gt;=150,"Demorado","En Tiempo")</f>
        <v>Demorado</v>
      </c>
      <c r="E592" s="19" t="s">
        <v>22</v>
      </c>
      <c r="F592" s="19" t="s">
        <v>13</v>
      </c>
      <c r="G592" s="20">
        <v>43</v>
      </c>
      <c r="H592" s="19" t="s">
        <v>11</v>
      </c>
      <c r="I592" s="21">
        <v>16327.48</v>
      </c>
      <c r="J592" s="21">
        <v>472197</v>
      </c>
      <c r="K592" s="21">
        <v>377757.6</v>
      </c>
      <c r="L592" s="21">
        <v>78111.920000000027</v>
      </c>
      <c r="M592" s="19" t="s">
        <v>19</v>
      </c>
      <c r="N592" s="22">
        <v>4.4000000000000004</v>
      </c>
    </row>
    <row r="593" spans="1:14" x14ac:dyDescent="0.25">
      <c r="A593" s="23">
        <v>592</v>
      </c>
      <c r="B593" s="24">
        <v>42585</v>
      </c>
      <c r="C593" s="24">
        <v>42856</v>
      </c>
      <c r="D593" s="24" t="str">
        <f>IF(Operaciones!$C593-Operaciones!$B593&gt;=150,"Demorado","En Tiempo")</f>
        <v>Demorado</v>
      </c>
      <c r="E593" s="25" t="s">
        <v>23</v>
      </c>
      <c r="F593" s="25" t="s">
        <v>27</v>
      </c>
      <c r="G593" s="26">
        <v>142</v>
      </c>
      <c r="H593" s="25" t="s">
        <v>12</v>
      </c>
      <c r="I593" s="27">
        <v>39318.199999999997</v>
      </c>
      <c r="J593" s="27">
        <v>1036115</v>
      </c>
      <c r="K593" s="27">
        <v>828892</v>
      </c>
      <c r="L593" s="27">
        <v>167904.8</v>
      </c>
      <c r="M593" s="25" t="s">
        <v>15</v>
      </c>
      <c r="N593" s="28">
        <v>4.2</v>
      </c>
    </row>
    <row r="594" spans="1:14" x14ac:dyDescent="0.25">
      <c r="A594" s="17">
        <v>593</v>
      </c>
      <c r="B594" s="18">
        <v>42586</v>
      </c>
      <c r="C594" s="18">
        <v>42909</v>
      </c>
      <c r="D594" s="18" t="str">
        <f>IF(Operaciones!$C594-Operaciones!$B594&gt;=150,"Demorado","En Tiempo")</f>
        <v>Demorado</v>
      </c>
      <c r="E594" s="19" t="s">
        <v>21</v>
      </c>
      <c r="F594" s="19" t="s">
        <v>25</v>
      </c>
      <c r="G594" s="20">
        <v>206</v>
      </c>
      <c r="H594" s="19" t="s">
        <v>12</v>
      </c>
      <c r="I594" s="21">
        <v>48574.96</v>
      </c>
      <c r="J594" s="21">
        <v>1271459</v>
      </c>
      <c r="K594" s="21">
        <v>1017167.2</v>
      </c>
      <c r="L594" s="21">
        <v>205716.84000000005</v>
      </c>
      <c r="M594" s="19" t="s">
        <v>14</v>
      </c>
      <c r="N594" s="22">
        <v>4.7</v>
      </c>
    </row>
    <row r="595" spans="1:14" x14ac:dyDescent="0.25">
      <c r="A595" s="23">
        <v>594</v>
      </c>
      <c r="B595" s="24">
        <v>42586</v>
      </c>
      <c r="C595" s="24">
        <v>42915</v>
      </c>
      <c r="D595" s="24" t="str">
        <f>IF(Operaciones!$C595-Operaciones!$B595&gt;=150,"Demorado","En Tiempo")</f>
        <v>Demorado</v>
      </c>
      <c r="E595" s="25" t="s">
        <v>20</v>
      </c>
      <c r="F595" s="25" t="s">
        <v>25</v>
      </c>
      <c r="G595" s="26">
        <v>168</v>
      </c>
      <c r="H595" s="25" t="s">
        <v>12</v>
      </c>
      <c r="I595" s="27">
        <v>45024.44</v>
      </c>
      <c r="J595" s="27">
        <v>1184921</v>
      </c>
      <c r="K595" s="27">
        <v>947936.8</v>
      </c>
      <c r="L595" s="27">
        <v>191959.75999999995</v>
      </c>
      <c r="M595" s="25" t="s">
        <v>15</v>
      </c>
      <c r="N595" s="28">
        <v>5</v>
      </c>
    </row>
    <row r="596" spans="1:14" x14ac:dyDescent="0.25">
      <c r="A596" s="17">
        <v>595</v>
      </c>
      <c r="B596" s="18">
        <v>42586</v>
      </c>
      <c r="C596" s="18">
        <v>42840</v>
      </c>
      <c r="D596" s="18" t="str">
        <f>IF(Operaciones!$C596-Operaciones!$B596&gt;=150,"Demorado","En Tiempo")</f>
        <v>Demorado</v>
      </c>
      <c r="E596" s="19" t="s">
        <v>21</v>
      </c>
      <c r="F596" s="19" t="s">
        <v>24</v>
      </c>
      <c r="G596" s="20">
        <v>258</v>
      </c>
      <c r="H596" s="19" t="s">
        <v>12</v>
      </c>
      <c r="I596" s="21">
        <v>52876.92</v>
      </c>
      <c r="J596" s="21">
        <v>1380283</v>
      </c>
      <c r="K596" s="21">
        <v>1104226.3999999999</v>
      </c>
      <c r="L596" s="21">
        <v>223179.68000000011</v>
      </c>
      <c r="M596" s="19" t="s">
        <v>17</v>
      </c>
      <c r="N596" s="22">
        <v>5</v>
      </c>
    </row>
    <row r="597" spans="1:14" x14ac:dyDescent="0.25">
      <c r="A597" s="23">
        <v>596</v>
      </c>
      <c r="B597" s="24">
        <v>42586</v>
      </c>
      <c r="C597" s="24">
        <v>42939</v>
      </c>
      <c r="D597" s="24" t="str">
        <f>IF(Operaciones!$C597-Operaciones!$B597&gt;=150,"Demorado","En Tiempo")</f>
        <v>Demorado</v>
      </c>
      <c r="E597" s="25" t="s">
        <v>22</v>
      </c>
      <c r="F597" s="25" t="s">
        <v>27</v>
      </c>
      <c r="G597" s="26">
        <v>58</v>
      </c>
      <c r="H597" s="25" t="s">
        <v>11</v>
      </c>
      <c r="I597" s="27">
        <v>13598.4</v>
      </c>
      <c r="J597" s="27">
        <v>394845</v>
      </c>
      <c r="K597" s="27">
        <v>315876</v>
      </c>
      <c r="L597" s="27">
        <v>65370.6</v>
      </c>
      <c r="M597" s="25" t="s">
        <v>19</v>
      </c>
      <c r="N597" s="28">
        <v>4.7</v>
      </c>
    </row>
    <row r="598" spans="1:14" x14ac:dyDescent="0.25">
      <c r="A598" s="17">
        <v>597</v>
      </c>
      <c r="B598" s="18">
        <v>42587</v>
      </c>
      <c r="C598" s="18">
        <v>42809</v>
      </c>
      <c r="D598" s="18" t="str">
        <f>IF(Operaciones!$C598-Operaciones!$B598&gt;=150,"Demorado","En Tiempo")</f>
        <v>Demorado</v>
      </c>
      <c r="E598" s="19" t="s">
        <v>20</v>
      </c>
      <c r="F598" s="19" t="s">
        <v>27</v>
      </c>
      <c r="G598" s="20">
        <v>67</v>
      </c>
      <c r="H598" s="19" t="s">
        <v>11</v>
      </c>
      <c r="I598" s="21">
        <v>12251.4</v>
      </c>
      <c r="J598" s="21">
        <v>360245</v>
      </c>
      <c r="K598" s="21">
        <v>288196</v>
      </c>
      <c r="L598" s="21">
        <v>59797.599999999999</v>
      </c>
      <c r="M598" s="19" t="s">
        <v>18</v>
      </c>
      <c r="N598" s="22">
        <v>3.7</v>
      </c>
    </row>
    <row r="599" spans="1:14" x14ac:dyDescent="0.25">
      <c r="A599" s="23">
        <v>598</v>
      </c>
      <c r="B599" s="24">
        <v>42588</v>
      </c>
      <c r="C599" s="24">
        <v>42857</v>
      </c>
      <c r="D599" s="24" t="str">
        <f>IF(Operaciones!$C599-Operaciones!$B599&gt;=150,"Demorado","En Tiempo")</f>
        <v>Demorado</v>
      </c>
      <c r="E599" s="25" t="s">
        <v>22</v>
      </c>
      <c r="F599" s="25" t="s">
        <v>13</v>
      </c>
      <c r="G599" s="26">
        <v>91</v>
      </c>
      <c r="H599" s="25" t="s">
        <v>11</v>
      </c>
      <c r="I599" s="27">
        <v>28210.240000000002</v>
      </c>
      <c r="J599" s="27">
        <v>771941</v>
      </c>
      <c r="K599" s="27">
        <v>617552.80000000005</v>
      </c>
      <c r="L599" s="27">
        <v>126177.95999999995</v>
      </c>
      <c r="M599" s="25" t="s">
        <v>18</v>
      </c>
      <c r="N599" s="28">
        <v>4.9000000000000004</v>
      </c>
    </row>
    <row r="600" spans="1:14" x14ac:dyDescent="0.25">
      <c r="A600" s="17">
        <v>599</v>
      </c>
      <c r="B600" s="18">
        <v>42590</v>
      </c>
      <c r="C600" s="18">
        <v>42816</v>
      </c>
      <c r="D600" s="18" t="str">
        <f>IF(Operaciones!$C600-Operaciones!$B600&gt;=150,"Demorado","En Tiempo")</f>
        <v>Demorado</v>
      </c>
      <c r="E600" s="19" t="s">
        <v>20</v>
      </c>
      <c r="F600" s="19" t="s">
        <v>27</v>
      </c>
      <c r="G600" s="20">
        <v>69</v>
      </c>
      <c r="H600" s="19" t="s">
        <v>11</v>
      </c>
      <c r="I600" s="21">
        <v>28445.72</v>
      </c>
      <c r="J600" s="21">
        <v>775053</v>
      </c>
      <c r="K600" s="21">
        <v>620042.4</v>
      </c>
      <c r="L600" s="21">
        <v>126564.87999999998</v>
      </c>
      <c r="M600" s="19" t="s">
        <v>16</v>
      </c>
      <c r="N600" s="22">
        <v>4.2</v>
      </c>
    </row>
    <row r="601" spans="1:14" x14ac:dyDescent="0.25">
      <c r="A601" s="23">
        <v>600</v>
      </c>
      <c r="B601" s="24">
        <v>42590</v>
      </c>
      <c r="C601" s="24">
        <v>42764</v>
      </c>
      <c r="D601" s="24" t="str">
        <f>IF(Operaciones!$C601-Operaciones!$B601&gt;=150,"Demorado","En Tiempo")</f>
        <v>Demorado</v>
      </c>
      <c r="E601" s="25" t="s">
        <v>20</v>
      </c>
      <c r="F601" s="25" t="s">
        <v>29</v>
      </c>
      <c r="G601" s="26">
        <v>286</v>
      </c>
      <c r="H601" s="25" t="s">
        <v>12</v>
      </c>
      <c r="I601" s="27">
        <v>50434.84</v>
      </c>
      <c r="J601" s="27">
        <v>1312131</v>
      </c>
      <c r="K601" s="27">
        <v>1049704.8</v>
      </c>
      <c r="L601" s="27">
        <v>211991.35999999996</v>
      </c>
      <c r="M601" s="25" t="s">
        <v>15</v>
      </c>
      <c r="N601" s="28">
        <v>4.5999999999999996</v>
      </c>
    </row>
    <row r="602" spans="1:14" x14ac:dyDescent="0.25">
      <c r="A602" s="17">
        <v>601</v>
      </c>
      <c r="B602" s="18">
        <v>42590</v>
      </c>
      <c r="C602" s="18">
        <v>42909</v>
      </c>
      <c r="D602" s="18" t="str">
        <f>IF(Operaciones!$C602-Operaciones!$B602&gt;=150,"Demorado","En Tiempo")</f>
        <v>Demorado</v>
      </c>
      <c r="E602" s="19" t="s">
        <v>23</v>
      </c>
      <c r="F602" s="19" t="s">
        <v>13</v>
      </c>
      <c r="G602" s="20">
        <v>142</v>
      </c>
      <c r="H602" s="19" t="s">
        <v>12</v>
      </c>
      <c r="I602" s="21">
        <v>35744.28</v>
      </c>
      <c r="J602" s="21">
        <v>956117</v>
      </c>
      <c r="K602" s="21">
        <v>764893.6</v>
      </c>
      <c r="L602" s="21">
        <v>155479.12000000002</v>
      </c>
      <c r="M602" s="19" t="s">
        <v>19</v>
      </c>
      <c r="N602" s="22">
        <v>4.5999999999999996</v>
      </c>
    </row>
    <row r="603" spans="1:14" x14ac:dyDescent="0.25">
      <c r="A603" s="23">
        <v>602</v>
      </c>
      <c r="B603" s="24">
        <v>42591</v>
      </c>
      <c r="C603" s="24">
        <v>42943</v>
      </c>
      <c r="D603" s="24" t="str">
        <f>IF(Operaciones!$C603-Operaciones!$B603&gt;=150,"Demorado","En Tiempo")</f>
        <v>Demorado</v>
      </c>
      <c r="E603" s="25" t="s">
        <v>22</v>
      </c>
      <c r="F603" s="25" t="s">
        <v>27</v>
      </c>
      <c r="G603" s="26">
        <v>220</v>
      </c>
      <c r="H603" s="25" t="s">
        <v>12</v>
      </c>
      <c r="I603" s="27">
        <v>47702.52</v>
      </c>
      <c r="J603" s="27">
        <v>1255248</v>
      </c>
      <c r="K603" s="27">
        <v>1004198.4</v>
      </c>
      <c r="L603" s="27">
        <v>203347.08</v>
      </c>
      <c r="M603" s="25" t="s">
        <v>16</v>
      </c>
      <c r="N603" s="28">
        <v>3.7</v>
      </c>
    </row>
    <row r="604" spans="1:14" x14ac:dyDescent="0.25">
      <c r="A604" s="17">
        <v>603</v>
      </c>
      <c r="B604" s="18">
        <v>42591</v>
      </c>
      <c r="C604" s="18">
        <v>42878</v>
      </c>
      <c r="D604" s="18" t="str">
        <f>IF(Operaciones!$C604-Operaciones!$B604&gt;=150,"Demorado","En Tiempo")</f>
        <v>Demorado</v>
      </c>
      <c r="E604" s="19" t="s">
        <v>22</v>
      </c>
      <c r="F604" s="19" t="s">
        <v>25</v>
      </c>
      <c r="G604" s="20">
        <v>170</v>
      </c>
      <c r="H604" s="19" t="s">
        <v>12</v>
      </c>
      <c r="I604" s="21">
        <v>55675.28</v>
      </c>
      <c r="J604" s="21">
        <v>1444667</v>
      </c>
      <c r="K604" s="21">
        <v>1155733.6000000001</v>
      </c>
      <c r="L604" s="21">
        <v>233258.11999999991</v>
      </c>
      <c r="M604" s="19" t="s">
        <v>17</v>
      </c>
      <c r="N604" s="22">
        <v>5</v>
      </c>
    </row>
    <row r="605" spans="1:14" x14ac:dyDescent="0.25">
      <c r="A605" s="23">
        <v>604</v>
      </c>
      <c r="B605" s="24">
        <v>42592</v>
      </c>
      <c r="C605" s="24">
        <v>42950</v>
      </c>
      <c r="D605" s="24" t="str">
        <f>IF(Operaciones!$C605-Operaciones!$B605&gt;=150,"Demorado","En Tiempo")</f>
        <v>Demorado</v>
      </c>
      <c r="E605" s="25" t="s">
        <v>21</v>
      </c>
      <c r="F605" s="25" t="s">
        <v>24</v>
      </c>
      <c r="G605" s="26">
        <v>145</v>
      </c>
      <c r="H605" s="25" t="s">
        <v>11</v>
      </c>
      <c r="I605" s="27">
        <v>27000.92</v>
      </c>
      <c r="J605" s="27">
        <v>740808</v>
      </c>
      <c r="K605" s="27">
        <v>592646.40000000002</v>
      </c>
      <c r="L605" s="27">
        <v>121160.67999999998</v>
      </c>
      <c r="M605" s="25" t="s">
        <v>19</v>
      </c>
      <c r="N605" s="28">
        <v>3.9</v>
      </c>
    </row>
    <row r="606" spans="1:14" x14ac:dyDescent="0.25">
      <c r="A606" s="17">
        <v>605</v>
      </c>
      <c r="B606" s="18">
        <v>42592</v>
      </c>
      <c r="C606" s="18">
        <v>42911</v>
      </c>
      <c r="D606" s="18" t="str">
        <f>IF(Operaciones!$C606-Operaciones!$B606&gt;=150,"Demorado","En Tiempo")</f>
        <v>Demorado</v>
      </c>
      <c r="E606" s="19" t="s">
        <v>22</v>
      </c>
      <c r="F606" s="19" t="s">
        <v>24</v>
      </c>
      <c r="G606" s="20">
        <v>209</v>
      </c>
      <c r="H606" s="19" t="s">
        <v>12</v>
      </c>
      <c r="I606" s="21">
        <v>71679.56</v>
      </c>
      <c r="J606" s="21">
        <v>1853749</v>
      </c>
      <c r="K606" s="21">
        <v>1482999.2</v>
      </c>
      <c r="L606" s="21">
        <v>299070.24000000005</v>
      </c>
      <c r="M606" s="19" t="s">
        <v>18</v>
      </c>
      <c r="N606" s="22">
        <v>4.5</v>
      </c>
    </row>
    <row r="607" spans="1:14" x14ac:dyDescent="0.25">
      <c r="A607" s="23">
        <v>606</v>
      </c>
      <c r="B607" s="24">
        <v>42592</v>
      </c>
      <c r="C607" s="24">
        <v>42799</v>
      </c>
      <c r="D607" s="24" t="str">
        <f>IF(Operaciones!$C607-Operaciones!$B607&gt;=150,"Demorado","En Tiempo")</f>
        <v>Demorado</v>
      </c>
      <c r="E607" s="25" t="s">
        <v>22</v>
      </c>
      <c r="F607" s="25" t="s">
        <v>27</v>
      </c>
      <c r="G607" s="26">
        <v>39</v>
      </c>
      <c r="H607" s="25" t="s">
        <v>11</v>
      </c>
      <c r="I607" s="27">
        <v>13192.6</v>
      </c>
      <c r="J607" s="27">
        <v>397250</v>
      </c>
      <c r="K607" s="27">
        <v>317800</v>
      </c>
      <c r="L607" s="27">
        <v>66257.399999999994</v>
      </c>
      <c r="M607" s="25" t="s">
        <v>18</v>
      </c>
      <c r="N607" s="28">
        <v>4.7</v>
      </c>
    </row>
    <row r="608" spans="1:14" x14ac:dyDescent="0.25">
      <c r="A608" s="17">
        <v>607</v>
      </c>
      <c r="B608" s="18">
        <v>42592</v>
      </c>
      <c r="C608" s="18">
        <v>42788</v>
      </c>
      <c r="D608" s="18" t="str">
        <f>IF(Operaciones!$C608-Operaciones!$B608&gt;=150,"Demorado","En Tiempo")</f>
        <v>Demorado</v>
      </c>
      <c r="E608" s="19" t="s">
        <v>21</v>
      </c>
      <c r="F608" s="19" t="s">
        <v>13</v>
      </c>
      <c r="G608" s="20">
        <v>42</v>
      </c>
      <c r="H608" s="19" t="s">
        <v>11</v>
      </c>
      <c r="I608" s="21">
        <v>15580.76</v>
      </c>
      <c r="J608" s="21">
        <v>454504</v>
      </c>
      <c r="K608" s="21">
        <v>363603.20000000001</v>
      </c>
      <c r="L608" s="21">
        <v>75320.039999999994</v>
      </c>
      <c r="M608" s="19" t="s">
        <v>15</v>
      </c>
      <c r="N608" s="22">
        <v>3.9</v>
      </c>
    </row>
    <row r="609" spans="1:14" x14ac:dyDescent="0.25">
      <c r="A609" s="23">
        <v>608</v>
      </c>
      <c r="B609" s="24">
        <v>42593</v>
      </c>
      <c r="C609" s="24">
        <v>42867</v>
      </c>
      <c r="D609" s="24" t="str">
        <f>IF(Operaciones!$C609-Operaciones!$B609&gt;=150,"Demorado","En Tiempo")</f>
        <v>Demorado</v>
      </c>
      <c r="E609" s="25" t="s">
        <v>23</v>
      </c>
      <c r="F609" s="25" t="s">
        <v>25</v>
      </c>
      <c r="G609" s="26">
        <v>205</v>
      </c>
      <c r="H609" s="25" t="s">
        <v>12</v>
      </c>
      <c r="I609" s="27">
        <v>43763.8</v>
      </c>
      <c r="J609" s="27">
        <v>1154105</v>
      </c>
      <c r="K609" s="27">
        <v>923284</v>
      </c>
      <c r="L609" s="27">
        <v>187057.2</v>
      </c>
      <c r="M609" s="25" t="s">
        <v>14</v>
      </c>
      <c r="N609" s="28">
        <v>4.3</v>
      </c>
    </row>
    <row r="610" spans="1:14" x14ac:dyDescent="0.25">
      <c r="A610" s="17">
        <v>609</v>
      </c>
      <c r="B610" s="18">
        <v>42593</v>
      </c>
      <c r="C610" s="18">
        <v>42692</v>
      </c>
      <c r="D610" s="18" t="str">
        <f>IF(Operaciones!$C610-Operaciones!$B610&gt;=150,"Demorado","En Tiempo")</f>
        <v>En Tiempo</v>
      </c>
      <c r="E610" s="19" t="s">
        <v>20</v>
      </c>
      <c r="F610" s="19" t="s">
        <v>29</v>
      </c>
      <c r="G610" s="20">
        <v>283</v>
      </c>
      <c r="H610" s="19" t="s">
        <v>12</v>
      </c>
      <c r="I610" s="21">
        <v>70820.2</v>
      </c>
      <c r="J610" s="21">
        <v>1827365</v>
      </c>
      <c r="K610" s="21">
        <v>1461892</v>
      </c>
      <c r="L610" s="21">
        <v>294652.79999999999</v>
      </c>
      <c r="M610" s="19" t="s">
        <v>15</v>
      </c>
      <c r="N610" s="22">
        <v>3.7</v>
      </c>
    </row>
    <row r="611" spans="1:14" x14ac:dyDescent="0.25">
      <c r="A611" s="23">
        <v>610</v>
      </c>
      <c r="B611" s="24">
        <v>42593</v>
      </c>
      <c r="C611" s="24">
        <v>42758</v>
      </c>
      <c r="D611" s="24" t="str">
        <f>IF(Operaciones!$C611-Operaciones!$B611&gt;=150,"Demorado","En Tiempo")</f>
        <v>Demorado</v>
      </c>
      <c r="E611" s="25" t="s">
        <v>21</v>
      </c>
      <c r="F611" s="25" t="s">
        <v>28</v>
      </c>
      <c r="G611" s="26">
        <v>121</v>
      </c>
      <c r="H611" s="25" t="s">
        <v>12</v>
      </c>
      <c r="I611" s="27">
        <v>41472.800000000003</v>
      </c>
      <c r="J611" s="27">
        <v>1095030</v>
      </c>
      <c r="K611" s="27">
        <v>876024</v>
      </c>
      <c r="L611" s="27">
        <v>177533.2</v>
      </c>
      <c r="M611" s="25" t="s">
        <v>16</v>
      </c>
      <c r="N611" s="28">
        <v>4.0999999999999996</v>
      </c>
    </row>
    <row r="612" spans="1:14" x14ac:dyDescent="0.25">
      <c r="A612" s="17">
        <v>611</v>
      </c>
      <c r="B612" s="18">
        <v>42593</v>
      </c>
      <c r="C612" s="18">
        <v>42907</v>
      </c>
      <c r="D612" s="18" t="str">
        <f>IF(Operaciones!$C612-Operaciones!$B612&gt;=150,"Demorado","En Tiempo")</f>
        <v>Demorado</v>
      </c>
      <c r="E612" s="19" t="s">
        <v>23</v>
      </c>
      <c r="F612" s="19" t="s">
        <v>13</v>
      </c>
      <c r="G612" s="20">
        <v>291</v>
      </c>
      <c r="H612" s="19" t="s">
        <v>12</v>
      </c>
      <c r="I612" s="21">
        <v>105523.44</v>
      </c>
      <c r="J612" s="21">
        <v>2695421</v>
      </c>
      <c r="K612" s="21">
        <v>2156336.7999999998</v>
      </c>
      <c r="L612" s="21">
        <v>433560.76000000018</v>
      </c>
      <c r="M612" s="19" t="s">
        <v>19</v>
      </c>
      <c r="N612" s="22">
        <v>3.8</v>
      </c>
    </row>
    <row r="613" spans="1:14" x14ac:dyDescent="0.25">
      <c r="A613" s="23">
        <v>612</v>
      </c>
      <c r="B613" s="24">
        <v>42593</v>
      </c>
      <c r="C613" s="24">
        <v>42861</v>
      </c>
      <c r="D613" s="24" t="str">
        <f>IF(Operaciones!$C613-Operaciones!$B613&gt;=150,"Demorado","En Tiempo")</f>
        <v>Demorado</v>
      </c>
      <c r="E613" s="25" t="s">
        <v>20</v>
      </c>
      <c r="F613" s="25" t="s">
        <v>25</v>
      </c>
      <c r="G613" s="26">
        <v>86</v>
      </c>
      <c r="H613" s="25" t="s">
        <v>12</v>
      </c>
      <c r="I613" s="27">
        <v>33941.760000000002</v>
      </c>
      <c r="J613" s="27">
        <v>915729</v>
      </c>
      <c r="K613" s="27">
        <v>732583.2</v>
      </c>
      <c r="L613" s="27">
        <v>149204.04000000004</v>
      </c>
      <c r="M613" s="25" t="s">
        <v>16</v>
      </c>
      <c r="N613" s="28">
        <v>3.6</v>
      </c>
    </row>
    <row r="614" spans="1:14" x14ac:dyDescent="0.25">
      <c r="A614" s="17">
        <v>613</v>
      </c>
      <c r="B614" s="18">
        <v>42593</v>
      </c>
      <c r="C614" s="18">
        <v>42693</v>
      </c>
      <c r="D614" s="18" t="str">
        <f>IF(Operaciones!$C614-Operaciones!$B614&gt;=150,"Demorado","En Tiempo")</f>
        <v>En Tiempo</v>
      </c>
      <c r="E614" s="19" t="s">
        <v>23</v>
      </c>
      <c r="F614" s="19" t="s">
        <v>25</v>
      </c>
      <c r="G614" s="20">
        <v>221</v>
      </c>
      <c r="H614" s="19" t="s">
        <v>12</v>
      </c>
      <c r="I614" s="21">
        <v>74529</v>
      </c>
      <c r="J614" s="21">
        <v>1915685</v>
      </c>
      <c r="K614" s="21">
        <v>1532548</v>
      </c>
      <c r="L614" s="21">
        <v>308608</v>
      </c>
      <c r="M614" s="19" t="s">
        <v>15</v>
      </c>
      <c r="N614" s="22">
        <v>4.5</v>
      </c>
    </row>
    <row r="615" spans="1:14" x14ac:dyDescent="0.25">
      <c r="A615" s="23">
        <v>614</v>
      </c>
      <c r="B615" s="24">
        <v>42594</v>
      </c>
      <c r="C615" s="24">
        <v>42763</v>
      </c>
      <c r="D615" s="24" t="str">
        <f>IF(Operaciones!$C615-Operaciones!$B615&gt;=150,"Demorado","En Tiempo")</f>
        <v>Demorado</v>
      </c>
      <c r="E615" s="25" t="s">
        <v>23</v>
      </c>
      <c r="F615" s="25" t="s">
        <v>24</v>
      </c>
      <c r="G615" s="26">
        <v>235</v>
      </c>
      <c r="H615" s="25" t="s">
        <v>12</v>
      </c>
      <c r="I615" s="27">
        <v>42359.199999999997</v>
      </c>
      <c r="J615" s="27">
        <v>1122190</v>
      </c>
      <c r="K615" s="27">
        <v>897752</v>
      </c>
      <c r="L615" s="27">
        <v>182078.8</v>
      </c>
      <c r="M615" s="25" t="s">
        <v>15</v>
      </c>
      <c r="N615" s="28">
        <v>3.8</v>
      </c>
    </row>
    <row r="616" spans="1:14" x14ac:dyDescent="0.25">
      <c r="A616" s="17">
        <v>615</v>
      </c>
      <c r="B616" s="18">
        <v>42594</v>
      </c>
      <c r="C616" s="18">
        <v>42832</v>
      </c>
      <c r="D616" s="18" t="str">
        <f>IF(Operaciones!$C616-Operaciones!$B616&gt;=150,"Demorado","En Tiempo")</f>
        <v>Demorado</v>
      </c>
      <c r="E616" s="19" t="s">
        <v>23</v>
      </c>
      <c r="F616" s="19" t="s">
        <v>26</v>
      </c>
      <c r="G616" s="20">
        <v>278</v>
      </c>
      <c r="H616" s="19" t="s">
        <v>12</v>
      </c>
      <c r="I616" s="21">
        <v>79104.800000000003</v>
      </c>
      <c r="J616" s="21">
        <v>2028805</v>
      </c>
      <c r="K616" s="21">
        <v>1623044</v>
      </c>
      <c r="L616" s="21">
        <v>326656.2</v>
      </c>
      <c r="M616" s="19" t="s">
        <v>18</v>
      </c>
      <c r="N616" s="22">
        <v>4.5999999999999996</v>
      </c>
    </row>
    <row r="617" spans="1:14" x14ac:dyDescent="0.25">
      <c r="A617" s="23">
        <v>616</v>
      </c>
      <c r="B617" s="24">
        <v>42594</v>
      </c>
      <c r="C617" s="24">
        <v>42838</v>
      </c>
      <c r="D617" s="24" t="str">
        <f>IF(Operaciones!$C617-Operaciones!$B617&gt;=150,"Demorado","En Tiempo")</f>
        <v>Demorado</v>
      </c>
      <c r="E617" s="25" t="s">
        <v>23</v>
      </c>
      <c r="F617" s="25" t="s">
        <v>24</v>
      </c>
      <c r="G617" s="26">
        <v>228</v>
      </c>
      <c r="H617" s="25" t="s">
        <v>12</v>
      </c>
      <c r="I617" s="27">
        <v>48301.16</v>
      </c>
      <c r="J617" s="27">
        <v>1274414</v>
      </c>
      <c r="K617" s="27">
        <v>1019531.2</v>
      </c>
      <c r="L617" s="27">
        <v>206581.64000000004</v>
      </c>
      <c r="M617" s="25" t="s">
        <v>19</v>
      </c>
      <c r="N617" s="28">
        <v>4.9000000000000004</v>
      </c>
    </row>
    <row r="618" spans="1:14" x14ac:dyDescent="0.25">
      <c r="A618" s="17">
        <v>617</v>
      </c>
      <c r="B618" s="18">
        <v>42595</v>
      </c>
      <c r="C618" s="18">
        <v>42762</v>
      </c>
      <c r="D618" s="18" t="str">
        <f>IF(Operaciones!$C618-Operaciones!$B618&gt;=150,"Demorado","En Tiempo")</f>
        <v>Demorado</v>
      </c>
      <c r="E618" s="19" t="s">
        <v>21</v>
      </c>
      <c r="F618" s="19" t="s">
        <v>27</v>
      </c>
      <c r="G618" s="20">
        <v>168</v>
      </c>
      <c r="H618" s="19" t="s">
        <v>12</v>
      </c>
      <c r="I618" s="21">
        <v>50567.199999999997</v>
      </c>
      <c r="J618" s="21">
        <v>1320465</v>
      </c>
      <c r="K618" s="21">
        <v>1056372</v>
      </c>
      <c r="L618" s="21">
        <v>213525.8</v>
      </c>
      <c r="M618" s="19" t="s">
        <v>14</v>
      </c>
      <c r="N618" s="22">
        <v>4.5999999999999996</v>
      </c>
    </row>
    <row r="619" spans="1:14" x14ac:dyDescent="0.25">
      <c r="A619" s="23">
        <v>618</v>
      </c>
      <c r="B619" s="24">
        <v>42595</v>
      </c>
      <c r="C619" s="24">
        <v>42755</v>
      </c>
      <c r="D619" s="24" t="str">
        <f>IF(Operaciones!$C619-Operaciones!$B619&gt;=150,"Demorado","En Tiempo")</f>
        <v>Demorado</v>
      </c>
      <c r="E619" s="25" t="s">
        <v>23</v>
      </c>
      <c r="F619" s="25" t="s">
        <v>24</v>
      </c>
      <c r="G619" s="26">
        <v>75</v>
      </c>
      <c r="H619" s="25" t="s">
        <v>11</v>
      </c>
      <c r="I619" s="27">
        <v>14941.4</v>
      </c>
      <c r="J619" s="27">
        <v>428045</v>
      </c>
      <c r="K619" s="27">
        <v>342436</v>
      </c>
      <c r="L619" s="27">
        <v>70667.600000000006</v>
      </c>
      <c r="M619" s="25" t="s">
        <v>15</v>
      </c>
      <c r="N619" s="28">
        <v>4.3</v>
      </c>
    </row>
    <row r="620" spans="1:14" x14ac:dyDescent="0.25">
      <c r="A620" s="17">
        <v>619</v>
      </c>
      <c r="B620" s="18">
        <v>42595</v>
      </c>
      <c r="C620" s="18">
        <v>42824</v>
      </c>
      <c r="D620" s="18" t="str">
        <f>IF(Operaciones!$C620-Operaciones!$B620&gt;=150,"Demorado","En Tiempo")</f>
        <v>Demorado</v>
      </c>
      <c r="E620" s="19" t="s">
        <v>21</v>
      </c>
      <c r="F620" s="19" t="s">
        <v>27</v>
      </c>
      <c r="G620" s="20">
        <v>88</v>
      </c>
      <c r="H620" s="19" t="s">
        <v>11</v>
      </c>
      <c r="I620" s="21">
        <v>27524.52</v>
      </c>
      <c r="J620" s="21">
        <v>742448</v>
      </c>
      <c r="K620" s="21">
        <v>593958.40000000002</v>
      </c>
      <c r="L620" s="21">
        <v>120965.07999999997</v>
      </c>
      <c r="M620" s="19" t="s">
        <v>15</v>
      </c>
      <c r="N620" s="22">
        <v>4.8</v>
      </c>
    </row>
    <row r="621" spans="1:14" x14ac:dyDescent="0.25">
      <c r="A621" s="23">
        <v>620</v>
      </c>
      <c r="B621" s="24">
        <v>42596</v>
      </c>
      <c r="C621" s="24">
        <v>42920</v>
      </c>
      <c r="D621" s="24" t="str">
        <f>IF(Operaciones!$C621-Operaciones!$B621&gt;=150,"Demorado","En Tiempo")</f>
        <v>Demorado</v>
      </c>
      <c r="E621" s="25" t="s">
        <v>20</v>
      </c>
      <c r="F621" s="25" t="s">
        <v>27</v>
      </c>
      <c r="G621" s="26">
        <v>51</v>
      </c>
      <c r="H621" s="25" t="s">
        <v>11</v>
      </c>
      <c r="I621" s="27">
        <v>15186.6</v>
      </c>
      <c r="J621" s="27">
        <v>442775</v>
      </c>
      <c r="K621" s="27">
        <v>354220</v>
      </c>
      <c r="L621" s="27">
        <v>73368.399999999994</v>
      </c>
      <c r="M621" s="25" t="s">
        <v>14</v>
      </c>
      <c r="N621" s="28">
        <v>4.8</v>
      </c>
    </row>
    <row r="622" spans="1:14" x14ac:dyDescent="0.25">
      <c r="A622" s="17">
        <v>621</v>
      </c>
      <c r="B622" s="18">
        <v>42596</v>
      </c>
      <c r="C622" s="18">
        <v>42817</v>
      </c>
      <c r="D622" s="18" t="str">
        <f>IF(Operaciones!$C622-Operaciones!$B622&gt;=150,"Demorado","En Tiempo")</f>
        <v>Demorado</v>
      </c>
      <c r="E622" s="19" t="s">
        <v>23</v>
      </c>
      <c r="F622" s="19" t="s">
        <v>24</v>
      </c>
      <c r="G622" s="20">
        <v>219</v>
      </c>
      <c r="H622" s="19" t="s">
        <v>12</v>
      </c>
      <c r="I622" s="21">
        <v>85790.12</v>
      </c>
      <c r="J622" s="21">
        <v>2207613</v>
      </c>
      <c r="K622" s="21">
        <v>1766090.4</v>
      </c>
      <c r="L622" s="21">
        <v>355732.4800000001</v>
      </c>
      <c r="M622" s="19" t="s">
        <v>14</v>
      </c>
      <c r="N622" s="22">
        <v>3.8</v>
      </c>
    </row>
    <row r="623" spans="1:14" x14ac:dyDescent="0.25">
      <c r="A623" s="23">
        <v>622</v>
      </c>
      <c r="B623" s="24">
        <v>42596</v>
      </c>
      <c r="C623" s="24">
        <v>42915</v>
      </c>
      <c r="D623" s="24" t="str">
        <f>IF(Operaciones!$C623-Operaciones!$B623&gt;=150,"Demorado","En Tiempo")</f>
        <v>Demorado</v>
      </c>
      <c r="E623" s="25" t="s">
        <v>21</v>
      </c>
      <c r="F623" s="25" t="s">
        <v>24</v>
      </c>
      <c r="G623" s="26">
        <v>119</v>
      </c>
      <c r="H623" s="25" t="s">
        <v>12</v>
      </c>
      <c r="I623" s="27">
        <v>43893.919999999998</v>
      </c>
      <c r="J623" s="27">
        <v>1152833</v>
      </c>
      <c r="K623" s="27">
        <v>922266.4</v>
      </c>
      <c r="L623" s="27">
        <v>186672.68</v>
      </c>
      <c r="M623" s="25" t="s">
        <v>19</v>
      </c>
      <c r="N623" s="28">
        <v>4.9000000000000004</v>
      </c>
    </row>
    <row r="624" spans="1:14" x14ac:dyDescent="0.25">
      <c r="A624" s="17">
        <v>623</v>
      </c>
      <c r="B624" s="18">
        <v>42597</v>
      </c>
      <c r="C624" s="18">
        <v>42946</v>
      </c>
      <c r="D624" s="18" t="str">
        <f>IF(Operaciones!$C624-Operaciones!$B624&gt;=150,"Demorado","En Tiempo")</f>
        <v>Demorado</v>
      </c>
      <c r="E624" s="19" t="s">
        <v>23</v>
      </c>
      <c r="F624" s="19" t="s">
        <v>29</v>
      </c>
      <c r="G624" s="20">
        <v>67</v>
      </c>
      <c r="H624" s="19" t="s">
        <v>11</v>
      </c>
      <c r="I624" s="21">
        <v>22516.240000000002</v>
      </c>
      <c r="J624" s="21">
        <v>614141</v>
      </c>
      <c r="K624" s="21">
        <v>491312.8</v>
      </c>
      <c r="L624" s="21">
        <v>100311.96</v>
      </c>
      <c r="M624" s="19" t="s">
        <v>18</v>
      </c>
      <c r="N624" s="22">
        <v>4.0999999999999996</v>
      </c>
    </row>
    <row r="625" spans="1:14" x14ac:dyDescent="0.25">
      <c r="A625" s="23">
        <v>624</v>
      </c>
      <c r="B625" s="24">
        <v>42597</v>
      </c>
      <c r="C625" s="24">
        <v>42866</v>
      </c>
      <c r="D625" s="24" t="str">
        <f>IF(Operaciones!$C625-Operaciones!$B625&gt;=150,"Demorado","En Tiempo")</f>
        <v>Demorado</v>
      </c>
      <c r="E625" s="25" t="s">
        <v>21</v>
      </c>
      <c r="F625" s="25" t="s">
        <v>29</v>
      </c>
      <c r="G625" s="26">
        <v>148</v>
      </c>
      <c r="H625" s="25" t="s">
        <v>12</v>
      </c>
      <c r="I625" s="27">
        <v>43690.080000000002</v>
      </c>
      <c r="J625" s="27">
        <v>1158837</v>
      </c>
      <c r="K625" s="27">
        <v>927069.6</v>
      </c>
      <c r="L625" s="27">
        <v>188077.32</v>
      </c>
      <c r="M625" s="25" t="s">
        <v>17</v>
      </c>
      <c r="N625" s="28">
        <v>4.5999999999999996</v>
      </c>
    </row>
    <row r="626" spans="1:14" x14ac:dyDescent="0.25">
      <c r="A626" s="17">
        <v>625</v>
      </c>
      <c r="B626" s="18">
        <v>42597</v>
      </c>
      <c r="C626" s="18">
        <v>42747</v>
      </c>
      <c r="D626" s="18" t="str">
        <f>IF(Operaciones!$C626-Operaciones!$B626&gt;=150,"Demorado","En Tiempo")</f>
        <v>Demorado</v>
      </c>
      <c r="E626" s="19" t="s">
        <v>20</v>
      </c>
      <c r="F626" s="19" t="s">
        <v>29</v>
      </c>
      <c r="G626" s="20">
        <v>217</v>
      </c>
      <c r="H626" s="19" t="s">
        <v>12</v>
      </c>
      <c r="I626" s="21">
        <v>86077.04</v>
      </c>
      <c r="J626" s="21">
        <v>2208311</v>
      </c>
      <c r="K626" s="21">
        <v>1766648.8</v>
      </c>
      <c r="L626" s="21">
        <v>355585.16</v>
      </c>
      <c r="M626" s="19" t="s">
        <v>14</v>
      </c>
      <c r="N626" s="22">
        <v>4.5999999999999996</v>
      </c>
    </row>
    <row r="627" spans="1:14" x14ac:dyDescent="0.25">
      <c r="A627" s="23">
        <v>626</v>
      </c>
      <c r="B627" s="24">
        <v>42598</v>
      </c>
      <c r="C627" s="24">
        <v>42944</v>
      </c>
      <c r="D627" s="24" t="str">
        <f>IF(Operaciones!$C627-Operaciones!$B627&gt;=150,"Demorado","En Tiempo")</f>
        <v>Demorado</v>
      </c>
      <c r="E627" s="25" t="s">
        <v>23</v>
      </c>
      <c r="F627" s="25" t="s">
        <v>25</v>
      </c>
      <c r="G627" s="26">
        <v>256</v>
      </c>
      <c r="H627" s="25" t="s">
        <v>12</v>
      </c>
      <c r="I627" s="27">
        <v>81523.240000000005</v>
      </c>
      <c r="J627" s="27">
        <v>2097616</v>
      </c>
      <c r="K627" s="27">
        <v>1678092.8</v>
      </c>
      <c r="L627" s="27">
        <v>337999.95999999996</v>
      </c>
      <c r="M627" s="25" t="s">
        <v>16</v>
      </c>
      <c r="N627" s="28">
        <v>3.8</v>
      </c>
    </row>
    <row r="628" spans="1:14" x14ac:dyDescent="0.25">
      <c r="A628" s="17">
        <v>627</v>
      </c>
      <c r="B628" s="18">
        <v>42598</v>
      </c>
      <c r="C628" s="18">
        <v>42798</v>
      </c>
      <c r="D628" s="18" t="str">
        <f>IF(Operaciones!$C628-Operaciones!$B628&gt;=150,"Demorado","En Tiempo")</f>
        <v>Demorado</v>
      </c>
      <c r="E628" s="19" t="s">
        <v>21</v>
      </c>
      <c r="F628" s="19" t="s">
        <v>26</v>
      </c>
      <c r="G628" s="20">
        <v>79</v>
      </c>
      <c r="H628" s="19" t="s">
        <v>11</v>
      </c>
      <c r="I628" s="21">
        <v>18716.32</v>
      </c>
      <c r="J628" s="21">
        <v>531243</v>
      </c>
      <c r="K628" s="21">
        <v>424994.4</v>
      </c>
      <c r="L628" s="21">
        <v>87532.27999999997</v>
      </c>
      <c r="M628" s="19" t="s">
        <v>18</v>
      </c>
      <c r="N628" s="22">
        <v>4.4000000000000004</v>
      </c>
    </row>
    <row r="629" spans="1:14" x14ac:dyDescent="0.25">
      <c r="A629" s="23">
        <v>628</v>
      </c>
      <c r="B629" s="24">
        <v>42598</v>
      </c>
      <c r="C629" s="24">
        <v>42849</v>
      </c>
      <c r="D629" s="24" t="str">
        <f>IF(Operaciones!$C629-Operaciones!$B629&gt;=150,"Demorado","En Tiempo")</f>
        <v>Demorado</v>
      </c>
      <c r="E629" s="25" t="s">
        <v>20</v>
      </c>
      <c r="F629" s="25" t="s">
        <v>27</v>
      </c>
      <c r="G629" s="26">
        <v>208</v>
      </c>
      <c r="H629" s="25" t="s">
        <v>12</v>
      </c>
      <c r="I629" s="27">
        <v>53605.120000000003</v>
      </c>
      <c r="J629" s="27">
        <v>1397313</v>
      </c>
      <c r="K629" s="27">
        <v>1117850.3999999999</v>
      </c>
      <c r="L629" s="27">
        <v>225857.4800000001</v>
      </c>
      <c r="M629" s="25" t="s">
        <v>17</v>
      </c>
      <c r="N629" s="28">
        <v>5</v>
      </c>
    </row>
    <row r="630" spans="1:14" x14ac:dyDescent="0.25">
      <c r="A630" s="17">
        <v>629</v>
      </c>
      <c r="B630" s="18">
        <v>42599</v>
      </c>
      <c r="C630" s="18">
        <v>42708</v>
      </c>
      <c r="D630" s="18" t="str">
        <f>IF(Operaciones!$C630-Operaciones!$B630&gt;=150,"Demorado","En Tiempo")</f>
        <v>En Tiempo</v>
      </c>
      <c r="E630" s="19" t="s">
        <v>20</v>
      </c>
      <c r="F630" s="19" t="s">
        <v>28</v>
      </c>
      <c r="G630" s="20">
        <v>244</v>
      </c>
      <c r="H630" s="19" t="s">
        <v>12</v>
      </c>
      <c r="I630" s="21">
        <v>55927.76</v>
      </c>
      <c r="J630" s="21">
        <v>1463504</v>
      </c>
      <c r="K630" s="21">
        <v>1170803.2</v>
      </c>
      <c r="L630" s="21">
        <v>236773.04000000004</v>
      </c>
      <c r="M630" s="19" t="s">
        <v>17</v>
      </c>
      <c r="N630" s="22">
        <v>3.6</v>
      </c>
    </row>
    <row r="631" spans="1:14" x14ac:dyDescent="0.25">
      <c r="A631" s="23">
        <v>630</v>
      </c>
      <c r="B631" s="24">
        <v>42599</v>
      </c>
      <c r="C631" s="24">
        <v>42785</v>
      </c>
      <c r="D631" s="24" t="str">
        <f>IF(Operaciones!$C631-Operaciones!$B631&gt;=150,"Demorado","En Tiempo")</f>
        <v>Demorado</v>
      </c>
      <c r="E631" s="25" t="s">
        <v>20</v>
      </c>
      <c r="F631" s="25" t="s">
        <v>13</v>
      </c>
      <c r="G631" s="26">
        <v>167</v>
      </c>
      <c r="H631" s="25" t="s">
        <v>12</v>
      </c>
      <c r="I631" s="27">
        <v>61873.4</v>
      </c>
      <c r="J631" s="27">
        <v>1603545</v>
      </c>
      <c r="K631" s="27">
        <v>1282836</v>
      </c>
      <c r="L631" s="27">
        <v>258835.6</v>
      </c>
      <c r="M631" s="25" t="s">
        <v>18</v>
      </c>
      <c r="N631" s="28">
        <v>5</v>
      </c>
    </row>
    <row r="632" spans="1:14" x14ac:dyDescent="0.25">
      <c r="A632" s="17">
        <v>631</v>
      </c>
      <c r="B632" s="18">
        <v>42599</v>
      </c>
      <c r="C632" s="18">
        <v>42961</v>
      </c>
      <c r="D632" s="18" t="str">
        <f>IF(Operaciones!$C632-Operaciones!$B632&gt;=150,"Demorado","En Tiempo")</f>
        <v>Demorado</v>
      </c>
      <c r="E632" s="19" t="s">
        <v>21</v>
      </c>
      <c r="F632" s="19" t="s">
        <v>13</v>
      </c>
      <c r="G632" s="20">
        <v>268</v>
      </c>
      <c r="H632" s="19" t="s">
        <v>12</v>
      </c>
      <c r="I632" s="21">
        <v>77827.64</v>
      </c>
      <c r="J632" s="21">
        <v>2009301</v>
      </c>
      <c r="K632" s="21">
        <v>1607440.8</v>
      </c>
      <c r="L632" s="21">
        <v>324032.55999999994</v>
      </c>
      <c r="M632" s="19" t="s">
        <v>14</v>
      </c>
      <c r="N632" s="22">
        <v>3.9</v>
      </c>
    </row>
    <row r="633" spans="1:14" x14ac:dyDescent="0.25">
      <c r="A633" s="23">
        <v>632</v>
      </c>
      <c r="B633" s="24">
        <v>42599</v>
      </c>
      <c r="C633" s="24">
        <v>42865</v>
      </c>
      <c r="D633" s="24" t="str">
        <f>IF(Operaciones!$C633-Operaciones!$B633&gt;=150,"Demorado","En Tiempo")</f>
        <v>Demorado</v>
      </c>
      <c r="E633" s="25" t="s">
        <v>20</v>
      </c>
      <c r="F633" s="25" t="s">
        <v>26</v>
      </c>
      <c r="G633" s="26">
        <v>198</v>
      </c>
      <c r="H633" s="25" t="s">
        <v>12</v>
      </c>
      <c r="I633" s="27">
        <v>71999.48</v>
      </c>
      <c r="J633" s="27">
        <v>1852922</v>
      </c>
      <c r="K633" s="27">
        <v>1482337.6</v>
      </c>
      <c r="L633" s="27">
        <v>298584.91999999993</v>
      </c>
      <c r="M633" s="25" t="s">
        <v>15</v>
      </c>
      <c r="N633" s="28">
        <v>3.8</v>
      </c>
    </row>
    <row r="634" spans="1:14" x14ac:dyDescent="0.25">
      <c r="A634" s="17">
        <v>633</v>
      </c>
      <c r="B634" s="18">
        <v>42599</v>
      </c>
      <c r="C634" s="18">
        <v>42746</v>
      </c>
      <c r="D634" s="18" t="str">
        <f>IF(Operaciones!$C634-Operaciones!$B634&gt;=150,"Demorado","En Tiempo")</f>
        <v>En Tiempo</v>
      </c>
      <c r="E634" s="19" t="s">
        <v>21</v>
      </c>
      <c r="F634" s="19" t="s">
        <v>27</v>
      </c>
      <c r="G634" s="20">
        <v>164</v>
      </c>
      <c r="H634" s="19" t="s">
        <v>12</v>
      </c>
      <c r="I634" s="21">
        <v>46979.76</v>
      </c>
      <c r="J634" s="21">
        <v>1227529</v>
      </c>
      <c r="K634" s="21">
        <v>982023.2</v>
      </c>
      <c r="L634" s="21">
        <v>198526.04000000004</v>
      </c>
      <c r="M634" s="19" t="s">
        <v>19</v>
      </c>
      <c r="N634" s="22">
        <v>3.9</v>
      </c>
    </row>
    <row r="635" spans="1:14" x14ac:dyDescent="0.25">
      <c r="A635" s="23">
        <v>634</v>
      </c>
      <c r="B635" s="24">
        <v>42600</v>
      </c>
      <c r="C635" s="24">
        <v>42868</v>
      </c>
      <c r="D635" s="24" t="str">
        <f>IF(Operaciones!$C635-Operaciones!$B635&gt;=150,"Demorado","En Tiempo")</f>
        <v>Demorado</v>
      </c>
      <c r="E635" s="25" t="s">
        <v>23</v>
      </c>
      <c r="F635" s="25" t="s">
        <v>24</v>
      </c>
      <c r="G635" s="26">
        <v>277</v>
      </c>
      <c r="H635" s="25" t="s">
        <v>12</v>
      </c>
      <c r="I635" s="27">
        <v>102104.28</v>
      </c>
      <c r="J635" s="27">
        <v>2612917</v>
      </c>
      <c r="K635" s="27">
        <v>2090333.6</v>
      </c>
      <c r="L635" s="27">
        <v>420479.11999999988</v>
      </c>
      <c r="M635" s="25" t="s">
        <v>18</v>
      </c>
      <c r="N635" s="28">
        <v>3.6</v>
      </c>
    </row>
    <row r="636" spans="1:14" x14ac:dyDescent="0.25">
      <c r="A636" s="17">
        <v>635</v>
      </c>
      <c r="B636" s="18">
        <v>42600</v>
      </c>
      <c r="C636" s="18">
        <v>42752</v>
      </c>
      <c r="D636" s="18" t="str">
        <f>IF(Operaciones!$C636-Operaciones!$B636&gt;=150,"Demorado","En Tiempo")</f>
        <v>Demorado</v>
      </c>
      <c r="E636" s="19" t="s">
        <v>21</v>
      </c>
      <c r="F636" s="19" t="s">
        <v>29</v>
      </c>
      <c r="G636" s="20">
        <v>193</v>
      </c>
      <c r="H636" s="19" t="s">
        <v>12</v>
      </c>
      <c r="I636" s="21">
        <v>38402.04</v>
      </c>
      <c r="J636" s="21">
        <v>1018136</v>
      </c>
      <c r="K636" s="21">
        <v>814508.8</v>
      </c>
      <c r="L636" s="21">
        <v>165225.15999999995</v>
      </c>
      <c r="M636" s="19" t="s">
        <v>17</v>
      </c>
      <c r="N636" s="22">
        <v>5</v>
      </c>
    </row>
    <row r="637" spans="1:14" x14ac:dyDescent="0.25">
      <c r="A637" s="23">
        <v>636</v>
      </c>
      <c r="B637" s="24">
        <v>42600</v>
      </c>
      <c r="C637" s="24">
        <v>42862</v>
      </c>
      <c r="D637" s="24" t="str">
        <f>IF(Operaciones!$C637-Operaciones!$B637&gt;=150,"Demorado","En Tiempo")</f>
        <v>Demorado</v>
      </c>
      <c r="E637" s="25" t="s">
        <v>20</v>
      </c>
      <c r="F637" s="25" t="s">
        <v>25</v>
      </c>
      <c r="G637" s="26">
        <v>174</v>
      </c>
      <c r="H637" s="25" t="s">
        <v>12</v>
      </c>
      <c r="I637" s="27">
        <v>45588.08</v>
      </c>
      <c r="J637" s="27">
        <v>1197962</v>
      </c>
      <c r="K637" s="27">
        <v>958369.6</v>
      </c>
      <c r="L637" s="27">
        <v>194004.32</v>
      </c>
      <c r="M637" s="25" t="s">
        <v>18</v>
      </c>
      <c r="N637" s="28">
        <v>3.6</v>
      </c>
    </row>
    <row r="638" spans="1:14" x14ac:dyDescent="0.25">
      <c r="A638" s="17">
        <v>637</v>
      </c>
      <c r="B638" s="18">
        <v>42600</v>
      </c>
      <c r="C638" s="18">
        <v>42889</v>
      </c>
      <c r="D638" s="18" t="str">
        <f>IF(Operaciones!$C638-Operaciones!$B638&gt;=150,"Demorado","En Tiempo")</f>
        <v>Demorado</v>
      </c>
      <c r="E638" s="19" t="s">
        <v>23</v>
      </c>
      <c r="F638" s="19" t="s">
        <v>25</v>
      </c>
      <c r="G638" s="20">
        <v>91</v>
      </c>
      <c r="H638" s="19" t="s">
        <v>12</v>
      </c>
      <c r="I638" s="21">
        <v>36349.199999999997</v>
      </c>
      <c r="J638" s="21">
        <v>974515</v>
      </c>
      <c r="K638" s="21">
        <v>779612</v>
      </c>
      <c r="L638" s="21">
        <v>158553.79999999999</v>
      </c>
      <c r="M638" s="19" t="s">
        <v>18</v>
      </c>
      <c r="N638" s="22">
        <v>4.9000000000000004</v>
      </c>
    </row>
    <row r="639" spans="1:14" x14ac:dyDescent="0.25">
      <c r="A639" s="23">
        <v>638</v>
      </c>
      <c r="B639" s="24">
        <v>42600</v>
      </c>
      <c r="C639" s="24">
        <v>42762</v>
      </c>
      <c r="D639" s="24" t="str">
        <f>IF(Operaciones!$C639-Operaciones!$B639&gt;=150,"Demorado","En Tiempo")</f>
        <v>Demorado</v>
      </c>
      <c r="E639" s="25" t="s">
        <v>23</v>
      </c>
      <c r="F639" s="25" t="s">
        <v>27</v>
      </c>
      <c r="G639" s="26">
        <v>109</v>
      </c>
      <c r="H639" s="25" t="s">
        <v>12</v>
      </c>
      <c r="I639" s="27">
        <v>35419.160000000003</v>
      </c>
      <c r="J639" s="27">
        <v>952189</v>
      </c>
      <c r="K639" s="27">
        <v>761751.2</v>
      </c>
      <c r="L639" s="27">
        <v>155018.64000000004</v>
      </c>
      <c r="M639" s="25" t="s">
        <v>18</v>
      </c>
      <c r="N639" s="28">
        <v>4.5</v>
      </c>
    </row>
    <row r="640" spans="1:14" x14ac:dyDescent="0.25">
      <c r="A640" s="17">
        <v>639</v>
      </c>
      <c r="B640" s="18">
        <v>42601</v>
      </c>
      <c r="C640" s="18">
        <v>42920</v>
      </c>
      <c r="D640" s="18" t="str">
        <f>IF(Operaciones!$C640-Operaciones!$B640&gt;=150,"Demorado","En Tiempo")</f>
        <v>Demorado</v>
      </c>
      <c r="E640" s="19" t="s">
        <v>23</v>
      </c>
      <c r="F640" s="19" t="s">
        <v>24</v>
      </c>
      <c r="G640" s="20">
        <v>274</v>
      </c>
      <c r="H640" s="19" t="s">
        <v>12</v>
      </c>
      <c r="I640" s="21">
        <v>104918.24</v>
      </c>
      <c r="J640" s="21">
        <v>2682666</v>
      </c>
      <c r="K640" s="21">
        <v>2146132.7999999998</v>
      </c>
      <c r="L640" s="21">
        <v>431614.9600000002</v>
      </c>
      <c r="M640" s="19" t="s">
        <v>14</v>
      </c>
      <c r="N640" s="22">
        <v>4.9000000000000004</v>
      </c>
    </row>
    <row r="641" spans="1:14" x14ac:dyDescent="0.25">
      <c r="A641" s="23">
        <v>640</v>
      </c>
      <c r="B641" s="24">
        <v>42601</v>
      </c>
      <c r="C641" s="24">
        <v>42932</v>
      </c>
      <c r="D641" s="24" t="str">
        <f>IF(Operaciones!$C641-Operaciones!$B641&gt;=150,"Demorado","En Tiempo")</f>
        <v>Demorado</v>
      </c>
      <c r="E641" s="25" t="s">
        <v>21</v>
      </c>
      <c r="F641" s="25" t="s">
        <v>26</v>
      </c>
      <c r="G641" s="26">
        <v>178</v>
      </c>
      <c r="H641" s="25" t="s">
        <v>12</v>
      </c>
      <c r="I641" s="27">
        <v>49067.4</v>
      </c>
      <c r="J641" s="27">
        <v>1279545</v>
      </c>
      <c r="K641" s="27">
        <v>1023636</v>
      </c>
      <c r="L641" s="27">
        <v>206841.60000000001</v>
      </c>
      <c r="M641" s="25" t="s">
        <v>18</v>
      </c>
      <c r="N641" s="28">
        <v>4.3</v>
      </c>
    </row>
    <row r="642" spans="1:14" x14ac:dyDescent="0.25">
      <c r="A642" s="17">
        <v>641</v>
      </c>
      <c r="B642" s="18">
        <v>42601</v>
      </c>
      <c r="C642" s="18">
        <v>42796</v>
      </c>
      <c r="D642" s="18" t="str">
        <f>IF(Operaciones!$C642-Operaciones!$B642&gt;=150,"Demorado","En Tiempo")</f>
        <v>Demorado</v>
      </c>
      <c r="E642" s="19" t="s">
        <v>23</v>
      </c>
      <c r="F642" s="19" t="s">
        <v>28</v>
      </c>
      <c r="G642" s="20">
        <v>245</v>
      </c>
      <c r="H642" s="19" t="s">
        <v>12</v>
      </c>
      <c r="I642" s="21">
        <v>91601.52</v>
      </c>
      <c r="J642" s="21">
        <v>2342723</v>
      </c>
      <c r="K642" s="21">
        <v>1874178.4</v>
      </c>
      <c r="L642" s="21">
        <v>376943.08000000007</v>
      </c>
      <c r="M642" s="19" t="s">
        <v>18</v>
      </c>
      <c r="N642" s="22">
        <v>5</v>
      </c>
    </row>
    <row r="643" spans="1:14" x14ac:dyDescent="0.25">
      <c r="A643" s="23">
        <v>642</v>
      </c>
      <c r="B643" s="24">
        <v>42602</v>
      </c>
      <c r="C643" s="24">
        <v>42948</v>
      </c>
      <c r="D643" s="24" t="str">
        <f>IF(Operaciones!$C643-Operaciones!$B643&gt;=150,"Demorado","En Tiempo")</f>
        <v>Demorado</v>
      </c>
      <c r="E643" s="25" t="s">
        <v>21</v>
      </c>
      <c r="F643" s="25" t="s">
        <v>27</v>
      </c>
      <c r="G643" s="26">
        <v>116</v>
      </c>
      <c r="H643" s="25" t="s">
        <v>11</v>
      </c>
      <c r="I643" s="27">
        <v>27655.279999999999</v>
      </c>
      <c r="J643" s="27">
        <v>747867</v>
      </c>
      <c r="K643" s="27">
        <v>598293.6</v>
      </c>
      <c r="L643" s="27">
        <v>121918.12000000002</v>
      </c>
      <c r="M643" s="25" t="s">
        <v>19</v>
      </c>
      <c r="N643" s="28">
        <v>4.9000000000000004</v>
      </c>
    </row>
    <row r="644" spans="1:14" x14ac:dyDescent="0.25">
      <c r="A644" s="17">
        <v>643</v>
      </c>
      <c r="B644" s="18">
        <v>42602</v>
      </c>
      <c r="C644" s="18">
        <v>42957</v>
      </c>
      <c r="D644" s="18" t="str">
        <f>IF(Operaciones!$C644-Operaciones!$B644&gt;=150,"Demorado","En Tiempo")</f>
        <v>Demorado</v>
      </c>
      <c r="E644" s="19" t="s">
        <v>23</v>
      </c>
      <c r="F644" s="19" t="s">
        <v>28</v>
      </c>
      <c r="G644" s="20">
        <v>252</v>
      </c>
      <c r="H644" s="19" t="s">
        <v>12</v>
      </c>
      <c r="I644" s="21">
        <v>92393.8</v>
      </c>
      <c r="J644" s="21">
        <v>2374580</v>
      </c>
      <c r="K644" s="21">
        <v>1899664</v>
      </c>
      <c r="L644" s="21">
        <v>382522.2</v>
      </c>
      <c r="M644" s="19" t="s">
        <v>14</v>
      </c>
      <c r="N644" s="22">
        <v>4.0999999999999996</v>
      </c>
    </row>
    <row r="645" spans="1:14" x14ac:dyDescent="0.25">
      <c r="A645" s="23">
        <v>644</v>
      </c>
      <c r="B645" s="24">
        <v>42602</v>
      </c>
      <c r="C645" s="24">
        <v>42865</v>
      </c>
      <c r="D645" s="24" t="str">
        <f>IF(Operaciones!$C645-Operaciones!$B645&gt;=150,"Demorado","En Tiempo")</f>
        <v>Demorado</v>
      </c>
      <c r="E645" s="25" t="s">
        <v>23</v>
      </c>
      <c r="F645" s="25" t="s">
        <v>24</v>
      </c>
      <c r="G645" s="26">
        <v>160</v>
      </c>
      <c r="H645" s="25" t="s">
        <v>12</v>
      </c>
      <c r="I645" s="27">
        <v>45334.16</v>
      </c>
      <c r="J645" s="27">
        <v>1198589</v>
      </c>
      <c r="K645" s="27">
        <v>958871.2</v>
      </c>
      <c r="L645" s="27">
        <v>194383.64000000004</v>
      </c>
      <c r="M645" s="25" t="s">
        <v>15</v>
      </c>
      <c r="N645" s="28">
        <v>4.5999999999999996</v>
      </c>
    </row>
    <row r="646" spans="1:14" x14ac:dyDescent="0.25">
      <c r="A646" s="17">
        <v>645</v>
      </c>
      <c r="B646" s="18">
        <v>42602</v>
      </c>
      <c r="C646" s="18">
        <v>42788</v>
      </c>
      <c r="D646" s="18" t="str">
        <f>IF(Operaciones!$C646-Operaciones!$B646&gt;=150,"Demorado","En Tiempo")</f>
        <v>Demorado</v>
      </c>
      <c r="E646" s="19" t="s">
        <v>20</v>
      </c>
      <c r="F646" s="19" t="s">
        <v>26</v>
      </c>
      <c r="G646" s="20">
        <v>222</v>
      </c>
      <c r="H646" s="19" t="s">
        <v>12</v>
      </c>
      <c r="I646" s="21">
        <v>76085.84</v>
      </c>
      <c r="J646" s="21">
        <v>1954181</v>
      </c>
      <c r="K646" s="21">
        <v>1563344.8</v>
      </c>
      <c r="L646" s="21">
        <v>314750.36</v>
      </c>
      <c r="M646" s="19" t="s">
        <v>16</v>
      </c>
      <c r="N646" s="22">
        <v>3.9</v>
      </c>
    </row>
    <row r="647" spans="1:14" x14ac:dyDescent="0.25">
      <c r="A647" s="23">
        <v>646</v>
      </c>
      <c r="B647" s="24">
        <v>42602</v>
      </c>
      <c r="C647" s="24">
        <v>42930</v>
      </c>
      <c r="D647" s="24" t="str">
        <f>IF(Operaciones!$C647-Operaciones!$B647&gt;=150,"Demorado","En Tiempo")</f>
        <v>Demorado</v>
      </c>
      <c r="E647" s="25" t="s">
        <v>21</v>
      </c>
      <c r="F647" s="25" t="s">
        <v>27</v>
      </c>
      <c r="G647" s="26">
        <v>162</v>
      </c>
      <c r="H647" s="25" t="s">
        <v>12</v>
      </c>
      <c r="I647" s="27">
        <v>46615</v>
      </c>
      <c r="J647" s="27">
        <v>1229285</v>
      </c>
      <c r="K647" s="27">
        <v>983428</v>
      </c>
      <c r="L647" s="27">
        <v>199242</v>
      </c>
      <c r="M647" s="25" t="s">
        <v>16</v>
      </c>
      <c r="N647" s="28">
        <v>4.9000000000000004</v>
      </c>
    </row>
    <row r="648" spans="1:14" x14ac:dyDescent="0.25">
      <c r="A648" s="17">
        <v>647</v>
      </c>
      <c r="B648" s="18">
        <v>42603</v>
      </c>
      <c r="C648" s="18">
        <v>42873</v>
      </c>
      <c r="D648" s="18" t="str">
        <f>IF(Operaciones!$C648-Operaciones!$B648&gt;=150,"Demorado","En Tiempo")</f>
        <v>Demorado</v>
      </c>
      <c r="E648" s="19" t="s">
        <v>21</v>
      </c>
      <c r="F648" s="19" t="s">
        <v>13</v>
      </c>
      <c r="G648" s="20">
        <v>62</v>
      </c>
      <c r="H648" s="19" t="s">
        <v>11</v>
      </c>
      <c r="I648" s="21">
        <v>13255.24</v>
      </c>
      <c r="J648" s="21">
        <v>382741</v>
      </c>
      <c r="K648" s="21">
        <v>306192.8</v>
      </c>
      <c r="L648" s="21">
        <v>63292.960000000014</v>
      </c>
      <c r="M648" s="19" t="s">
        <v>19</v>
      </c>
      <c r="N648" s="22">
        <v>3.7</v>
      </c>
    </row>
    <row r="649" spans="1:14" x14ac:dyDescent="0.25">
      <c r="A649" s="23">
        <v>648</v>
      </c>
      <c r="B649" s="24">
        <v>42603</v>
      </c>
      <c r="C649" s="24">
        <v>42822</v>
      </c>
      <c r="D649" s="24" t="str">
        <f>IF(Operaciones!$C649-Operaciones!$B649&gt;=150,"Demorado","En Tiempo")</f>
        <v>Demorado</v>
      </c>
      <c r="E649" s="25" t="s">
        <v>22</v>
      </c>
      <c r="F649" s="25" t="s">
        <v>13</v>
      </c>
      <c r="G649" s="26">
        <v>263</v>
      </c>
      <c r="H649" s="25" t="s">
        <v>12</v>
      </c>
      <c r="I649" s="27">
        <v>45174.92</v>
      </c>
      <c r="J649" s="27">
        <v>1189658</v>
      </c>
      <c r="K649" s="27">
        <v>951726.4</v>
      </c>
      <c r="L649" s="27">
        <v>192756.68</v>
      </c>
      <c r="M649" s="25" t="s">
        <v>15</v>
      </c>
      <c r="N649" s="28">
        <v>4</v>
      </c>
    </row>
    <row r="650" spans="1:14" x14ac:dyDescent="0.25">
      <c r="A650" s="17">
        <v>649</v>
      </c>
      <c r="B650" s="18">
        <v>42603</v>
      </c>
      <c r="C650" s="18">
        <v>42859</v>
      </c>
      <c r="D650" s="18" t="str">
        <f>IF(Operaciones!$C650-Operaciones!$B650&gt;=150,"Demorado","En Tiempo")</f>
        <v>Demorado</v>
      </c>
      <c r="E650" s="19" t="s">
        <v>20</v>
      </c>
      <c r="F650" s="19" t="s">
        <v>28</v>
      </c>
      <c r="G650" s="20">
        <v>42</v>
      </c>
      <c r="H650" s="19" t="s">
        <v>11</v>
      </c>
      <c r="I650" s="21">
        <v>14659.16</v>
      </c>
      <c r="J650" s="21">
        <v>422839</v>
      </c>
      <c r="K650" s="21">
        <v>338271.2</v>
      </c>
      <c r="L650" s="21">
        <v>69908.639999999985</v>
      </c>
      <c r="M650" s="19" t="s">
        <v>15</v>
      </c>
      <c r="N650" s="22">
        <v>4.0999999999999996</v>
      </c>
    </row>
    <row r="651" spans="1:14" x14ac:dyDescent="0.25">
      <c r="A651" s="23">
        <v>650</v>
      </c>
      <c r="B651" s="24">
        <v>42604</v>
      </c>
      <c r="C651" s="24">
        <v>42846</v>
      </c>
      <c r="D651" s="24" t="str">
        <f>IF(Operaciones!$C651-Operaciones!$B651&gt;=150,"Demorado","En Tiempo")</f>
        <v>Demorado</v>
      </c>
      <c r="E651" s="25" t="s">
        <v>22</v>
      </c>
      <c r="F651" s="25" t="s">
        <v>26</v>
      </c>
      <c r="G651" s="26">
        <v>74</v>
      </c>
      <c r="H651" s="25" t="s">
        <v>12</v>
      </c>
      <c r="I651" s="27">
        <v>30504.400000000001</v>
      </c>
      <c r="J651" s="27">
        <v>813845</v>
      </c>
      <c r="K651" s="27">
        <v>651076</v>
      </c>
      <c r="L651" s="27">
        <v>132264.6</v>
      </c>
      <c r="M651" s="25" t="s">
        <v>14</v>
      </c>
      <c r="N651" s="28">
        <v>4.3</v>
      </c>
    </row>
    <row r="652" spans="1:14" x14ac:dyDescent="0.25">
      <c r="A652" s="17">
        <v>651</v>
      </c>
      <c r="B652" s="18">
        <v>42604</v>
      </c>
      <c r="C652" s="18">
        <v>42903</v>
      </c>
      <c r="D652" s="18" t="str">
        <f>IF(Operaciones!$C652-Operaciones!$B652&gt;=150,"Demorado","En Tiempo")</f>
        <v>Demorado</v>
      </c>
      <c r="E652" s="19" t="s">
        <v>20</v>
      </c>
      <c r="F652" s="19" t="s">
        <v>24</v>
      </c>
      <c r="G652" s="20">
        <v>203</v>
      </c>
      <c r="H652" s="19" t="s">
        <v>12</v>
      </c>
      <c r="I652" s="21">
        <v>39739.24</v>
      </c>
      <c r="J652" s="21">
        <v>1052441</v>
      </c>
      <c r="K652" s="21">
        <v>841952.8</v>
      </c>
      <c r="L652" s="21">
        <v>170748.95999999996</v>
      </c>
      <c r="M652" s="19" t="s">
        <v>17</v>
      </c>
      <c r="N652" s="22">
        <v>4</v>
      </c>
    </row>
    <row r="653" spans="1:14" x14ac:dyDescent="0.25">
      <c r="A653" s="23">
        <v>652</v>
      </c>
      <c r="B653" s="24">
        <v>42604</v>
      </c>
      <c r="C653" s="24">
        <v>42735</v>
      </c>
      <c r="D653" s="24" t="str">
        <f>IF(Operaciones!$C653-Operaciones!$B653&gt;=150,"Demorado","En Tiempo")</f>
        <v>En Tiempo</v>
      </c>
      <c r="E653" s="25" t="s">
        <v>22</v>
      </c>
      <c r="F653" s="25" t="s">
        <v>29</v>
      </c>
      <c r="G653" s="26">
        <v>255</v>
      </c>
      <c r="H653" s="25" t="s">
        <v>12</v>
      </c>
      <c r="I653" s="27">
        <v>42065.919999999998</v>
      </c>
      <c r="J653" s="27">
        <v>1117033</v>
      </c>
      <c r="K653" s="27">
        <v>893626.4</v>
      </c>
      <c r="L653" s="27">
        <v>181340.68</v>
      </c>
      <c r="M653" s="25" t="s">
        <v>18</v>
      </c>
      <c r="N653" s="28">
        <v>4.9000000000000004</v>
      </c>
    </row>
    <row r="654" spans="1:14" x14ac:dyDescent="0.25">
      <c r="A654" s="17">
        <v>653</v>
      </c>
      <c r="B654" s="18">
        <v>42604</v>
      </c>
      <c r="C654" s="18">
        <v>42729</v>
      </c>
      <c r="D654" s="18" t="str">
        <f>IF(Operaciones!$C654-Operaciones!$B654&gt;=150,"Demorado","En Tiempo")</f>
        <v>En Tiempo</v>
      </c>
      <c r="E654" s="19" t="s">
        <v>20</v>
      </c>
      <c r="F654" s="19" t="s">
        <v>13</v>
      </c>
      <c r="G654" s="20">
        <v>141</v>
      </c>
      <c r="H654" s="19" t="s">
        <v>11</v>
      </c>
      <c r="I654" s="21">
        <v>28505.96</v>
      </c>
      <c r="J654" s="21">
        <v>766634</v>
      </c>
      <c r="K654" s="21">
        <v>613307.19999999995</v>
      </c>
      <c r="L654" s="21">
        <v>124820.84000000005</v>
      </c>
      <c r="M654" s="19" t="s">
        <v>14</v>
      </c>
      <c r="N654" s="22">
        <v>4</v>
      </c>
    </row>
    <row r="655" spans="1:14" x14ac:dyDescent="0.25">
      <c r="A655" s="23">
        <v>654</v>
      </c>
      <c r="B655" s="24">
        <v>42604</v>
      </c>
      <c r="C655" s="24">
        <v>42896</v>
      </c>
      <c r="D655" s="24" t="str">
        <f>IF(Operaciones!$C655-Operaciones!$B655&gt;=150,"Demorado","En Tiempo")</f>
        <v>Demorado</v>
      </c>
      <c r="E655" s="25" t="s">
        <v>23</v>
      </c>
      <c r="F655" s="25" t="s">
        <v>28</v>
      </c>
      <c r="G655" s="26">
        <v>201</v>
      </c>
      <c r="H655" s="25" t="s">
        <v>12</v>
      </c>
      <c r="I655" s="27">
        <v>77484.92</v>
      </c>
      <c r="J655" s="27">
        <v>1990358</v>
      </c>
      <c r="K655" s="27">
        <v>1592286.4</v>
      </c>
      <c r="L655" s="27">
        <v>320586.68000000011</v>
      </c>
      <c r="M655" s="25" t="s">
        <v>19</v>
      </c>
      <c r="N655" s="28">
        <v>4.0999999999999996</v>
      </c>
    </row>
    <row r="656" spans="1:14" x14ac:dyDescent="0.25">
      <c r="A656" s="17">
        <v>655</v>
      </c>
      <c r="B656" s="18">
        <v>42604</v>
      </c>
      <c r="C656" s="18">
        <v>42817</v>
      </c>
      <c r="D656" s="18" t="str">
        <f>IF(Operaciones!$C656-Operaciones!$B656&gt;=150,"Demorado","En Tiempo")</f>
        <v>Demorado</v>
      </c>
      <c r="E656" s="19" t="s">
        <v>23</v>
      </c>
      <c r="F656" s="19" t="s">
        <v>28</v>
      </c>
      <c r="G656" s="20">
        <v>290</v>
      </c>
      <c r="H656" s="19" t="s">
        <v>12</v>
      </c>
      <c r="I656" s="21">
        <v>110671.64</v>
      </c>
      <c r="J656" s="21">
        <v>2823501</v>
      </c>
      <c r="K656" s="21">
        <v>2258800.7999999998</v>
      </c>
      <c r="L656" s="21">
        <v>454028.56000000017</v>
      </c>
      <c r="M656" s="19" t="s">
        <v>19</v>
      </c>
      <c r="N656" s="22">
        <v>4.9000000000000004</v>
      </c>
    </row>
    <row r="657" spans="1:14" x14ac:dyDescent="0.25">
      <c r="A657" s="23">
        <v>656</v>
      </c>
      <c r="B657" s="24">
        <v>42605</v>
      </c>
      <c r="C657" s="24">
        <v>42826</v>
      </c>
      <c r="D657" s="24" t="str">
        <f>IF(Operaciones!$C657-Operaciones!$B657&gt;=150,"Demorado","En Tiempo")</f>
        <v>Demorado</v>
      </c>
      <c r="E657" s="25" t="s">
        <v>20</v>
      </c>
      <c r="F657" s="25" t="s">
        <v>24</v>
      </c>
      <c r="G657" s="26">
        <v>245</v>
      </c>
      <c r="H657" s="25" t="s">
        <v>12</v>
      </c>
      <c r="I657" s="27">
        <v>70207.88</v>
      </c>
      <c r="J657" s="27">
        <v>1809557</v>
      </c>
      <c r="K657" s="27">
        <v>1447645.6</v>
      </c>
      <c r="L657" s="27">
        <v>291703.5199999999</v>
      </c>
      <c r="M657" s="25" t="s">
        <v>19</v>
      </c>
      <c r="N657" s="28">
        <v>4.2</v>
      </c>
    </row>
    <row r="658" spans="1:14" x14ac:dyDescent="0.25">
      <c r="A658" s="17">
        <v>657</v>
      </c>
      <c r="B658" s="18">
        <v>42605</v>
      </c>
      <c r="C658" s="18">
        <v>42794</v>
      </c>
      <c r="D658" s="18" t="str">
        <f>IF(Operaciones!$C658-Operaciones!$B658&gt;=150,"Demorado","En Tiempo")</f>
        <v>Demorado</v>
      </c>
      <c r="E658" s="19" t="s">
        <v>20</v>
      </c>
      <c r="F658" s="19" t="s">
        <v>29</v>
      </c>
      <c r="G658" s="20">
        <v>277</v>
      </c>
      <c r="H658" s="19" t="s">
        <v>12</v>
      </c>
      <c r="I658" s="21">
        <v>62931.28</v>
      </c>
      <c r="J658" s="21">
        <v>1626317</v>
      </c>
      <c r="K658" s="21">
        <v>1301053.6000000001</v>
      </c>
      <c r="L658" s="21">
        <v>262332.11999999988</v>
      </c>
      <c r="M658" s="19" t="s">
        <v>19</v>
      </c>
      <c r="N658" s="22">
        <v>5</v>
      </c>
    </row>
    <row r="659" spans="1:14" x14ac:dyDescent="0.25">
      <c r="A659" s="23">
        <v>658</v>
      </c>
      <c r="B659" s="24">
        <v>42605</v>
      </c>
      <c r="C659" s="24">
        <v>42956</v>
      </c>
      <c r="D659" s="24" t="str">
        <f>IF(Operaciones!$C659-Operaciones!$B659&gt;=150,"Demorado","En Tiempo")</f>
        <v>Demorado</v>
      </c>
      <c r="E659" s="25" t="s">
        <v>20</v>
      </c>
      <c r="F659" s="25" t="s">
        <v>13</v>
      </c>
      <c r="G659" s="26">
        <v>283</v>
      </c>
      <c r="H659" s="25" t="s">
        <v>12</v>
      </c>
      <c r="I659" s="27">
        <v>56807.8</v>
      </c>
      <c r="J659" s="27">
        <v>1479355</v>
      </c>
      <c r="K659" s="27">
        <v>1183484</v>
      </c>
      <c r="L659" s="27">
        <v>239063.2</v>
      </c>
      <c r="M659" s="25" t="s">
        <v>15</v>
      </c>
      <c r="N659" s="28">
        <v>4.7</v>
      </c>
    </row>
    <row r="660" spans="1:14" x14ac:dyDescent="0.25">
      <c r="A660" s="17">
        <v>659</v>
      </c>
      <c r="B660" s="18">
        <v>42605</v>
      </c>
      <c r="C660" s="18">
        <v>42757</v>
      </c>
      <c r="D660" s="18" t="str">
        <f>IF(Operaciones!$C660-Operaciones!$B660&gt;=150,"Demorado","En Tiempo")</f>
        <v>Demorado</v>
      </c>
      <c r="E660" s="19" t="s">
        <v>22</v>
      </c>
      <c r="F660" s="19" t="s">
        <v>28</v>
      </c>
      <c r="G660" s="20">
        <v>65</v>
      </c>
      <c r="H660" s="19" t="s">
        <v>11</v>
      </c>
      <c r="I660" s="21">
        <v>19357</v>
      </c>
      <c r="J660" s="21">
        <v>536885</v>
      </c>
      <c r="K660" s="21">
        <v>429508</v>
      </c>
      <c r="L660" s="21">
        <v>88020</v>
      </c>
      <c r="M660" s="19" t="s">
        <v>18</v>
      </c>
      <c r="N660" s="22">
        <v>4.2</v>
      </c>
    </row>
    <row r="661" spans="1:14" x14ac:dyDescent="0.25">
      <c r="A661" s="23">
        <v>660</v>
      </c>
      <c r="B661" s="24">
        <v>42605</v>
      </c>
      <c r="C661" s="24">
        <v>42952</v>
      </c>
      <c r="D661" s="24" t="str">
        <f>IF(Operaciones!$C661-Operaciones!$B661&gt;=150,"Demorado","En Tiempo")</f>
        <v>Demorado</v>
      </c>
      <c r="E661" s="25" t="s">
        <v>22</v>
      </c>
      <c r="F661" s="25" t="s">
        <v>25</v>
      </c>
      <c r="G661" s="26">
        <v>172</v>
      </c>
      <c r="H661" s="25" t="s">
        <v>12</v>
      </c>
      <c r="I661" s="27">
        <v>38978.080000000002</v>
      </c>
      <c r="J661" s="27">
        <v>1040037</v>
      </c>
      <c r="K661" s="27">
        <v>832029.6</v>
      </c>
      <c r="L661" s="27">
        <v>169029.32</v>
      </c>
      <c r="M661" s="25" t="s">
        <v>14</v>
      </c>
      <c r="N661" s="28">
        <v>4.5</v>
      </c>
    </row>
    <row r="662" spans="1:14" x14ac:dyDescent="0.25">
      <c r="A662" s="17">
        <v>661</v>
      </c>
      <c r="B662" s="18">
        <v>42605</v>
      </c>
      <c r="C662" s="18">
        <v>42713</v>
      </c>
      <c r="D662" s="18" t="str">
        <f>IF(Operaciones!$C662-Operaciones!$B662&gt;=150,"Demorado","En Tiempo")</f>
        <v>En Tiempo</v>
      </c>
      <c r="E662" s="19" t="s">
        <v>21</v>
      </c>
      <c r="F662" s="19" t="s">
        <v>24</v>
      </c>
      <c r="G662" s="20">
        <v>273</v>
      </c>
      <c r="H662" s="19" t="s">
        <v>12</v>
      </c>
      <c r="I662" s="21">
        <v>68216</v>
      </c>
      <c r="J662" s="21">
        <v>1767035</v>
      </c>
      <c r="K662" s="21">
        <v>1413628</v>
      </c>
      <c r="L662" s="21">
        <v>285191</v>
      </c>
      <c r="M662" s="19" t="s">
        <v>18</v>
      </c>
      <c r="N662" s="22">
        <v>4.3</v>
      </c>
    </row>
    <row r="663" spans="1:14" x14ac:dyDescent="0.25">
      <c r="A663" s="23">
        <v>662</v>
      </c>
      <c r="B663" s="24">
        <v>42606</v>
      </c>
      <c r="C663" s="24">
        <v>42943</v>
      </c>
      <c r="D663" s="24" t="str">
        <f>IF(Operaciones!$C663-Operaciones!$B663&gt;=150,"Demorado","En Tiempo")</f>
        <v>Demorado</v>
      </c>
      <c r="E663" s="25" t="s">
        <v>22</v>
      </c>
      <c r="F663" s="25" t="s">
        <v>29</v>
      </c>
      <c r="G663" s="26">
        <v>248</v>
      </c>
      <c r="H663" s="25" t="s">
        <v>12</v>
      </c>
      <c r="I663" s="27">
        <v>77773.64</v>
      </c>
      <c r="J663" s="27">
        <v>1999651</v>
      </c>
      <c r="K663" s="27">
        <v>1599720.8</v>
      </c>
      <c r="L663" s="27">
        <v>322156.55999999994</v>
      </c>
      <c r="M663" s="25" t="s">
        <v>16</v>
      </c>
      <c r="N663" s="28">
        <v>3.7</v>
      </c>
    </row>
    <row r="664" spans="1:14" x14ac:dyDescent="0.25">
      <c r="A664" s="17">
        <v>663</v>
      </c>
      <c r="B664" s="18">
        <v>42606</v>
      </c>
      <c r="C664" s="18">
        <v>42785</v>
      </c>
      <c r="D664" s="18" t="str">
        <f>IF(Operaciones!$C664-Operaciones!$B664&gt;=150,"Demorado","En Tiempo")</f>
        <v>Demorado</v>
      </c>
      <c r="E664" s="19" t="s">
        <v>23</v>
      </c>
      <c r="F664" s="19" t="s">
        <v>27</v>
      </c>
      <c r="G664" s="20">
        <v>42</v>
      </c>
      <c r="H664" s="19" t="s">
        <v>11</v>
      </c>
      <c r="I664" s="21">
        <v>17965.72</v>
      </c>
      <c r="J664" s="21">
        <v>500328</v>
      </c>
      <c r="K664" s="21">
        <v>400262.40000000002</v>
      </c>
      <c r="L664" s="21">
        <v>82099.879999999976</v>
      </c>
      <c r="M664" s="19" t="s">
        <v>16</v>
      </c>
      <c r="N664" s="22">
        <v>3.8</v>
      </c>
    </row>
    <row r="665" spans="1:14" x14ac:dyDescent="0.25">
      <c r="A665" s="23">
        <v>664</v>
      </c>
      <c r="B665" s="24">
        <v>42606</v>
      </c>
      <c r="C665" s="24">
        <v>42808</v>
      </c>
      <c r="D665" s="24" t="str">
        <f>IF(Operaciones!$C665-Operaciones!$B665&gt;=150,"Demorado","En Tiempo")</f>
        <v>Demorado</v>
      </c>
      <c r="E665" s="25" t="s">
        <v>21</v>
      </c>
      <c r="F665" s="25" t="s">
        <v>13</v>
      </c>
      <c r="G665" s="26">
        <v>248</v>
      </c>
      <c r="H665" s="25" t="s">
        <v>12</v>
      </c>
      <c r="I665" s="27">
        <v>81720.28</v>
      </c>
      <c r="J665" s="27">
        <v>2094317</v>
      </c>
      <c r="K665" s="27">
        <v>1675453.6</v>
      </c>
      <c r="L665" s="27">
        <v>337143.11999999988</v>
      </c>
      <c r="M665" s="25" t="s">
        <v>19</v>
      </c>
      <c r="N665" s="28">
        <v>4.7</v>
      </c>
    </row>
    <row r="666" spans="1:14" x14ac:dyDescent="0.25">
      <c r="A666" s="17">
        <v>665</v>
      </c>
      <c r="B666" s="18">
        <v>42607</v>
      </c>
      <c r="C666" s="18">
        <v>42845</v>
      </c>
      <c r="D666" s="18" t="str">
        <f>IF(Operaciones!$C666-Operaciones!$B666&gt;=150,"Demorado","En Tiempo")</f>
        <v>Demorado</v>
      </c>
      <c r="E666" s="19" t="s">
        <v>21</v>
      </c>
      <c r="F666" s="19" t="s">
        <v>25</v>
      </c>
      <c r="G666" s="20">
        <v>156</v>
      </c>
      <c r="H666" s="19" t="s">
        <v>12</v>
      </c>
      <c r="I666" s="21">
        <v>59720.08</v>
      </c>
      <c r="J666" s="21">
        <v>1557112</v>
      </c>
      <c r="K666" s="21">
        <v>1245689.6000000001</v>
      </c>
      <c r="L666" s="21">
        <v>251702.31999999989</v>
      </c>
      <c r="M666" s="19" t="s">
        <v>15</v>
      </c>
      <c r="N666" s="22">
        <v>4</v>
      </c>
    </row>
    <row r="667" spans="1:14" x14ac:dyDescent="0.25">
      <c r="A667" s="23">
        <v>666</v>
      </c>
      <c r="B667" s="24">
        <v>42608</v>
      </c>
      <c r="C667" s="24">
        <v>42864</v>
      </c>
      <c r="D667" s="24" t="str">
        <f>IF(Operaciones!$C667-Operaciones!$B667&gt;=150,"Demorado","En Tiempo")</f>
        <v>Demorado</v>
      </c>
      <c r="E667" s="25" t="s">
        <v>21</v>
      </c>
      <c r="F667" s="25" t="s">
        <v>26</v>
      </c>
      <c r="G667" s="26">
        <v>266</v>
      </c>
      <c r="H667" s="25" t="s">
        <v>12</v>
      </c>
      <c r="I667" s="27">
        <v>57523.199999999997</v>
      </c>
      <c r="J667" s="27">
        <v>1494465</v>
      </c>
      <c r="K667" s="27">
        <v>1195572</v>
      </c>
      <c r="L667" s="27">
        <v>241369.8</v>
      </c>
      <c r="M667" s="25" t="s">
        <v>19</v>
      </c>
      <c r="N667" s="28">
        <v>4.7</v>
      </c>
    </row>
    <row r="668" spans="1:14" x14ac:dyDescent="0.25">
      <c r="A668" s="17">
        <v>667</v>
      </c>
      <c r="B668" s="18">
        <v>42608</v>
      </c>
      <c r="C668" s="18">
        <v>42864</v>
      </c>
      <c r="D668" s="18" t="str">
        <f>IF(Operaciones!$C668-Operaciones!$B668&gt;=150,"Demorado","En Tiempo")</f>
        <v>Demorado</v>
      </c>
      <c r="E668" s="19" t="s">
        <v>22</v>
      </c>
      <c r="F668" s="19" t="s">
        <v>13</v>
      </c>
      <c r="G668" s="20">
        <v>112</v>
      </c>
      <c r="H668" s="19" t="s">
        <v>11</v>
      </c>
      <c r="I668" s="21">
        <v>25115.8</v>
      </c>
      <c r="J668" s="21">
        <v>688405</v>
      </c>
      <c r="K668" s="21">
        <v>550724</v>
      </c>
      <c r="L668" s="21">
        <v>112565.2</v>
      </c>
      <c r="M668" s="19" t="s">
        <v>18</v>
      </c>
      <c r="N668" s="22">
        <v>4.2</v>
      </c>
    </row>
    <row r="669" spans="1:14" x14ac:dyDescent="0.25">
      <c r="A669" s="23">
        <v>668</v>
      </c>
      <c r="B669" s="24">
        <v>42609</v>
      </c>
      <c r="C669" s="24">
        <v>42756</v>
      </c>
      <c r="D669" s="24" t="str">
        <f>IF(Operaciones!$C669-Operaciones!$B669&gt;=150,"Demorado","En Tiempo")</f>
        <v>En Tiempo</v>
      </c>
      <c r="E669" s="25" t="s">
        <v>23</v>
      </c>
      <c r="F669" s="25" t="s">
        <v>13</v>
      </c>
      <c r="G669" s="26">
        <v>189</v>
      </c>
      <c r="H669" s="25" t="s">
        <v>12</v>
      </c>
      <c r="I669" s="27">
        <v>59643.199999999997</v>
      </c>
      <c r="J669" s="27">
        <v>1549490</v>
      </c>
      <c r="K669" s="27">
        <v>1239592</v>
      </c>
      <c r="L669" s="27">
        <v>250254.8</v>
      </c>
      <c r="M669" s="25" t="s">
        <v>15</v>
      </c>
      <c r="N669" s="28">
        <v>4</v>
      </c>
    </row>
    <row r="670" spans="1:14" x14ac:dyDescent="0.25">
      <c r="A670" s="17">
        <v>669</v>
      </c>
      <c r="B670" s="18">
        <v>42609</v>
      </c>
      <c r="C670" s="18">
        <v>42749</v>
      </c>
      <c r="D670" s="18" t="str">
        <f>IF(Operaciones!$C670-Operaciones!$B670&gt;=150,"Demorado","En Tiempo")</f>
        <v>En Tiempo</v>
      </c>
      <c r="E670" s="19" t="s">
        <v>21</v>
      </c>
      <c r="F670" s="19" t="s">
        <v>25</v>
      </c>
      <c r="G670" s="20">
        <v>283</v>
      </c>
      <c r="H670" s="19" t="s">
        <v>12</v>
      </c>
      <c r="I670" s="21">
        <v>68847.199999999997</v>
      </c>
      <c r="J670" s="21">
        <v>1784315</v>
      </c>
      <c r="K670" s="21">
        <v>1427452</v>
      </c>
      <c r="L670" s="21">
        <v>288015.8</v>
      </c>
      <c r="M670" s="19" t="s">
        <v>19</v>
      </c>
      <c r="N670" s="22">
        <v>4.7</v>
      </c>
    </row>
    <row r="671" spans="1:14" x14ac:dyDescent="0.25">
      <c r="A671" s="23">
        <v>670</v>
      </c>
      <c r="B671" s="24">
        <v>42610</v>
      </c>
      <c r="C671" s="24">
        <v>42852</v>
      </c>
      <c r="D671" s="24" t="str">
        <f>IF(Operaciones!$C671-Operaciones!$B671&gt;=150,"Demorado","En Tiempo")</f>
        <v>Demorado</v>
      </c>
      <c r="E671" s="25" t="s">
        <v>21</v>
      </c>
      <c r="F671" s="25" t="s">
        <v>25</v>
      </c>
      <c r="G671" s="26">
        <v>286</v>
      </c>
      <c r="H671" s="25" t="s">
        <v>12</v>
      </c>
      <c r="I671" s="27">
        <v>86764.88</v>
      </c>
      <c r="J671" s="27">
        <v>2225082</v>
      </c>
      <c r="K671" s="27">
        <v>1780065.6</v>
      </c>
      <c r="L671" s="27">
        <v>358251.5199999999</v>
      </c>
      <c r="M671" s="25" t="s">
        <v>18</v>
      </c>
      <c r="N671" s="28">
        <v>3.7</v>
      </c>
    </row>
    <row r="672" spans="1:14" x14ac:dyDescent="0.25">
      <c r="A672" s="17">
        <v>671</v>
      </c>
      <c r="B672" s="18">
        <v>42610</v>
      </c>
      <c r="C672" s="18">
        <v>42832</v>
      </c>
      <c r="D672" s="18" t="str">
        <f>IF(Operaciones!$C672-Operaciones!$B672&gt;=150,"Demorado","En Tiempo")</f>
        <v>Demorado</v>
      </c>
      <c r="E672" s="19" t="s">
        <v>21</v>
      </c>
      <c r="F672" s="19" t="s">
        <v>25</v>
      </c>
      <c r="G672" s="20">
        <v>228</v>
      </c>
      <c r="H672" s="19" t="s">
        <v>12</v>
      </c>
      <c r="I672" s="21">
        <v>50174.2</v>
      </c>
      <c r="J672" s="21">
        <v>1314415</v>
      </c>
      <c r="K672" s="21">
        <v>1051532</v>
      </c>
      <c r="L672" s="21">
        <v>212708.8</v>
      </c>
      <c r="M672" s="19" t="s">
        <v>19</v>
      </c>
      <c r="N672" s="22">
        <v>4.8</v>
      </c>
    </row>
    <row r="673" spans="1:14" x14ac:dyDescent="0.25">
      <c r="A673" s="23">
        <v>672</v>
      </c>
      <c r="B673" s="24">
        <v>42610</v>
      </c>
      <c r="C673" s="24">
        <v>42871</v>
      </c>
      <c r="D673" s="24" t="str">
        <f>IF(Operaciones!$C673-Operaciones!$B673&gt;=150,"Demorado","En Tiempo")</f>
        <v>Demorado</v>
      </c>
      <c r="E673" s="25" t="s">
        <v>22</v>
      </c>
      <c r="F673" s="25" t="s">
        <v>13</v>
      </c>
      <c r="G673" s="26">
        <v>181</v>
      </c>
      <c r="H673" s="25" t="s">
        <v>12</v>
      </c>
      <c r="I673" s="27">
        <v>48354.04</v>
      </c>
      <c r="J673" s="27">
        <v>1262411</v>
      </c>
      <c r="K673" s="27">
        <v>1009928.8</v>
      </c>
      <c r="L673" s="27">
        <v>204128.15999999995</v>
      </c>
      <c r="M673" s="25" t="s">
        <v>19</v>
      </c>
      <c r="N673" s="28">
        <v>4</v>
      </c>
    </row>
    <row r="674" spans="1:14" x14ac:dyDescent="0.25">
      <c r="A674" s="17">
        <v>673</v>
      </c>
      <c r="B674" s="18">
        <v>42611</v>
      </c>
      <c r="C674" s="18">
        <v>42828</v>
      </c>
      <c r="D674" s="18" t="str">
        <f>IF(Operaciones!$C674-Operaciones!$B674&gt;=150,"Demorado","En Tiempo")</f>
        <v>Demorado</v>
      </c>
      <c r="E674" s="19" t="s">
        <v>23</v>
      </c>
      <c r="F674" s="19" t="s">
        <v>27</v>
      </c>
      <c r="G674" s="20">
        <v>62</v>
      </c>
      <c r="H674" s="19" t="s">
        <v>11</v>
      </c>
      <c r="I674" s="21">
        <v>18380.72</v>
      </c>
      <c r="J674" s="21">
        <v>515803</v>
      </c>
      <c r="K674" s="21">
        <v>412642.4</v>
      </c>
      <c r="L674" s="21">
        <v>84779.879999999976</v>
      </c>
      <c r="M674" s="19" t="s">
        <v>19</v>
      </c>
      <c r="N674" s="22">
        <v>3.8</v>
      </c>
    </row>
    <row r="675" spans="1:14" x14ac:dyDescent="0.25">
      <c r="A675" s="23">
        <v>674</v>
      </c>
      <c r="B675" s="24">
        <v>42611</v>
      </c>
      <c r="C675" s="24">
        <v>42951</v>
      </c>
      <c r="D675" s="24" t="str">
        <f>IF(Operaciones!$C675-Operaciones!$B675&gt;=150,"Demorado","En Tiempo")</f>
        <v>Demorado</v>
      </c>
      <c r="E675" s="25" t="s">
        <v>22</v>
      </c>
      <c r="F675" s="25" t="s">
        <v>24</v>
      </c>
      <c r="G675" s="26">
        <v>147</v>
      </c>
      <c r="H675" s="25" t="s">
        <v>12</v>
      </c>
      <c r="I675" s="27">
        <v>54709.72</v>
      </c>
      <c r="J675" s="27">
        <v>1428653</v>
      </c>
      <c r="K675" s="27">
        <v>1142922.3999999999</v>
      </c>
      <c r="L675" s="27">
        <v>231020.88000000009</v>
      </c>
      <c r="M675" s="25" t="s">
        <v>15</v>
      </c>
      <c r="N675" s="28">
        <v>3.6</v>
      </c>
    </row>
    <row r="676" spans="1:14" x14ac:dyDescent="0.25">
      <c r="A676" s="17">
        <v>675</v>
      </c>
      <c r="B676" s="18">
        <v>42611</v>
      </c>
      <c r="C676" s="18">
        <v>42865</v>
      </c>
      <c r="D676" s="18" t="str">
        <f>IF(Operaciones!$C676-Operaciones!$B676&gt;=150,"Demorado","En Tiempo")</f>
        <v>Demorado</v>
      </c>
      <c r="E676" s="19" t="s">
        <v>23</v>
      </c>
      <c r="F676" s="19" t="s">
        <v>13</v>
      </c>
      <c r="G676" s="20">
        <v>55</v>
      </c>
      <c r="H676" s="19" t="s">
        <v>11</v>
      </c>
      <c r="I676" s="21">
        <v>12492.64</v>
      </c>
      <c r="J676" s="21">
        <v>366201</v>
      </c>
      <c r="K676" s="21">
        <v>292960.8</v>
      </c>
      <c r="L676" s="21">
        <v>60747.560000000012</v>
      </c>
      <c r="M676" s="19" t="s">
        <v>15</v>
      </c>
      <c r="N676" s="22">
        <v>3.7</v>
      </c>
    </row>
    <row r="677" spans="1:14" x14ac:dyDescent="0.25">
      <c r="A677" s="23">
        <v>676</v>
      </c>
      <c r="B677" s="24">
        <v>42611</v>
      </c>
      <c r="C677" s="24">
        <v>42731</v>
      </c>
      <c r="D677" s="24" t="str">
        <f>IF(Operaciones!$C677-Operaciones!$B677&gt;=150,"Demorado","En Tiempo")</f>
        <v>En Tiempo</v>
      </c>
      <c r="E677" s="25" t="s">
        <v>22</v>
      </c>
      <c r="F677" s="25" t="s">
        <v>27</v>
      </c>
      <c r="G677" s="26">
        <v>40</v>
      </c>
      <c r="H677" s="25" t="s">
        <v>11</v>
      </c>
      <c r="I677" s="27">
        <v>11467.52</v>
      </c>
      <c r="J677" s="27">
        <v>348048</v>
      </c>
      <c r="K677" s="27">
        <v>278438.40000000002</v>
      </c>
      <c r="L677" s="27">
        <v>58142.079999999973</v>
      </c>
      <c r="M677" s="25" t="s">
        <v>14</v>
      </c>
      <c r="N677" s="28">
        <v>3.8</v>
      </c>
    </row>
    <row r="678" spans="1:14" x14ac:dyDescent="0.25">
      <c r="A678" s="17">
        <v>677</v>
      </c>
      <c r="B678" s="18">
        <v>42612</v>
      </c>
      <c r="C678" s="18">
        <v>42759</v>
      </c>
      <c r="D678" s="18" t="str">
        <f>IF(Operaciones!$C678-Operaciones!$B678&gt;=150,"Demorado","En Tiempo")</f>
        <v>En Tiempo</v>
      </c>
      <c r="E678" s="19" t="s">
        <v>22</v>
      </c>
      <c r="F678" s="19" t="s">
        <v>27</v>
      </c>
      <c r="G678" s="20">
        <v>49</v>
      </c>
      <c r="H678" s="19" t="s">
        <v>11</v>
      </c>
      <c r="I678" s="21">
        <v>8151.12</v>
      </c>
      <c r="J678" s="21">
        <v>263663</v>
      </c>
      <c r="K678" s="21">
        <v>210930.4</v>
      </c>
      <c r="L678" s="21">
        <v>44581.48</v>
      </c>
      <c r="M678" s="19" t="s">
        <v>16</v>
      </c>
      <c r="N678" s="22">
        <v>4.9000000000000004</v>
      </c>
    </row>
    <row r="679" spans="1:14" x14ac:dyDescent="0.25">
      <c r="A679" s="23">
        <v>678</v>
      </c>
      <c r="B679" s="24">
        <v>42612</v>
      </c>
      <c r="C679" s="24">
        <v>42764</v>
      </c>
      <c r="D679" s="24" t="str">
        <f>IF(Operaciones!$C679-Operaciones!$B679&gt;=150,"Demorado","En Tiempo")</f>
        <v>Demorado</v>
      </c>
      <c r="E679" s="25" t="s">
        <v>22</v>
      </c>
      <c r="F679" s="25" t="s">
        <v>13</v>
      </c>
      <c r="G679" s="26">
        <v>219</v>
      </c>
      <c r="H679" s="25" t="s">
        <v>12</v>
      </c>
      <c r="I679" s="27">
        <v>48616</v>
      </c>
      <c r="J679" s="27">
        <v>1275785</v>
      </c>
      <c r="K679" s="27">
        <v>1020628</v>
      </c>
      <c r="L679" s="27">
        <v>206541</v>
      </c>
      <c r="M679" s="25" t="s">
        <v>18</v>
      </c>
      <c r="N679" s="28">
        <v>4.9000000000000004</v>
      </c>
    </row>
    <row r="680" spans="1:14" x14ac:dyDescent="0.25">
      <c r="A680" s="17">
        <v>679</v>
      </c>
      <c r="B680" s="18">
        <v>42612</v>
      </c>
      <c r="C680" s="18">
        <v>42841</v>
      </c>
      <c r="D680" s="18" t="str">
        <f>IF(Operaciones!$C680-Operaciones!$B680&gt;=150,"Demorado","En Tiempo")</f>
        <v>Demorado</v>
      </c>
      <c r="E680" s="19" t="s">
        <v>22</v>
      </c>
      <c r="F680" s="19" t="s">
        <v>28</v>
      </c>
      <c r="G680" s="20">
        <v>106</v>
      </c>
      <c r="H680" s="19" t="s">
        <v>12</v>
      </c>
      <c r="I680" s="21">
        <v>41935.760000000002</v>
      </c>
      <c r="J680" s="21">
        <v>1111454</v>
      </c>
      <c r="K680" s="21">
        <v>889163.2</v>
      </c>
      <c r="L680" s="21">
        <v>180355.04000000004</v>
      </c>
      <c r="M680" s="19" t="s">
        <v>16</v>
      </c>
      <c r="N680" s="22">
        <v>4.4000000000000004</v>
      </c>
    </row>
    <row r="681" spans="1:14" x14ac:dyDescent="0.25">
      <c r="A681" s="23">
        <v>680</v>
      </c>
      <c r="B681" s="24">
        <v>42612</v>
      </c>
      <c r="C681" s="24">
        <v>42861</v>
      </c>
      <c r="D681" s="24" t="str">
        <f>IF(Operaciones!$C681-Operaciones!$B681&gt;=150,"Demorado","En Tiempo")</f>
        <v>Demorado</v>
      </c>
      <c r="E681" s="25" t="s">
        <v>23</v>
      </c>
      <c r="F681" s="25" t="s">
        <v>29</v>
      </c>
      <c r="G681" s="26">
        <v>243</v>
      </c>
      <c r="H681" s="25" t="s">
        <v>12</v>
      </c>
      <c r="I681" s="27">
        <v>39966.559999999998</v>
      </c>
      <c r="J681" s="27">
        <v>1066349</v>
      </c>
      <c r="K681" s="27">
        <v>853079.2</v>
      </c>
      <c r="L681" s="27">
        <v>173303.24000000005</v>
      </c>
      <c r="M681" s="25" t="s">
        <v>14</v>
      </c>
      <c r="N681" s="28">
        <v>4.2</v>
      </c>
    </row>
    <row r="682" spans="1:14" x14ac:dyDescent="0.25">
      <c r="A682" s="17">
        <v>681</v>
      </c>
      <c r="B682" s="18">
        <v>42612</v>
      </c>
      <c r="C682" s="18">
        <v>42833</v>
      </c>
      <c r="D682" s="18" t="str">
        <f>IF(Operaciones!$C682-Operaciones!$B682&gt;=150,"Demorado","En Tiempo")</f>
        <v>Demorado</v>
      </c>
      <c r="E682" s="19" t="s">
        <v>20</v>
      </c>
      <c r="F682" s="19" t="s">
        <v>13</v>
      </c>
      <c r="G682" s="20">
        <v>280</v>
      </c>
      <c r="H682" s="19" t="s">
        <v>12</v>
      </c>
      <c r="I682" s="21">
        <v>45757.16</v>
      </c>
      <c r="J682" s="21">
        <v>1202589</v>
      </c>
      <c r="K682" s="21">
        <v>962071.2</v>
      </c>
      <c r="L682" s="21">
        <v>194760.64000000004</v>
      </c>
      <c r="M682" s="19" t="s">
        <v>17</v>
      </c>
      <c r="N682" s="22">
        <v>4.9000000000000004</v>
      </c>
    </row>
    <row r="683" spans="1:14" x14ac:dyDescent="0.25">
      <c r="A683" s="23">
        <v>682</v>
      </c>
      <c r="B683" s="24">
        <v>42612</v>
      </c>
      <c r="C683" s="24">
        <v>42866</v>
      </c>
      <c r="D683" s="24" t="str">
        <f>IF(Operaciones!$C683-Operaciones!$B683&gt;=150,"Demorado","En Tiempo")</f>
        <v>Demorado</v>
      </c>
      <c r="E683" s="25" t="s">
        <v>23</v>
      </c>
      <c r="F683" s="25" t="s">
        <v>28</v>
      </c>
      <c r="G683" s="26">
        <v>271</v>
      </c>
      <c r="H683" s="25" t="s">
        <v>12</v>
      </c>
      <c r="I683" s="27">
        <v>61896.68</v>
      </c>
      <c r="J683" s="27">
        <v>1614177</v>
      </c>
      <c r="K683" s="27">
        <v>1291341.6000000001</v>
      </c>
      <c r="L683" s="27">
        <v>260938.71999999991</v>
      </c>
      <c r="M683" s="25" t="s">
        <v>16</v>
      </c>
      <c r="N683" s="28">
        <v>3.8</v>
      </c>
    </row>
    <row r="684" spans="1:14" x14ac:dyDescent="0.25">
      <c r="A684" s="17">
        <v>683</v>
      </c>
      <c r="B684" s="18">
        <v>42612</v>
      </c>
      <c r="C684" s="18">
        <v>42893</v>
      </c>
      <c r="D684" s="18" t="str">
        <f>IF(Operaciones!$C684-Operaciones!$B684&gt;=150,"Demorado","En Tiempo")</f>
        <v>Demorado</v>
      </c>
      <c r="E684" s="19" t="s">
        <v>22</v>
      </c>
      <c r="F684" s="19" t="s">
        <v>28</v>
      </c>
      <c r="G684" s="20">
        <v>116</v>
      </c>
      <c r="H684" s="19" t="s">
        <v>12</v>
      </c>
      <c r="I684" s="21">
        <v>41324.32</v>
      </c>
      <c r="J684" s="21">
        <v>1085918</v>
      </c>
      <c r="K684" s="21">
        <v>868734.4</v>
      </c>
      <c r="L684" s="21">
        <v>175859.27999999997</v>
      </c>
      <c r="M684" s="19" t="s">
        <v>17</v>
      </c>
      <c r="N684" s="22">
        <v>4.3</v>
      </c>
    </row>
    <row r="685" spans="1:14" x14ac:dyDescent="0.25">
      <c r="A685" s="23">
        <v>684</v>
      </c>
      <c r="B685" s="24">
        <v>42613</v>
      </c>
      <c r="C685" s="24">
        <v>42801</v>
      </c>
      <c r="D685" s="24" t="str">
        <f>IF(Operaciones!$C685-Operaciones!$B685&gt;=150,"Demorado","En Tiempo")</f>
        <v>Demorado</v>
      </c>
      <c r="E685" s="25" t="s">
        <v>22</v>
      </c>
      <c r="F685" s="25" t="s">
        <v>27</v>
      </c>
      <c r="G685" s="26">
        <v>243</v>
      </c>
      <c r="H685" s="25" t="s">
        <v>12</v>
      </c>
      <c r="I685" s="27">
        <v>90278.76</v>
      </c>
      <c r="J685" s="27">
        <v>2321729</v>
      </c>
      <c r="K685" s="27">
        <v>1857383.2</v>
      </c>
      <c r="L685" s="27">
        <v>374067.04000000004</v>
      </c>
      <c r="M685" s="25" t="s">
        <v>18</v>
      </c>
      <c r="N685" s="28">
        <v>4.7</v>
      </c>
    </row>
    <row r="686" spans="1:14" x14ac:dyDescent="0.25">
      <c r="A686" s="17">
        <v>685</v>
      </c>
      <c r="B686" s="18">
        <v>42613</v>
      </c>
      <c r="C686" s="18">
        <v>42852</v>
      </c>
      <c r="D686" s="18" t="str">
        <f>IF(Operaciones!$C686-Operaciones!$B686&gt;=150,"Demorado","En Tiempo")</f>
        <v>Demorado</v>
      </c>
      <c r="E686" s="19" t="s">
        <v>23</v>
      </c>
      <c r="F686" s="19" t="s">
        <v>28</v>
      </c>
      <c r="G686" s="20">
        <v>93</v>
      </c>
      <c r="H686" s="19" t="s">
        <v>11</v>
      </c>
      <c r="I686" s="21">
        <v>25757.64</v>
      </c>
      <c r="J686" s="21">
        <v>698801</v>
      </c>
      <c r="K686" s="21">
        <v>559040.80000000005</v>
      </c>
      <c r="L686" s="21">
        <v>114002.55999999995</v>
      </c>
      <c r="M686" s="19" t="s">
        <v>14</v>
      </c>
      <c r="N686" s="22">
        <v>4.3</v>
      </c>
    </row>
    <row r="687" spans="1:14" x14ac:dyDescent="0.25">
      <c r="A687" s="23">
        <v>686</v>
      </c>
      <c r="B687" s="24">
        <v>42613</v>
      </c>
      <c r="C687" s="24">
        <v>42740</v>
      </c>
      <c r="D687" s="24" t="str">
        <f>IF(Operaciones!$C687-Operaciones!$B687&gt;=150,"Demorado","En Tiempo")</f>
        <v>En Tiempo</v>
      </c>
      <c r="E687" s="25" t="s">
        <v>23</v>
      </c>
      <c r="F687" s="25" t="s">
        <v>28</v>
      </c>
      <c r="G687" s="26">
        <v>50</v>
      </c>
      <c r="H687" s="25" t="s">
        <v>11</v>
      </c>
      <c r="I687" s="27">
        <v>12172.84</v>
      </c>
      <c r="J687" s="27">
        <v>367256</v>
      </c>
      <c r="K687" s="27">
        <v>293804.79999999999</v>
      </c>
      <c r="L687" s="27">
        <v>61278.360000000015</v>
      </c>
      <c r="M687" s="25" t="s">
        <v>18</v>
      </c>
      <c r="N687" s="28">
        <v>4.2</v>
      </c>
    </row>
    <row r="688" spans="1:14" x14ac:dyDescent="0.25">
      <c r="A688" s="17">
        <v>687</v>
      </c>
      <c r="B688" s="18">
        <v>42614</v>
      </c>
      <c r="C688" s="18">
        <v>42834</v>
      </c>
      <c r="D688" s="18" t="str">
        <f>IF(Operaciones!$C688-Operaciones!$B688&gt;=150,"Demorado","En Tiempo")</f>
        <v>Demorado</v>
      </c>
      <c r="E688" s="19" t="s">
        <v>21</v>
      </c>
      <c r="F688" s="19" t="s">
        <v>28</v>
      </c>
      <c r="G688" s="20">
        <v>235</v>
      </c>
      <c r="H688" s="19" t="s">
        <v>12</v>
      </c>
      <c r="I688" s="21">
        <v>47989.2</v>
      </c>
      <c r="J688" s="21">
        <v>1251365</v>
      </c>
      <c r="K688" s="21">
        <v>1001092</v>
      </c>
      <c r="L688" s="21">
        <v>202283.8</v>
      </c>
      <c r="M688" s="19" t="s">
        <v>19</v>
      </c>
      <c r="N688" s="22">
        <v>4.3</v>
      </c>
    </row>
    <row r="689" spans="1:14" x14ac:dyDescent="0.25">
      <c r="A689" s="23">
        <v>688</v>
      </c>
      <c r="B689" s="24">
        <v>42614</v>
      </c>
      <c r="C689" s="24">
        <v>42717</v>
      </c>
      <c r="D689" s="24" t="str">
        <f>IF(Operaciones!$C689-Operaciones!$B689&gt;=150,"Demorado","En Tiempo")</f>
        <v>En Tiempo</v>
      </c>
      <c r="E689" s="25" t="s">
        <v>23</v>
      </c>
      <c r="F689" s="25" t="s">
        <v>24</v>
      </c>
      <c r="G689" s="26">
        <v>159</v>
      </c>
      <c r="H689" s="25" t="s">
        <v>11</v>
      </c>
      <c r="I689" s="27">
        <v>26566.52</v>
      </c>
      <c r="J689" s="27">
        <v>725323</v>
      </c>
      <c r="K689" s="27">
        <v>580258.4</v>
      </c>
      <c r="L689" s="27">
        <v>118498.07999999997</v>
      </c>
      <c r="M689" s="25" t="s">
        <v>19</v>
      </c>
      <c r="N689" s="28">
        <v>4.5</v>
      </c>
    </row>
    <row r="690" spans="1:14" x14ac:dyDescent="0.25">
      <c r="A690" s="17">
        <v>689</v>
      </c>
      <c r="B690" s="18">
        <v>42615</v>
      </c>
      <c r="C690" s="18">
        <v>42921</v>
      </c>
      <c r="D690" s="18" t="str">
        <f>IF(Operaciones!$C690-Operaciones!$B690&gt;=150,"Demorado","En Tiempo")</f>
        <v>Demorado</v>
      </c>
      <c r="E690" s="19" t="s">
        <v>20</v>
      </c>
      <c r="F690" s="19" t="s">
        <v>24</v>
      </c>
      <c r="G690" s="20">
        <v>60</v>
      </c>
      <c r="H690" s="19" t="s">
        <v>11</v>
      </c>
      <c r="I690" s="21">
        <v>23776.76</v>
      </c>
      <c r="J690" s="21">
        <v>658629</v>
      </c>
      <c r="K690" s="21">
        <v>526903.19999999995</v>
      </c>
      <c r="L690" s="21">
        <v>107949.04000000005</v>
      </c>
      <c r="M690" s="19" t="s">
        <v>18</v>
      </c>
      <c r="N690" s="22">
        <v>4.7</v>
      </c>
    </row>
    <row r="691" spans="1:14" x14ac:dyDescent="0.25">
      <c r="A691" s="23">
        <v>690</v>
      </c>
      <c r="B691" s="24">
        <v>42615</v>
      </c>
      <c r="C691" s="24">
        <v>42926</v>
      </c>
      <c r="D691" s="24" t="str">
        <f>IF(Operaciones!$C691-Operaciones!$B691&gt;=150,"Demorado","En Tiempo")</f>
        <v>Demorado</v>
      </c>
      <c r="E691" s="25" t="s">
        <v>22</v>
      </c>
      <c r="F691" s="25" t="s">
        <v>25</v>
      </c>
      <c r="G691" s="26">
        <v>78</v>
      </c>
      <c r="H691" s="25" t="s">
        <v>11</v>
      </c>
      <c r="I691" s="27">
        <v>28191.68</v>
      </c>
      <c r="J691" s="27">
        <v>759977</v>
      </c>
      <c r="K691" s="27">
        <v>607981.6</v>
      </c>
      <c r="L691" s="27">
        <v>123803.72000000003</v>
      </c>
      <c r="M691" s="25" t="s">
        <v>16</v>
      </c>
      <c r="N691" s="28">
        <v>4.8</v>
      </c>
    </row>
    <row r="692" spans="1:14" x14ac:dyDescent="0.25">
      <c r="A692" s="17">
        <v>691</v>
      </c>
      <c r="B692" s="18">
        <v>42615</v>
      </c>
      <c r="C692" s="18">
        <v>42816</v>
      </c>
      <c r="D692" s="18" t="str">
        <f>IF(Operaciones!$C692-Operaciones!$B692&gt;=150,"Demorado","En Tiempo")</f>
        <v>Demorado</v>
      </c>
      <c r="E692" s="19" t="s">
        <v>21</v>
      </c>
      <c r="F692" s="19" t="s">
        <v>26</v>
      </c>
      <c r="G692" s="20">
        <v>114</v>
      </c>
      <c r="H692" s="19" t="s">
        <v>12</v>
      </c>
      <c r="I692" s="21">
        <v>32445.48</v>
      </c>
      <c r="J692" s="21">
        <v>863547</v>
      </c>
      <c r="K692" s="21">
        <v>690837.6</v>
      </c>
      <c r="L692" s="21">
        <v>140263.92000000001</v>
      </c>
      <c r="M692" s="19" t="s">
        <v>16</v>
      </c>
      <c r="N692" s="22">
        <v>4.5999999999999996</v>
      </c>
    </row>
    <row r="693" spans="1:14" x14ac:dyDescent="0.25">
      <c r="A693" s="23">
        <v>692</v>
      </c>
      <c r="B693" s="24">
        <v>42615</v>
      </c>
      <c r="C693" s="24">
        <v>42854</v>
      </c>
      <c r="D693" s="24" t="str">
        <f>IF(Operaciones!$C693-Operaciones!$B693&gt;=150,"Demorado","En Tiempo")</f>
        <v>Demorado</v>
      </c>
      <c r="E693" s="25" t="s">
        <v>22</v>
      </c>
      <c r="F693" s="25" t="s">
        <v>27</v>
      </c>
      <c r="G693" s="26">
        <v>173</v>
      </c>
      <c r="H693" s="25" t="s">
        <v>12</v>
      </c>
      <c r="I693" s="27">
        <v>39780.32</v>
      </c>
      <c r="J693" s="27">
        <v>1059368</v>
      </c>
      <c r="K693" s="27">
        <v>847494.4</v>
      </c>
      <c r="L693" s="27">
        <v>172093.27999999997</v>
      </c>
      <c r="M693" s="25" t="s">
        <v>18</v>
      </c>
      <c r="N693" s="28">
        <v>4.5999999999999996</v>
      </c>
    </row>
    <row r="694" spans="1:14" x14ac:dyDescent="0.25">
      <c r="A694" s="17">
        <v>693</v>
      </c>
      <c r="B694" s="18">
        <v>42616</v>
      </c>
      <c r="C694" s="18">
        <v>42725</v>
      </c>
      <c r="D694" s="18" t="str">
        <f>IF(Operaciones!$C694-Operaciones!$B694&gt;=150,"Demorado","En Tiempo")</f>
        <v>En Tiempo</v>
      </c>
      <c r="E694" s="19" t="s">
        <v>20</v>
      </c>
      <c r="F694" s="19" t="s">
        <v>26</v>
      </c>
      <c r="G694" s="20">
        <v>262</v>
      </c>
      <c r="H694" s="19" t="s">
        <v>12</v>
      </c>
      <c r="I694" s="21">
        <v>68289.279999999999</v>
      </c>
      <c r="J694" s="21">
        <v>1758892</v>
      </c>
      <c r="K694" s="21">
        <v>1407113.6</v>
      </c>
      <c r="L694" s="21">
        <v>283489.11999999988</v>
      </c>
      <c r="M694" s="19" t="s">
        <v>17</v>
      </c>
      <c r="N694" s="22">
        <v>4.4000000000000004</v>
      </c>
    </row>
    <row r="695" spans="1:14" x14ac:dyDescent="0.25">
      <c r="A695" s="23">
        <v>694</v>
      </c>
      <c r="B695" s="24">
        <v>42616</v>
      </c>
      <c r="C695" s="24">
        <v>42763</v>
      </c>
      <c r="D695" s="24" t="str">
        <f>IF(Operaciones!$C695-Operaciones!$B695&gt;=150,"Demorado","En Tiempo")</f>
        <v>En Tiempo</v>
      </c>
      <c r="E695" s="25" t="s">
        <v>22</v>
      </c>
      <c r="F695" s="25" t="s">
        <v>25</v>
      </c>
      <c r="G695" s="26">
        <v>83</v>
      </c>
      <c r="H695" s="25" t="s">
        <v>11</v>
      </c>
      <c r="I695" s="27">
        <v>15053.28</v>
      </c>
      <c r="J695" s="27">
        <v>429317</v>
      </c>
      <c r="K695" s="27">
        <v>343453.6</v>
      </c>
      <c r="L695" s="27">
        <v>70810.120000000024</v>
      </c>
      <c r="M695" s="25" t="s">
        <v>18</v>
      </c>
      <c r="N695" s="28">
        <v>3.7</v>
      </c>
    </row>
    <row r="696" spans="1:14" x14ac:dyDescent="0.25">
      <c r="A696" s="17">
        <v>695</v>
      </c>
      <c r="B696" s="18">
        <v>42616</v>
      </c>
      <c r="C696" s="18">
        <v>42857</v>
      </c>
      <c r="D696" s="18" t="str">
        <f>IF(Operaciones!$C696-Operaciones!$B696&gt;=150,"Demorado","En Tiempo")</f>
        <v>Demorado</v>
      </c>
      <c r="E696" s="19" t="s">
        <v>23</v>
      </c>
      <c r="F696" s="19" t="s">
        <v>26</v>
      </c>
      <c r="G696" s="20">
        <v>201</v>
      </c>
      <c r="H696" s="19" t="s">
        <v>12</v>
      </c>
      <c r="I696" s="21">
        <v>60346.400000000001</v>
      </c>
      <c r="J696" s="21">
        <v>1561070</v>
      </c>
      <c r="K696" s="21">
        <v>1248856</v>
      </c>
      <c r="L696" s="21">
        <v>251867.6</v>
      </c>
      <c r="M696" s="19" t="s">
        <v>15</v>
      </c>
      <c r="N696" s="22">
        <v>3.9</v>
      </c>
    </row>
    <row r="697" spans="1:14" x14ac:dyDescent="0.25">
      <c r="A697" s="23">
        <v>696</v>
      </c>
      <c r="B697" s="24">
        <v>42617</v>
      </c>
      <c r="C697" s="24">
        <v>42821</v>
      </c>
      <c r="D697" s="24" t="str">
        <f>IF(Operaciones!$C697-Operaciones!$B697&gt;=150,"Demorado","En Tiempo")</f>
        <v>Demorado</v>
      </c>
      <c r="E697" s="25" t="s">
        <v>23</v>
      </c>
      <c r="F697" s="25" t="s">
        <v>29</v>
      </c>
      <c r="G697" s="26">
        <v>251</v>
      </c>
      <c r="H697" s="25" t="s">
        <v>12</v>
      </c>
      <c r="I697" s="27">
        <v>54512.12</v>
      </c>
      <c r="J697" s="27">
        <v>1415813</v>
      </c>
      <c r="K697" s="27">
        <v>1132650.3999999999</v>
      </c>
      <c r="L697" s="27">
        <v>228650.4800000001</v>
      </c>
      <c r="M697" s="25" t="s">
        <v>19</v>
      </c>
      <c r="N697" s="28">
        <v>3.7</v>
      </c>
    </row>
    <row r="698" spans="1:14" x14ac:dyDescent="0.25">
      <c r="A698" s="17">
        <v>697</v>
      </c>
      <c r="B698" s="18">
        <v>42617</v>
      </c>
      <c r="C698" s="18">
        <v>42951</v>
      </c>
      <c r="D698" s="18" t="str">
        <f>IF(Operaciones!$C698-Operaciones!$B698&gt;=150,"Demorado","En Tiempo")</f>
        <v>Demorado</v>
      </c>
      <c r="E698" s="19" t="s">
        <v>21</v>
      </c>
      <c r="F698" s="19" t="s">
        <v>26</v>
      </c>
      <c r="G698" s="20">
        <v>156</v>
      </c>
      <c r="H698" s="19" t="s">
        <v>12</v>
      </c>
      <c r="I698" s="21">
        <v>61745.64</v>
      </c>
      <c r="J698" s="21">
        <v>1606501</v>
      </c>
      <c r="K698" s="21">
        <v>1285200.8</v>
      </c>
      <c r="L698" s="21">
        <v>259554.55999999994</v>
      </c>
      <c r="M698" s="19" t="s">
        <v>14</v>
      </c>
      <c r="N698" s="22">
        <v>4.5999999999999996</v>
      </c>
    </row>
    <row r="699" spans="1:14" x14ac:dyDescent="0.25">
      <c r="A699" s="23">
        <v>698</v>
      </c>
      <c r="B699" s="24">
        <v>42618</v>
      </c>
      <c r="C699" s="24">
        <v>42871</v>
      </c>
      <c r="D699" s="24" t="str">
        <f>IF(Operaciones!$C699-Operaciones!$B699&gt;=150,"Demorado","En Tiempo")</f>
        <v>Demorado</v>
      </c>
      <c r="E699" s="25" t="s">
        <v>20</v>
      </c>
      <c r="F699" s="25" t="s">
        <v>29</v>
      </c>
      <c r="G699" s="26">
        <v>182</v>
      </c>
      <c r="H699" s="25" t="s">
        <v>12</v>
      </c>
      <c r="I699" s="27">
        <v>30431.599999999999</v>
      </c>
      <c r="J699" s="27">
        <v>825625</v>
      </c>
      <c r="K699" s="27">
        <v>660500</v>
      </c>
      <c r="L699" s="27">
        <v>134693.4</v>
      </c>
      <c r="M699" s="25" t="s">
        <v>14</v>
      </c>
      <c r="N699" s="28">
        <v>4.8</v>
      </c>
    </row>
    <row r="700" spans="1:14" x14ac:dyDescent="0.25">
      <c r="A700" s="17">
        <v>699</v>
      </c>
      <c r="B700" s="18">
        <v>42618</v>
      </c>
      <c r="C700" s="18">
        <v>42900</v>
      </c>
      <c r="D700" s="18" t="str">
        <f>IF(Operaciones!$C700-Operaciones!$B700&gt;=150,"Demorado","En Tiempo")</f>
        <v>Demorado</v>
      </c>
      <c r="E700" s="19" t="s">
        <v>23</v>
      </c>
      <c r="F700" s="19" t="s">
        <v>28</v>
      </c>
      <c r="G700" s="20">
        <v>67</v>
      </c>
      <c r="H700" s="19" t="s">
        <v>11</v>
      </c>
      <c r="I700" s="21">
        <v>21026.959999999999</v>
      </c>
      <c r="J700" s="21">
        <v>579459</v>
      </c>
      <c r="K700" s="21">
        <v>463567.2</v>
      </c>
      <c r="L700" s="21">
        <v>94864.84</v>
      </c>
      <c r="M700" s="19" t="s">
        <v>19</v>
      </c>
      <c r="N700" s="22">
        <v>4.5999999999999996</v>
      </c>
    </row>
    <row r="701" spans="1:14" x14ac:dyDescent="0.25">
      <c r="A701" s="23">
        <v>700</v>
      </c>
      <c r="B701" s="24">
        <v>42619</v>
      </c>
      <c r="C701" s="24">
        <v>42755</v>
      </c>
      <c r="D701" s="24" t="str">
        <f>IF(Operaciones!$C701-Operaciones!$B701&gt;=150,"Demorado","En Tiempo")</f>
        <v>En Tiempo</v>
      </c>
      <c r="E701" s="25" t="s">
        <v>23</v>
      </c>
      <c r="F701" s="25" t="s">
        <v>25</v>
      </c>
      <c r="G701" s="26">
        <v>293</v>
      </c>
      <c r="H701" s="25" t="s">
        <v>12</v>
      </c>
      <c r="I701" s="27">
        <v>49006.6</v>
      </c>
      <c r="J701" s="27">
        <v>1287800</v>
      </c>
      <c r="K701" s="27">
        <v>1030240</v>
      </c>
      <c r="L701" s="27">
        <v>208553.4</v>
      </c>
      <c r="M701" s="25" t="s">
        <v>19</v>
      </c>
      <c r="N701" s="28">
        <v>4.3</v>
      </c>
    </row>
    <row r="702" spans="1:14" x14ac:dyDescent="0.25">
      <c r="A702" s="17">
        <v>701</v>
      </c>
      <c r="B702" s="18">
        <v>42619</v>
      </c>
      <c r="C702" s="18">
        <v>42731</v>
      </c>
      <c r="D702" s="18" t="str">
        <f>IF(Operaciones!$C702-Operaciones!$B702&gt;=150,"Demorado","En Tiempo")</f>
        <v>En Tiempo</v>
      </c>
      <c r="E702" s="19" t="s">
        <v>20</v>
      </c>
      <c r="F702" s="19" t="s">
        <v>27</v>
      </c>
      <c r="G702" s="20">
        <v>219</v>
      </c>
      <c r="H702" s="19" t="s">
        <v>12</v>
      </c>
      <c r="I702" s="21">
        <v>79728</v>
      </c>
      <c r="J702" s="21">
        <v>2059685</v>
      </c>
      <c r="K702" s="21">
        <v>1647748</v>
      </c>
      <c r="L702" s="21">
        <v>332209</v>
      </c>
      <c r="M702" s="19" t="s">
        <v>16</v>
      </c>
      <c r="N702" s="22">
        <v>4.5999999999999996</v>
      </c>
    </row>
    <row r="703" spans="1:14" x14ac:dyDescent="0.25">
      <c r="A703" s="23">
        <v>702</v>
      </c>
      <c r="B703" s="24">
        <v>42620</v>
      </c>
      <c r="C703" s="24">
        <v>42749</v>
      </c>
      <c r="D703" s="24" t="str">
        <f>IF(Operaciones!$C703-Operaciones!$B703&gt;=150,"Demorado","En Tiempo")</f>
        <v>En Tiempo</v>
      </c>
      <c r="E703" s="25" t="s">
        <v>20</v>
      </c>
      <c r="F703" s="25" t="s">
        <v>13</v>
      </c>
      <c r="G703" s="26">
        <v>289</v>
      </c>
      <c r="H703" s="25" t="s">
        <v>12</v>
      </c>
      <c r="I703" s="27">
        <v>101180</v>
      </c>
      <c r="J703" s="27">
        <v>2589710</v>
      </c>
      <c r="K703" s="27">
        <v>2071768</v>
      </c>
      <c r="L703" s="27">
        <v>416762</v>
      </c>
      <c r="M703" s="25" t="s">
        <v>14</v>
      </c>
      <c r="N703" s="28">
        <v>3.9</v>
      </c>
    </row>
    <row r="704" spans="1:14" x14ac:dyDescent="0.25">
      <c r="A704" s="17">
        <v>703</v>
      </c>
      <c r="B704" s="18">
        <v>42620</v>
      </c>
      <c r="C704" s="18">
        <v>42941</v>
      </c>
      <c r="D704" s="18" t="str">
        <f>IF(Operaciones!$C704-Operaciones!$B704&gt;=150,"Demorado","En Tiempo")</f>
        <v>Demorado</v>
      </c>
      <c r="E704" s="19" t="s">
        <v>22</v>
      </c>
      <c r="F704" s="19" t="s">
        <v>24</v>
      </c>
      <c r="G704" s="20">
        <v>154</v>
      </c>
      <c r="H704" s="19" t="s">
        <v>12</v>
      </c>
      <c r="I704" s="21">
        <v>52448.800000000003</v>
      </c>
      <c r="J704" s="21">
        <v>1377605</v>
      </c>
      <c r="K704" s="21">
        <v>1102084</v>
      </c>
      <c r="L704" s="21">
        <v>223072.2</v>
      </c>
      <c r="M704" s="19" t="s">
        <v>18</v>
      </c>
      <c r="N704" s="22">
        <v>4</v>
      </c>
    </row>
    <row r="705" spans="1:14" x14ac:dyDescent="0.25">
      <c r="A705" s="23">
        <v>704</v>
      </c>
      <c r="B705" s="24">
        <v>42621</v>
      </c>
      <c r="C705" s="24">
        <v>42837</v>
      </c>
      <c r="D705" s="24" t="str">
        <f>IF(Operaciones!$C705-Operaciones!$B705&gt;=150,"Demorado","En Tiempo")</f>
        <v>Demorado</v>
      </c>
      <c r="E705" s="25" t="s">
        <v>20</v>
      </c>
      <c r="F705" s="25" t="s">
        <v>28</v>
      </c>
      <c r="G705" s="26">
        <v>272</v>
      </c>
      <c r="H705" s="25" t="s">
        <v>12</v>
      </c>
      <c r="I705" s="27">
        <v>100939.56</v>
      </c>
      <c r="J705" s="27">
        <v>2576849</v>
      </c>
      <c r="K705" s="27">
        <v>2061479.2</v>
      </c>
      <c r="L705" s="27">
        <v>414430.24000000005</v>
      </c>
      <c r="M705" s="25" t="s">
        <v>14</v>
      </c>
      <c r="N705" s="28">
        <v>4.7</v>
      </c>
    </row>
    <row r="706" spans="1:14" x14ac:dyDescent="0.25">
      <c r="A706" s="17">
        <v>705</v>
      </c>
      <c r="B706" s="18">
        <v>42621</v>
      </c>
      <c r="C706" s="18">
        <v>42776</v>
      </c>
      <c r="D706" s="18" t="str">
        <f>IF(Operaciones!$C706-Operaciones!$B706&gt;=150,"Demorado","En Tiempo")</f>
        <v>Demorado</v>
      </c>
      <c r="E706" s="19" t="s">
        <v>21</v>
      </c>
      <c r="F706" s="19" t="s">
        <v>26</v>
      </c>
      <c r="G706" s="20">
        <v>264</v>
      </c>
      <c r="H706" s="19" t="s">
        <v>12</v>
      </c>
      <c r="I706" s="21">
        <v>45902.68</v>
      </c>
      <c r="J706" s="21">
        <v>1202327</v>
      </c>
      <c r="K706" s="21">
        <v>961861.6</v>
      </c>
      <c r="L706" s="21">
        <v>194562.72000000003</v>
      </c>
      <c r="M706" s="19" t="s">
        <v>19</v>
      </c>
      <c r="N706" s="22">
        <v>4.5</v>
      </c>
    </row>
    <row r="707" spans="1:14" x14ac:dyDescent="0.25">
      <c r="A707" s="23">
        <v>706</v>
      </c>
      <c r="B707" s="24">
        <v>42621</v>
      </c>
      <c r="C707" s="24">
        <v>42740</v>
      </c>
      <c r="D707" s="24" t="str">
        <f>IF(Operaciones!$C707-Operaciones!$B707&gt;=150,"Demorado","En Tiempo")</f>
        <v>En Tiempo</v>
      </c>
      <c r="E707" s="25" t="s">
        <v>20</v>
      </c>
      <c r="F707" s="25" t="s">
        <v>29</v>
      </c>
      <c r="G707" s="26">
        <v>255</v>
      </c>
      <c r="H707" s="25" t="s">
        <v>12</v>
      </c>
      <c r="I707" s="27">
        <v>59437.4</v>
      </c>
      <c r="J707" s="27">
        <v>1538045</v>
      </c>
      <c r="K707" s="27">
        <v>1230436</v>
      </c>
      <c r="L707" s="27">
        <v>248171.6</v>
      </c>
      <c r="M707" s="25" t="s">
        <v>16</v>
      </c>
      <c r="N707" s="28">
        <v>3.6</v>
      </c>
    </row>
    <row r="708" spans="1:14" x14ac:dyDescent="0.25">
      <c r="A708" s="17">
        <v>707</v>
      </c>
      <c r="B708" s="18">
        <v>42621</v>
      </c>
      <c r="C708" s="18">
        <v>42882</v>
      </c>
      <c r="D708" s="18" t="str">
        <f>IF(Operaciones!$C708-Operaciones!$B708&gt;=150,"Demorado","En Tiempo")</f>
        <v>Demorado</v>
      </c>
      <c r="E708" s="19" t="s">
        <v>22</v>
      </c>
      <c r="F708" s="19" t="s">
        <v>25</v>
      </c>
      <c r="G708" s="20">
        <v>209</v>
      </c>
      <c r="H708" s="19" t="s">
        <v>12</v>
      </c>
      <c r="I708" s="21">
        <v>67322.8</v>
      </c>
      <c r="J708" s="21">
        <v>1749605</v>
      </c>
      <c r="K708" s="21">
        <v>1399684</v>
      </c>
      <c r="L708" s="21">
        <v>282598.2</v>
      </c>
      <c r="M708" s="19" t="s">
        <v>14</v>
      </c>
      <c r="N708" s="22">
        <v>4.7</v>
      </c>
    </row>
    <row r="709" spans="1:14" x14ac:dyDescent="0.25">
      <c r="A709" s="23">
        <v>708</v>
      </c>
      <c r="B709" s="24">
        <v>42621</v>
      </c>
      <c r="C709" s="24">
        <v>42858</v>
      </c>
      <c r="D709" s="24" t="str">
        <f>IF(Operaciones!$C709-Operaciones!$B709&gt;=150,"Demorado","En Tiempo")</f>
        <v>Demorado</v>
      </c>
      <c r="E709" s="25" t="s">
        <v>21</v>
      </c>
      <c r="F709" s="25" t="s">
        <v>25</v>
      </c>
      <c r="G709" s="26">
        <v>154</v>
      </c>
      <c r="H709" s="25" t="s">
        <v>12</v>
      </c>
      <c r="I709" s="27">
        <v>44299.48</v>
      </c>
      <c r="J709" s="27">
        <v>1160497</v>
      </c>
      <c r="K709" s="27">
        <v>928397.6</v>
      </c>
      <c r="L709" s="27">
        <v>187799.92</v>
      </c>
      <c r="M709" s="25" t="s">
        <v>15</v>
      </c>
      <c r="N709" s="28">
        <v>4.3</v>
      </c>
    </row>
    <row r="710" spans="1:14" x14ac:dyDescent="0.25">
      <c r="A710" s="17">
        <v>709</v>
      </c>
      <c r="B710" s="18">
        <v>42622</v>
      </c>
      <c r="C710" s="18">
        <v>42929</v>
      </c>
      <c r="D710" s="18" t="str">
        <f>IF(Operaciones!$C710-Operaciones!$B710&gt;=150,"Demorado","En Tiempo")</f>
        <v>Demorado</v>
      </c>
      <c r="E710" s="19" t="s">
        <v>20</v>
      </c>
      <c r="F710" s="19" t="s">
        <v>28</v>
      </c>
      <c r="G710" s="20">
        <v>203</v>
      </c>
      <c r="H710" s="19" t="s">
        <v>12</v>
      </c>
      <c r="I710" s="21">
        <v>46221.8</v>
      </c>
      <c r="J710" s="21">
        <v>1218155</v>
      </c>
      <c r="K710" s="21">
        <v>974524</v>
      </c>
      <c r="L710" s="21">
        <v>197409.2</v>
      </c>
      <c r="M710" s="19" t="s">
        <v>17</v>
      </c>
      <c r="N710" s="22">
        <v>4.5</v>
      </c>
    </row>
    <row r="711" spans="1:14" x14ac:dyDescent="0.25">
      <c r="A711" s="23">
        <v>710</v>
      </c>
      <c r="B711" s="24">
        <v>42622</v>
      </c>
      <c r="C711" s="24">
        <v>42879</v>
      </c>
      <c r="D711" s="24" t="str">
        <f>IF(Operaciones!$C711-Operaciones!$B711&gt;=150,"Demorado","En Tiempo")</f>
        <v>Demorado</v>
      </c>
      <c r="E711" s="25" t="s">
        <v>20</v>
      </c>
      <c r="F711" s="25" t="s">
        <v>13</v>
      </c>
      <c r="G711" s="26">
        <v>270</v>
      </c>
      <c r="H711" s="25" t="s">
        <v>12</v>
      </c>
      <c r="I711" s="27">
        <v>50665.440000000002</v>
      </c>
      <c r="J711" s="27">
        <v>1328121</v>
      </c>
      <c r="K711" s="27">
        <v>1062496.8</v>
      </c>
      <c r="L711" s="27">
        <v>214958.75999999995</v>
      </c>
      <c r="M711" s="25" t="s">
        <v>18</v>
      </c>
      <c r="N711" s="28">
        <v>4.0999999999999996</v>
      </c>
    </row>
    <row r="712" spans="1:14" x14ac:dyDescent="0.25">
      <c r="A712" s="17">
        <v>711</v>
      </c>
      <c r="B712" s="18">
        <v>42623</v>
      </c>
      <c r="C712" s="18">
        <v>42718</v>
      </c>
      <c r="D712" s="18" t="str">
        <f>IF(Operaciones!$C712-Operaciones!$B712&gt;=150,"Demorado","En Tiempo")</f>
        <v>En Tiempo</v>
      </c>
      <c r="E712" s="19" t="s">
        <v>20</v>
      </c>
      <c r="F712" s="19" t="s">
        <v>13</v>
      </c>
      <c r="G712" s="20">
        <v>283</v>
      </c>
      <c r="H712" s="19" t="s">
        <v>12</v>
      </c>
      <c r="I712" s="21">
        <v>83723.399999999994</v>
      </c>
      <c r="J712" s="21">
        <v>2150520</v>
      </c>
      <c r="K712" s="21">
        <v>1720416</v>
      </c>
      <c r="L712" s="21">
        <v>346380.6</v>
      </c>
      <c r="M712" s="19" t="s">
        <v>19</v>
      </c>
      <c r="N712" s="22">
        <v>4.8</v>
      </c>
    </row>
    <row r="713" spans="1:14" x14ac:dyDescent="0.25">
      <c r="A713" s="23">
        <v>712</v>
      </c>
      <c r="B713" s="24">
        <v>42623</v>
      </c>
      <c r="C713" s="24">
        <v>42932</v>
      </c>
      <c r="D713" s="24" t="str">
        <f>IF(Operaciones!$C713-Operaciones!$B713&gt;=150,"Demorado","En Tiempo")</f>
        <v>Demorado</v>
      </c>
      <c r="E713" s="25" t="s">
        <v>20</v>
      </c>
      <c r="F713" s="25" t="s">
        <v>24</v>
      </c>
      <c r="G713" s="26">
        <v>237</v>
      </c>
      <c r="H713" s="25" t="s">
        <v>12</v>
      </c>
      <c r="I713" s="27">
        <v>90414.720000000001</v>
      </c>
      <c r="J713" s="27">
        <v>2317153</v>
      </c>
      <c r="K713" s="27">
        <v>1853722.4</v>
      </c>
      <c r="L713" s="27">
        <v>373015.88000000012</v>
      </c>
      <c r="M713" s="25" t="s">
        <v>18</v>
      </c>
      <c r="N713" s="28">
        <v>4.5</v>
      </c>
    </row>
    <row r="714" spans="1:14" x14ac:dyDescent="0.25">
      <c r="A714" s="17">
        <v>713</v>
      </c>
      <c r="B714" s="18">
        <v>42623</v>
      </c>
      <c r="C714" s="18">
        <v>42955</v>
      </c>
      <c r="D714" s="18" t="str">
        <f>IF(Operaciones!$C714-Operaciones!$B714&gt;=150,"Demorado","En Tiempo")</f>
        <v>Demorado</v>
      </c>
      <c r="E714" s="19" t="s">
        <v>21</v>
      </c>
      <c r="F714" s="19" t="s">
        <v>27</v>
      </c>
      <c r="G714" s="20">
        <v>70</v>
      </c>
      <c r="H714" s="19" t="s">
        <v>11</v>
      </c>
      <c r="I714" s="21">
        <v>26764.52</v>
      </c>
      <c r="J714" s="21">
        <v>724948</v>
      </c>
      <c r="K714" s="21">
        <v>579958.4</v>
      </c>
      <c r="L714" s="21">
        <v>118225.07999999997</v>
      </c>
      <c r="M714" s="19" t="s">
        <v>19</v>
      </c>
      <c r="N714" s="22">
        <v>5</v>
      </c>
    </row>
    <row r="715" spans="1:14" x14ac:dyDescent="0.25">
      <c r="A715" s="23">
        <v>714</v>
      </c>
      <c r="B715" s="24">
        <v>42623</v>
      </c>
      <c r="C715" s="24">
        <v>42869</v>
      </c>
      <c r="D715" s="24" t="str">
        <f>IF(Operaciones!$C715-Operaciones!$B715&gt;=150,"Demorado","En Tiempo")</f>
        <v>Demorado</v>
      </c>
      <c r="E715" s="25" t="s">
        <v>23</v>
      </c>
      <c r="F715" s="25" t="s">
        <v>26</v>
      </c>
      <c r="G715" s="26">
        <v>228</v>
      </c>
      <c r="H715" s="25" t="s">
        <v>12</v>
      </c>
      <c r="I715" s="27">
        <v>84474.4</v>
      </c>
      <c r="J715" s="27">
        <v>2171695</v>
      </c>
      <c r="K715" s="27">
        <v>1737356</v>
      </c>
      <c r="L715" s="27">
        <v>349864.6</v>
      </c>
      <c r="M715" s="25" t="s">
        <v>15</v>
      </c>
      <c r="N715" s="28">
        <v>3.6</v>
      </c>
    </row>
    <row r="716" spans="1:14" x14ac:dyDescent="0.25">
      <c r="A716" s="17">
        <v>715</v>
      </c>
      <c r="B716" s="18">
        <v>42623</v>
      </c>
      <c r="C716" s="18">
        <v>42754</v>
      </c>
      <c r="D716" s="18" t="str">
        <f>IF(Operaciones!$C716-Operaciones!$B716&gt;=150,"Demorado","En Tiempo")</f>
        <v>En Tiempo</v>
      </c>
      <c r="E716" s="19" t="s">
        <v>22</v>
      </c>
      <c r="F716" s="19" t="s">
        <v>29</v>
      </c>
      <c r="G716" s="20">
        <v>40</v>
      </c>
      <c r="H716" s="19" t="s">
        <v>11</v>
      </c>
      <c r="I716" s="21">
        <v>11948.24</v>
      </c>
      <c r="J716" s="21">
        <v>366166</v>
      </c>
      <c r="K716" s="21">
        <v>292932.8</v>
      </c>
      <c r="L716" s="21">
        <v>61284.960000000014</v>
      </c>
      <c r="M716" s="19" t="s">
        <v>17</v>
      </c>
      <c r="N716" s="22">
        <v>4.3</v>
      </c>
    </row>
    <row r="717" spans="1:14" x14ac:dyDescent="0.25">
      <c r="A717" s="23">
        <v>716</v>
      </c>
      <c r="B717" s="24">
        <v>42623</v>
      </c>
      <c r="C717" s="24">
        <v>42981</v>
      </c>
      <c r="D717" s="24" t="str">
        <f>IF(Operaciones!$C717-Operaciones!$B717&gt;=150,"Demorado","En Tiempo")</f>
        <v>Demorado</v>
      </c>
      <c r="E717" s="25" t="s">
        <v>22</v>
      </c>
      <c r="F717" s="25" t="s">
        <v>29</v>
      </c>
      <c r="G717" s="26">
        <v>201</v>
      </c>
      <c r="H717" s="25" t="s">
        <v>12</v>
      </c>
      <c r="I717" s="27">
        <v>71070.92</v>
      </c>
      <c r="J717" s="27">
        <v>1830333</v>
      </c>
      <c r="K717" s="27">
        <v>1464266.4</v>
      </c>
      <c r="L717" s="27">
        <v>294995.68000000011</v>
      </c>
      <c r="M717" s="25" t="s">
        <v>19</v>
      </c>
      <c r="N717" s="28">
        <v>4.4000000000000004</v>
      </c>
    </row>
    <row r="718" spans="1:14" x14ac:dyDescent="0.25">
      <c r="A718" s="17">
        <v>717</v>
      </c>
      <c r="B718" s="18">
        <v>42623</v>
      </c>
      <c r="C718" s="18">
        <v>42789</v>
      </c>
      <c r="D718" s="18" t="str">
        <f>IF(Operaciones!$C718-Operaciones!$B718&gt;=150,"Demorado","En Tiempo")</f>
        <v>Demorado</v>
      </c>
      <c r="E718" s="19" t="s">
        <v>23</v>
      </c>
      <c r="F718" s="19" t="s">
        <v>13</v>
      </c>
      <c r="G718" s="20">
        <v>41</v>
      </c>
      <c r="H718" s="19" t="s">
        <v>11</v>
      </c>
      <c r="I718" s="21">
        <v>17075.919999999998</v>
      </c>
      <c r="J718" s="21">
        <v>493983</v>
      </c>
      <c r="K718" s="21">
        <v>395186.4</v>
      </c>
      <c r="L718" s="21">
        <v>81720.679999999978</v>
      </c>
      <c r="M718" s="19" t="s">
        <v>17</v>
      </c>
      <c r="N718" s="22">
        <v>3.7</v>
      </c>
    </row>
    <row r="719" spans="1:14" x14ac:dyDescent="0.25">
      <c r="A719" s="23">
        <v>718</v>
      </c>
      <c r="B719" s="24">
        <v>42624</v>
      </c>
      <c r="C719" s="24">
        <v>42792</v>
      </c>
      <c r="D719" s="24" t="str">
        <f>IF(Operaciones!$C719-Operaciones!$B719&gt;=150,"Demorado","En Tiempo")</f>
        <v>Demorado</v>
      </c>
      <c r="E719" s="25" t="s">
        <v>22</v>
      </c>
      <c r="F719" s="25" t="s">
        <v>25</v>
      </c>
      <c r="G719" s="26">
        <v>154</v>
      </c>
      <c r="H719" s="25" t="s">
        <v>11</v>
      </c>
      <c r="I719" s="27">
        <v>28461.68</v>
      </c>
      <c r="J719" s="27">
        <v>772577</v>
      </c>
      <c r="K719" s="27">
        <v>618061.6</v>
      </c>
      <c r="L719" s="27">
        <v>126053.72000000003</v>
      </c>
      <c r="M719" s="25" t="s">
        <v>18</v>
      </c>
      <c r="N719" s="28">
        <v>4.4000000000000004</v>
      </c>
    </row>
    <row r="720" spans="1:14" x14ac:dyDescent="0.25">
      <c r="A720" s="17">
        <v>719</v>
      </c>
      <c r="B720" s="18">
        <v>42624</v>
      </c>
      <c r="C720" s="18">
        <v>42901</v>
      </c>
      <c r="D720" s="18" t="str">
        <f>IF(Operaciones!$C720-Operaciones!$B720&gt;=150,"Demorado","En Tiempo")</f>
        <v>Demorado</v>
      </c>
      <c r="E720" s="19" t="s">
        <v>20</v>
      </c>
      <c r="F720" s="19" t="s">
        <v>24</v>
      </c>
      <c r="G720" s="20">
        <v>276</v>
      </c>
      <c r="H720" s="19" t="s">
        <v>12</v>
      </c>
      <c r="I720" s="21">
        <v>61854.559999999998</v>
      </c>
      <c r="J720" s="21">
        <v>1602324</v>
      </c>
      <c r="K720" s="21">
        <v>1281859.2</v>
      </c>
      <c r="L720" s="21">
        <v>258610.24000000005</v>
      </c>
      <c r="M720" s="19" t="s">
        <v>15</v>
      </c>
      <c r="N720" s="22">
        <v>3.8</v>
      </c>
    </row>
    <row r="721" spans="1:14" x14ac:dyDescent="0.25">
      <c r="A721" s="23">
        <v>720</v>
      </c>
      <c r="B721" s="24">
        <v>42624</v>
      </c>
      <c r="C721" s="24">
        <v>42925</v>
      </c>
      <c r="D721" s="24" t="str">
        <f>IF(Operaciones!$C721-Operaciones!$B721&gt;=150,"Demorado","En Tiempo")</f>
        <v>Demorado</v>
      </c>
      <c r="E721" s="25" t="s">
        <v>22</v>
      </c>
      <c r="F721" s="25" t="s">
        <v>27</v>
      </c>
      <c r="G721" s="26">
        <v>220</v>
      </c>
      <c r="H721" s="25" t="s">
        <v>12</v>
      </c>
      <c r="I721" s="27">
        <v>87883.32</v>
      </c>
      <c r="J721" s="27">
        <v>2253093</v>
      </c>
      <c r="K721" s="27">
        <v>1802474.4</v>
      </c>
      <c r="L721" s="27">
        <v>362735.28000000009</v>
      </c>
      <c r="M721" s="25" t="s">
        <v>19</v>
      </c>
      <c r="N721" s="28">
        <v>3.7</v>
      </c>
    </row>
    <row r="722" spans="1:14" x14ac:dyDescent="0.25">
      <c r="A722" s="17">
        <v>721</v>
      </c>
      <c r="B722" s="18">
        <v>42625</v>
      </c>
      <c r="C722" s="18">
        <v>42848</v>
      </c>
      <c r="D722" s="18" t="str">
        <f>IF(Operaciones!$C722-Operaciones!$B722&gt;=150,"Demorado","En Tiempo")</f>
        <v>Demorado</v>
      </c>
      <c r="E722" s="19" t="s">
        <v>23</v>
      </c>
      <c r="F722" s="19" t="s">
        <v>26</v>
      </c>
      <c r="G722" s="20">
        <v>39</v>
      </c>
      <c r="H722" s="19" t="s">
        <v>11</v>
      </c>
      <c r="I722" s="21">
        <v>9638.84</v>
      </c>
      <c r="J722" s="21">
        <v>303081</v>
      </c>
      <c r="K722" s="21">
        <v>242464.8</v>
      </c>
      <c r="L722" s="21">
        <v>50977.360000000015</v>
      </c>
      <c r="M722" s="19" t="s">
        <v>19</v>
      </c>
      <c r="N722" s="22">
        <v>4.3</v>
      </c>
    </row>
    <row r="723" spans="1:14" x14ac:dyDescent="0.25">
      <c r="A723" s="23">
        <v>722</v>
      </c>
      <c r="B723" s="24">
        <v>42625</v>
      </c>
      <c r="C723" s="24">
        <v>42776</v>
      </c>
      <c r="D723" s="24" t="str">
        <f>IF(Operaciones!$C723-Operaciones!$B723&gt;=150,"Demorado","En Tiempo")</f>
        <v>Demorado</v>
      </c>
      <c r="E723" s="25" t="s">
        <v>21</v>
      </c>
      <c r="F723" s="25" t="s">
        <v>27</v>
      </c>
      <c r="G723" s="26">
        <v>79</v>
      </c>
      <c r="H723" s="25" t="s">
        <v>11</v>
      </c>
      <c r="I723" s="27">
        <v>23298.84</v>
      </c>
      <c r="J723" s="27">
        <v>648031</v>
      </c>
      <c r="K723" s="27">
        <v>518424.8</v>
      </c>
      <c r="L723" s="27">
        <v>106307.36000000002</v>
      </c>
      <c r="M723" s="25" t="s">
        <v>14</v>
      </c>
      <c r="N723" s="28">
        <v>3.9</v>
      </c>
    </row>
    <row r="724" spans="1:14" x14ac:dyDescent="0.25">
      <c r="A724" s="17">
        <v>723</v>
      </c>
      <c r="B724" s="18">
        <v>42625</v>
      </c>
      <c r="C724" s="18">
        <v>42782</v>
      </c>
      <c r="D724" s="18" t="str">
        <f>IF(Operaciones!$C724-Operaciones!$B724&gt;=150,"Demorado","En Tiempo")</f>
        <v>Demorado</v>
      </c>
      <c r="E724" s="19" t="s">
        <v>23</v>
      </c>
      <c r="F724" s="19" t="s">
        <v>28</v>
      </c>
      <c r="G724" s="20">
        <v>50</v>
      </c>
      <c r="H724" s="19" t="s">
        <v>11</v>
      </c>
      <c r="I724" s="21">
        <v>19549.32</v>
      </c>
      <c r="J724" s="21">
        <v>554993</v>
      </c>
      <c r="K724" s="21">
        <v>443994.4</v>
      </c>
      <c r="L724" s="21">
        <v>91449.27999999997</v>
      </c>
      <c r="M724" s="19" t="s">
        <v>18</v>
      </c>
      <c r="N724" s="22">
        <v>3.9</v>
      </c>
    </row>
    <row r="725" spans="1:14" x14ac:dyDescent="0.25">
      <c r="A725" s="23">
        <v>724</v>
      </c>
      <c r="B725" s="24">
        <v>42625</v>
      </c>
      <c r="C725" s="24">
        <v>42923</v>
      </c>
      <c r="D725" s="24" t="str">
        <f>IF(Operaciones!$C725-Operaciones!$B725&gt;=150,"Demorado","En Tiempo")</f>
        <v>Demorado</v>
      </c>
      <c r="E725" s="25" t="s">
        <v>23</v>
      </c>
      <c r="F725" s="25" t="s">
        <v>28</v>
      </c>
      <c r="G725" s="26">
        <v>236</v>
      </c>
      <c r="H725" s="25" t="s">
        <v>12</v>
      </c>
      <c r="I725" s="27">
        <v>82572.92</v>
      </c>
      <c r="J725" s="27">
        <v>2121858</v>
      </c>
      <c r="K725" s="27">
        <v>1697486.4</v>
      </c>
      <c r="L725" s="27">
        <v>341798.68000000011</v>
      </c>
      <c r="M725" s="25" t="s">
        <v>16</v>
      </c>
      <c r="N725" s="28">
        <v>4.2</v>
      </c>
    </row>
    <row r="726" spans="1:14" x14ac:dyDescent="0.25">
      <c r="A726" s="17">
        <v>725</v>
      </c>
      <c r="B726" s="18">
        <v>42626</v>
      </c>
      <c r="C726" s="18">
        <v>42773</v>
      </c>
      <c r="D726" s="18" t="str">
        <f>IF(Operaciones!$C726-Operaciones!$B726&gt;=150,"Demorado","En Tiempo")</f>
        <v>En Tiempo</v>
      </c>
      <c r="E726" s="19" t="s">
        <v>21</v>
      </c>
      <c r="F726" s="19" t="s">
        <v>13</v>
      </c>
      <c r="G726" s="20">
        <v>173</v>
      </c>
      <c r="H726" s="19" t="s">
        <v>12</v>
      </c>
      <c r="I726" s="21">
        <v>35283.199999999997</v>
      </c>
      <c r="J726" s="21">
        <v>938465</v>
      </c>
      <c r="K726" s="21">
        <v>750772</v>
      </c>
      <c r="L726" s="21">
        <v>152409.79999999999</v>
      </c>
      <c r="M726" s="19" t="s">
        <v>14</v>
      </c>
      <c r="N726" s="22">
        <v>4</v>
      </c>
    </row>
    <row r="727" spans="1:14" x14ac:dyDescent="0.25">
      <c r="A727" s="23">
        <v>726</v>
      </c>
      <c r="B727" s="24">
        <v>42626</v>
      </c>
      <c r="C727" s="24">
        <v>42858</v>
      </c>
      <c r="D727" s="24" t="str">
        <f>IF(Operaciones!$C727-Operaciones!$B727&gt;=150,"Demorado","En Tiempo")</f>
        <v>Demorado</v>
      </c>
      <c r="E727" s="25" t="s">
        <v>23</v>
      </c>
      <c r="F727" s="25" t="s">
        <v>28</v>
      </c>
      <c r="G727" s="26">
        <v>108</v>
      </c>
      <c r="H727" s="25" t="s">
        <v>12</v>
      </c>
      <c r="I727" s="27">
        <v>42509.4</v>
      </c>
      <c r="J727" s="27">
        <v>1117845</v>
      </c>
      <c r="K727" s="27">
        <v>894276</v>
      </c>
      <c r="L727" s="27">
        <v>181059.6</v>
      </c>
      <c r="M727" s="25" t="s">
        <v>18</v>
      </c>
      <c r="N727" s="28">
        <v>4.9000000000000004</v>
      </c>
    </row>
    <row r="728" spans="1:14" x14ac:dyDescent="0.25">
      <c r="A728" s="17">
        <v>727</v>
      </c>
      <c r="B728" s="18">
        <v>42628</v>
      </c>
      <c r="C728" s="18">
        <v>42734</v>
      </c>
      <c r="D728" s="18" t="str">
        <f>IF(Operaciones!$C728-Operaciones!$B728&gt;=150,"Demorado","En Tiempo")</f>
        <v>En Tiempo</v>
      </c>
      <c r="E728" s="19" t="s">
        <v>20</v>
      </c>
      <c r="F728" s="19" t="s">
        <v>24</v>
      </c>
      <c r="G728" s="20">
        <v>188</v>
      </c>
      <c r="H728" s="19" t="s">
        <v>12</v>
      </c>
      <c r="I728" s="21">
        <v>46116.6</v>
      </c>
      <c r="J728" s="21">
        <v>1204925</v>
      </c>
      <c r="K728" s="21">
        <v>963940</v>
      </c>
      <c r="L728" s="21">
        <v>194868.4</v>
      </c>
      <c r="M728" s="19" t="s">
        <v>19</v>
      </c>
      <c r="N728" s="22">
        <v>4.4000000000000004</v>
      </c>
    </row>
    <row r="729" spans="1:14" x14ac:dyDescent="0.25">
      <c r="A729" s="23">
        <v>728</v>
      </c>
      <c r="B729" s="24">
        <v>42629</v>
      </c>
      <c r="C729" s="24">
        <v>42858</v>
      </c>
      <c r="D729" s="24" t="str">
        <f>IF(Operaciones!$C729-Operaciones!$B729&gt;=150,"Demorado","En Tiempo")</f>
        <v>Demorado</v>
      </c>
      <c r="E729" s="25" t="s">
        <v>22</v>
      </c>
      <c r="F729" s="25" t="s">
        <v>24</v>
      </c>
      <c r="G729" s="26">
        <v>135</v>
      </c>
      <c r="H729" s="25" t="s">
        <v>11</v>
      </c>
      <c r="I729" s="27">
        <v>22454.84</v>
      </c>
      <c r="J729" s="27">
        <v>622231</v>
      </c>
      <c r="K729" s="27">
        <v>497784.8</v>
      </c>
      <c r="L729" s="27">
        <v>101991.36000000002</v>
      </c>
      <c r="M729" s="25" t="s">
        <v>15</v>
      </c>
      <c r="N729" s="28">
        <v>4.7</v>
      </c>
    </row>
    <row r="730" spans="1:14" x14ac:dyDescent="0.25">
      <c r="A730" s="17">
        <v>729</v>
      </c>
      <c r="B730" s="18">
        <v>42629</v>
      </c>
      <c r="C730" s="18">
        <v>42993</v>
      </c>
      <c r="D730" s="18" t="str">
        <f>IF(Operaciones!$C730-Operaciones!$B730&gt;=150,"Demorado","En Tiempo")</f>
        <v>Demorado</v>
      </c>
      <c r="E730" s="19" t="s">
        <v>22</v>
      </c>
      <c r="F730" s="19" t="s">
        <v>29</v>
      </c>
      <c r="G730" s="20">
        <v>190</v>
      </c>
      <c r="H730" s="19" t="s">
        <v>12</v>
      </c>
      <c r="I730" s="21">
        <v>74979.48</v>
      </c>
      <c r="J730" s="21">
        <v>1941672</v>
      </c>
      <c r="K730" s="21">
        <v>1553337.6</v>
      </c>
      <c r="L730" s="21">
        <v>313354.91999999993</v>
      </c>
      <c r="M730" s="19" t="s">
        <v>15</v>
      </c>
      <c r="N730" s="22">
        <v>3.6</v>
      </c>
    </row>
    <row r="731" spans="1:14" x14ac:dyDescent="0.25">
      <c r="A731" s="23">
        <v>730</v>
      </c>
      <c r="B731" s="24">
        <v>42629</v>
      </c>
      <c r="C731" s="24">
        <v>42737</v>
      </c>
      <c r="D731" s="24" t="str">
        <f>IF(Operaciones!$C731-Operaciones!$B731&gt;=150,"Demorado","En Tiempo")</f>
        <v>En Tiempo</v>
      </c>
      <c r="E731" s="25" t="s">
        <v>22</v>
      </c>
      <c r="F731" s="25" t="s">
        <v>29</v>
      </c>
      <c r="G731" s="26">
        <v>279</v>
      </c>
      <c r="H731" s="25" t="s">
        <v>12</v>
      </c>
      <c r="I731" s="27">
        <v>72450.559999999998</v>
      </c>
      <c r="J731" s="27">
        <v>1867149</v>
      </c>
      <c r="K731" s="27">
        <v>1493719.2</v>
      </c>
      <c r="L731" s="27">
        <v>300979.24000000005</v>
      </c>
      <c r="M731" s="25" t="s">
        <v>15</v>
      </c>
      <c r="N731" s="28">
        <v>4.4000000000000004</v>
      </c>
    </row>
    <row r="732" spans="1:14" x14ac:dyDescent="0.25">
      <c r="A732" s="17">
        <v>731</v>
      </c>
      <c r="B732" s="18">
        <v>42629</v>
      </c>
      <c r="C732" s="18">
        <v>42835</v>
      </c>
      <c r="D732" s="18" t="str">
        <f>IF(Operaciones!$C732-Operaciones!$B732&gt;=150,"Demorado","En Tiempo")</f>
        <v>Demorado</v>
      </c>
      <c r="E732" s="19" t="s">
        <v>21</v>
      </c>
      <c r="F732" s="19" t="s">
        <v>28</v>
      </c>
      <c r="G732" s="20">
        <v>106</v>
      </c>
      <c r="H732" s="19" t="s">
        <v>11</v>
      </c>
      <c r="I732" s="21">
        <v>21480.84</v>
      </c>
      <c r="J732" s="21">
        <v>591731</v>
      </c>
      <c r="K732" s="21">
        <v>473384.8</v>
      </c>
      <c r="L732" s="21">
        <v>96865.360000000015</v>
      </c>
      <c r="M732" s="19" t="s">
        <v>16</v>
      </c>
      <c r="N732" s="22">
        <v>3.6</v>
      </c>
    </row>
    <row r="733" spans="1:14" x14ac:dyDescent="0.25">
      <c r="A733" s="23">
        <v>732</v>
      </c>
      <c r="B733" s="24">
        <v>42629</v>
      </c>
      <c r="C733" s="24">
        <v>42727</v>
      </c>
      <c r="D733" s="24" t="str">
        <f>IF(Operaciones!$C733-Operaciones!$B733&gt;=150,"Demorado","En Tiempo")</f>
        <v>En Tiempo</v>
      </c>
      <c r="E733" s="25" t="s">
        <v>23</v>
      </c>
      <c r="F733" s="25" t="s">
        <v>29</v>
      </c>
      <c r="G733" s="26">
        <v>114</v>
      </c>
      <c r="H733" s="25" t="s">
        <v>11</v>
      </c>
      <c r="I733" s="27">
        <v>25262.720000000001</v>
      </c>
      <c r="J733" s="27">
        <v>689228</v>
      </c>
      <c r="K733" s="27">
        <v>551382.4</v>
      </c>
      <c r="L733" s="27">
        <v>112582.87999999998</v>
      </c>
      <c r="M733" s="25" t="s">
        <v>15</v>
      </c>
      <c r="N733" s="28">
        <v>4.2</v>
      </c>
    </row>
    <row r="734" spans="1:14" x14ac:dyDescent="0.25">
      <c r="A734" s="17">
        <v>733</v>
      </c>
      <c r="B734" s="18">
        <v>42630</v>
      </c>
      <c r="C734" s="18">
        <v>42954</v>
      </c>
      <c r="D734" s="18" t="str">
        <f>IF(Operaciones!$C734-Operaciones!$B734&gt;=150,"Demorado","En Tiempo")</f>
        <v>Demorado</v>
      </c>
      <c r="E734" s="19" t="s">
        <v>23</v>
      </c>
      <c r="F734" s="19" t="s">
        <v>24</v>
      </c>
      <c r="G734" s="20">
        <v>160</v>
      </c>
      <c r="H734" s="19" t="s">
        <v>12</v>
      </c>
      <c r="I734" s="21">
        <v>47958.76</v>
      </c>
      <c r="J734" s="21">
        <v>1261729</v>
      </c>
      <c r="K734" s="21">
        <v>1009383.2</v>
      </c>
      <c r="L734" s="21">
        <v>204387.04000000004</v>
      </c>
      <c r="M734" s="19" t="s">
        <v>17</v>
      </c>
      <c r="N734" s="22">
        <v>4.0999999999999996</v>
      </c>
    </row>
    <row r="735" spans="1:14" x14ac:dyDescent="0.25">
      <c r="A735" s="23">
        <v>734</v>
      </c>
      <c r="B735" s="24">
        <v>42630</v>
      </c>
      <c r="C735" s="24">
        <v>42908</v>
      </c>
      <c r="D735" s="24" t="str">
        <f>IF(Operaciones!$C735-Operaciones!$B735&gt;=150,"Demorado","En Tiempo")</f>
        <v>Demorado</v>
      </c>
      <c r="E735" s="25" t="s">
        <v>20</v>
      </c>
      <c r="F735" s="25" t="s">
        <v>13</v>
      </c>
      <c r="G735" s="26">
        <v>81</v>
      </c>
      <c r="H735" s="25" t="s">
        <v>11</v>
      </c>
      <c r="I735" s="27">
        <v>24839.8</v>
      </c>
      <c r="J735" s="27">
        <v>680955</v>
      </c>
      <c r="K735" s="27">
        <v>544764</v>
      </c>
      <c r="L735" s="27">
        <v>111351.2</v>
      </c>
      <c r="M735" s="25" t="s">
        <v>18</v>
      </c>
      <c r="N735" s="28">
        <v>3.6</v>
      </c>
    </row>
    <row r="736" spans="1:14" x14ac:dyDescent="0.25">
      <c r="A736" s="17">
        <v>735</v>
      </c>
      <c r="B736" s="18">
        <v>42631</v>
      </c>
      <c r="C736" s="18">
        <v>42912</v>
      </c>
      <c r="D736" s="18" t="str">
        <f>IF(Operaciones!$C736-Operaciones!$B736&gt;=150,"Demorado","En Tiempo")</f>
        <v>Demorado</v>
      </c>
      <c r="E736" s="19" t="s">
        <v>23</v>
      </c>
      <c r="F736" s="19" t="s">
        <v>25</v>
      </c>
      <c r="G736" s="20">
        <v>83</v>
      </c>
      <c r="H736" s="19" t="s">
        <v>11</v>
      </c>
      <c r="I736" s="21">
        <v>22716.92</v>
      </c>
      <c r="J736" s="21">
        <v>624508</v>
      </c>
      <c r="K736" s="21">
        <v>499606.4</v>
      </c>
      <c r="L736" s="21">
        <v>102184.67999999998</v>
      </c>
      <c r="M736" s="19" t="s">
        <v>16</v>
      </c>
      <c r="N736" s="22">
        <v>3.6</v>
      </c>
    </row>
    <row r="737" spans="1:14" x14ac:dyDescent="0.25">
      <c r="A737" s="23">
        <v>736</v>
      </c>
      <c r="B737" s="24">
        <v>42632</v>
      </c>
      <c r="C737" s="24">
        <v>42915</v>
      </c>
      <c r="D737" s="24" t="str">
        <f>IF(Operaciones!$C737-Operaciones!$B737&gt;=150,"Demorado","En Tiempo")</f>
        <v>Demorado</v>
      </c>
      <c r="E737" s="25" t="s">
        <v>23</v>
      </c>
      <c r="F737" s="25" t="s">
        <v>25</v>
      </c>
      <c r="G737" s="26">
        <v>106</v>
      </c>
      <c r="H737" s="25" t="s">
        <v>12</v>
      </c>
      <c r="I737" s="27">
        <v>32600.400000000001</v>
      </c>
      <c r="J737" s="27">
        <v>877045</v>
      </c>
      <c r="K737" s="27">
        <v>701636</v>
      </c>
      <c r="L737" s="27">
        <v>142808.6</v>
      </c>
      <c r="M737" s="25" t="s">
        <v>15</v>
      </c>
      <c r="N737" s="28">
        <v>4.5</v>
      </c>
    </row>
    <row r="738" spans="1:14" x14ac:dyDescent="0.25">
      <c r="A738" s="17">
        <v>737</v>
      </c>
      <c r="B738" s="18">
        <v>42632</v>
      </c>
      <c r="C738" s="18">
        <v>42936</v>
      </c>
      <c r="D738" s="18" t="str">
        <f>IF(Operaciones!$C738-Operaciones!$B738&gt;=150,"Demorado","En Tiempo")</f>
        <v>Demorado</v>
      </c>
      <c r="E738" s="19" t="s">
        <v>21</v>
      </c>
      <c r="F738" s="19" t="s">
        <v>25</v>
      </c>
      <c r="G738" s="20">
        <v>82</v>
      </c>
      <c r="H738" s="19" t="s">
        <v>12</v>
      </c>
      <c r="I738" s="21">
        <v>30481.200000000001</v>
      </c>
      <c r="J738" s="21">
        <v>817465</v>
      </c>
      <c r="K738" s="21">
        <v>653972</v>
      </c>
      <c r="L738" s="21">
        <v>133011.79999999999</v>
      </c>
      <c r="M738" s="19" t="s">
        <v>16</v>
      </c>
      <c r="N738" s="22">
        <v>3.7</v>
      </c>
    </row>
    <row r="739" spans="1:14" x14ac:dyDescent="0.25">
      <c r="A739" s="23">
        <v>738</v>
      </c>
      <c r="B739" s="24">
        <v>42632</v>
      </c>
      <c r="C739" s="24">
        <v>42766</v>
      </c>
      <c r="D739" s="24" t="str">
        <f>IF(Operaciones!$C739-Operaciones!$B739&gt;=150,"Demorado","En Tiempo")</f>
        <v>En Tiempo</v>
      </c>
      <c r="E739" s="25" t="s">
        <v>20</v>
      </c>
      <c r="F739" s="25" t="s">
        <v>24</v>
      </c>
      <c r="G739" s="26">
        <v>288</v>
      </c>
      <c r="H739" s="25" t="s">
        <v>12</v>
      </c>
      <c r="I739" s="27">
        <v>46899.12</v>
      </c>
      <c r="J739" s="27">
        <v>1238063</v>
      </c>
      <c r="K739" s="27">
        <v>990450.4</v>
      </c>
      <c r="L739" s="27">
        <v>200713.47999999998</v>
      </c>
      <c r="M739" s="25" t="s">
        <v>19</v>
      </c>
      <c r="N739" s="28">
        <v>4.4000000000000004</v>
      </c>
    </row>
    <row r="740" spans="1:14" x14ac:dyDescent="0.25">
      <c r="A740" s="17">
        <v>739</v>
      </c>
      <c r="B740" s="18">
        <v>42633</v>
      </c>
      <c r="C740" s="18">
        <v>42776</v>
      </c>
      <c r="D740" s="18" t="str">
        <f>IF(Operaciones!$C740-Operaciones!$B740&gt;=150,"Demorado","En Tiempo")</f>
        <v>En Tiempo</v>
      </c>
      <c r="E740" s="19" t="s">
        <v>20</v>
      </c>
      <c r="F740" s="19" t="s">
        <v>29</v>
      </c>
      <c r="G740" s="20">
        <v>245</v>
      </c>
      <c r="H740" s="19" t="s">
        <v>12</v>
      </c>
      <c r="I740" s="21">
        <v>60475</v>
      </c>
      <c r="J740" s="21">
        <v>1564235</v>
      </c>
      <c r="K740" s="21">
        <v>1251388</v>
      </c>
      <c r="L740" s="21">
        <v>252372</v>
      </c>
      <c r="M740" s="19" t="s">
        <v>19</v>
      </c>
      <c r="N740" s="22">
        <v>3.6</v>
      </c>
    </row>
    <row r="741" spans="1:14" x14ac:dyDescent="0.25">
      <c r="A741" s="23">
        <v>740</v>
      </c>
      <c r="B741" s="24">
        <v>42634</v>
      </c>
      <c r="C741" s="24">
        <v>42741</v>
      </c>
      <c r="D741" s="24" t="str">
        <f>IF(Operaciones!$C741-Operaciones!$B741&gt;=150,"Demorado","En Tiempo")</f>
        <v>En Tiempo</v>
      </c>
      <c r="E741" s="25" t="s">
        <v>22</v>
      </c>
      <c r="F741" s="25" t="s">
        <v>27</v>
      </c>
      <c r="G741" s="26">
        <v>249</v>
      </c>
      <c r="H741" s="25" t="s">
        <v>12</v>
      </c>
      <c r="I741" s="27">
        <v>91920.72</v>
      </c>
      <c r="J741" s="27">
        <v>2364903</v>
      </c>
      <c r="K741" s="27">
        <v>1891922.4</v>
      </c>
      <c r="L741" s="27">
        <v>381059.88000000012</v>
      </c>
      <c r="M741" s="25" t="s">
        <v>16</v>
      </c>
      <c r="N741" s="28">
        <v>4.5999999999999996</v>
      </c>
    </row>
    <row r="742" spans="1:14" x14ac:dyDescent="0.25">
      <c r="A742" s="17">
        <v>741</v>
      </c>
      <c r="B742" s="18">
        <v>42634</v>
      </c>
      <c r="C742" s="18">
        <v>42944</v>
      </c>
      <c r="D742" s="18" t="str">
        <f>IF(Operaciones!$C742-Operaciones!$B742&gt;=150,"Demorado","En Tiempo")</f>
        <v>Demorado</v>
      </c>
      <c r="E742" s="19" t="s">
        <v>22</v>
      </c>
      <c r="F742" s="19" t="s">
        <v>13</v>
      </c>
      <c r="G742" s="20">
        <v>121</v>
      </c>
      <c r="H742" s="19" t="s">
        <v>12</v>
      </c>
      <c r="I742" s="21">
        <v>46625.96</v>
      </c>
      <c r="J742" s="21">
        <v>1220759</v>
      </c>
      <c r="K742" s="21">
        <v>976607.2</v>
      </c>
      <c r="L742" s="21">
        <v>197525.84000000005</v>
      </c>
      <c r="M742" s="19" t="s">
        <v>18</v>
      </c>
      <c r="N742" s="22">
        <v>4.3</v>
      </c>
    </row>
    <row r="743" spans="1:14" x14ac:dyDescent="0.25">
      <c r="A743" s="23">
        <v>742</v>
      </c>
      <c r="B743" s="24">
        <v>42635</v>
      </c>
      <c r="C743" s="24">
        <v>42731</v>
      </c>
      <c r="D743" s="24" t="str">
        <f>IF(Operaciones!$C743-Operaciones!$B743&gt;=150,"Demorado","En Tiempo")</f>
        <v>En Tiempo</v>
      </c>
      <c r="E743" s="25" t="s">
        <v>23</v>
      </c>
      <c r="F743" s="25" t="s">
        <v>28</v>
      </c>
      <c r="G743" s="26">
        <v>211</v>
      </c>
      <c r="H743" s="25" t="s">
        <v>12</v>
      </c>
      <c r="I743" s="27">
        <v>52237.440000000002</v>
      </c>
      <c r="J743" s="27">
        <v>1366721</v>
      </c>
      <c r="K743" s="27">
        <v>1093376.8</v>
      </c>
      <c r="L743" s="27">
        <v>221106.75999999995</v>
      </c>
      <c r="M743" s="25" t="s">
        <v>15</v>
      </c>
      <c r="N743" s="28">
        <v>5</v>
      </c>
    </row>
    <row r="744" spans="1:14" x14ac:dyDescent="0.25">
      <c r="A744" s="17">
        <v>743</v>
      </c>
      <c r="B744" s="18">
        <v>42635</v>
      </c>
      <c r="C744" s="18">
        <v>42986</v>
      </c>
      <c r="D744" s="18" t="str">
        <f>IF(Operaciones!$C744-Operaciones!$B744&gt;=150,"Demorado","En Tiempo")</f>
        <v>Demorado</v>
      </c>
      <c r="E744" s="19" t="s">
        <v>21</v>
      </c>
      <c r="F744" s="19" t="s">
        <v>24</v>
      </c>
      <c r="G744" s="20">
        <v>52</v>
      </c>
      <c r="H744" s="19" t="s">
        <v>11</v>
      </c>
      <c r="I744" s="21">
        <v>21096.560000000001</v>
      </c>
      <c r="J744" s="21">
        <v>579349</v>
      </c>
      <c r="K744" s="21">
        <v>463479.2</v>
      </c>
      <c r="L744" s="21">
        <v>94773.239999999991</v>
      </c>
      <c r="M744" s="19" t="s">
        <v>18</v>
      </c>
      <c r="N744" s="22">
        <v>4.8</v>
      </c>
    </row>
    <row r="745" spans="1:14" x14ac:dyDescent="0.25">
      <c r="A745" s="23">
        <v>744</v>
      </c>
      <c r="B745" s="24">
        <v>42635</v>
      </c>
      <c r="C745" s="24">
        <v>42905</v>
      </c>
      <c r="D745" s="24" t="str">
        <f>IF(Operaciones!$C745-Operaciones!$B745&gt;=150,"Demorado","En Tiempo")</f>
        <v>Demorado</v>
      </c>
      <c r="E745" s="25" t="s">
        <v>22</v>
      </c>
      <c r="F745" s="25" t="s">
        <v>13</v>
      </c>
      <c r="G745" s="26">
        <v>92</v>
      </c>
      <c r="H745" s="25" t="s">
        <v>11</v>
      </c>
      <c r="I745" s="27">
        <v>20933.599999999999</v>
      </c>
      <c r="J745" s="27">
        <v>574550</v>
      </c>
      <c r="K745" s="27">
        <v>459640</v>
      </c>
      <c r="L745" s="27">
        <v>93976.4</v>
      </c>
      <c r="M745" s="25" t="s">
        <v>17</v>
      </c>
      <c r="N745" s="28">
        <v>4.9000000000000004</v>
      </c>
    </row>
    <row r="746" spans="1:14" x14ac:dyDescent="0.25">
      <c r="A746" s="17">
        <v>745</v>
      </c>
      <c r="B746" s="18">
        <v>42635</v>
      </c>
      <c r="C746" s="18">
        <v>42765</v>
      </c>
      <c r="D746" s="18" t="str">
        <f>IF(Operaciones!$C746-Operaciones!$B746&gt;=150,"Demorado","En Tiempo")</f>
        <v>En Tiempo</v>
      </c>
      <c r="E746" s="19" t="s">
        <v>23</v>
      </c>
      <c r="F746" s="19" t="s">
        <v>28</v>
      </c>
      <c r="G746" s="20">
        <v>76</v>
      </c>
      <c r="H746" s="19" t="s">
        <v>11</v>
      </c>
      <c r="I746" s="21">
        <v>16686.8</v>
      </c>
      <c r="J746" s="21">
        <v>481780</v>
      </c>
      <c r="K746" s="21">
        <v>385424</v>
      </c>
      <c r="L746" s="21">
        <v>79669.2</v>
      </c>
      <c r="M746" s="19" t="s">
        <v>15</v>
      </c>
      <c r="N746" s="22">
        <v>4.5999999999999996</v>
      </c>
    </row>
    <row r="747" spans="1:14" x14ac:dyDescent="0.25">
      <c r="A747" s="23">
        <v>746</v>
      </c>
      <c r="B747" s="24">
        <v>42635</v>
      </c>
      <c r="C747" s="24">
        <v>42836</v>
      </c>
      <c r="D747" s="24" t="str">
        <f>IF(Operaciones!$C747-Operaciones!$B747&gt;=150,"Demorado","En Tiempo")</f>
        <v>Demorado</v>
      </c>
      <c r="E747" s="25" t="s">
        <v>22</v>
      </c>
      <c r="F747" s="25" t="s">
        <v>29</v>
      </c>
      <c r="G747" s="26">
        <v>132</v>
      </c>
      <c r="H747" s="25" t="s">
        <v>11</v>
      </c>
      <c r="I747" s="27">
        <v>29263.24</v>
      </c>
      <c r="J747" s="27">
        <v>797541</v>
      </c>
      <c r="K747" s="27">
        <v>638032.80000000005</v>
      </c>
      <c r="L747" s="27">
        <v>130244.95999999995</v>
      </c>
      <c r="M747" s="25" t="s">
        <v>17</v>
      </c>
      <c r="N747" s="28">
        <v>3.6</v>
      </c>
    </row>
    <row r="748" spans="1:14" x14ac:dyDescent="0.25">
      <c r="A748" s="17">
        <v>747</v>
      </c>
      <c r="B748" s="18">
        <v>42635</v>
      </c>
      <c r="C748" s="18">
        <v>42728</v>
      </c>
      <c r="D748" s="18" t="str">
        <f>IF(Operaciones!$C748-Operaciones!$B748&gt;=150,"Demorado","En Tiempo")</f>
        <v>En Tiempo</v>
      </c>
      <c r="E748" s="19" t="s">
        <v>21</v>
      </c>
      <c r="F748" s="19" t="s">
        <v>26</v>
      </c>
      <c r="G748" s="20">
        <v>172</v>
      </c>
      <c r="H748" s="19" t="s">
        <v>12</v>
      </c>
      <c r="I748" s="21">
        <v>53593.8</v>
      </c>
      <c r="J748" s="21">
        <v>1391955</v>
      </c>
      <c r="K748" s="21">
        <v>1113564</v>
      </c>
      <c r="L748" s="21">
        <v>224797.2</v>
      </c>
      <c r="M748" s="19" t="s">
        <v>18</v>
      </c>
      <c r="N748" s="22">
        <v>3.7</v>
      </c>
    </row>
    <row r="749" spans="1:14" x14ac:dyDescent="0.25">
      <c r="A749" s="23">
        <v>748</v>
      </c>
      <c r="B749" s="24">
        <v>42635</v>
      </c>
      <c r="C749" s="24">
        <v>42907</v>
      </c>
      <c r="D749" s="24" t="str">
        <f>IF(Operaciones!$C749-Operaciones!$B749&gt;=150,"Demorado","En Tiempo")</f>
        <v>Demorado</v>
      </c>
      <c r="E749" s="25" t="s">
        <v>23</v>
      </c>
      <c r="F749" s="25" t="s">
        <v>13</v>
      </c>
      <c r="G749" s="26">
        <v>225</v>
      </c>
      <c r="H749" s="25" t="s">
        <v>12</v>
      </c>
      <c r="I749" s="27">
        <v>85106.2</v>
      </c>
      <c r="J749" s="27">
        <v>2181965</v>
      </c>
      <c r="K749" s="27">
        <v>1745572</v>
      </c>
      <c r="L749" s="27">
        <v>351286.8</v>
      </c>
      <c r="M749" s="25" t="s">
        <v>18</v>
      </c>
      <c r="N749" s="28">
        <v>4.5999999999999996</v>
      </c>
    </row>
    <row r="750" spans="1:14" x14ac:dyDescent="0.25">
      <c r="A750" s="17">
        <v>749</v>
      </c>
      <c r="B750" s="18">
        <v>42636</v>
      </c>
      <c r="C750" s="18">
        <v>42994</v>
      </c>
      <c r="D750" s="18" t="str">
        <f>IF(Operaciones!$C750-Operaciones!$B750&gt;=150,"Demorado","En Tiempo")</f>
        <v>Demorado</v>
      </c>
      <c r="E750" s="19" t="s">
        <v>21</v>
      </c>
      <c r="F750" s="19" t="s">
        <v>27</v>
      </c>
      <c r="G750" s="20">
        <v>109</v>
      </c>
      <c r="H750" s="19" t="s">
        <v>11</v>
      </c>
      <c r="I750" s="21">
        <v>25966.16</v>
      </c>
      <c r="J750" s="21">
        <v>716039</v>
      </c>
      <c r="K750" s="21">
        <v>572831.19999999995</v>
      </c>
      <c r="L750" s="21">
        <v>117241.64000000004</v>
      </c>
      <c r="M750" s="19" t="s">
        <v>15</v>
      </c>
      <c r="N750" s="22">
        <v>4.4000000000000004</v>
      </c>
    </row>
    <row r="751" spans="1:14" x14ac:dyDescent="0.25">
      <c r="A751" s="23">
        <v>750</v>
      </c>
      <c r="B751" s="24">
        <v>42636</v>
      </c>
      <c r="C751" s="24">
        <v>42930</v>
      </c>
      <c r="D751" s="24" t="str">
        <f>IF(Operaciones!$C751-Operaciones!$B751&gt;=150,"Demorado","En Tiempo")</f>
        <v>Demorado</v>
      </c>
      <c r="E751" s="25" t="s">
        <v>21</v>
      </c>
      <c r="F751" s="25" t="s">
        <v>25</v>
      </c>
      <c r="G751" s="26">
        <v>290</v>
      </c>
      <c r="H751" s="25" t="s">
        <v>12</v>
      </c>
      <c r="I751" s="27">
        <v>52635.44</v>
      </c>
      <c r="J751" s="27">
        <v>1372421</v>
      </c>
      <c r="K751" s="27">
        <v>1097936.8</v>
      </c>
      <c r="L751" s="27">
        <v>221848.75999999995</v>
      </c>
      <c r="M751" s="25" t="s">
        <v>14</v>
      </c>
      <c r="N751" s="28">
        <v>4.8</v>
      </c>
    </row>
    <row r="752" spans="1:14" x14ac:dyDescent="0.25">
      <c r="A752" s="17">
        <v>751</v>
      </c>
      <c r="B752" s="18">
        <v>42636</v>
      </c>
      <c r="C752" s="18">
        <v>42989</v>
      </c>
      <c r="D752" s="18" t="str">
        <f>IF(Operaciones!$C752-Operaciones!$B752&gt;=150,"Demorado","En Tiempo")</f>
        <v>Demorado</v>
      </c>
      <c r="E752" s="19" t="s">
        <v>21</v>
      </c>
      <c r="F752" s="19" t="s">
        <v>26</v>
      </c>
      <c r="G752" s="20">
        <v>129</v>
      </c>
      <c r="H752" s="19" t="s">
        <v>11</v>
      </c>
      <c r="I752" s="21">
        <v>21409.64</v>
      </c>
      <c r="J752" s="21">
        <v>592601</v>
      </c>
      <c r="K752" s="21">
        <v>474080.8</v>
      </c>
      <c r="L752" s="21">
        <v>97110.560000000012</v>
      </c>
      <c r="M752" s="19" t="s">
        <v>19</v>
      </c>
      <c r="N752" s="22">
        <v>5</v>
      </c>
    </row>
    <row r="753" spans="1:14" x14ac:dyDescent="0.25">
      <c r="A753" s="23">
        <v>752</v>
      </c>
      <c r="B753" s="24">
        <v>42638</v>
      </c>
      <c r="C753" s="24">
        <v>42952</v>
      </c>
      <c r="D753" s="24" t="str">
        <f>IF(Operaciones!$C753-Operaciones!$B753&gt;=150,"Demorado","En Tiempo")</f>
        <v>Demorado</v>
      </c>
      <c r="E753" s="25" t="s">
        <v>23</v>
      </c>
      <c r="F753" s="25" t="s">
        <v>28</v>
      </c>
      <c r="G753" s="26">
        <v>178</v>
      </c>
      <c r="H753" s="25" t="s">
        <v>12</v>
      </c>
      <c r="I753" s="27">
        <v>59200.88</v>
      </c>
      <c r="J753" s="27">
        <v>1546357</v>
      </c>
      <c r="K753" s="27">
        <v>1237085.6000000001</v>
      </c>
      <c r="L753" s="27">
        <v>250070.5199999999</v>
      </c>
      <c r="M753" s="25" t="s">
        <v>19</v>
      </c>
      <c r="N753" s="28">
        <v>4.5999999999999996</v>
      </c>
    </row>
    <row r="754" spans="1:14" x14ac:dyDescent="0.25">
      <c r="A754" s="17">
        <v>753</v>
      </c>
      <c r="B754" s="18">
        <v>42638</v>
      </c>
      <c r="C754" s="18">
        <v>42960</v>
      </c>
      <c r="D754" s="18" t="str">
        <f>IF(Operaciones!$C754-Operaciones!$B754&gt;=150,"Demorado","En Tiempo")</f>
        <v>Demorado</v>
      </c>
      <c r="E754" s="19" t="s">
        <v>20</v>
      </c>
      <c r="F754" s="19" t="s">
        <v>26</v>
      </c>
      <c r="G754" s="20">
        <v>61</v>
      </c>
      <c r="H754" s="19" t="s">
        <v>11</v>
      </c>
      <c r="I754" s="21">
        <v>15395.2</v>
      </c>
      <c r="J754" s="21">
        <v>436140</v>
      </c>
      <c r="K754" s="21">
        <v>348912</v>
      </c>
      <c r="L754" s="21">
        <v>71832.800000000003</v>
      </c>
      <c r="M754" s="19" t="s">
        <v>19</v>
      </c>
      <c r="N754" s="22">
        <v>4.3</v>
      </c>
    </row>
    <row r="755" spans="1:14" x14ac:dyDescent="0.25">
      <c r="A755" s="23">
        <v>754</v>
      </c>
      <c r="B755" s="24">
        <v>42638</v>
      </c>
      <c r="C755" s="24">
        <v>42875</v>
      </c>
      <c r="D755" s="24" t="str">
        <f>IF(Operaciones!$C755-Operaciones!$B755&gt;=150,"Demorado","En Tiempo")</f>
        <v>Demorado</v>
      </c>
      <c r="E755" s="25" t="s">
        <v>22</v>
      </c>
      <c r="F755" s="25" t="s">
        <v>13</v>
      </c>
      <c r="G755" s="26">
        <v>244</v>
      </c>
      <c r="H755" s="25" t="s">
        <v>12</v>
      </c>
      <c r="I755" s="27">
        <v>47564.28</v>
      </c>
      <c r="J755" s="27">
        <v>1243042</v>
      </c>
      <c r="K755" s="27">
        <v>994433.6</v>
      </c>
      <c r="L755" s="27">
        <v>201044.12000000002</v>
      </c>
      <c r="M755" s="25" t="s">
        <v>18</v>
      </c>
      <c r="N755" s="28">
        <v>3.7</v>
      </c>
    </row>
    <row r="756" spans="1:14" x14ac:dyDescent="0.25">
      <c r="A756" s="17">
        <v>755</v>
      </c>
      <c r="B756" s="18">
        <v>42638</v>
      </c>
      <c r="C756" s="18">
        <v>42841</v>
      </c>
      <c r="D756" s="18" t="str">
        <f>IF(Operaciones!$C756-Operaciones!$B756&gt;=150,"Demorado","En Tiempo")</f>
        <v>Demorado</v>
      </c>
      <c r="E756" s="19" t="s">
        <v>22</v>
      </c>
      <c r="F756" s="19" t="s">
        <v>29</v>
      </c>
      <c r="G756" s="20">
        <v>232</v>
      </c>
      <c r="H756" s="19" t="s">
        <v>12</v>
      </c>
      <c r="I756" s="21">
        <v>87508.2</v>
      </c>
      <c r="J756" s="21">
        <v>2239140</v>
      </c>
      <c r="K756" s="21">
        <v>1791312</v>
      </c>
      <c r="L756" s="21">
        <v>360319.8</v>
      </c>
      <c r="M756" s="19" t="s">
        <v>15</v>
      </c>
      <c r="N756" s="22">
        <v>4.9000000000000004</v>
      </c>
    </row>
    <row r="757" spans="1:14" x14ac:dyDescent="0.25">
      <c r="A757" s="23">
        <v>756</v>
      </c>
      <c r="B757" s="24">
        <v>42639</v>
      </c>
      <c r="C757" s="24">
        <v>42957</v>
      </c>
      <c r="D757" s="24" t="str">
        <f>IF(Operaciones!$C757-Operaciones!$B757&gt;=150,"Demorado","En Tiempo")</f>
        <v>Demorado</v>
      </c>
      <c r="E757" s="25" t="s">
        <v>21</v>
      </c>
      <c r="F757" s="25" t="s">
        <v>29</v>
      </c>
      <c r="G757" s="26">
        <v>43</v>
      </c>
      <c r="H757" s="25" t="s">
        <v>11</v>
      </c>
      <c r="I757" s="27">
        <v>11316</v>
      </c>
      <c r="J757" s="27">
        <v>345335</v>
      </c>
      <c r="K757" s="27">
        <v>276268</v>
      </c>
      <c r="L757" s="27">
        <v>57751</v>
      </c>
      <c r="M757" s="25" t="s">
        <v>15</v>
      </c>
      <c r="N757" s="28">
        <v>4.0999999999999996</v>
      </c>
    </row>
    <row r="758" spans="1:14" x14ac:dyDescent="0.25">
      <c r="A758" s="17">
        <v>757</v>
      </c>
      <c r="B758" s="18">
        <v>42639</v>
      </c>
      <c r="C758" s="18">
        <v>42902</v>
      </c>
      <c r="D758" s="18" t="str">
        <f>IF(Operaciones!$C758-Operaciones!$B758&gt;=150,"Demorado","En Tiempo")</f>
        <v>Demorado</v>
      </c>
      <c r="E758" s="19" t="s">
        <v>22</v>
      </c>
      <c r="F758" s="19" t="s">
        <v>24</v>
      </c>
      <c r="G758" s="20">
        <v>39</v>
      </c>
      <c r="H758" s="19" t="s">
        <v>11</v>
      </c>
      <c r="I758" s="21">
        <v>11562.04</v>
      </c>
      <c r="J758" s="21">
        <v>343211</v>
      </c>
      <c r="K758" s="21">
        <v>274568.8</v>
      </c>
      <c r="L758" s="21">
        <v>57080.160000000011</v>
      </c>
      <c r="M758" s="19" t="s">
        <v>17</v>
      </c>
      <c r="N758" s="22">
        <v>4</v>
      </c>
    </row>
    <row r="759" spans="1:14" x14ac:dyDescent="0.25">
      <c r="A759" s="23">
        <v>758</v>
      </c>
      <c r="B759" s="24">
        <v>42639</v>
      </c>
      <c r="C759" s="24">
        <v>42942</v>
      </c>
      <c r="D759" s="24" t="str">
        <f>IF(Operaciones!$C759-Operaciones!$B759&gt;=150,"Demorado","En Tiempo")</f>
        <v>Demorado</v>
      </c>
      <c r="E759" s="25" t="s">
        <v>21</v>
      </c>
      <c r="F759" s="25" t="s">
        <v>26</v>
      </c>
      <c r="G759" s="26">
        <v>266</v>
      </c>
      <c r="H759" s="25" t="s">
        <v>12</v>
      </c>
      <c r="I759" s="27">
        <v>60696.72</v>
      </c>
      <c r="J759" s="27">
        <v>1571653</v>
      </c>
      <c r="K759" s="27">
        <v>1257322.3999999999</v>
      </c>
      <c r="L759" s="27">
        <v>253633.88000000009</v>
      </c>
      <c r="M759" s="25" t="s">
        <v>19</v>
      </c>
      <c r="N759" s="28">
        <v>3.8</v>
      </c>
    </row>
    <row r="760" spans="1:14" x14ac:dyDescent="0.25">
      <c r="A760" s="17">
        <v>759</v>
      </c>
      <c r="B760" s="18">
        <v>42639</v>
      </c>
      <c r="C760" s="18">
        <v>42754</v>
      </c>
      <c r="D760" s="18" t="str">
        <f>IF(Operaciones!$C760-Operaciones!$B760&gt;=150,"Demorado","En Tiempo")</f>
        <v>En Tiempo</v>
      </c>
      <c r="E760" s="19" t="s">
        <v>23</v>
      </c>
      <c r="F760" s="19" t="s">
        <v>28</v>
      </c>
      <c r="G760" s="20">
        <v>113</v>
      </c>
      <c r="H760" s="19" t="s">
        <v>12</v>
      </c>
      <c r="I760" s="21">
        <v>31921.200000000001</v>
      </c>
      <c r="J760" s="21">
        <v>860165</v>
      </c>
      <c r="K760" s="21">
        <v>688132</v>
      </c>
      <c r="L760" s="21">
        <v>140111.79999999999</v>
      </c>
      <c r="M760" s="19" t="s">
        <v>18</v>
      </c>
      <c r="N760" s="22">
        <v>4.7</v>
      </c>
    </row>
    <row r="761" spans="1:14" x14ac:dyDescent="0.25">
      <c r="A761" s="23">
        <v>760</v>
      </c>
      <c r="B761" s="24">
        <v>42639</v>
      </c>
      <c r="C761" s="24">
        <v>42930</v>
      </c>
      <c r="D761" s="24" t="str">
        <f>IF(Operaciones!$C761-Operaciones!$B761&gt;=150,"Demorado","En Tiempo")</f>
        <v>Demorado</v>
      </c>
      <c r="E761" s="25" t="s">
        <v>21</v>
      </c>
      <c r="F761" s="25" t="s">
        <v>29</v>
      </c>
      <c r="G761" s="26">
        <v>296</v>
      </c>
      <c r="H761" s="25" t="s">
        <v>12</v>
      </c>
      <c r="I761" s="27">
        <v>66733.2</v>
      </c>
      <c r="J761" s="27">
        <v>1731815</v>
      </c>
      <c r="K761" s="27">
        <v>1385452</v>
      </c>
      <c r="L761" s="27">
        <v>279629.8</v>
      </c>
      <c r="M761" s="25" t="s">
        <v>16</v>
      </c>
      <c r="N761" s="28">
        <v>5</v>
      </c>
    </row>
    <row r="762" spans="1:14" x14ac:dyDescent="0.25">
      <c r="A762" s="17">
        <v>761</v>
      </c>
      <c r="B762" s="18">
        <v>42639</v>
      </c>
      <c r="C762" s="18">
        <v>42740</v>
      </c>
      <c r="D762" s="18" t="str">
        <f>IF(Operaciones!$C762-Operaciones!$B762&gt;=150,"Demorado","En Tiempo")</f>
        <v>En Tiempo</v>
      </c>
      <c r="E762" s="19" t="s">
        <v>21</v>
      </c>
      <c r="F762" s="19" t="s">
        <v>13</v>
      </c>
      <c r="G762" s="20">
        <v>45</v>
      </c>
      <c r="H762" s="19" t="s">
        <v>11</v>
      </c>
      <c r="I762" s="21">
        <v>15498</v>
      </c>
      <c r="J762" s="21">
        <v>448185</v>
      </c>
      <c r="K762" s="21">
        <v>358548</v>
      </c>
      <c r="L762" s="21">
        <v>74139</v>
      </c>
      <c r="M762" s="19" t="s">
        <v>14</v>
      </c>
      <c r="N762" s="22">
        <v>4.2</v>
      </c>
    </row>
    <row r="763" spans="1:14" x14ac:dyDescent="0.25">
      <c r="A763" s="23">
        <v>762</v>
      </c>
      <c r="B763" s="24">
        <v>42639</v>
      </c>
      <c r="C763" s="24">
        <v>42961</v>
      </c>
      <c r="D763" s="24" t="str">
        <f>IF(Operaciones!$C763-Operaciones!$B763&gt;=150,"Demorado","En Tiempo")</f>
        <v>Demorado</v>
      </c>
      <c r="E763" s="25" t="s">
        <v>22</v>
      </c>
      <c r="F763" s="25" t="s">
        <v>29</v>
      </c>
      <c r="G763" s="26">
        <v>44</v>
      </c>
      <c r="H763" s="25" t="s">
        <v>11</v>
      </c>
      <c r="I763" s="27">
        <v>13996.48</v>
      </c>
      <c r="J763" s="27">
        <v>408197</v>
      </c>
      <c r="K763" s="27">
        <v>326557.59999999998</v>
      </c>
      <c r="L763" s="27">
        <v>67642.920000000027</v>
      </c>
      <c r="M763" s="25" t="s">
        <v>18</v>
      </c>
      <c r="N763" s="28">
        <v>4</v>
      </c>
    </row>
    <row r="764" spans="1:14" x14ac:dyDescent="0.25">
      <c r="A764" s="17">
        <v>763</v>
      </c>
      <c r="B764" s="18">
        <v>42640</v>
      </c>
      <c r="C764" s="18">
        <v>42794</v>
      </c>
      <c r="D764" s="18" t="str">
        <f>IF(Operaciones!$C764-Operaciones!$B764&gt;=150,"Demorado","En Tiempo")</f>
        <v>Demorado</v>
      </c>
      <c r="E764" s="19" t="s">
        <v>20</v>
      </c>
      <c r="F764" s="19" t="s">
        <v>29</v>
      </c>
      <c r="G764" s="20">
        <v>284</v>
      </c>
      <c r="H764" s="19" t="s">
        <v>12</v>
      </c>
      <c r="I764" s="21">
        <v>95764.32</v>
      </c>
      <c r="J764" s="21">
        <v>2448293</v>
      </c>
      <c r="K764" s="21">
        <v>1958634.4</v>
      </c>
      <c r="L764" s="21">
        <v>393894.28000000009</v>
      </c>
      <c r="M764" s="19" t="s">
        <v>16</v>
      </c>
      <c r="N764" s="22">
        <v>4.8</v>
      </c>
    </row>
    <row r="765" spans="1:14" x14ac:dyDescent="0.25">
      <c r="A765" s="23">
        <v>764</v>
      </c>
      <c r="B765" s="24">
        <v>42640</v>
      </c>
      <c r="C765" s="24">
        <v>42974</v>
      </c>
      <c r="D765" s="24" t="str">
        <f>IF(Operaciones!$C765-Operaciones!$B765&gt;=150,"Demorado","En Tiempo")</f>
        <v>Demorado</v>
      </c>
      <c r="E765" s="25" t="s">
        <v>21</v>
      </c>
      <c r="F765" s="25" t="s">
        <v>26</v>
      </c>
      <c r="G765" s="26">
        <v>205</v>
      </c>
      <c r="H765" s="25" t="s">
        <v>12</v>
      </c>
      <c r="I765" s="27">
        <v>43947.6</v>
      </c>
      <c r="J765" s="27">
        <v>1158725</v>
      </c>
      <c r="K765" s="27">
        <v>926980</v>
      </c>
      <c r="L765" s="27">
        <v>187797.4</v>
      </c>
      <c r="M765" s="25" t="s">
        <v>15</v>
      </c>
      <c r="N765" s="28">
        <v>4</v>
      </c>
    </row>
    <row r="766" spans="1:14" x14ac:dyDescent="0.25">
      <c r="A766" s="17">
        <v>765</v>
      </c>
      <c r="B766" s="18">
        <v>42641</v>
      </c>
      <c r="C766" s="18">
        <v>42761</v>
      </c>
      <c r="D766" s="18" t="str">
        <f>IF(Operaciones!$C766-Operaciones!$B766&gt;=150,"Demorado","En Tiempo")</f>
        <v>En Tiempo</v>
      </c>
      <c r="E766" s="19" t="s">
        <v>22</v>
      </c>
      <c r="F766" s="19" t="s">
        <v>13</v>
      </c>
      <c r="G766" s="20">
        <v>287</v>
      </c>
      <c r="H766" s="19" t="s">
        <v>12</v>
      </c>
      <c r="I766" s="21">
        <v>93303.24</v>
      </c>
      <c r="J766" s="21">
        <v>2390966</v>
      </c>
      <c r="K766" s="21">
        <v>1912772.8</v>
      </c>
      <c r="L766" s="21">
        <v>384889.95999999996</v>
      </c>
      <c r="M766" s="19" t="s">
        <v>14</v>
      </c>
      <c r="N766" s="22">
        <v>4</v>
      </c>
    </row>
    <row r="767" spans="1:14" x14ac:dyDescent="0.25">
      <c r="A767" s="23">
        <v>766</v>
      </c>
      <c r="B767" s="24">
        <v>42642</v>
      </c>
      <c r="C767" s="24">
        <v>42842</v>
      </c>
      <c r="D767" s="24" t="str">
        <f>IF(Operaciones!$C767-Operaciones!$B767&gt;=150,"Demorado","En Tiempo")</f>
        <v>Demorado</v>
      </c>
      <c r="E767" s="25" t="s">
        <v>22</v>
      </c>
      <c r="F767" s="25" t="s">
        <v>13</v>
      </c>
      <c r="G767" s="26">
        <v>200</v>
      </c>
      <c r="H767" s="25" t="s">
        <v>12</v>
      </c>
      <c r="I767" s="27">
        <v>40555.199999999997</v>
      </c>
      <c r="J767" s="27">
        <v>1080965</v>
      </c>
      <c r="K767" s="27">
        <v>864772</v>
      </c>
      <c r="L767" s="27">
        <v>175637.8</v>
      </c>
      <c r="M767" s="25" t="s">
        <v>17</v>
      </c>
      <c r="N767" s="28">
        <v>4.9000000000000004</v>
      </c>
    </row>
    <row r="768" spans="1:14" x14ac:dyDescent="0.25">
      <c r="A768" s="17">
        <v>767</v>
      </c>
      <c r="B768" s="18">
        <v>42642</v>
      </c>
      <c r="C768" s="18">
        <v>42862</v>
      </c>
      <c r="D768" s="18" t="str">
        <f>IF(Operaciones!$C768-Operaciones!$B768&gt;=150,"Demorado","En Tiempo")</f>
        <v>Demorado</v>
      </c>
      <c r="E768" s="19" t="s">
        <v>20</v>
      </c>
      <c r="F768" s="19" t="s">
        <v>24</v>
      </c>
      <c r="G768" s="20">
        <v>90</v>
      </c>
      <c r="H768" s="19" t="s">
        <v>11</v>
      </c>
      <c r="I768" s="21">
        <v>19475</v>
      </c>
      <c r="J768" s="21">
        <v>546635</v>
      </c>
      <c r="K768" s="21">
        <v>437308</v>
      </c>
      <c r="L768" s="21">
        <v>89852</v>
      </c>
      <c r="M768" s="19" t="s">
        <v>17</v>
      </c>
      <c r="N768" s="22">
        <v>4</v>
      </c>
    </row>
    <row r="769" spans="1:14" x14ac:dyDescent="0.25">
      <c r="A769" s="23">
        <v>768</v>
      </c>
      <c r="B769" s="24">
        <v>42642</v>
      </c>
      <c r="C769" s="24">
        <v>42910</v>
      </c>
      <c r="D769" s="24" t="str">
        <f>IF(Operaciones!$C769-Operaciones!$B769&gt;=150,"Demorado","En Tiempo")</f>
        <v>Demorado</v>
      </c>
      <c r="E769" s="25" t="s">
        <v>22</v>
      </c>
      <c r="F769" s="25" t="s">
        <v>13</v>
      </c>
      <c r="G769" s="26">
        <v>226</v>
      </c>
      <c r="H769" s="25" t="s">
        <v>12</v>
      </c>
      <c r="I769" s="27">
        <v>47906.48</v>
      </c>
      <c r="J769" s="27">
        <v>1249697</v>
      </c>
      <c r="K769" s="27">
        <v>999757.6</v>
      </c>
      <c r="L769" s="27">
        <v>202032.92</v>
      </c>
      <c r="M769" s="25" t="s">
        <v>14</v>
      </c>
      <c r="N769" s="28">
        <v>4.5999999999999996</v>
      </c>
    </row>
    <row r="770" spans="1:14" x14ac:dyDescent="0.25">
      <c r="A770" s="17">
        <v>769</v>
      </c>
      <c r="B770" s="18">
        <v>42645</v>
      </c>
      <c r="C770" s="18">
        <v>42972</v>
      </c>
      <c r="D770" s="18" t="str">
        <f>IF(Operaciones!$C770-Operaciones!$B770&gt;=150,"Demorado","En Tiempo")</f>
        <v>Demorado</v>
      </c>
      <c r="E770" s="19" t="s">
        <v>22</v>
      </c>
      <c r="F770" s="19" t="s">
        <v>28</v>
      </c>
      <c r="G770" s="20">
        <v>154</v>
      </c>
      <c r="H770" s="19" t="s">
        <v>12</v>
      </c>
      <c r="I770" s="21">
        <v>45753.24</v>
      </c>
      <c r="J770" s="21">
        <v>1198616</v>
      </c>
      <c r="K770" s="21">
        <v>958892.8</v>
      </c>
      <c r="L770" s="21">
        <v>193969.95999999996</v>
      </c>
      <c r="M770" s="19" t="s">
        <v>15</v>
      </c>
      <c r="N770" s="22">
        <v>3.7</v>
      </c>
    </row>
    <row r="771" spans="1:14" x14ac:dyDescent="0.25">
      <c r="A771" s="23">
        <v>770</v>
      </c>
      <c r="B771" s="24">
        <v>42647</v>
      </c>
      <c r="C771" s="24">
        <v>42842</v>
      </c>
      <c r="D771" s="24" t="str">
        <f>IF(Operaciones!$C771-Operaciones!$B771&gt;=150,"Demorado","En Tiempo")</f>
        <v>Demorado</v>
      </c>
      <c r="E771" s="25" t="s">
        <v>22</v>
      </c>
      <c r="F771" s="25" t="s">
        <v>24</v>
      </c>
      <c r="G771" s="26">
        <v>180</v>
      </c>
      <c r="H771" s="25" t="s">
        <v>12</v>
      </c>
      <c r="I771" s="27">
        <v>52649.599999999999</v>
      </c>
      <c r="J771" s="27">
        <v>1380325</v>
      </c>
      <c r="K771" s="27">
        <v>1104260</v>
      </c>
      <c r="L771" s="27">
        <v>223415.4</v>
      </c>
      <c r="M771" s="25" t="s">
        <v>14</v>
      </c>
      <c r="N771" s="28">
        <v>4.8</v>
      </c>
    </row>
    <row r="772" spans="1:14" x14ac:dyDescent="0.25">
      <c r="A772" s="17">
        <v>771</v>
      </c>
      <c r="B772" s="18">
        <v>42647</v>
      </c>
      <c r="C772" s="18">
        <v>43004</v>
      </c>
      <c r="D772" s="18" t="str">
        <f>IF(Operaciones!$C772-Operaciones!$B772&gt;=150,"Demorado","En Tiempo")</f>
        <v>Demorado</v>
      </c>
      <c r="E772" s="19" t="s">
        <v>23</v>
      </c>
      <c r="F772" s="19" t="s">
        <v>24</v>
      </c>
      <c r="G772" s="20">
        <v>39</v>
      </c>
      <c r="H772" s="19" t="s">
        <v>11</v>
      </c>
      <c r="I772" s="21">
        <v>8063.56</v>
      </c>
      <c r="J772" s="21">
        <v>260049</v>
      </c>
      <c r="K772" s="21">
        <v>208039.2</v>
      </c>
      <c r="L772" s="21">
        <v>43946.239999999991</v>
      </c>
      <c r="M772" s="19" t="s">
        <v>19</v>
      </c>
      <c r="N772" s="22">
        <v>3.9</v>
      </c>
    </row>
    <row r="773" spans="1:14" x14ac:dyDescent="0.25">
      <c r="A773" s="23">
        <v>772</v>
      </c>
      <c r="B773" s="24">
        <v>42647</v>
      </c>
      <c r="C773" s="24">
        <v>42737</v>
      </c>
      <c r="D773" s="24" t="str">
        <f>IF(Operaciones!$C773-Operaciones!$B773&gt;=150,"Demorado","En Tiempo")</f>
        <v>En Tiempo</v>
      </c>
      <c r="E773" s="25" t="s">
        <v>22</v>
      </c>
      <c r="F773" s="25" t="s">
        <v>24</v>
      </c>
      <c r="G773" s="26">
        <v>271</v>
      </c>
      <c r="H773" s="25" t="s">
        <v>12</v>
      </c>
      <c r="I773" s="27">
        <v>53890.92</v>
      </c>
      <c r="J773" s="27">
        <v>1400433</v>
      </c>
      <c r="K773" s="27">
        <v>1120346.3999999999</v>
      </c>
      <c r="L773" s="27">
        <v>226195.68000000011</v>
      </c>
      <c r="M773" s="25" t="s">
        <v>17</v>
      </c>
      <c r="N773" s="28">
        <v>3.9</v>
      </c>
    </row>
    <row r="774" spans="1:14" x14ac:dyDescent="0.25">
      <c r="A774" s="17">
        <v>773</v>
      </c>
      <c r="B774" s="18">
        <v>42647</v>
      </c>
      <c r="C774" s="18">
        <v>42882</v>
      </c>
      <c r="D774" s="18" t="str">
        <f>IF(Operaciones!$C774-Operaciones!$B774&gt;=150,"Demorado","En Tiempo")</f>
        <v>Demorado</v>
      </c>
      <c r="E774" s="19" t="s">
        <v>23</v>
      </c>
      <c r="F774" s="19" t="s">
        <v>24</v>
      </c>
      <c r="G774" s="20">
        <v>53</v>
      </c>
      <c r="H774" s="19" t="s">
        <v>11</v>
      </c>
      <c r="I774" s="21">
        <v>18568.759999999998</v>
      </c>
      <c r="J774" s="21">
        <v>521229</v>
      </c>
      <c r="K774" s="21">
        <v>416983.2</v>
      </c>
      <c r="L774" s="21">
        <v>85677.04</v>
      </c>
      <c r="M774" s="19" t="s">
        <v>16</v>
      </c>
      <c r="N774" s="22">
        <v>5</v>
      </c>
    </row>
    <row r="775" spans="1:14" x14ac:dyDescent="0.25">
      <c r="A775" s="23">
        <v>774</v>
      </c>
      <c r="B775" s="24">
        <v>42648</v>
      </c>
      <c r="C775" s="24">
        <v>42891</v>
      </c>
      <c r="D775" s="24" t="str">
        <f>IF(Operaciones!$C775-Operaciones!$B775&gt;=150,"Demorado","En Tiempo")</f>
        <v>Demorado</v>
      </c>
      <c r="E775" s="25" t="s">
        <v>20</v>
      </c>
      <c r="F775" s="25" t="s">
        <v>27</v>
      </c>
      <c r="G775" s="26">
        <v>240</v>
      </c>
      <c r="H775" s="25" t="s">
        <v>12</v>
      </c>
      <c r="I775" s="27">
        <v>92064.08</v>
      </c>
      <c r="J775" s="27">
        <v>2368637</v>
      </c>
      <c r="K775" s="27">
        <v>1894909.6</v>
      </c>
      <c r="L775" s="27">
        <v>381663.31999999989</v>
      </c>
      <c r="M775" s="25" t="s">
        <v>16</v>
      </c>
      <c r="N775" s="28">
        <v>3.8</v>
      </c>
    </row>
    <row r="776" spans="1:14" x14ac:dyDescent="0.25">
      <c r="A776" s="17">
        <v>775</v>
      </c>
      <c r="B776" s="18">
        <v>42648</v>
      </c>
      <c r="C776" s="18">
        <v>42941</v>
      </c>
      <c r="D776" s="18" t="str">
        <f>IF(Operaciones!$C776-Operaciones!$B776&gt;=150,"Demorado","En Tiempo")</f>
        <v>Demorado</v>
      </c>
      <c r="E776" s="19" t="s">
        <v>21</v>
      </c>
      <c r="F776" s="19" t="s">
        <v>26</v>
      </c>
      <c r="G776" s="20">
        <v>197</v>
      </c>
      <c r="H776" s="19" t="s">
        <v>12</v>
      </c>
      <c r="I776" s="21">
        <v>63124</v>
      </c>
      <c r="J776" s="21">
        <v>1642985</v>
      </c>
      <c r="K776" s="21">
        <v>1314388</v>
      </c>
      <c r="L776" s="21">
        <v>265473</v>
      </c>
      <c r="M776" s="19" t="s">
        <v>14</v>
      </c>
      <c r="N776" s="22">
        <v>3.9</v>
      </c>
    </row>
    <row r="777" spans="1:14" x14ac:dyDescent="0.25">
      <c r="A777" s="23">
        <v>776</v>
      </c>
      <c r="B777" s="24">
        <v>42648</v>
      </c>
      <c r="C777" s="24">
        <v>42781</v>
      </c>
      <c r="D777" s="24" t="str">
        <f>IF(Operaciones!$C777-Operaciones!$B777&gt;=150,"Demorado","En Tiempo")</f>
        <v>En Tiempo</v>
      </c>
      <c r="E777" s="25" t="s">
        <v>21</v>
      </c>
      <c r="F777" s="25" t="s">
        <v>28</v>
      </c>
      <c r="G777" s="26">
        <v>69</v>
      </c>
      <c r="H777" s="25" t="s">
        <v>11</v>
      </c>
      <c r="I777" s="27">
        <v>15702.4</v>
      </c>
      <c r="J777" s="27">
        <v>447645</v>
      </c>
      <c r="K777" s="27">
        <v>358116</v>
      </c>
      <c r="L777" s="27">
        <v>73826.600000000006</v>
      </c>
      <c r="M777" s="25" t="s">
        <v>16</v>
      </c>
      <c r="N777" s="28">
        <v>4.4000000000000004</v>
      </c>
    </row>
    <row r="778" spans="1:14" x14ac:dyDescent="0.25">
      <c r="A778" s="17">
        <v>777</v>
      </c>
      <c r="B778" s="18">
        <v>42648</v>
      </c>
      <c r="C778" s="18">
        <v>42904</v>
      </c>
      <c r="D778" s="18" t="str">
        <f>IF(Operaciones!$C778-Operaciones!$B778&gt;=150,"Demorado","En Tiempo")</f>
        <v>Demorado</v>
      </c>
      <c r="E778" s="19" t="s">
        <v>20</v>
      </c>
      <c r="F778" s="19" t="s">
        <v>13</v>
      </c>
      <c r="G778" s="20">
        <v>61</v>
      </c>
      <c r="H778" s="19" t="s">
        <v>11</v>
      </c>
      <c r="I778" s="21">
        <v>23234.84</v>
      </c>
      <c r="J778" s="21">
        <v>648281</v>
      </c>
      <c r="K778" s="21">
        <v>518624.8</v>
      </c>
      <c r="L778" s="21">
        <v>106421.36000000002</v>
      </c>
      <c r="M778" s="19" t="s">
        <v>19</v>
      </c>
      <c r="N778" s="22">
        <v>3.6</v>
      </c>
    </row>
    <row r="779" spans="1:14" x14ac:dyDescent="0.25">
      <c r="A779" s="23">
        <v>778</v>
      </c>
      <c r="B779" s="24">
        <v>42649</v>
      </c>
      <c r="C779" s="24">
        <v>42964</v>
      </c>
      <c r="D779" s="24" t="str">
        <f>IF(Operaciones!$C779-Operaciones!$B779&gt;=150,"Demorado","En Tiempo")</f>
        <v>Demorado</v>
      </c>
      <c r="E779" s="25" t="s">
        <v>23</v>
      </c>
      <c r="F779" s="25" t="s">
        <v>27</v>
      </c>
      <c r="G779" s="26">
        <v>225</v>
      </c>
      <c r="H779" s="25" t="s">
        <v>12</v>
      </c>
      <c r="I779" s="27">
        <v>61583.28</v>
      </c>
      <c r="J779" s="27">
        <v>1591217</v>
      </c>
      <c r="K779" s="27">
        <v>1272973.6000000001</v>
      </c>
      <c r="L779" s="27">
        <v>256660.11999999991</v>
      </c>
      <c r="M779" s="25" t="s">
        <v>17</v>
      </c>
      <c r="N779" s="28">
        <v>3.8</v>
      </c>
    </row>
    <row r="780" spans="1:14" x14ac:dyDescent="0.25">
      <c r="A780" s="17">
        <v>779</v>
      </c>
      <c r="B780" s="18">
        <v>42649</v>
      </c>
      <c r="C780" s="18">
        <v>42839</v>
      </c>
      <c r="D780" s="18" t="str">
        <f>IF(Operaciones!$C780-Operaciones!$B780&gt;=150,"Demorado","En Tiempo")</f>
        <v>Demorado</v>
      </c>
      <c r="E780" s="19" t="s">
        <v>23</v>
      </c>
      <c r="F780" s="19" t="s">
        <v>24</v>
      </c>
      <c r="G780" s="20">
        <v>252</v>
      </c>
      <c r="H780" s="19" t="s">
        <v>12</v>
      </c>
      <c r="I780" s="21">
        <v>74075.399999999994</v>
      </c>
      <c r="J780" s="21">
        <v>1914245</v>
      </c>
      <c r="K780" s="21">
        <v>1531396</v>
      </c>
      <c r="L780" s="21">
        <v>308773.59999999998</v>
      </c>
      <c r="M780" s="19" t="s">
        <v>18</v>
      </c>
      <c r="N780" s="22">
        <v>4.0999999999999996</v>
      </c>
    </row>
    <row r="781" spans="1:14" x14ac:dyDescent="0.25">
      <c r="A781" s="23">
        <v>780</v>
      </c>
      <c r="B781" s="24">
        <v>42649</v>
      </c>
      <c r="C781" s="24">
        <v>42822</v>
      </c>
      <c r="D781" s="24" t="str">
        <f>IF(Operaciones!$C781-Operaciones!$B781&gt;=150,"Demorado","En Tiempo")</f>
        <v>Demorado</v>
      </c>
      <c r="E781" s="25" t="s">
        <v>21</v>
      </c>
      <c r="F781" s="25" t="s">
        <v>24</v>
      </c>
      <c r="G781" s="26">
        <v>179</v>
      </c>
      <c r="H781" s="25" t="s">
        <v>12</v>
      </c>
      <c r="I781" s="27">
        <v>63620.2</v>
      </c>
      <c r="J781" s="27">
        <v>1643765</v>
      </c>
      <c r="K781" s="27">
        <v>1315012</v>
      </c>
      <c r="L781" s="27">
        <v>265132.79999999999</v>
      </c>
      <c r="M781" s="25" t="s">
        <v>14</v>
      </c>
      <c r="N781" s="28">
        <v>4.9000000000000004</v>
      </c>
    </row>
    <row r="782" spans="1:14" x14ac:dyDescent="0.25">
      <c r="A782" s="17">
        <v>781</v>
      </c>
      <c r="B782" s="18">
        <v>42649</v>
      </c>
      <c r="C782" s="18">
        <v>42852</v>
      </c>
      <c r="D782" s="18" t="str">
        <f>IF(Operaciones!$C782-Operaciones!$B782&gt;=150,"Demorado","En Tiempo")</f>
        <v>Demorado</v>
      </c>
      <c r="E782" s="19" t="s">
        <v>21</v>
      </c>
      <c r="F782" s="19" t="s">
        <v>24</v>
      </c>
      <c r="G782" s="20">
        <v>154</v>
      </c>
      <c r="H782" s="19" t="s">
        <v>12</v>
      </c>
      <c r="I782" s="21">
        <v>47808.6</v>
      </c>
      <c r="J782" s="21">
        <v>1253875</v>
      </c>
      <c r="K782" s="21">
        <v>1003100</v>
      </c>
      <c r="L782" s="21">
        <v>202966.39999999999</v>
      </c>
      <c r="M782" s="19" t="s">
        <v>19</v>
      </c>
      <c r="N782" s="22">
        <v>4.7</v>
      </c>
    </row>
    <row r="783" spans="1:14" x14ac:dyDescent="0.25">
      <c r="A783" s="23">
        <v>782</v>
      </c>
      <c r="B783" s="24">
        <v>42649</v>
      </c>
      <c r="C783" s="24">
        <v>42980</v>
      </c>
      <c r="D783" s="24" t="str">
        <f>IF(Operaciones!$C783-Operaciones!$B783&gt;=150,"Demorado","En Tiempo")</f>
        <v>Demorado</v>
      </c>
      <c r="E783" s="25" t="s">
        <v>23</v>
      </c>
      <c r="F783" s="25" t="s">
        <v>26</v>
      </c>
      <c r="G783" s="26">
        <v>67</v>
      </c>
      <c r="H783" s="25" t="s">
        <v>11</v>
      </c>
      <c r="I783" s="27">
        <v>11288.84</v>
      </c>
      <c r="J783" s="27">
        <v>336481</v>
      </c>
      <c r="K783" s="27">
        <v>269184.8</v>
      </c>
      <c r="L783" s="27">
        <v>56007.360000000015</v>
      </c>
      <c r="M783" s="25" t="s">
        <v>18</v>
      </c>
      <c r="N783" s="28">
        <v>5</v>
      </c>
    </row>
    <row r="784" spans="1:14" x14ac:dyDescent="0.25">
      <c r="A784" s="17">
        <v>783</v>
      </c>
      <c r="B784" s="18">
        <v>42649</v>
      </c>
      <c r="C784" s="18">
        <v>42763</v>
      </c>
      <c r="D784" s="18" t="str">
        <f>IF(Operaciones!$C784-Operaciones!$B784&gt;=150,"Demorado","En Tiempo")</f>
        <v>En Tiempo</v>
      </c>
      <c r="E784" s="19" t="s">
        <v>21</v>
      </c>
      <c r="F784" s="19" t="s">
        <v>24</v>
      </c>
      <c r="G784" s="20">
        <v>214</v>
      </c>
      <c r="H784" s="19" t="s">
        <v>12</v>
      </c>
      <c r="I784" s="21">
        <v>57205.72</v>
      </c>
      <c r="J784" s="21">
        <v>1492178</v>
      </c>
      <c r="K784" s="21">
        <v>1193742.3999999999</v>
      </c>
      <c r="L784" s="21">
        <v>241229.88000000009</v>
      </c>
      <c r="M784" s="19" t="s">
        <v>16</v>
      </c>
      <c r="N784" s="22">
        <v>4.7</v>
      </c>
    </row>
    <row r="785" spans="1:14" x14ac:dyDescent="0.25">
      <c r="A785" s="23">
        <v>784</v>
      </c>
      <c r="B785" s="24">
        <v>42649</v>
      </c>
      <c r="C785" s="24">
        <v>42989</v>
      </c>
      <c r="D785" s="24" t="str">
        <f>IF(Operaciones!$C785-Operaciones!$B785&gt;=150,"Demorado","En Tiempo")</f>
        <v>Demorado</v>
      </c>
      <c r="E785" s="25" t="s">
        <v>23</v>
      </c>
      <c r="F785" s="25" t="s">
        <v>27</v>
      </c>
      <c r="G785" s="26">
        <v>80</v>
      </c>
      <c r="H785" s="25" t="s">
        <v>12</v>
      </c>
      <c r="I785" s="27">
        <v>29978.240000000002</v>
      </c>
      <c r="J785" s="27">
        <v>815191</v>
      </c>
      <c r="K785" s="27">
        <v>652152.80000000005</v>
      </c>
      <c r="L785" s="27">
        <v>133059.95999999996</v>
      </c>
      <c r="M785" s="25" t="s">
        <v>18</v>
      </c>
      <c r="N785" s="28">
        <v>4</v>
      </c>
    </row>
    <row r="786" spans="1:14" x14ac:dyDescent="0.25">
      <c r="A786" s="17">
        <v>785</v>
      </c>
      <c r="B786" s="18">
        <v>42649</v>
      </c>
      <c r="C786" s="18">
        <v>43013</v>
      </c>
      <c r="D786" s="18" t="str">
        <f>IF(Operaciones!$C786-Operaciones!$B786&gt;=150,"Demorado","En Tiempo")</f>
        <v>Demorado</v>
      </c>
      <c r="E786" s="19" t="s">
        <v>21</v>
      </c>
      <c r="F786" s="19" t="s">
        <v>26</v>
      </c>
      <c r="G786" s="20">
        <v>225</v>
      </c>
      <c r="H786" s="19" t="s">
        <v>12</v>
      </c>
      <c r="I786" s="21">
        <v>66461.919999999998</v>
      </c>
      <c r="J786" s="21">
        <v>1721633</v>
      </c>
      <c r="K786" s="21">
        <v>1377306.4</v>
      </c>
      <c r="L786" s="21">
        <v>277864.68000000011</v>
      </c>
      <c r="M786" s="19" t="s">
        <v>19</v>
      </c>
      <c r="N786" s="22">
        <v>4.8</v>
      </c>
    </row>
    <row r="787" spans="1:14" x14ac:dyDescent="0.25">
      <c r="A787" s="23">
        <v>786</v>
      </c>
      <c r="B787" s="24">
        <v>42649</v>
      </c>
      <c r="C787" s="24">
        <v>42919</v>
      </c>
      <c r="D787" s="24" t="str">
        <f>IF(Operaciones!$C787-Operaciones!$B787&gt;=150,"Demorado","En Tiempo")</f>
        <v>Demorado</v>
      </c>
      <c r="E787" s="25" t="s">
        <v>21</v>
      </c>
      <c r="F787" s="25" t="s">
        <v>29</v>
      </c>
      <c r="G787" s="26">
        <v>217</v>
      </c>
      <c r="H787" s="25" t="s">
        <v>12</v>
      </c>
      <c r="I787" s="27">
        <v>35322.92</v>
      </c>
      <c r="J787" s="27">
        <v>949733</v>
      </c>
      <c r="K787" s="27">
        <v>759786.4</v>
      </c>
      <c r="L787" s="27">
        <v>154623.67999999999</v>
      </c>
      <c r="M787" s="25" t="s">
        <v>17</v>
      </c>
      <c r="N787" s="28">
        <v>4.8</v>
      </c>
    </row>
    <row r="788" spans="1:14" x14ac:dyDescent="0.25">
      <c r="A788" s="17">
        <v>787</v>
      </c>
      <c r="B788" s="18">
        <v>42649</v>
      </c>
      <c r="C788" s="18">
        <v>42862</v>
      </c>
      <c r="D788" s="18" t="str">
        <f>IF(Operaciones!$C788-Operaciones!$B788&gt;=150,"Demorado","En Tiempo")</f>
        <v>Demorado</v>
      </c>
      <c r="E788" s="19" t="s">
        <v>21</v>
      </c>
      <c r="F788" s="19" t="s">
        <v>13</v>
      </c>
      <c r="G788" s="20">
        <v>274</v>
      </c>
      <c r="H788" s="19" t="s">
        <v>12</v>
      </c>
      <c r="I788" s="21">
        <v>81985.16</v>
      </c>
      <c r="J788" s="21">
        <v>2101364</v>
      </c>
      <c r="K788" s="21">
        <v>1681091.2</v>
      </c>
      <c r="L788" s="21">
        <v>338287.64</v>
      </c>
      <c r="M788" s="19" t="s">
        <v>18</v>
      </c>
      <c r="N788" s="22">
        <v>3.6</v>
      </c>
    </row>
    <row r="789" spans="1:14" x14ac:dyDescent="0.25">
      <c r="A789" s="23">
        <v>788</v>
      </c>
      <c r="B789" s="24">
        <v>42650</v>
      </c>
      <c r="C789" s="24">
        <v>43003</v>
      </c>
      <c r="D789" s="24" t="str">
        <f>IF(Operaciones!$C789-Operaciones!$B789&gt;=150,"Demorado","En Tiempo")</f>
        <v>Demorado</v>
      </c>
      <c r="E789" s="25" t="s">
        <v>21</v>
      </c>
      <c r="F789" s="25" t="s">
        <v>27</v>
      </c>
      <c r="G789" s="26">
        <v>85</v>
      </c>
      <c r="H789" s="25" t="s">
        <v>12</v>
      </c>
      <c r="I789" s="27">
        <v>33322.080000000002</v>
      </c>
      <c r="J789" s="27">
        <v>890337</v>
      </c>
      <c r="K789" s="27">
        <v>712269.6</v>
      </c>
      <c r="L789" s="27">
        <v>144745.32</v>
      </c>
      <c r="M789" s="25" t="s">
        <v>14</v>
      </c>
      <c r="N789" s="28">
        <v>5</v>
      </c>
    </row>
    <row r="790" spans="1:14" x14ac:dyDescent="0.25">
      <c r="A790" s="17">
        <v>789</v>
      </c>
      <c r="B790" s="18">
        <v>42650</v>
      </c>
      <c r="C790" s="18">
        <v>42939</v>
      </c>
      <c r="D790" s="18" t="str">
        <f>IF(Operaciones!$C790-Operaciones!$B790&gt;=150,"Demorado","En Tiempo")</f>
        <v>Demorado</v>
      </c>
      <c r="E790" s="19" t="s">
        <v>21</v>
      </c>
      <c r="F790" s="19" t="s">
        <v>24</v>
      </c>
      <c r="G790" s="20">
        <v>245</v>
      </c>
      <c r="H790" s="19" t="s">
        <v>12</v>
      </c>
      <c r="I790" s="21">
        <v>70033.960000000006</v>
      </c>
      <c r="J790" s="21">
        <v>1818334</v>
      </c>
      <c r="K790" s="21">
        <v>1454667.2</v>
      </c>
      <c r="L790" s="21">
        <v>293632.84000000003</v>
      </c>
      <c r="M790" s="19" t="s">
        <v>19</v>
      </c>
      <c r="N790" s="22">
        <v>3.8</v>
      </c>
    </row>
    <row r="791" spans="1:14" x14ac:dyDescent="0.25">
      <c r="A791" s="23">
        <v>790</v>
      </c>
      <c r="B791" s="24">
        <v>42650</v>
      </c>
      <c r="C791" s="24">
        <v>42804</v>
      </c>
      <c r="D791" s="24" t="str">
        <f>IF(Operaciones!$C791-Operaciones!$B791&gt;=150,"Demorado","En Tiempo")</f>
        <v>Demorado</v>
      </c>
      <c r="E791" s="25" t="s">
        <v>22</v>
      </c>
      <c r="F791" s="25" t="s">
        <v>26</v>
      </c>
      <c r="G791" s="26">
        <v>101</v>
      </c>
      <c r="H791" s="25" t="s">
        <v>11</v>
      </c>
      <c r="I791" s="27">
        <v>25205.4</v>
      </c>
      <c r="J791" s="27">
        <v>683945</v>
      </c>
      <c r="K791" s="27">
        <v>547156</v>
      </c>
      <c r="L791" s="27">
        <v>111583.6</v>
      </c>
      <c r="M791" s="25" t="s">
        <v>19</v>
      </c>
      <c r="N791" s="28">
        <v>3.9</v>
      </c>
    </row>
    <row r="792" spans="1:14" x14ac:dyDescent="0.25">
      <c r="A792" s="17">
        <v>791</v>
      </c>
      <c r="B792" s="18">
        <v>42651</v>
      </c>
      <c r="C792" s="18">
        <v>42944</v>
      </c>
      <c r="D792" s="18" t="str">
        <f>IF(Operaciones!$C792-Operaciones!$B792&gt;=150,"Demorado","En Tiempo")</f>
        <v>Demorado</v>
      </c>
      <c r="E792" s="19" t="s">
        <v>20</v>
      </c>
      <c r="F792" s="19" t="s">
        <v>29</v>
      </c>
      <c r="G792" s="20">
        <v>108</v>
      </c>
      <c r="H792" s="19" t="s">
        <v>12</v>
      </c>
      <c r="I792" s="21">
        <v>33815.839999999997</v>
      </c>
      <c r="J792" s="21">
        <v>905681</v>
      </c>
      <c r="K792" s="21">
        <v>724544.8</v>
      </c>
      <c r="L792" s="21">
        <v>147320.35999999996</v>
      </c>
      <c r="M792" s="19" t="s">
        <v>17</v>
      </c>
      <c r="N792" s="22">
        <v>4.4000000000000004</v>
      </c>
    </row>
    <row r="793" spans="1:14" x14ac:dyDescent="0.25">
      <c r="A793" s="23">
        <v>792</v>
      </c>
      <c r="B793" s="24">
        <v>42651</v>
      </c>
      <c r="C793" s="24">
        <v>43010</v>
      </c>
      <c r="D793" s="24" t="str">
        <f>IF(Operaciones!$C793-Operaciones!$B793&gt;=150,"Demorado","En Tiempo")</f>
        <v>Demorado</v>
      </c>
      <c r="E793" s="25" t="s">
        <v>21</v>
      </c>
      <c r="F793" s="25" t="s">
        <v>25</v>
      </c>
      <c r="G793" s="26">
        <v>289</v>
      </c>
      <c r="H793" s="25" t="s">
        <v>12</v>
      </c>
      <c r="I793" s="27">
        <v>61755.8</v>
      </c>
      <c r="J793" s="27">
        <v>1601605</v>
      </c>
      <c r="K793" s="27">
        <v>1281284</v>
      </c>
      <c r="L793" s="27">
        <v>258565.2</v>
      </c>
      <c r="M793" s="25" t="s">
        <v>16</v>
      </c>
      <c r="N793" s="28">
        <v>5</v>
      </c>
    </row>
    <row r="794" spans="1:14" x14ac:dyDescent="0.25">
      <c r="A794" s="17">
        <v>793</v>
      </c>
      <c r="B794" s="18">
        <v>42651</v>
      </c>
      <c r="C794" s="18">
        <v>42984</v>
      </c>
      <c r="D794" s="18" t="str">
        <f>IF(Operaciones!$C794-Operaciones!$B794&gt;=150,"Demorado","En Tiempo")</f>
        <v>Demorado</v>
      </c>
      <c r="E794" s="19" t="s">
        <v>23</v>
      </c>
      <c r="F794" s="19" t="s">
        <v>24</v>
      </c>
      <c r="G794" s="20">
        <v>85</v>
      </c>
      <c r="H794" s="19" t="s">
        <v>11</v>
      </c>
      <c r="I794" s="21">
        <v>19289.8</v>
      </c>
      <c r="J794" s="21">
        <v>543805</v>
      </c>
      <c r="K794" s="21">
        <v>435044</v>
      </c>
      <c r="L794" s="21">
        <v>89471.2</v>
      </c>
      <c r="M794" s="19" t="s">
        <v>18</v>
      </c>
      <c r="N794" s="22">
        <v>4.7</v>
      </c>
    </row>
    <row r="795" spans="1:14" x14ac:dyDescent="0.25">
      <c r="A795" s="23">
        <v>794</v>
      </c>
      <c r="B795" s="24">
        <v>42653</v>
      </c>
      <c r="C795" s="24">
        <v>42803</v>
      </c>
      <c r="D795" s="24" t="str">
        <f>IF(Operaciones!$C795-Operaciones!$B795&gt;=150,"Demorado","En Tiempo")</f>
        <v>Demorado</v>
      </c>
      <c r="E795" s="25" t="s">
        <v>20</v>
      </c>
      <c r="F795" s="25" t="s">
        <v>26</v>
      </c>
      <c r="G795" s="26">
        <v>273</v>
      </c>
      <c r="H795" s="25" t="s">
        <v>12</v>
      </c>
      <c r="I795" s="27">
        <v>60121.84</v>
      </c>
      <c r="J795" s="27">
        <v>1559431</v>
      </c>
      <c r="K795" s="27">
        <v>1247544.8</v>
      </c>
      <c r="L795" s="27">
        <v>251764.35999999996</v>
      </c>
      <c r="M795" s="25" t="s">
        <v>16</v>
      </c>
      <c r="N795" s="28">
        <v>3.9</v>
      </c>
    </row>
    <row r="796" spans="1:14" x14ac:dyDescent="0.25">
      <c r="A796" s="17">
        <v>795</v>
      </c>
      <c r="B796" s="18">
        <v>42653</v>
      </c>
      <c r="C796" s="18">
        <v>42874</v>
      </c>
      <c r="D796" s="18" t="str">
        <f>IF(Operaciones!$C796-Operaciones!$B796&gt;=150,"Demorado","En Tiempo")</f>
        <v>Demorado</v>
      </c>
      <c r="E796" s="19" t="s">
        <v>22</v>
      </c>
      <c r="F796" s="19" t="s">
        <v>26</v>
      </c>
      <c r="G796" s="20">
        <v>71</v>
      </c>
      <c r="H796" s="19" t="s">
        <v>11</v>
      </c>
      <c r="I796" s="21">
        <v>12384.04</v>
      </c>
      <c r="J796" s="21">
        <v>374961</v>
      </c>
      <c r="K796" s="21">
        <v>299968.8</v>
      </c>
      <c r="L796" s="21">
        <v>62608.160000000011</v>
      </c>
      <c r="M796" s="19" t="s">
        <v>17</v>
      </c>
      <c r="N796" s="22">
        <v>5</v>
      </c>
    </row>
    <row r="797" spans="1:14" x14ac:dyDescent="0.25">
      <c r="A797" s="23">
        <v>796</v>
      </c>
      <c r="B797" s="24">
        <v>42653</v>
      </c>
      <c r="C797" s="24">
        <v>42894</v>
      </c>
      <c r="D797" s="24" t="str">
        <f>IF(Operaciones!$C797-Operaciones!$B797&gt;=150,"Demorado","En Tiempo")</f>
        <v>Demorado</v>
      </c>
      <c r="E797" s="25" t="s">
        <v>21</v>
      </c>
      <c r="F797" s="25" t="s">
        <v>13</v>
      </c>
      <c r="G797" s="26">
        <v>103</v>
      </c>
      <c r="H797" s="25" t="s">
        <v>12</v>
      </c>
      <c r="I797" s="27">
        <v>37387.599999999999</v>
      </c>
      <c r="J797" s="27">
        <v>986775</v>
      </c>
      <c r="K797" s="27">
        <v>789420</v>
      </c>
      <c r="L797" s="27">
        <v>159967.4</v>
      </c>
      <c r="M797" s="25" t="s">
        <v>14</v>
      </c>
      <c r="N797" s="28">
        <v>4.5999999999999996</v>
      </c>
    </row>
    <row r="798" spans="1:14" x14ac:dyDescent="0.25">
      <c r="A798" s="17">
        <v>797</v>
      </c>
      <c r="B798" s="18">
        <v>42654</v>
      </c>
      <c r="C798" s="18">
        <v>42859</v>
      </c>
      <c r="D798" s="18" t="str">
        <f>IF(Operaciones!$C798-Operaciones!$B798&gt;=150,"Demorado","En Tiempo")</f>
        <v>Demorado</v>
      </c>
      <c r="E798" s="19" t="s">
        <v>23</v>
      </c>
      <c r="F798" s="19" t="s">
        <v>25</v>
      </c>
      <c r="G798" s="20">
        <v>248</v>
      </c>
      <c r="H798" s="19" t="s">
        <v>12</v>
      </c>
      <c r="I798" s="21">
        <v>56542.2</v>
      </c>
      <c r="J798" s="21">
        <v>1478765</v>
      </c>
      <c r="K798" s="21">
        <v>1183012</v>
      </c>
      <c r="L798" s="21">
        <v>239210.8</v>
      </c>
      <c r="M798" s="19" t="s">
        <v>17</v>
      </c>
      <c r="N798" s="22">
        <v>4.7</v>
      </c>
    </row>
    <row r="799" spans="1:14" x14ac:dyDescent="0.25">
      <c r="A799" s="23">
        <v>798</v>
      </c>
      <c r="B799" s="24">
        <v>42654</v>
      </c>
      <c r="C799" s="24">
        <v>43002</v>
      </c>
      <c r="D799" s="24" t="str">
        <f>IF(Operaciones!$C799-Operaciones!$B799&gt;=150,"Demorado","En Tiempo")</f>
        <v>Demorado</v>
      </c>
      <c r="E799" s="25" t="s">
        <v>23</v>
      </c>
      <c r="F799" s="25" t="s">
        <v>26</v>
      </c>
      <c r="G799" s="26">
        <v>215</v>
      </c>
      <c r="H799" s="25" t="s">
        <v>12</v>
      </c>
      <c r="I799" s="27">
        <v>58406.68</v>
      </c>
      <c r="J799" s="27">
        <v>1515227</v>
      </c>
      <c r="K799" s="27">
        <v>1212181.6000000001</v>
      </c>
      <c r="L799" s="27">
        <v>244638.71999999991</v>
      </c>
      <c r="M799" s="25" t="s">
        <v>17</v>
      </c>
      <c r="N799" s="28">
        <v>3.7</v>
      </c>
    </row>
    <row r="800" spans="1:14" x14ac:dyDescent="0.25">
      <c r="A800" s="17">
        <v>799</v>
      </c>
      <c r="B800" s="18">
        <v>42654</v>
      </c>
      <c r="C800" s="18">
        <v>42793</v>
      </c>
      <c r="D800" s="18" t="str">
        <f>IF(Operaciones!$C800-Operaciones!$B800&gt;=150,"Demorado","En Tiempo")</f>
        <v>En Tiempo</v>
      </c>
      <c r="E800" s="19" t="s">
        <v>21</v>
      </c>
      <c r="F800" s="19" t="s">
        <v>26</v>
      </c>
      <c r="G800" s="20">
        <v>273</v>
      </c>
      <c r="H800" s="19" t="s">
        <v>12</v>
      </c>
      <c r="I800" s="21">
        <v>87701.88</v>
      </c>
      <c r="J800" s="21">
        <v>2246307</v>
      </c>
      <c r="K800" s="21">
        <v>1797045.6</v>
      </c>
      <c r="L800" s="21">
        <v>361559.5199999999</v>
      </c>
      <c r="M800" s="19" t="s">
        <v>17</v>
      </c>
      <c r="N800" s="22">
        <v>3.9</v>
      </c>
    </row>
    <row r="801" spans="1:14" x14ac:dyDescent="0.25">
      <c r="A801" s="23">
        <v>800</v>
      </c>
      <c r="B801" s="24">
        <v>42655</v>
      </c>
      <c r="C801" s="24">
        <v>42785</v>
      </c>
      <c r="D801" s="24" t="str">
        <f>IF(Operaciones!$C801-Operaciones!$B801&gt;=150,"Demorado","En Tiempo")</f>
        <v>En Tiempo</v>
      </c>
      <c r="E801" s="25" t="s">
        <v>23</v>
      </c>
      <c r="F801" s="25" t="s">
        <v>29</v>
      </c>
      <c r="G801" s="26">
        <v>61</v>
      </c>
      <c r="H801" s="25" t="s">
        <v>11</v>
      </c>
      <c r="I801" s="27">
        <v>25040</v>
      </c>
      <c r="J801" s="27">
        <v>689735</v>
      </c>
      <c r="K801" s="27">
        <v>551788</v>
      </c>
      <c r="L801" s="27">
        <v>112907</v>
      </c>
      <c r="M801" s="25" t="s">
        <v>18</v>
      </c>
      <c r="N801" s="28">
        <v>4.8</v>
      </c>
    </row>
    <row r="802" spans="1:14" x14ac:dyDescent="0.25">
      <c r="A802" s="17">
        <v>801</v>
      </c>
      <c r="B802" s="18">
        <v>42656</v>
      </c>
      <c r="C802" s="18">
        <v>42973</v>
      </c>
      <c r="D802" s="18" t="str">
        <f>IF(Operaciones!$C802-Operaciones!$B802&gt;=150,"Demorado","En Tiempo")</f>
        <v>Demorado</v>
      </c>
      <c r="E802" s="19" t="s">
        <v>23</v>
      </c>
      <c r="F802" s="19" t="s">
        <v>24</v>
      </c>
      <c r="G802" s="20">
        <v>156</v>
      </c>
      <c r="H802" s="19" t="s">
        <v>12</v>
      </c>
      <c r="I802" s="21">
        <v>52296.92</v>
      </c>
      <c r="J802" s="21">
        <v>1359683</v>
      </c>
      <c r="K802" s="21">
        <v>1087746.3999999999</v>
      </c>
      <c r="L802" s="21">
        <v>219639.68000000011</v>
      </c>
      <c r="M802" s="19" t="s">
        <v>17</v>
      </c>
      <c r="N802" s="22">
        <v>3.6</v>
      </c>
    </row>
    <row r="803" spans="1:14" x14ac:dyDescent="0.25">
      <c r="A803" s="23">
        <v>802</v>
      </c>
      <c r="B803" s="24">
        <v>42656</v>
      </c>
      <c r="C803" s="24">
        <v>42793</v>
      </c>
      <c r="D803" s="24" t="str">
        <f>IF(Operaciones!$C803-Operaciones!$B803&gt;=150,"Demorado","En Tiempo")</f>
        <v>En Tiempo</v>
      </c>
      <c r="E803" s="25" t="s">
        <v>23</v>
      </c>
      <c r="F803" s="25" t="s">
        <v>24</v>
      </c>
      <c r="G803" s="26">
        <v>111</v>
      </c>
      <c r="H803" s="25" t="s">
        <v>12</v>
      </c>
      <c r="I803" s="27">
        <v>43362.12</v>
      </c>
      <c r="J803" s="27">
        <v>1142513</v>
      </c>
      <c r="K803" s="27">
        <v>914010.4</v>
      </c>
      <c r="L803" s="27">
        <v>185140.47999999998</v>
      </c>
      <c r="M803" s="25" t="s">
        <v>18</v>
      </c>
      <c r="N803" s="28">
        <v>3.6</v>
      </c>
    </row>
    <row r="804" spans="1:14" x14ac:dyDescent="0.25">
      <c r="A804" s="17">
        <v>803</v>
      </c>
      <c r="B804" s="18">
        <v>42656</v>
      </c>
      <c r="C804" s="18">
        <v>42808</v>
      </c>
      <c r="D804" s="18" t="str">
        <f>IF(Operaciones!$C804-Operaciones!$B804&gt;=150,"Demorado","En Tiempo")</f>
        <v>Demorado</v>
      </c>
      <c r="E804" s="19" t="s">
        <v>21</v>
      </c>
      <c r="F804" s="19" t="s">
        <v>28</v>
      </c>
      <c r="G804" s="20">
        <v>157</v>
      </c>
      <c r="H804" s="19" t="s">
        <v>12</v>
      </c>
      <c r="I804" s="21">
        <v>44015.360000000001</v>
      </c>
      <c r="J804" s="21">
        <v>1151894</v>
      </c>
      <c r="K804" s="21">
        <v>921515.2</v>
      </c>
      <c r="L804" s="21">
        <v>186363.44000000006</v>
      </c>
      <c r="M804" s="19" t="s">
        <v>18</v>
      </c>
      <c r="N804" s="22">
        <v>4.0999999999999996</v>
      </c>
    </row>
    <row r="805" spans="1:14" x14ac:dyDescent="0.25">
      <c r="A805" s="23">
        <v>804</v>
      </c>
      <c r="B805" s="24">
        <v>42656</v>
      </c>
      <c r="C805" s="24">
        <v>42822</v>
      </c>
      <c r="D805" s="24" t="str">
        <f>IF(Operaciones!$C805-Operaciones!$B805&gt;=150,"Demorado","En Tiempo")</f>
        <v>Demorado</v>
      </c>
      <c r="E805" s="25" t="s">
        <v>23</v>
      </c>
      <c r="F805" s="25" t="s">
        <v>28</v>
      </c>
      <c r="G805" s="26">
        <v>108</v>
      </c>
      <c r="H805" s="25" t="s">
        <v>11</v>
      </c>
      <c r="I805" s="27">
        <v>21961.279999999999</v>
      </c>
      <c r="J805" s="27">
        <v>616517</v>
      </c>
      <c r="K805" s="27">
        <v>493213.6</v>
      </c>
      <c r="L805" s="27">
        <v>101342.12000000002</v>
      </c>
      <c r="M805" s="25" t="s">
        <v>17</v>
      </c>
      <c r="N805" s="28">
        <v>4.9000000000000004</v>
      </c>
    </row>
    <row r="806" spans="1:14" x14ac:dyDescent="0.25">
      <c r="A806" s="17">
        <v>805</v>
      </c>
      <c r="B806" s="18">
        <v>42657</v>
      </c>
      <c r="C806" s="18">
        <v>42784</v>
      </c>
      <c r="D806" s="18" t="str">
        <f>IF(Operaciones!$C806-Operaciones!$B806&gt;=150,"Demorado","En Tiempo")</f>
        <v>En Tiempo</v>
      </c>
      <c r="E806" s="19" t="s">
        <v>21</v>
      </c>
      <c r="F806" s="19" t="s">
        <v>24</v>
      </c>
      <c r="G806" s="20">
        <v>238</v>
      </c>
      <c r="H806" s="19" t="s">
        <v>12</v>
      </c>
      <c r="I806" s="21">
        <v>57659.12</v>
      </c>
      <c r="J806" s="21">
        <v>1505663</v>
      </c>
      <c r="K806" s="21">
        <v>1204530.3999999999</v>
      </c>
      <c r="L806" s="21">
        <v>243473.4800000001</v>
      </c>
      <c r="M806" s="19" t="s">
        <v>15</v>
      </c>
      <c r="N806" s="22">
        <v>3.7</v>
      </c>
    </row>
    <row r="807" spans="1:14" x14ac:dyDescent="0.25">
      <c r="A807" s="23">
        <v>806</v>
      </c>
      <c r="B807" s="24">
        <v>42657</v>
      </c>
      <c r="C807" s="24">
        <v>42751</v>
      </c>
      <c r="D807" s="24" t="str">
        <f>IF(Operaciones!$C807-Operaciones!$B807&gt;=150,"Demorado","En Tiempo")</f>
        <v>En Tiempo</v>
      </c>
      <c r="E807" s="25" t="s">
        <v>21</v>
      </c>
      <c r="F807" s="25" t="s">
        <v>13</v>
      </c>
      <c r="G807" s="26">
        <v>37</v>
      </c>
      <c r="H807" s="25" t="s">
        <v>11</v>
      </c>
      <c r="I807" s="27">
        <v>15993.08</v>
      </c>
      <c r="J807" s="27">
        <v>452037</v>
      </c>
      <c r="K807" s="27">
        <v>361629.6</v>
      </c>
      <c r="L807" s="27">
        <v>74414.320000000022</v>
      </c>
      <c r="M807" s="25" t="s">
        <v>19</v>
      </c>
      <c r="N807" s="28">
        <v>3.9</v>
      </c>
    </row>
    <row r="808" spans="1:14" x14ac:dyDescent="0.25">
      <c r="A808" s="17">
        <v>807</v>
      </c>
      <c r="B808" s="18">
        <v>42658</v>
      </c>
      <c r="C808" s="18">
        <v>42934</v>
      </c>
      <c r="D808" s="18" t="str">
        <f>IF(Operaciones!$C808-Operaciones!$B808&gt;=150,"Demorado","En Tiempo")</f>
        <v>Demorado</v>
      </c>
      <c r="E808" s="19" t="s">
        <v>20</v>
      </c>
      <c r="F808" s="19" t="s">
        <v>28</v>
      </c>
      <c r="G808" s="20">
        <v>253</v>
      </c>
      <c r="H808" s="19" t="s">
        <v>12</v>
      </c>
      <c r="I808" s="21">
        <v>74531.44</v>
      </c>
      <c r="J808" s="21">
        <v>1928221</v>
      </c>
      <c r="K808" s="21">
        <v>1542576.8</v>
      </c>
      <c r="L808" s="21">
        <v>311112.75999999995</v>
      </c>
      <c r="M808" s="19" t="s">
        <v>18</v>
      </c>
      <c r="N808" s="22">
        <v>4.8</v>
      </c>
    </row>
    <row r="809" spans="1:14" x14ac:dyDescent="0.25">
      <c r="A809" s="23">
        <v>808</v>
      </c>
      <c r="B809" s="24">
        <v>42658</v>
      </c>
      <c r="C809" s="24">
        <v>42834</v>
      </c>
      <c r="D809" s="24" t="str">
        <f>IF(Operaciones!$C809-Operaciones!$B809&gt;=150,"Demorado","En Tiempo")</f>
        <v>Demorado</v>
      </c>
      <c r="E809" s="25" t="s">
        <v>22</v>
      </c>
      <c r="F809" s="25" t="s">
        <v>25</v>
      </c>
      <c r="G809" s="26">
        <v>115</v>
      </c>
      <c r="H809" s="25" t="s">
        <v>11</v>
      </c>
      <c r="I809" s="27">
        <v>24546.959999999999</v>
      </c>
      <c r="J809" s="27">
        <v>666709</v>
      </c>
      <c r="K809" s="27">
        <v>533367.19999999995</v>
      </c>
      <c r="L809" s="27">
        <v>108794.84000000005</v>
      </c>
      <c r="M809" s="25" t="s">
        <v>16</v>
      </c>
      <c r="N809" s="28">
        <v>4.5999999999999996</v>
      </c>
    </row>
    <row r="810" spans="1:14" x14ac:dyDescent="0.25">
      <c r="A810" s="17">
        <v>809</v>
      </c>
      <c r="B810" s="18">
        <v>42658</v>
      </c>
      <c r="C810" s="18">
        <v>43009</v>
      </c>
      <c r="D810" s="18" t="str">
        <f>IF(Operaciones!$C810-Operaciones!$B810&gt;=150,"Demorado","En Tiempo")</f>
        <v>Demorado</v>
      </c>
      <c r="E810" s="19" t="s">
        <v>23</v>
      </c>
      <c r="F810" s="19" t="s">
        <v>26</v>
      </c>
      <c r="G810" s="20">
        <v>217</v>
      </c>
      <c r="H810" s="19" t="s">
        <v>12</v>
      </c>
      <c r="I810" s="21">
        <v>50961.36</v>
      </c>
      <c r="J810" s="21">
        <v>1328969</v>
      </c>
      <c r="K810" s="21">
        <v>1063175.2</v>
      </c>
      <c r="L810" s="21">
        <v>214832.44000000006</v>
      </c>
      <c r="M810" s="19" t="s">
        <v>15</v>
      </c>
      <c r="N810" s="22">
        <v>4.9000000000000004</v>
      </c>
    </row>
    <row r="811" spans="1:14" x14ac:dyDescent="0.25">
      <c r="A811" s="23">
        <v>810</v>
      </c>
      <c r="B811" s="24">
        <v>42658</v>
      </c>
      <c r="C811" s="24">
        <v>43003</v>
      </c>
      <c r="D811" s="24" t="str">
        <f>IF(Operaciones!$C811-Operaciones!$B811&gt;=150,"Demorado","En Tiempo")</f>
        <v>Demorado</v>
      </c>
      <c r="E811" s="25" t="s">
        <v>22</v>
      </c>
      <c r="F811" s="25" t="s">
        <v>28</v>
      </c>
      <c r="G811" s="26">
        <v>45</v>
      </c>
      <c r="H811" s="25" t="s">
        <v>11</v>
      </c>
      <c r="I811" s="27">
        <v>12507.2</v>
      </c>
      <c r="J811" s="27">
        <v>370790</v>
      </c>
      <c r="K811" s="27">
        <v>296632</v>
      </c>
      <c r="L811" s="27">
        <v>61650.8</v>
      </c>
      <c r="M811" s="25" t="s">
        <v>14</v>
      </c>
      <c r="N811" s="28">
        <v>5</v>
      </c>
    </row>
    <row r="812" spans="1:14" x14ac:dyDescent="0.25">
      <c r="A812" s="17">
        <v>811</v>
      </c>
      <c r="B812" s="18">
        <v>42659</v>
      </c>
      <c r="C812" s="18">
        <v>42977</v>
      </c>
      <c r="D812" s="18" t="str">
        <f>IF(Operaciones!$C812-Operaciones!$B812&gt;=150,"Demorado","En Tiempo")</f>
        <v>Demorado</v>
      </c>
      <c r="E812" s="19" t="s">
        <v>22</v>
      </c>
      <c r="F812" s="19" t="s">
        <v>28</v>
      </c>
      <c r="G812" s="20">
        <v>208</v>
      </c>
      <c r="H812" s="19" t="s">
        <v>12</v>
      </c>
      <c r="I812" s="21">
        <v>71331.72</v>
      </c>
      <c r="J812" s="21">
        <v>1842003</v>
      </c>
      <c r="K812" s="21">
        <v>1473602.4</v>
      </c>
      <c r="L812" s="21">
        <v>297068.88000000012</v>
      </c>
      <c r="M812" s="19" t="s">
        <v>14</v>
      </c>
      <c r="N812" s="22">
        <v>4.2</v>
      </c>
    </row>
    <row r="813" spans="1:14" x14ac:dyDescent="0.25">
      <c r="A813" s="23">
        <v>812</v>
      </c>
      <c r="B813" s="24">
        <v>42659</v>
      </c>
      <c r="C813" s="24">
        <v>42846</v>
      </c>
      <c r="D813" s="24" t="str">
        <f>IF(Operaciones!$C813-Operaciones!$B813&gt;=150,"Demorado","En Tiempo")</f>
        <v>Demorado</v>
      </c>
      <c r="E813" s="25" t="s">
        <v>20</v>
      </c>
      <c r="F813" s="25" t="s">
        <v>13</v>
      </c>
      <c r="G813" s="26">
        <v>232</v>
      </c>
      <c r="H813" s="25" t="s">
        <v>12</v>
      </c>
      <c r="I813" s="27">
        <v>87406.080000000002</v>
      </c>
      <c r="J813" s="27">
        <v>2244737</v>
      </c>
      <c r="K813" s="27">
        <v>1795789.6</v>
      </c>
      <c r="L813" s="27">
        <v>361541.31999999989</v>
      </c>
      <c r="M813" s="25" t="s">
        <v>15</v>
      </c>
      <c r="N813" s="28">
        <v>4.7</v>
      </c>
    </row>
    <row r="814" spans="1:14" x14ac:dyDescent="0.25">
      <c r="A814" s="17">
        <v>813</v>
      </c>
      <c r="B814" s="18">
        <v>42660</v>
      </c>
      <c r="C814" s="18">
        <v>42829</v>
      </c>
      <c r="D814" s="18" t="str">
        <f>IF(Operaciones!$C814-Operaciones!$B814&gt;=150,"Demorado","En Tiempo")</f>
        <v>Demorado</v>
      </c>
      <c r="E814" s="19" t="s">
        <v>22</v>
      </c>
      <c r="F814" s="19" t="s">
        <v>29</v>
      </c>
      <c r="G814" s="20">
        <v>131</v>
      </c>
      <c r="H814" s="19" t="s">
        <v>11</v>
      </c>
      <c r="I814" s="21">
        <v>28418.799999999999</v>
      </c>
      <c r="J814" s="21">
        <v>769955</v>
      </c>
      <c r="K814" s="21">
        <v>615964</v>
      </c>
      <c r="L814" s="21">
        <v>125572.2</v>
      </c>
      <c r="M814" s="19" t="s">
        <v>15</v>
      </c>
      <c r="N814" s="22">
        <v>5</v>
      </c>
    </row>
    <row r="815" spans="1:14" x14ac:dyDescent="0.25">
      <c r="A815" s="23">
        <v>814</v>
      </c>
      <c r="B815" s="24">
        <v>42660</v>
      </c>
      <c r="C815" s="24">
        <v>42762</v>
      </c>
      <c r="D815" s="24" t="str">
        <f>IF(Operaciones!$C815-Operaciones!$B815&gt;=150,"Demorado","En Tiempo")</f>
        <v>En Tiempo</v>
      </c>
      <c r="E815" s="25" t="s">
        <v>22</v>
      </c>
      <c r="F815" s="25" t="s">
        <v>26</v>
      </c>
      <c r="G815" s="26">
        <v>189</v>
      </c>
      <c r="H815" s="25" t="s">
        <v>12</v>
      </c>
      <c r="I815" s="27">
        <v>63870</v>
      </c>
      <c r="J815" s="27">
        <v>1663685</v>
      </c>
      <c r="K815" s="27">
        <v>1330948</v>
      </c>
      <c r="L815" s="27">
        <v>268867</v>
      </c>
      <c r="M815" s="25" t="s">
        <v>19</v>
      </c>
      <c r="N815" s="28">
        <v>4.9000000000000004</v>
      </c>
    </row>
    <row r="816" spans="1:14" x14ac:dyDescent="0.25">
      <c r="A816" s="17">
        <v>815</v>
      </c>
      <c r="B816" s="18">
        <v>42660</v>
      </c>
      <c r="C816" s="18">
        <v>42982</v>
      </c>
      <c r="D816" s="18" t="str">
        <f>IF(Operaciones!$C816-Operaciones!$B816&gt;=150,"Demorado","En Tiempo")</f>
        <v>Demorado</v>
      </c>
      <c r="E816" s="19" t="s">
        <v>23</v>
      </c>
      <c r="F816" s="19" t="s">
        <v>26</v>
      </c>
      <c r="G816" s="20">
        <v>179</v>
      </c>
      <c r="H816" s="19" t="s">
        <v>12</v>
      </c>
      <c r="I816" s="21">
        <v>66589.64</v>
      </c>
      <c r="J816" s="21">
        <v>1726901</v>
      </c>
      <c r="K816" s="21">
        <v>1381520.8</v>
      </c>
      <c r="L816" s="21">
        <v>278790.55999999994</v>
      </c>
      <c r="M816" s="19" t="s">
        <v>15</v>
      </c>
      <c r="N816" s="22">
        <v>4.7</v>
      </c>
    </row>
    <row r="817" spans="1:14" x14ac:dyDescent="0.25">
      <c r="A817" s="23">
        <v>816</v>
      </c>
      <c r="B817" s="24">
        <v>42661</v>
      </c>
      <c r="C817" s="24">
        <v>42935</v>
      </c>
      <c r="D817" s="24" t="str">
        <f>IF(Operaciones!$C817-Operaciones!$B817&gt;=150,"Demorado","En Tiempo")</f>
        <v>Demorado</v>
      </c>
      <c r="E817" s="25" t="s">
        <v>23</v>
      </c>
      <c r="F817" s="25" t="s">
        <v>28</v>
      </c>
      <c r="G817" s="26">
        <v>225</v>
      </c>
      <c r="H817" s="25" t="s">
        <v>12</v>
      </c>
      <c r="I817" s="27">
        <v>86513.16</v>
      </c>
      <c r="J817" s="27">
        <v>2216589</v>
      </c>
      <c r="K817" s="27">
        <v>1773271.2</v>
      </c>
      <c r="L817" s="27">
        <v>356804.64</v>
      </c>
      <c r="M817" s="25" t="s">
        <v>16</v>
      </c>
      <c r="N817" s="28">
        <v>4.9000000000000004</v>
      </c>
    </row>
    <row r="818" spans="1:14" x14ac:dyDescent="0.25">
      <c r="A818" s="17">
        <v>817</v>
      </c>
      <c r="B818" s="18">
        <v>42661</v>
      </c>
      <c r="C818" s="18">
        <v>42860</v>
      </c>
      <c r="D818" s="18" t="str">
        <f>IF(Operaciones!$C818-Operaciones!$B818&gt;=150,"Demorado","En Tiempo")</f>
        <v>Demorado</v>
      </c>
      <c r="E818" s="19" t="s">
        <v>22</v>
      </c>
      <c r="F818" s="19" t="s">
        <v>27</v>
      </c>
      <c r="G818" s="20">
        <v>155</v>
      </c>
      <c r="H818" s="19" t="s">
        <v>12</v>
      </c>
      <c r="I818" s="21">
        <v>33989.519999999997</v>
      </c>
      <c r="J818" s="21">
        <v>915123</v>
      </c>
      <c r="K818" s="21">
        <v>732098.4</v>
      </c>
      <c r="L818" s="21">
        <v>149035.07999999999</v>
      </c>
      <c r="M818" s="19" t="s">
        <v>16</v>
      </c>
      <c r="N818" s="22">
        <v>3.9</v>
      </c>
    </row>
    <row r="819" spans="1:14" x14ac:dyDescent="0.25">
      <c r="A819" s="23">
        <v>818</v>
      </c>
      <c r="B819" s="24">
        <v>42661</v>
      </c>
      <c r="C819" s="24">
        <v>42846</v>
      </c>
      <c r="D819" s="24" t="str">
        <f>IF(Operaciones!$C819-Operaciones!$B819&gt;=150,"Demorado","En Tiempo")</f>
        <v>Demorado</v>
      </c>
      <c r="E819" s="25" t="s">
        <v>23</v>
      </c>
      <c r="F819" s="25" t="s">
        <v>28</v>
      </c>
      <c r="G819" s="26">
        <v>43</v>
      </c>
      <c r="H819" s="25" t="s">
        <v>11</v>
      </c>
      <c r="I819" s="27">
        <v>8827.32</v>
      </c>
      <c r="J819" s="27">
        <v>281093</v>
      </c>
      <c r="K819" s="27">
        <v>224874.4</v>
      </c>
      <c r="L819" s="27">
        <v>47391.280000000006</v>
      </c>
      <c r="M819" s="25" t="s">
        <v>15</v>
      </c>
      <c r="N819" s="28">
        <v>4.0999999999999996</v>
      </c>
    </row>
    <row r="820" spans="1:14" x14ac:dyDescent="0.25">
      <c r="A820" s="17">
        <v>819</v>
      </c>
      <c r="B820" s="18">
        <v>42662</v>
      </c>
      <c r="C820" s="18">
        <v>42979</v>
      </c>
      <c r="D820" s="18" t="str">
        <f>IF(Operaciones!$C820-Operaciones!$B820&gt;=150,"Demorado","En Tiempo")</f>
        <v>Demorado</v>
      </c>
      <c r="E820" s="19" t="s">
        <v>21</v>
      </c>
      <c r="F820" s="19" t="s">
        <v>25</v>
      </c>
      <c r="G820" s="20">
        <v>95</v>
      </c>
      <c r="H820" s="19" t="s">
        <v>11</v>
      </c>
      <c r="I820" s="21">
        <v>21468.28</v>
      </c>
      <c r="J820" s="21">
        <v>599117</v>
      </c>
      <c r="K820" s="21">
        <v>479293.6</v>
      </c>
      <c r="L820" s="21">
        <v>98355.120000000024</v>
      </c>
      <c r="M820" s="19" t="s">
        <v>19</v>
      </c>
      <c r="N820" s="22">
        <v>4.2</v>
      </c>
    </row>
    <row r="821" spans="1:14" x14ac:dyDescent="0.25">
      <c r="A821" s="23">
        <v>820</v>
      </c>
      <c r="B821" s="24">
        <v>42662</v>
      </c>
      <c r="C821" s="24">
        <v>42933</v>
      </c>
      <c r="D821" s="24" t="str">
        <f>IF(Operaciones!$C821-Operaciones!$B821&gt;=150,"Demorado","En Tiempo")</f>
        <v>Demorado</v>
      </c>
      <c r="E821" s="25" t="s">
        <v>23</v>
      </c>
      <c r="F821" s="25" t="s">
        <v>27</v>
      </c>
      <c r="G821" s="26">
        <v>199</v>
      </c>
      <c r="H821" s="25" t="s">
        <v>12</v>
      </c>
      <c r="I821" s="27">
        <v>66462.8</v>
      </c>
      <c r="J821" s="27">
        <v>1724655</v>
      </c>
      <c r="K821" s="27">
        <v>1379724</v>
      </c>
      <c r="L821" s="27">
        <v>278468.2</v>
      </c>
      <c r="M821" s="25" t="s">
        <v>17</v>
      </c>
      <c r="N821" s="28">
        <v>3.8</v>
      </c>
    </row>
    <row r="822" spans="1:14" x14ac:dyDescent="0.25">
      <c r="A822" s="17">
        <v>821</v>
      </c>
      <c r="B822" s="18">
        <v>42662</v>
      </c>
      <c r="C822" s="18">
        <v>42928</v>
      </c>
      <c r="D822" s="18" t="str">
        <f>IF(Operaciones!$C822-Operaciones!$B822&gt;=150,"Demorado","En Tiempo")</f>
        <v>Demorado</v>
      </c>
      <c r="E822" s="19" t="s">
        <v>21</v>
      </c>
      <c r="F822" s="19" t="s">
        <v>29</v>
      </c>
      <c r="G822" s="20">
        <v>154</v>
      </c>
      <c r="H822" s="19" t="s">
        <v>12</v>
      </c>
      <c r="I822" s="21">
        <v>54520.24</v>
      </c>
      <c r="J822" s="21">
        <v>1428491</v>
      </c>
      <c r="K822" s="21">
        <v>1142792.8</v>
      </c>
      <c r="L822" s="21">
        <v>231177.95999999996</v>
      </c>
      <c r="M822" s="19" t="s">
        <v>18</v>
      </c>
      <c r="N822" s="22">
        <v>4.5</v>
      </c>
    </row>
    <row r="823" spans="1:14" x14ac:dyDescent="0.25">
      <c r="A823" s="23">
        <v>822</v>
      </c>
      <c r="B823" s="24">
        <v>42663</v>
      </c>
      <c r="C823" s="24">
        <v>42956</v>
      </c>
      <c r="D823" s="24" t="str">
        <f>IF(Operaciones!$C823-Operaciones!$B823&gt;=150,"Demorado","En Tiempo")</f>
        <v>Demorado</v>
      </c>
      <c r="E823" s="25" t="s">
        <v>22</v>
      </c>
      <c r="F823" s="25" t="s">
        <v>24</v>
      </c>
      <c r="G823" s="26">
        <v>254</v>
      </c>
      <c r="H823" s="25" t="s">
        <v>12</v>
      </c>
      <c r="I823" s="27">
        <v>64048.32</v>
      </c>
      <c r="J823" s="27">
        <v>1664818</v>
      </c>
      <c r="K823" s="27">
        <v>1331854.3999999999</v>
      </c>
      <c r="L823" s="27">
        <v>268915.28000000009</v>
      </c>
      <c r="M823" s="25" t="s">
        <v>18</v>
      </c>
      <c r="N823" s="28">
        <v>4.0999999999999996</v>
      </c>
    </row>
    <row r="824" spans="1:14" x14ac:dyDescent="0.25">
      <c r="A824" s="17">
        <v>823</v>
      </c>
      <c r="B824" s="18">
        <v>42663</v>
      </c>
      <c r="C824" s="18">
        <v>42814</v>
      </c>
      <c r="D824" s="18" t="str">
        <f>IF(Operaciones!$C824-Operaciones!$B824&gt;=150,"Demorado","En Tiempo")</f>
        <v>Demorado</v>
      </c>
      <c r="E824" s="19" t="s">
        <v>21</v>
      </c>
      <c r="F824" s="19" t="s">
        <v>25</v>
      </c>
      <c r="G824" s="20">
        <v>171</v>
      </c>
      <c r="H824" s="19" t="s">
        <v>12</v>
      </c>
      <c r="I824" s="21">
        <v>39099.72</v>
      </c>
      <c r="J824" s="21">
        <v>1029278</v>
      </c>
      <c r="K824" s="21">
        <v>823422.4</v>
      </c>
      <c r="L824" s="21">
        <v>166755.87999999998</v>
      </c>
      <c r="M824" s="19" t="s">
        <v>14</v>
      </c>
      <c r="N824" s="22">
        <v>4.8</v>
      </c>
    </row>
    <row r="825" spans="1:14" x14ac:dyDescent="0.25">
      <c r="A825" s="23">
        <v>824</v>
      </c>
      <c r="B825" s="24">
        <v>42664</v>
      </c>
      <c r="C825" s="24">
        <v>42971</v>
      </c>
      <c r="D825" s="24" t="str">
        <f>IF(Operaciones!$C825-Operaciones!$B825&gt;=150,"Demorado","En Tiempo")</f>
        <v>Demorado</v>
      </c>
      <c r="E825" s="25" t="s">
        <v>21</v>
      </c>
      <c r="F825" s="25" t="s">
        <v>24</v>
      </c>
      <c r="G825" s="26">
        <v>54</v>
      </c>
      <c r="H825" s="25" t="s">
        <v>11</v>
      </c>
      <c r="I825" s="27">
        <v>18773.400000000001</v>
      </c>
      <c r="J825" s="27">
        <v>521045</v>
      </c>
      <c r="K825" s="27">
        <v>416836</v>
      </c>
      <c r="L825" s="27">
        <v>85435.6</v>
      </c>
      <c r="M825" s="25" t="s">
        <v>17</v>
      </c>
      <c r="N825" s="28">
        <v>3.9</v>
      </c>
    </row>
    <row r="826" spans="1:14" x14ac:dyDescent="0.25">
      <c r="A826" s="17">
        <v>825</v>
      </c>
      <c r="B826" s="18">
        <v>42664</v>
      </c>
      <c r="C826" s="18">
        <v>42979</v>
      </c>
      <c r="D826" s="18" t="str">
        <f>IF(Operaciones!$C826-Operaciones!$B826&gt;=150,"Demorado","En Tiempo")</f>
        <v>Demorado</v>
      </c>
      <c r="E826" s="19" t="s">
        <v>21</v>
      </c>
      <c r="F826" s="19" t="s">
        <v>13</v>
      </c>
      <c r="G826" s="20">
        <v>168</v>
      </c>
      <c r="H826" s="19" t="s">
        <v>12</v>
      </c>
      <c r="I826" s="21">
        <v>33789.199999999997</v>
      </c>
      <c r="J826" s="21">
        <v>903365</v>
      </c>
      <c r="K826" s="21">
        <v>722692</v>
      </c>
      <c r="L826" s="21">
        <v>146883.79999999999</v>
      </c>
      <c r="M826" s="19" t="s">
        <v>19</v>
      </c>
      <c r="N826" s="22">
        <v>4.8</v>
      </c>
    </row>
    <row r="827" spans="1:14" x14ac:dyDescent="0.25">
      <c r="A827" s="23">
        <v>826</v>
      </c>
      <c r="B827" s="24">
        <v>42664</v>
      </c>
      <c r="C827" s="24">
        <v>42896</v>
      </c>
      <c r="D827" s="24" t="str">
        <f>IF(Operaciones!$C827-Operaciones!$B827&gt;=150,"Demorado","En Tiempo")</f>
        <v>Demorado</v>
      </c>
      <c r="E827" s="25" t="s">
        <v>20</v>
      </c>
      <c r="F827" s="25" t="s">
        <v>27</v>
      </c>
      <c r="G827" s="26">
        <v>232</v>
      </c>
      <c r="H827" s="25" t="s">
        <v>12</v>
      </c>
      <c r="I827" s="27">
        <v>67325.679999999993</v>
      </c>
      <c r="J827" s="27">
        <v>1746052</v>
      </c>
      <c r="K827" s="27">
        <v>1396841.6</v>
      </c>
      <c r="L827" s="27">
        <v>281884.71999999991</v>
      </c>
      <c r="M827" s="25" t="s">
        <v>17</v>
      </c>
      <c r="N827" s="28">
        <v>4.3</v>
      </c>
    </row>
    <row r="828" spans="1:14" x14ac:dyDescent="0.25">
      <c r="A828" s="17">
        <v>827</v>
      </c>
      <c r="B828" s="18">
        <v>42665</v>
      </c>
      <c r="C828" s="18">
        <v>42953</v>
      </c>
      <c r="D828" s="18" t="str">
        <f>IF(Operaciones!$C828-Operaciones!$B828&gt;=150,"Demorado","En Tiempo")</f>
        <v>Demorado</v>
      </c>
      <c r="E828" s="19" t="s">
        <v>22</v>
      </c>
      <c r="F828" s="19" t="s">
        <v>26</v>
      </c>
      <c r="G828" s="20">
        <v>144</v>
      </c>
      <c r="H828" s="19" t="s">
        <v>12</v>
      </c>
      <c r="I828" s="21">
        <v>54501.36</v>
      </c>
      <c r="J828" s="21">
        <v>1428294</v>
      </c>
      <c r="K828" s="21">
        <v>1142635.2</v>
      </c>
      <c r="L828" s="21">
        <v>231157.44000000006</v>
      </c>
      <c r="M828" s="19" t="s">
        <v>15</v>
      </c>
      <c r="N828" s="22">
        <v>4.9000000000000004</v>
      </c>
    </row>
    <row r="829" spans="1:14" x14ac:dyDescent="0.25">
      <c r="A829" s="23">
        <v>828</v>
      </c>
      <c r="B829" s="24">
        <v>42666</v>
      </c>
      <c r="C829" s="24">
        <v>42831</v>
      </c>
      <c r="D829" s="24" t="str">
        <f>IF(Operaciones!$C829-Operaciones!$B829&gt;=150,"Demorado","En Tiempo")</f>
        <v>Demorado</v>
      </c>
      <c r="E829" s="25" t="s">
        <v>23</v>
      </c>
      <c r="F829" s="25" t="s">
        <v>25</v>
      </c>
      <c r="G829" s="26">
        <v>193</v>
      </c>
      <c r="H829" s="25" t="s">
        <v>12</v>
      </c>
      <c r="I829" s="27">
        <v>50068.959999999999</v>
      </c>
      <c r="J829" s="27">
        <v>1315259</v>
      </c>
      <c r="K829" s="27">
        <v>1052207.2</v>
      </c>
      <c r="L829" s="27">
        <v>212982.84000000005</v>
      </c>
      <c r="M829" s="25" t="s">
        <v>15</v>
      </c>
      <c r="N829" s="28">
        <v>4.5</v>
      </c>
    </row>
    <row r="830" spans="1:14" x14ac:dyDescent="0.25">
      <c r="A830" s="17">
        <v>829</v>
      </c>
      <c r="B830" s="18">
        <v>42666</v>
      </c>
      <c r="C830" s="18">
        <v>42798</v>
      </c>
      <c r="D830" s="18" t="str">
        <f>IF(Operaciones!$C830-Operaciones!$B830&gt;=150,"Demorado","En Tiempo")</f>
        <v>En Tiempo</v>
      </c>
      <c r="E830" s="19" t="s">
        <v>21</v>
      </c>
      <c r="F830" s="19" t="s">
        <v>28</v>
      </c>
      <c r="G830" s="20">
        <v>147</v>
      </c>
      <c r="H830" s="19" t="s">
        <v>12</v>
      </c>
      <c r="I830" s="21">
        <v>47705.52</v>
      </c>
      <c r="J830" s="21">
        <v>1255373</v>
      </c>
      <c r="K830" s="21">
        <v>1004298.4</v>
      </c>
      <c r="L830" s="21">
        <v>203369.08</v>
      </c>
      <c r="M830" s="19" t="s">
        <v>16</v>
      </c>
      <c r="N830" s="22">
        <v>4.9000000000000004</v>
      </c>
    </row>
    <row r="831" spans="1:14" x14ac:dyDescent="0.25">
      <c r="A831" s="23">
        <v>830</v>
      </c>
      <c r="B831" s="24">
        <v>42667</v>
      </c>
      <c r="C831" s="24">
        <v>42848</v>
      </c>
      <c r="D831" s="24" t="str">
        <f>IF(Operaciones!$C831-Operaciones!$B831&gt;=150,"Demorado","En Tiempo")</f>
        <v>Demorado</v>
      </c>
      <c r="E831" s="25" t="s">
        <v>23</v>
      </c>
      <c r="F831" s="25" t="s">
        <v>28</v>
      </c>
      <c r="G831" s="26">
        <v>138</v>
      </c>
      <c r="H831" s="25" t="s">
        <v>12</v>
      </c>
      <c r="I831" s="27">
        <v>55207.040000000001</v>
      </c>
      <c r="J831" s="27">
        <v>1446036</v>
      </c>
      <c r="K831" s="27">
        <v>1156828.8</v>
      </c>
      <c r="L831" s="27">
        <v>234000.15999999995</v>
      </c>
      <c r="M831" s="25" t="s">
        <v>17</v>
      </c>
      <c r="N831" s="28">
        <v>4.2</v>
      </c>
    </row>
    <row r="832" spans="1:14" x14ac:dyDescent="0.25">
      <c r="A832" s="17">
        <v>831</v>
      </c>
      <c r="B832" s="18">
        <v>42667</v>
      </c>
      <c r="C832" s="18">
        <v>42920</v>
      </c>
      <c r="D832" s="18" t="str">
        <f>IF(Operaciones!$C832-Operaciones!$B832&gt;=150,"Demorado","En Tiempo")</f>
        <v>Demorado</v>
      </c>
      <c r="E832" s="19" t="s">
        <v>21</v>
      </c>
      <c r="F832" s="19" t="s">
        <v>26</v>
      </c>
      <c r="G832" s="20">
        <v>109</v>
      </c>
      <c r="H832" s="19" t="s">
        <v>12</v>
      </c>
      <c r="I832" s="21">
        <v>34117</v>
      </c>
      <c r="J832" s="21">
        <v>917385</v>
      </c>
      <c r="K832" s="21">
        <v>733908</v>
      </c>
      <c r="L832" s="21">
        <v>149360</v>
      </c>
      <c r="M832" s="19" t="s">
        <v>14</v>
      </c>
      <c r="N832" s="22">
        <v>3.7</v>
      </c>
    </row>
    <row r="833" spans="1:14" x14ac:dyDescent="0.25">
      <c r="A833" s="23">
        <v>832</v>
      </c>
      <c r="B833" s="24">
        <v>42667</v>
      </c>
      <c r="C833" s="24">
        <v>42874</v>
      </c>
      <c r="D833" s="24" t="str">
        <f>IF(Operaciones!$C833-Operaciones!$B833&gt;=150,"Demorado","En Tiempo")</f>
        <v>Demorado</v>
      </c>
      <c r="E833" s="25" t="s">
        <v>20</v>
      </c>
      <c r="F833" s="25" t="s">
        <v>24</v>
      </c>
      <c r="G833" s="26">
        <v>82</v>
      </c>
      <c r="H833" s="25" t="s">
        <v>11</v>
      </c>
      <c r="I833" s="27">
        <v>22188</v>
      </c>
      <c r="J833" s="27">
        <v>610685</v>
      </c>
      <c r="K833" s="27">
        <v>488548</v>
      </c>
      <c r="L833" s="27">
        <v>99949</v>
      </c>
      <c r="M833" s="25" t="s">
        <v>14</v>
      </c>
      <c r="N833" s="28">
        <v>4.9000000000000004</v>
      </c>
    </row>
    <row r="834" spans="1:14" x14ac:dyDescent="0.25">
      <c r="A834" s="17">
        <v>833</v>
      </c>
      <c r="B834" s="18">
        <v>42667</v>
      </c>
      <c r="C834" s="18">
        <v>43031</v>
      </c>
      <c r="D834" s="18" t="str">
        <f>IF(Operaciones!$C834-Operaciones!$B834&gt;=150,"Demorado","En Tiempo")</f>
        <v>Demorado</v>
      </c>
      <c r="E834" s="19" t="s">
        <v>20</v>
      </c>
      <c r="F834" s="19" t="s">
        <v>28</v>
      </c>
      <c r="G834" s="20">
        <v>208</v>
      </c>
      <c r="H834" s="19" t="s">
        <v>12</v>
      </c>
      <c r="I834" s="21">
        <v>77756.28</v>
      </c>
      <c r="J834" s="21">
        <v>2005117</v>
      </c>
      <c r="K834" s="21">
        <v>1604093.6</v>
      </c>
      <c r="L834" s="21">
        <v>323267.11999999988</v>
      </c>
      <c r="M834" s="19" t="s">
        <v>15</v>
      </c>
      <c r="N834" s="22">
        <v>3.7</v>
      </c>
    </row>
    <row r="835" spans="1:14" x14ac:dyDescent="0.25">
      <c r="A835" s="23">
        <v>834</v>
      </c>
      <c r="B835" s="24">
        <v>42667</v>
      </c>
      <c r="C835" s="24">
        <v>42815</v>
      </c>
      <c r="D835" s="24" t="str">
        <f>IF(Operaciones!$C835-Operaciones!$B835&gt;=150,"Demorado","En Tiempo")</f>
        <v>En Tiempo</v>
      </c>
      <c r="E835" s="25" t="s">
        <v>22</v>
      </c>
      <c r="F835" s="25" t="s">
        <v>26</v>
      </c>
      <c r="G835" s="26">
        <v>67</v>
      </c>
      <c r="H835" s="25" t="s">
        <v>11</v>
      </c>
      <c r="I835" s="27">
        <v>22680.12</v>
      </c>
      <c r="J835" s="27">
        <v>628588</v>
      </c>
      <c r="K835" s="27">
        <v>502870.4</v>
      </c>
      <c r="L835" s="27">
        <v>103037.47999999998</v>
      </c>
      <c r="M835" s="25" t="s">
        <v>17</v>
      </c>
      <c r="N835" s="28">
        <v>4.8</v>
      </c>
    </row>
    <row r="836" spans="1:14" x14ac:dyDescent="0.25">
      <c r="A836" s="17">
        <v>835</v>
      </c>
      <c r="B836" s="18">
        <v>42668</v>
      </c>
      <c r="C836" s="18">
        <v>42941</v>
      </c>
      <c r="D836" s="18" t="str">
        <f>IF(Operaciones!$C836-Operaciones!$B836&gt;=150,"Demorado","En Tiempo")</f>
        <v>Demorado</v>
      </c>
      <c r="E836" s="19" t="s">
        <v>21</v>
      </c>
      <c r="F836" s="19" t="s">
        <v>29</v>
      </c>
      <c r="G836" s="20">
        <v>161</v>
      </c>
      <c r="H836" s="19" t="s">
        <v>12</v>
      </c>
      <c r="I836" s="21">
        <v>50083</v>
      </c>
      <c r="J836" s="21">
        <v>1313285</v>
      </c>
      <c r="K836" s="21">
        <v>1050628</v>
      </c>
      <c r="L836" s="21">
        <v>212574</v>
      </c>
      <c r="M836" s="19" t="s">
        <v>14</v>
      </c>
      <c r="N836" s="22">
        <v>4.5</v>
      </c>
    </row>
    <row r="837" spans="1:14" x14ac:dyDescent="0.25">
      <c r="A837" s="23">
        <v>836</v>
      </c>
      <c r="B837" s="24">
        <v>42668</v>
      </c>
      <c r="C837" s="24">
        <v>42787</v>
      </c>
      <c r="D837" s="24" t="str">
        <f>IF(Operaciones!$C837-Operaciones!$B837&gt;=150,"Demorado","En Tiempo")</f>
        <v>En Tiempo</v>
      </c>
      <c r="E837" s="25" t="s">
        <v>22</v>
      </c>
      <c r="F837" s="25" t="s">
        <v>28</v>
      </c>
      <c r="G837" s="26">
        <v>271</v>
      </c>
      <c r="H837" s="25" t="s">
        <v>12</v>
      </c>
      <c r="I837" s="27">
        <v>84137.84</v>
      </c>
      <c r="J837" s="27">
        <v>2161081</v>
      </c>
      <c r="K837" s="27">
        <v>1728864.8</v>
      </c>
      <c r="L837" s="27">
        <v>348078.36</v>
      </c>
      <c r="M837" s="25" t="s">
        <v>14</v>
      </c>
      <c r="N837" s="28">
        <v>4.3</v>
      </c>
    </row>
    <row r="838" spans="1:14" x14ac:dyDescent="0.25">
      <c r="A838" s="17">
        <v>837</v>
      </c>
      <c r="B838" s="18">
        <v>42670</v>
      </c>
      <c r="C838" s="18">
        <v>42876</v>
      </c>
      <c r="D838" s="18" t="str">
        <f>IF(Operaciones!$C838-Operaciones!$B838&gt;=150,"Demorado","En Tiempo")</f>
        <v>Demorado</v>
      </c>
      <c r="E838" s="19" t="s">
        <v>21</v>
      </c>
      <c r="F838" s="19" t="s">
        <v>13</v>
      </c>
      <c r="G838" s="20">
        <v>121</v>
      </c>
      <c r="H838" s="19" t="s">
        <v>12</v>
      </c>
      <c r="I838" s="21">
        <v>40103.360000000001</v>
      </c>
      <c r="J838" s="21">
        <v>1057819</v>
      </c>
      <c r="K838" s="21">
        <v>846255.2</v>
      </c>
      <c r="L838" s="21">
        <v>171460.44000000006</v>
      </c>
      <c r="M838" s="19" t="s">
        <v>16</v>
      </c>
      <c r="N838" s="22">
        <v>3.7</v>
      </c>
    </row>
    <row r="839" spans="1:14" x14ac:dyDescent="0.25">
      <c r="A839" s="23">
        <v>838</v>
      </c>
      <c r="B839" s="24">
        <v>42670</v>
      </c>
      <c r="C839" s="24">
        <v>42785</v>
      </c>
      <c r="D839" s="24" t="str">
        <f>IF(Operaciones!$C839-Operaciones!$B839&gt;=150,"Demorado","En Tiempo")</f>
        <v>En Tiempo</v>
      </c>
      <c r="E839" s="25" t="s">
        <v>23</v>
      </c>
      <c r="F839" s="25" t="s">
        <v>24</v>
      </c>
      <c r="G839" s="26">
        <v>56</v>
      </c>
      <c r="H839" s="25" t="s">
        <v>11</v>
      </c>
      <c r="I839" s="27">
        <v>22322.400000000001</v>
      </c>
      <c r="J839" s="27">
        <v>619595</v>
      </c>
      <c r="K839" s="27">
        <v>495676</v>
      </c>
      <c r="L839" s="27">
        <v>101596.6</v>
      </c>
      <c r="M839" s="25" t="s">
        <v>16</v>
      </c>
      <c r="N839" s="28">
        <v>4.8</v>
      </c>
    </row>
    <row r="840" spans="1:14" x14ac:dyDescent="0.25">
      <c r="A840" s="17">
        <v>839</v>
      </c>
      <c r="B840" s="18">
        <v>42670</v>
      </c>
      <c r="C840" s="18">
        <v>42929</v>
      </c>
      <c r="D840" s="18" t="str">
        <f>IF(Operaciones!$C840-Operaciones!$B840&gt;=150,"Demorado","En Tiempo")</f>
        <v>Demorado</v>
      </c>
      <c r="E840" s="19" t="s">
        <v>22</v>
      </c>
      <c r="F840" s="19" t="s">
        <v>13</v>
      </c>
      <c r="G840" s="20">
        <v>106</v>
      </c>
      <c r="H840" s="19" t="s">
        <v>12</v>
      </c>
      <c r="I840" s="21">
        <v>40188.120000000003</v>
      </c>
      <c r="J840" s="21">
        <v>1065663</v>
      </c>
      <c r="K840" s="21">
        <v>852530.4</v>
      </c>
      <c r="L840" s="21">
        <v>172944.47999999998</v>
      </c>
      <c r="M840" s="19" t="s">
        <v>16</v>
      </c>
      <c r="N840" s="22">
        <v>4.5</v>
      </c>
    </row>
    <row r="841" spans="1:14" x14ac:dyDescent="0.25">
      <c r="A841" s="23">
        <v>840</v>
      </c>
      <c r="B841" s="24">
        <v>42670</v>
      </c>
      <c r="C841" s="24">
        <v>42854</v>
      </c>
      <c r="D841" s="24" t="str">
        <f>IF(Operaciones!$C841-Operaciones!$B841&gt;=150,"Demorado","En Tiempo")</f>
        <v>Demorado</v>
      </c>
      <c r="E841" s="25" t="s">
        <v>21</v>
      </c>
      <c r="F841" s="25" t="s">
        <v>13</v>
      </c>
      <c r="G841" s="26">
        <v>111</v>
      </c>
      <c r="H841" s="25" t="s">
        <v>12</v>
      </c>
      <c r="I841" s="27">
        <v>40569.120000000003</v>
      </c>
      <c r="J841" s="27">
        <v>1076963</v>
      </c>
      <c r="K841" s="27">
        <v>861570.4</v>
      </c>
      <c r="L841" s="27">
        <v>174823.47999999998</v>
      </c>
      <c r="M841" s="25" t="s">
        <v>14</v>
      </c>
      <c r="N841" s="28">
        <v>4.5999999999999996</v>
      </c>
    </row>
    <row r="842" spans="1:14" x14ac:dyDescent="0.25">
      <c r="A842" s="17">
        <v>841</v>
      </c>
      <c r="B842" s="18">
        <v>42670</v>
      </c>
      <c r="C842" s="18">
        <v>42838</v>
      </c>
      <c r="D842" s="18" t="str">
        <f>IF(Operaciones!$C842-Operaciones!$B842&gt;=150,"Demorado","En Tiempo")</f>
        <v>Demorado</v>
      </c>
      <c r="E842" s="19" t="s">
        <v>20</v>
      </c>
      <c r="F842" s="19" t="s">
        <v>27</v>
      </c>
      <c r="G842" s="20">
        <v>113</v>
      </c>
      <c r="H842" s="19" t="s">
        <v>12</v>
      </c>
      <c r="I842" s="21">
        <v>41454.400000000001</v>
      </c>
      <c r="J842" s="21">
        <v>1097645</v>
      </c>
      <c r="K842" s="21">
        <v>878116</v>
      </c>
      <c r="L842" s="21">
        <v>178074.6</v>
      </c>
      <c r="M842" s="19" t="s">
        <v>19</v>
      </c>
      <c r="N842" s="22">
        <v>4.7</v>
      </c>
    </row>
    <row r="843" spans="1:14" x14ac:dyDescent="0.25">
      <c r="A843" s="23">
        <v>842</v>
      </c>
      <c r="B843" s="24">
        <v>42672</v>
      </c>
      <c r="C843" s="24">
        <v>42978</v>
      </c>
      <c r="D843" s="24" t="str">
        <f>IF(Operaciones!$C843-Operaciones!$B843&gt;=150,"Demorado","En Tiempo")</f>
        <v>Demorado</v>
      </c>
      <c r="E843" s="25" t="s">
        <v>20</v>
      </c>
      <c r="F843" s="25" t="s">
        <v>27</v>
      </c>
      <c r="G843" s="26">
        <v>103</v>
      </c>
      <c r="H843" s="25" t="s">
        <v>12</v>
      </c>
      <c r="I843" s="27">
        <v>36898.839999999997</v>
      </c>
      <c r="J843" s="27">
        <v>978681</v>
      </c>
      <c r="K843" s="27">
        <v>782944.8</v>
      </c>
      <c r="L843" s="27">
        <v>158837.35999999996</v>
      </c>
      <c r="M843" s="25" t="s">
        <v>16</v>
      </c>
      <c r="N843" s="28">
        <v>3.7</v>
      </c>
    </row>
    <row r="844" spans="1:14" x14ac:dyDescent="0.25">
      <c r="A844" s="17">
        <v>843</v>
      </c>
      <c r="B844" s="18">
        <v>42673</v>
      </c>
      <c r="C844" s="18">
        <v>42806</v>
      </c>
      <c r="D844" s="18" t="str">
        <f>IF(Operaciones!$C844-Operaciones!$B844&gt;=150,"Demorado","En Tiempo")</f>
        <v>En Tiempo</v>
      </c>
      <c r="E844" s="19" t="s">
        <v>20</v>
      </c>
      <c r="F844" s="19" t="s">
        <v>26</v>
      </c>
      <c r="G844" s="20">
        <v>172</v>
      </c>
      <c r="H844" s="19" t="s">
        <v>12</v>
      </c>
      <c r="I844" s="21">
        <v>67879</v>
      </c>
      <c r="J844" s="21">
        <v>1749210</v>
      </c>
      <c r="K844" s="21">
        <v>1399368</v>
      </c>
      <c r="L844" s="21">
        <v>281963</v>
      </c>
      <c r="M844" s="19" t="s">
        <v>14</v>
      </c>
      <c r="N844" s="22">
        <v>4.3</v>
      </c>
    </row>
    <row r="845" spans="1:14" x14ac:dyDescent="0.25">
      <c r="A845" s="23">
        <v>844</v>
      </c>
      <c r="B845" s="24">
        <v>42673</v>
      </c>
      <c r="C845" s="24">
        <v>42794</v>
      </c>
      <c r="D845" s="24" t="str">
        <f>IF(Operaciones!$C845-Operaciones!$B845&gt;=150,"Demorado","En Tiempo")</f>
        <v>En Tiempo</v>
      </c>
      <c r="E845" s="25" t="s">
        <v>21</v>
      </c>
      <c r="F845" s="25" t="s">
        <v>13</v>
      </c>
      <c r="G845" s="26">
        <v>116</v>
      </c>
      <c r="H845" s="25" t="s">
        <v>11</v>
      </c>
      <c r="I845" s="27">
        <v>22882.84</v>
      </c>
      <c r="J845" s="27">
        <v>629506</v>
      </c>
      <c r="K845" s="27">
        <v>503604.8</v>
      </c>
      <c r="L845" s="27">
        <v>103018.36000000002</v>
      </c>
      <c r="M845" s="25" t="s">
        <v>19</v>
      </c>
      <c r="N845" s="28">
        <v>4.4000000000000004</v>
      </c>
    </row>
    <row r="846" spans="1:14" x14ac:dyDescent="0.25">
      <c r="A846" s="17">
        <v>845</v>
      </c>
      <c r="B846" s="18">
        <v>42674</v>
      </c>
      <c r="C846" s="18">
        <v>43031</v>
      </c>
      <c r="D846" s="18" t="str">
        <f>IF(Operaciones!$C846-Operaciones!$B846&gt;=150,"Demorado","En Tiempo")</f>
        <v>Demorado</v>
      </c>
      <c r="E846" s="19" t="s">
        <v>23</v>
      </c>
      <c r="F846" s="19" t="s">
        <v>28</v>
      </c>
      <c r="G846" s="20">
        <v>273</v>
      </c>
      <c r="H846" s="19" t="s">
        <v>12</v>
      </c>
      <c r="I846" s="21">
        <v>58382.2</v>
      </c>
      <c r="J846" s="21">
        <v>1522165</v>
      </c>
      <c r="K846" s="21">
        <v>1217732</v>
      </c>
      <c r="L846" s="21">
        <v>246050.8</v>
      </c>
      <c r="M846" s="19" t="s">
        <v>19</v>
      </c>
      <c r="N846" s="22">
        <v>4.8</v>
      </c>
    </row>
    <row r="847" spans="1:14" x14ac:dyDescent="0.25">
      <c r="A847" s="23">
        <v>846</v>
      </c>
      <c r="B847" s="24">
        <v>42674</v>
      </c>
      <c r="C847" s="24">
        <v>43000</v>
      </c>
      <c r="D847" s="24" t="str">
        <f>IF(Operaciones!$C847-Operaciones!$B847&gt;=150,"Demorado","En Tiempo")</f>
        <v>Demorado</v>
      </c>
      <c r="E847" s="25" t="s">
        <v>21</v>
      </c>
      <c r="F847" s="25" t="s">
        <v>27</v>
      </c>
      <c r="G847" s="26">
        <v>241</v>
      </c>
      <c r="H847" s="25" t="s">
        <v>12</v>
      </c>
      <c r="I847" s="27">
        <v>87715.36</v>
      </c>
      <c r="J847" s="27">
        <v>2251469</v>
      </c>
      <c r="K847" s="27">
        <v>1801175.2</v>
      </c>
      <c r="L847" s="27">
        <v>362578.44000000006</v>
      </c>
      <c r="M847" s="25" t="s">
        <v>16</v>
      </c>
      <c r="N847" s="28">
        <v>4.8</v>
      </c>
    </row>
    <row r="848" spans="1:14" x14ac:dyDescent="0.25">
      <c r="A848" s="17">
        <v>847</v>
      </c>
      <c r="B848" s="18">
        <v>42674</v>
      </c>
      <c r="C848" s="18">
        <v>42913</v>
      </c>
      <c r="D848" s="18" t="str">
        <f>IF(Operaciones!$C848-Operaciones!$B848&gt;=150,"Demorado","En Tiempo")</f>
        <v>Demorado</v>
      </c>
      <c r="E848" s="19" t="s">
        <v>22</v>
      </c>
      <c r="F848" s="19" t="s">
        <v>27</v>
      </c>
      <c r="G848" s="20">
        <v>116</v>
      </c>
      <c r="H848" s="19" t="s">
        <v>11</v>
      </c>
      <c r="I848" s="21">
        <v>28087.16</v>
      </c>
      <c r="J848" s="21">
        <v>768414</v>
      </c>
      <c r="K848" s="21">
        <v>614731.19999999995</v>
      </c>
      <c r="L848" s="21">
        <v>125595.64000000004</v>
      </c>
      <c r="M848" s="19" t="s">
        <v>15</v>
      </c>
      <c r="N848" s="22">
        <v>4.4000000000000004</v>
      </c>
    </row>
    <row r="849" spans="1:14" x14ac:dyDescent="0.25">
      <c r="A849" s="23">
        <v>848</v>
      </c>
      <c r="B849" s="24">
        <v>42674</v>
      </c>
      <c r="C849" s="24">
        <v>42831</v>
      </c>
      <c r="D849" s="24" t="str">
        <f>IF(Operaciones!$C849-Operaciones!$B849&gt;=150,"Demorado","En Tiempo")</f>
        <v>Demorado</v>
      </c>
      <c r="E849" s="25" t="s">
        <v>22</v>
      </c>
      <c r="F849" s="25" t="s">
        <v>27</v>
      </c>
      <c r="G849" s="26">
        <v>217</v>
      </c>
      <c r="H849" s="25" t="s">
        <v>12</v>
      </c>
      <c r="I849" s="27">
        <v>61452.160000000003</v>
      </c>
      <c r="J849" s="27">
        <v>1602614</v>
      </c>
      <c r="K849" s="27">
        <v>1282091.2</v>
      </c>
      <c r="L849" s="27">
        <v>259070.64000000004</v>
      </c>
      <c r="M849" s="25" t="s">
        <v>17</v>
      </c>
      <c r="N849" s="28">
        <v>4.4000000000000004</v>
      </c>
    </row>
    <row r="850" spans="1:14" x14ac:dyDescent="0.25">
      <c r="A850" s="17">
        <v>849</v>
      </c>
      <c r="B850" s="18">
        <v>42675</v>
      </c>
      <c r="C850" s="18">
        <v>42934</v>
      </c>
      <c r="D850" s="18" t="str">
        <f>IF(Operaciones!$C850-Operaciones!$B850&gt;=150,"Demorado","En Tiempo")</f>
        <v>Demorado</v>
      </c>
      <c r="E850" s="19" t="s">
        <v>21</v>
      </c>
      <c r="F850" s="19" t="s">
        <v>13</v>
      </c>
      <c r="G850" s="20">
        <v>114</v>
      </c>
      <c r="H850" s="19" t="s">
        <v>12</v>
      </c>
      <c r="I850" s="21">
        <v>39361.800000000003</v>
      </c>
      <c r="J850" s="21">
        <v>1039805</v>
      </c>
      <c r="K850" s="21">
        <v>831844</v>
      </c>
      <c r="L850" s="21">
        <v>168599.2</v>
      </c>
      <c r="M850" s="19" t="s">
        <v>14</v>
      </c>
      <c r="N850" s="22">
        <v>4.0999999999999996</v>
      </c>
    </row>
    <row r="851" spans="1:14" x14ac:dyDescent="0.25">
      <c r="A851" s="23">
        <v>850</v>
      </c>
      <c r="B851" s="24">
        <v>42675</v>
      </c>
      <c r="C851" s="24">
        <v>42902</v>
      </c>
      <c r="D851" s="24" t="str">
        <f>IF(Operaciones!$C851-Operaciones!$B851&gt;=150,"Demorado","En Tiempo")</f>
        <v>Demorado</v>
      </c>
      <c r="E851" s="25" t="s">
        <v>23</v>
      </c>
      <c r="F851" s="25" t="s">
        <v>27</v>
      </c>
      <c r="G851" s="26">
        <v>155</v>
      </c>
      <c r="H851" s="25" t="s">
        <v>12</v>
      </c>
      <c r="I851" s="27">
        <v>54506.64</v>
      </c>
      <c r="J851" s="27">
        <v>1427576</v>
      </c>
      <c r="K851" s="27">
        <v>1142060.8</v>
      </c>
      <c r="L851" s="27">
        <v>231008.55999999994</v>
      </c>
      <c r="M851" s="25" t="s">
        <v>14</v>
      </c>
      <c r="N851" s="28">
        <v>4.5999999999999996</v>
      </c>
    </row>
    <row r="852" spans="1:14" x14ac:dyDescent="0.25">
      <c r="A852" s="17">
        <v>851</v>
      </c>
      <c r="B852" s="18">
        <v>42675</v>
      </c>
      <c r="C852" s="18">
        <v>42902</v>
      </c>
      <c r="D852" s="18" t="str">
        <f>IF(Operaciones!$C852-Operaciones!$B852&gt;=150,"Demorado","En Tiempo")</f>
        <v>Demorado</v>
      </c>
      <c r="E852" s="19" t="s">
        <v>21</v>
      </c>
      <c r="F852" s="19" t="s">
        <v>25</v>
      </c>
      <c r="G852" s="20">
        <v>154</v>
      </c>
      <c r="H852" s="19" t="s">
        <v>12</v>
      </c>
      <c r="I852" s="21">
        <v>40463.72</v>
      </c>
      <c r="J852" s="21">
        <v>1068603</v>
      </c>
      <c r="K852" s="21">
        <v>854882.4</v>
      </c>
      <c r="L852" s="21">
        <v>173256.87999999998</v>
      </c>
      <c r="M852" s="19" t="s">
        <v>19</v>
      </c>
      <c r="N852" s="22">
        <v>4.0999999999999996</v>
      </c>
    </row>
    <row r="853" spans="1:14" x14ac:dyDescent="0.25">
      <c r="A853" s="23">
        <v>852</v>
      </c>
      <c r="B853" s="24">
        <v>42676</v>
      </c>
      <c r="C853" s="24">
        <v>42852</v>
      </c>
      <c r="D853" s="24" t="str">
        <f>IF(Operaciones!$C853-Operaciones!$B853&gt;=150,"Demorado","En Tiempo")</f>
        <v>Demorado</v>
      </c>
      <c r="E853" s="25" t="s">
        <v>22</v>
      </c>
      <c r="F853" s="25" t="s">
        <v>28</v>
      </c>
      <c r="G853" s="26">
        <v>233</v>
      </c>
      <c r="H853" s="25" t="s">
        <v>12</v>
      </c>
      <c r="I853" s="27">
        <v>69856.800000000003</v>
      </c>
      <c r="J853" s="27">
        <v>1804505</v>
      </c>
      <c r="K853" s="27">
        <v>1443604</v>
      </c>
      <c r="L853" s="27">
        <v>291044.2</v>
      </c>
      <c r="M853" s="25" t="s">
        <v>19</v>
      </c>
      <c r="N853" s="28">
        <v>4.3</v>
      </c>
    </row>
    <row r="854" spans="1:14" x14ac:dyDescent="0.25">
      <c r="A854" s="17">
        <v>853</v>
      </c>
      <c r="B854" s="18">
        <v>42676</v>
      </c>
      <c r="C854" s="18">
        <v>42810</v>
      </c>
      <c r="D854" s="18" t="str">
        <f>IF(Operaciones!$C854-Operaciones!$B854&gt;=150,"Demorado","En Tiempo")</f>
        <v>En Tiempo</v>
      </c>
      <c r="E854" s="19" t="s">
        <v>22</v>
      </c>
      <c r="F854" s="19" t="s">
        <v>25</v>
      </c>
      <c r="G854" s="20">
        <v>239</v>
      </c>
      <c r="H854" s="19" t="s">
        <v>12</v>
      </c>
      <c r="I854" s="21">
        <v>67366.64</v>
      </c>
      <c r="J854" s="21">
        <v>1745201</v>
      </c>
      <c r="K854" s="21">
        <v>1396160.8</v>
      </c>
      <c r="L854" s="21">
        <v>281673.55999999994</v>
      </c>
      <c r="M854" s="19" t="s">
        <v>17</v>
      </c>
      <c r="N854" s="22">
        <v>3.7</v>
      </c>
    </row>
    <row r="855" spans="1:14" x14ac:dyDescent="0.25">
      <c r="A855" s="23">
        <v>854</v>
      </c>
      <c r="B855" s="24">
        <v>42676</v>
      </c>
      <c r="C855" s="24">
        <v>42820</v>
      </c>
      <c r="D855" s="24" t="str">
        <f>IF(Operaciones!$C855-Operaciones!$B855&gt;=150,"Demorado","En Tiempo")</f>
        <v>En Tiempo</v>
      </c>
      <c r="E855" s="25" t="s">
        <v>20</v>
      </c>
      <c r="F855" s="25" t="s">
        <v>13</v>
      </c>
      <c r="G855" s="26">
        <v>294</v>
      </c>
      <c r="H855" s="25" t="s">
        <v>12</v>
      </c>
      <c r="I855" s="27">
        <v>96571.88</v>
      </c>
      <c r="J855" s="27">
        <v>2466757</v>
      </c>
      <c r="K855" s="27">
        <v>1973405.6</v>
      </c>
      <c r="L855" s="27">
        <v>396779.5199999999</v>
      </c>
      <c r="M855" s="25" t="s">
        <v>14</v>
      </c>
      <c r="N855" s="28">
        <v>4.2</v>
      </c>
    </row>
    <row r="856" spans="1:14" x14ac:dyDescent="0.25">
      <c r="A856" s="17">
        <v>855</v>
      </c>
      <c r="B856" s="18">
        <v>42677</v>
      </c>
      <c r="C856" s="18">
        <v>42975</v>
      </c>
      <c r="D856" s="18" t="str">
        <f>IF(Operaciones!$C856-Operaciones!$B856&gt;=150,"Demorado","En Tiempo")</f>
        <v>Demorado</v>
      </c>
      <c r="E856" s="19" t="s">
        <v>23</v>
      </c>
      <c r="F856" s="19" t="s">
        <v>24</v>
      </c>
      <c r="G856" s="20">
        <v>219</v>
      </c>
      <c r="H856" s="19" t="s">
        <v>12</v>
      </c>
      <c r="I856" s="21">
        <v>64883</v>
      </c>
      <c r="J856" s="21">
        <v>1686685</v>
      </c>
      <c r="K856" s="21">
        <v>1349348</v>
      </c>
      <c r="L856" s="21">
        <v>272454</v>
      </c>
      <c r="M856" s="19" t="s">
        <v>14</v>
      </c>
      <c r="N856" s="22">
        <v>4.5999999999999996</v>
      </c>
    </row>
    <row r="857" spans="1:14" x14ac:dyDescent="0.25">
      <c r="A857" s="23">
        <v>856</v>
      </c>
      <c r="B857" s="24">
        <v>42677</v>
      </c>
      <c r="C857" s="24">
        <v>42915</v>
      </c>
      <c r="D857" s="24" t="str">
        <f>IF(Operaciones!$C857-Operaciones!$B857&gt;=150,"Demorado","En Tiempo")</f>
        <v>Demorado</v>
      </c>
      <c r="E857" s="25" t="s">
        <v>20</v>
      </c>
      <c r="F857" s="25" t="s">
        <v>26</v>
      </c>
      <c r="G857" s="26">
        <v>241</v>
      </c>
      <c r="H857" s="25" t="s">
        <v>12</v>
      </c>
      <c r="I857" s="27">
        <v>39006.28</v>
      </c>
      <c r="J857" s="27">
        <v>1032142</v>
      </c>
      <c r="K857" s="27">
        <v>825713.6</v>
      </c>
      <c r="L857" s="27">
        <v>167422.12000000002</v>
      </c>
      <c r="M857" s="25" t="s">
        <v>17</v>
      </c>
      <c r="N857" s="28">
        <v>3.7</v>
      </c>
    </row>
    <row r="858" spans="1:14" x14ac:dyDescent="0.25">
      <c r="A858" s="17">
        <v>857</v>
      </c>
      <c r="B858" s="18">
        <v>42677</v>
      </c>
      <c r="C858" s="18">
        <v>42986</v>
      </c>
      <c r="D858" s="18" t="str">
        <f>IF(Operaciones!$C858-Operaciones!$B858&gt;=150,"Demorado","En Tiempo")</f>
        <v>Demorado</v>
      </c>
      <c r="E858" s="19" t="s">
        <v>22</v>
      </c>
      <c r="F858" s="19" t="s">
        <v>29</v>
      </c>
      <c r="G858" s="20">
        <v>231</v>
      </c>
      <c r="H858" s="19" t="s">
        <v>12</v>
      </c>
      <c r="I858" s="21">
        <v>94088.92</v>
      </c>
      <c r="J858" s="21">
        <v>2415533</v>
      </c>
      <c r="K858" s="21">
        <v>1932426.4</v>
      </c>
      <c r="L858" s="21">
        <v>389017.68000000011</v>
      </c>
      <c r="M858" s="19" t="s">
        <v>18</v>
      </c>
      <c r="N858" s="22">
        <v>4.4000000000000004</v>
      </c>
    </row>
    <row r="859" spans="1:14" x14ac:dyDescent="0.25">
      <c r="A859" s="23">
        <v>858</v>
      </c>
      <c r="B859" s="24">
        <v>42677</v>
      </c>
      <c r="C859" s="24">
        <v>42897</v>
      </c>
      <c r="D859" s="24" t="str">
        <f>IF(Operaciones!$C859-Operaciones!$B859&gt;=150,"Demorado","En Tiempo")</f>
        <v>Demorado</v>
      </c>
      <c r="E859" s="25" t="s">
        <v>21</v>
      </c>
      <c r="F859" s="25" t="s">
        <v>13</v>
      </c>
      <c r="G859" s="26">
        <v>248</v>
      </c>
      <c r="H859" s="25" t="s">
        <v>12</v>
      </c>
      <c r="I859" s="27">
        <v>71912.320000000007</v>
      </c>
      <c r="J859" s="27">
        <v>1858243</v>
      </c>
      <c r="K859" s="27">
        <v>1486594.4</v>
      </c>
      <c r="L859" s="27">
        <v>299736.28000000009</v>
      </c>
      <c r="M859" s="25" t="s">
        <v>19</v>
      </c>
      <c r="N859" s="28">
        <v>4</v>
      </c>
    </row>
    <row r="860" spans="1:14" x14ac:dyDescent="0.25">
      <c r="A860" s="17">
        <v>859</v>
      </c>
      <c r="B860" s="18">
        <v>42677</v>
      </c>
      <c r="C860" s="18">
        <v>42877</v>
      </c>
      <c r="D860" s="18" t="str">
        <f>IF(Operaciones!$C860-Operaciones!$B860&gt;=150,"Demorado","En Tiempo")</f>
        <v>Demorado</v>
      </c>
      <c r="E860" s="19" t="s">
        <v>21</v>
      </c>
      <c r="F860" s="19" t="s">
        <v>25</v>
      </c>
      <c r="G860" s="20">
        <v>58</v>
      </c>
      <c r="H860" s="19" t="s">
        <v>11</v>
      </c>
      <c r="I860" s="21">
        <v>14786.6</v>
      </c>
      <c r="J860" s="21">
        <v>434025</v>
      </c>
      <c r="K860" s="21">
        <v>347220</v>
      </c>
      <c r="L860" s="21">
        <v>72018.399999999994</v>
      </c>
      <c r="M860" s="19" t="s">
        <v>16</v>
      </c>
      <c r="N860" s="22">
        <v>3.8</v>
      </c>
    </row>
    <row r="861" spans="1:14" x14ac:dyDescent="0.25">
      <c r="A861" s="23">
        <v>860</v>
      </c>
      <c r="B861" s="24">
        <v>42677</v>
      </c>
      <c r="C861" s="24">
        <v>42777</v>
      </c>
      <c r="D861" s="24" t="str">
        <f>IF(Operaciones!$C861-Operaciones!$B861&gt;=150,"Demorado","En Tiempo")</f>
        <v>En Tiempo</v>
      </c>
      <c r="E861" s="25" t="s">
        <v>23</v>
      </c>
      <c r="F861" s="25" t="s">
        <v>27</v>
      </c>
      <c r="G861" s="26">
        <v>285</v>
      </c>
      <c r="H861" s="25" t="s">
        <v>12</v>
      </c>
      <c r="I861" s="27">
        <v>88785.24</v>
      </c>
      <c r="J861" s="27">
        <v>2279141</v>
      </c>
      <c r="K861" s="27">
        <v>1823312.8</v>
      </c>
      <c r="L861" s="27">
        <v>367042.95999999996</v>
      </c>
      <c r="M861" s="25" t="s">
        <v>17</v>
      </c>
      <c r="N861" s="28">
        <v>3.7</v>
      </c>
    </row>
    <row r="862" spans="1:14" x14ac:dyDescent="0.25">
      <c r="A862" s="17">
        <v>861</v>
      </c>
      <c r="B862" s="18">
        <v>42677</v>
      </c>
      <c r="C862" s="18">
        <v>42944</v>
      </c>
      <c r="D862" s="18" t="str">
        <f>IF(Operaciones!$C862-Operaciones!$B862&gt;=150,"Demorado","En Tiempo")</f>
        <v>Demorado</v>
      </c>
      <c r="E862" s="19" t="s">
        <v>23</v>
      </c>
      <c r="F862" s="19" t="s">
        <v>26</v>
      </c>
      <c r="G862" s="20">
        <v>89</v>
      </c>
      <c r="H862" s="19" t="s">
        <v>12</v>
      </c>
      <c r="I862" s="21">
        <v>35045.24</v>
      </c>
      <c r="J862" s="21">
        <v>927941</v>
      </c>
      <c r="K862" s="21">
        <v>742352.8</v>
      </c>
      <c r="L862" s="21">
        <v>150542.95999999996</v>
      </c>
      <c r="M862" s="19" t="s">
        <v>15</v>
      </c>
      <c r="N862" s="22">
        <v>3.9</v>
      </c>
    </row>
    <row r="863" spans="1:14" x14ac:dyDescent="0.25">
      <c r="A863" s="23">
        <v>862</v>
      </c>
      <c r="B863" s="24">
        <v>42678</v>
      </c>
      <c r="C863" s="24">
        <v>43036</v>
      </c>
      <c r="D863" s="24" t="str">
        <f>IF(Operaciones!$C863-Operaciones!$B863&gt;=150,"Demorado","En Tiempo")</f>
        <v>Demorado</v>
      </c>
      <c r="E863" s="25" t="s">
        <v>23</v>
      </c>
      <c r="F863" s="25" t="s">
        <v>28</v>
      </c>
      <c r="G863" s="26">
        <v>148</v>
      </c>
      <c r="H863" s="25" t="s">
        <v>11</v>
      </c>
      <c r="I863" s="27">
        <v>24262.400000000001</v>
      </c>
      <c r="J863" s="27">
        <v>668045</v>
      </c>
      <c r="K863" s="27">
        <v>534436</v>
      </c>
      <c r="L863" s="27">
        <v>109346.6</v>
      </c>
      <c r="M863" s="25" t="s">
        <v>16</v>
      </c>
      <c r="N863" s="28">
        <v>4.7</v>
      </c>
    </row>
    <row r="864" spans="1:14" x14ac:dyDescent="0.25">
      <c r="A864" s="17">
        <v>863</v>
      </c>
      <c r="B864" s="18">
        <v>42680</v>
      </c>
      <c r="C864" s="18">
        <v>42804</v>
      </c>
      <c r="D864" s="18" t="str">
        <f>IF(Operaciones!$C864-Operaciones!$B864&gt;=150,"Demorado","En Tiempo")</f>
        <v>En Tiempo</v>
      </c>
      <c r="E864" s="19" t="s">
        <v>22</v>
      </c>
      <c r="F864" s="19" t="s">
        <v>26</v>
      </c>
      <c r="G864" s="20">
        <v>243</v>
      </c>
      <c r="H864" s="19" t="s">
        <v>12</v>
      </c>
      <c r="I864" s="21">
        <v>92044.44</v>
      </c>
      <c r="J864" s="21">
        <v>2365121</v>
      </c>
      <c r="K864" s="21">
        <v>1892096.8</v>
      </c>
      <c r="L864" s="21">
        <v>380979.75999999995</v>
      </c>
      <c r="M864" s="19" t="s">
        <v>19</v>
      </c>
      <c r="N864" s="22">
        <v>4.4000000000000004</v>
      </c>
    </row>
    <row r="865" spans="1:14" x14ac:dyDescent="0.25">
      <c r="A865" s="23">
        <v>864</v>
      </c>
      <c r="B865" s="24">
        <v>42680</v>
      </c>
      <c r="C865" s="24">
        <v>42770</v>
      </c>
      <c r="D865" s="24" t="str">
        <f>IF(Operaciones!$C865-Operaciones!$B865&gt;=150,"Demorado","En Tiempo")</f>
        <v>En Tiempo</v>
      </c>
      <c r="E865" s="25" t="s">
        <v>23</v>
      </c>
      <c r="F865" s="25" t="s">
        <v>29</v>
      </c>
      <c r="G865" s="26">
        <v>105</v>
      </c>
      <c r="H865" s="25" t="s">
        <v>11</v>
      </c>
      <c r="I865" s="27">
        <v>21420.32</v>
      </c>
      <c r="J865" s="27">
        <v>590093</v>
      </c>
      <c r="K865" s="27">
        <v>472074.4</v>
      </c>
      <c r="L865" s="27">
        <v>96598.27999999997</v>
      </c>
      <c r="M865" s="25" t="s">
        <v>19</v>
      </c>
      <c r="N865" s="28">
        <v>4.4000000000000004</v>
      </c>
    </row>
    <row r="866" spans="1:14" x14ac:dyDescent="0.25">
      <c r="A866" s="17">
        <v>865</v>
      </c>
      <c r="B866" s="18">
        <v>42680</v>
      </c>
      <c r="C866" s="18">
        <v>42989</v>
      </c>
      <c r="D866" s="18" t="str">
        <f>IF(Operaciones!$C866-Operaciones!$B866&gt;=150,"Demorado","En Tiempo")</f>
        <v>Demorado</v>
      </c>
      <c r="E866" s="19" t="s">
        <v>20</v>
      </c>
      <c r="F866" s="19" t="s">
        <v>29</v>
      </c>
      <c r="G866" s="20">
        <v>103</v>
      </c>
      <c r="H866" s="19" t="s">
        <v>11</v>
      </c>
      <c r="I866" s="21">
        <v>20286.400000000001</v>
      </c>
      <c r="J866" s="21">
        <v>559645</v>
      </c>
      <c r="K866" s="21">
        <v>447716</v>
      </c>
      <c r="L866" s="21">
        <v>91642.6</v>
      </c>
      <c r="M866" s="19" t="s">
        <v>16</v>
      </c>
      <c r="N866" s="22">
        <v>3.9</v>
      </c>
    </row>
    <row r="867" spans="1:14" x14ac:dyDescent="0.25">
      <c r="A867" s="23">
        <v>866</v>
      </c>
      <c r="B867" s="24">
        <v>42681</v>
      </c>
      <c r="C867" s="24">
        <v>42996</v>
      </c>
      <c r="D867" s="24" t="str">
        <f>IF(Operaciones!$C867-Operaciones!$B867&gt;=150,"Demorado","En Tiempo")</f>
        <v>Demorado</v>
      </c>
      <c r="E867" s="25" t="s">
        <v>22</v>
      </c>
      <c r="F867" s="25" t="s">
        <v>24</v>
      </c>
      <c r="G867" s="26">
        <v>133</v>
      </c>
      <c r="H867" s="25" t="s">
        <v>12</v>
      </c>
      <c r="I867" s="27">
        <v>41554.76</v>
      </c>
      <c r="J867" s="27">
        <v>1091029</v>
      </c>
      <c r="K867" s="27">
        <v>872823.2</v>
      </c>
      <c r="L867" s="27">
        <v>176651.04000000004</v>
      </c>
      <c r="M867" s="25" t="s">
        <v>18</v>
      </c>
      <c r="N867" s="28">
        <v>4.5</v>
      </c>
    </row>
    <row r="868" spans="1:14" x14ac:dyDescent="0.25">
      <c r="A868" s="17">
        <v>867</v>
      </c>
      <c r="B868" s="18">
        <v>42681</v>
      </c>
      <c r="C868" s="18">
        <v>42988</v>
      </c>
      <c r="D868" s="18" t="str">
        <f>IF(Operaciones!$C868-Operaciones!$B868&gt;=150,"Demorado","En Tiempo")</f>
        <v>Demorado</v>
      </c>
      <c r="E868" s="19" t="s">
        <v>22</v>
      </c>
      <c r="F868" s="19" t="s">
        <v>27</v>
      </c>
      <c r="G868" s="20">
        <v>77</v>
      </c>
      <c r="H868" s="19" t="s">
        <v>11</v>
      </c>
      <c r="I868" s="21">
        <v>15751.68</v>
      </c>
      <c r="J868" s="21">
        <v>455177</v>
      </c>
      <c r="K868" s="21">
        <v>364141.6</v>
      </c>
      <c r="L868" s="21">
        <v>75283.72000000003</v>
      </c>
      <c r="M868" s="19" t="s">
        <v>19</v>
      </c>
      <c r="N868" s="22">
        <v>4.5</v>
      </c>
    </row>
    <row r="869" spans="1:14" x14ac:dyDescent="0.25">
      <c r="A869" s="23">
        <v>868</v>
      </c>
      <c r="B869" s="24">
        <v>42681</v>
      </c>
      <c r="C869" s="24">
        <v>42998</v>
      </c>
      <c r="D869" s="24" t="str">
        <f>IF(Operaciones!$C869-Operaciones!$B869&gt;=150,"Demorado","En Tiempo")</f>
        <v>Demorado</v>
      </c>
      <c r="E869" s="25" t="s">
        <v>23</v>
      </c>
      <c r="F869" s="25" t="s">
        <v>29</v>
      </c>
      <c r="G869" s="26">
        <v>120</v>
      </c>
      <c r="H869" s="25" t="s">
        <v>12</v>
      </c>
      <c r="I869" s="27">
        <v>35678.559999999998</v>
      </c>
      <c r="J869" s="27">
        <v>948599</v>
      </c>
      <c r="K869" s="27">
        <v>758879.2</v>
      </c>
      <c r="L869" s="27">
        <v>154041.24000000005</v>
      </c>
      <c r="M869" s="25" t="s">
        <v>16</v>
      </c>
      <c r="N869" s="28">
        <v>4.7</v>
      </c>
    </row>
    <row r="870" spans="1:14" x14ac:dyDescent="0.25">
      <c r="A870" s="17">
        <v>869</v>
      </c>
      <c r="B870" s="18">
        <v>42681</v>
      </c>
      <c r="C870" s="18">
        <v>42985</v>
      </c>
      <c r="D870" s="18" t="str">
        <f>IF(Operaciones!$C870-Operaciones!$B870&gt;=150,"Demorado","En Tiempo")</f>
        <v>Demorado</v>
      </c>
      <c r="E870" s="19" t="s">
        <v>20</v>
      </c>
      <c r="F870" s="19" t="s">
        <v>28</v>
      </c>
      <c r="G870" s="20">
        <v>176</v>
      </c>
      <c r="H870" s="19" t="s">
        <v>12</v>
      </c>
      <c r="I870" s="21">
        <v>42141.16</v>
      </c>
      <c r="J870" s="21">
        <v>1118564</v>
      </c>
      <c r="K870" s="21">
        <v>894851.2</v>
      </c>
      <c r="L870" s="21">
        <v>181571.64000000004</v>
      </c>
      <c r="M870" s="19" t="s">
        <v>14</v>
      </c>
      <c r="N870" s="22">
        <v>4.2</v>
      </c>
    </row>
    <row r="871" spans="1:14" x14ac:dyDescent="0.25">
      <c r="A871" s="23">
        <v>870</v>
      </c>
      <c r="B871" s="24">
        <v>42682</v>
      </c>
      <c r="C871" s="24">
        <v>42831</v>
      </c>
      <c r="D871" s="24" t="str">
        <f>IF(Operaciones!$C871-Operaciones!$B871&gt;=150,"Demorado","En Tiempo")</f>
        <v>En Tiempo</v>
      </c>
      <c r="E871" s="25" t="s">
        <v>23</v>
      </c>
      <c r="F871" s="25" t="s">
        <v>29</v>
      </c>
      <c r="G871" s="26">
        <v>242</v>
      </c>
      <c r="H871" s="25" t="s">
        <v>12</v>
      </c>
      <c r="I871" s="27">
        <v>76956.2</v>
      </c>
      <c r="J871" s="27">
        <v>1987665</v>
      </c>
      <c r="K871" s="27">
        <v>1590132</v>
      </c>
      <c r="L871" s="27">
        <v>320576.8</v>
      </c>
      <c r="M871" s="25" t="s">
        <v>19</v>
      </c>
      <c r="N871" s="28">
        <v>3.6</v>
      </c>
    </row>
    <row r="872" spans="1:14" x14ac:dyDescent="0.25">
      <c r="A872" s="17">
        <v>871</v>
      </c>
      <c r="B872" s="18">
        <v>42682</v>
      </c>
      <c r="C872" s="18">
        <v>42899</v>
      </c>
      <c r="D872" s="18" t="str">
        <f>IF(Operaciones!$C872-Operaciones!$B872&gt;=150,"Demorado","En Tiempo")</f>
        <v>Demorado</v>
      </c>
      <c r="E872" s="19" t="s">
        <v>22</v>
      </c>
      <c r="F872" s="19" t="s">
        <v>28</v>
      </c>
      <c r="G872" s="20">
        <v>83</v>
      </c>
      <c r="H872" s="19" t="s">
        <v>11</v>
      </c>
      <c r="I872" s="21">
        <v>28016.080000000002</v>
      </c>
      <c r="J872" s="21">
        <v>762837</v>
      </c>
      <c r="K872" s="21">
        <v>610269.6</v>
      </c>
      <c r="L872" s="21">
        <v>124551.32000000002</v>
      </c>
      <c r="M872" s="19" t="s">
        <v>16</v>
      </c>
      <c r="N872" s="22">
        <v>4.9000000000000004</v>
      </c>
    </row>
    <row r="873" spans="1:14" x14ac:dyDescent="0.25">
      <c r="A873" s="23">
        <v>872</v>
      </c>
      <c r="B873" s="24">
        <v>42683</v>
      </c>
      <c r="C873" s="24">
        <v>42976</v>
      </c>
      <c r="D873" s="24" t="str">
        <f>IF(Operaciones!$C873-Operaciones!$B873&gt;=150,"Demorado","En Tiempo")</f>
        <v>Demorado</v>
      </c>
      <c r="E873" s="25" t="s">
        <v>22</v>
      </c>
      <c r="F873" s="25" t="s">
        <v>29</v>
      </c>
      <c r="G873" s="26">
        <v>182</v>
      </c>
      <c r="H873" s="25" t="s">
        <v>12</v>
      </c>
      <c r="I873" s="27">
        <v>54839.4</v>
      </c>
      <c r="J873" s="27">
        <v>1426945</v>
      </c>
      <c r="K873" s="27">
        <v>1141556</v>
      </c>
      <c r="L873" s="27">
        <v>230549.6</v>
      </c>
      <c r="M873" s="25" t="s">
        <v>17</v>
      </c>
      <c r="N873" s="28">
        <v>4.5</v>
      </c>
    </row>
    <row r="874" spans="1:14" x14ac:dyDescent="0.25">
      <c r="A874" s="17">
        <v>873</v>
      </c>
      <c r="B874" s="18">
        <v>42683</v>
      </c>
      <c r="C874" s="18">
        <v>42861</v>
      </c>
      <c r="D874" s="18" t="str">
        <f>IF(Operaciones!$C874-Operaciones!$B874&gt;=150,"Demorado","En Tiempo")</f>
        <v>Demorado</v>
      </c>
      <c r="E874" s="19" t="s">
        <v>21</v>
      </c>
      <c r="F874" s="19" t="s">
        <v>27</v>
      </c>
      <c r="G874" s="20">
        <v>292</v>
      </c>
      <c r="H874" s="19" t="s">
        <v>12</v>
      </c>
      <c r="I874" s="21">
        <v>116336.2</v>
      </c>
      <c r="J874" s="21">
        <v>2959640</v>
      </c>
      <c r="K874" s="21">
        <v>2367712</v>
      </c>
      <c r="L874" s="21">
        <v>475591.8</v>
      </c>
      <c r="M874" s="19" t="s">
        <v>19</v>
      </c>
      <c r="N874" s="22">
        <v>4.3</v>
      </c>
    </row>
    <row r="875" spans="1:14" x14ac:dyDescent="0.25">
      <c r="A875" s="23">
        <v>874</v>
      </c>
      <c r="B875" s="24">
        <v>42683</v>
      </c>
      <c r="C875" s="24">
        <v>42788</v>
      </c>
      <c r="D875" s="24" t="str">
        <f>IF(Operaciones!$C875-Operaciones!$B875&gt;=150,"Demorado","En Tiempo")</f>
        <v>En Tiempo</v>
      </c>
      <c r="E875" s="25" t="s">
        <v>22</v>
      </c>
      <c r="F875" s="25" t="s">
        <v>27</v>
      </c>
      <c r="G875" s="26">
        <v>76</v>
      </c>
      <c r="H875" s="25" t="s">
        <v>11</v>
      </c>
      <c r="I875" s="27">
        <v>17397.400000000001</v>
      </c>
      <c r="J875" s="27">
        <v>495045</v>
      </c>
      <c r="K875" s="27">
        <v>396036</v>
      </c>
      <c r="L875" s="27">
        <v>81611.600000000006</v>
      </c>
      <c r="M875" s="25" t="s">
        <v>15</v>
      </c>
      <c r="N875" s="28">
        <v>3.9</v>
      </c>
    </row>
    <row r="876" spans="1:14" x14ac:dyDescent="0.25">
      <c r="A876" s="17">
        <v>875</v>
      </c>
      <c r="B876" s="18">
        <v>42683</v>
      </c>
      <c r="C876" s="18">
        <v>42858</v>
      </c>
      <c r="D876" s="18" t="str">
        <f>IF(Operaciones!$C876-Operaciones!$B876&gt;=150,"Demorado","En Tiempo")</f>
        <v>Demorado</v>
      </c>
      <c r="E876" s="19" t="s">
        <v>23</v>
      </c>
      <c r="F876" s="19" t="s">
        <v>29</v>
      </c>
      <c r="G876" s="20">
        <v>140</v>
      </c>
      <c r="H876" s="19" t="s">
        <v>12</v>
      </c>
      <c r="I876" s="21">
        <v>49148.08</v>
      </c>
      <c r="J876" s="21">
        <v>1295687</v>
      </c>
      <c r="K876" s="21">
        <v>1036549.6</v>
      </c>
      <c r="L876" s="21">
        <v>209989.32</v>
      </c>
      <c r="M876" s="19" t="s">
        <v>15</v>
      </c>
      <c r="N876" s="22">
        <v>4.4000000000000004</v>
      </c>
    </row>
    <row r="877" spans="1:14" x14ac:dyDescent="0.25">
      <c r="A877" s="23">
        <v>876</v>
      </c>
      <c r="B877" s="24">
        <v>42683</v>
      </c>
      <c r="C877" s="24">
        <v>42915</v>
      </c>
      <c r="D877" s="24" t="str">
        <f>IF(Operaciones!$C877-Operaciones!$B877&gt;=150,"Demorado","En Tiempo")</f>
        <v>Demorado</v>
      </c>
      <c r="E877" s="25" t="s">
        <v>22</v>
      </c>
      <c r="F877" s="25" t="s">
        <v>25</v>
      </c>
      <c r="G877" s="26">
        <v>110</v>
      </c>
      <c r="H877" s="25" t="s">
        <v>12</v>
      </c>
      <c r="I877" s="27">
        <v>37781.32</v>
      </c>
      <c r="J877" s="27">
        <v>1005143</v>
      </c>
      <c r="K877" s="27">
        <v>804114.4</v>
      </c>
      <c r="L877" s="27">
        <v>163247.27999999997</v>
      </c>
      <c r="M877" s="25" t="s">
        <v>18</v>
      </c>
      <c r="N877" s="28">
        <v>4.0999999999999996</v>
      </c>
    </row>
    <row r="878" spans="1:14" x14ac:dyDescent="0.25">
      <c r="A878" s="17">
        <v>877</v>
      </c>
      <c r="B878" s="18">
        <v>42683</v>
      </c>
      <c r="C878" s="18">
        <v>42810</v>
      </c>
      <c r="D878" s="18" t="str">
        <f>IF(Operaciones!$C878-Operaciones!$B878&gt;=150,"Demorado","En Tiempo")</f>
        <v>En Tiempo</v>
      </c>
      <c r="E878" s="19" t="s">
        <v>21</v>
      </c>
      <c r="F878" s="19" t="s">
        <v>25</v>
      </c>
      <c r="G878" s="20">
        <v>125</v>
      </c>
      <c r="H878" s="19" t="s">
        <v>11</v>
      </c>
      <c r="I878" s="21">
        <v>20805.8</v>
      </c>
      <c r="J878" s="21">
        <v>585605</v>
      </c>
      <c r="K878" s="21">
        <v>468484</v>
      </c>
      <c r="L878" s="21">
        <v>96315.199999999997</v>
      </c>
      <c r="M878" s="19" t="s">
        <v>14</v>
      </c>
      <c r="N878" s="22">
        <v>4.0999999999999996</v>
      </c>
    </row>
    <row r="879" spans="1:14" x14ac:dyDescent="0.25">
      <c r="A879" s="23">
        <v>878</v>
      </c>
      <c r="B879" s="24">
        <v>42684</v>
      </c>
      <c r="C879" s="24">
        <v>42843</v>
      </c>
      <c r="D879" s="24" t="str">
        <f>IF(Operaciones!$C879-Operaciones!$B879&gt;=150,"Demorado","En Tiempo")</f>
        <v>Demorado</v>
      </c>
      <c r="E879" s="25" t="s">
        <v>23</v>
      </c>
      <c r="F879" s="25" t="s">
        <v>25</v>
      </c>
      <c r="G879" s="26">
        <v>139</v>
      </c>
      <c r="H879" s="25" t="s">
        <v>12</v>
      </c>
      <c r="I879" s="27">
        <v>53782.400000000001</v>
      </c>
      <c r="J879" s="27">
        <v>1408620</v>
      </c>
      <c r="K879" s="27">
        <v>1126896</v>
      </c>
      <c r="L879" s="27">
        <v>227941.6</v>
      </c>
      <c r="M879" s="25" t="s">
        <v>15</v>
      </c>
      <c r="N879" s="28">
        <v>4.5999999999999996</v>
      </c>
    </row>
    <row r="880" spans="1:14" x14ac:dyDescent="0.25">
      <c r="A880" s="17">
        <v>879</v>
      </c>
      <c r="B880" s="18">
        <v>42684</v>
      </c>
      <c r="C880" s="18">
        <v>42926</v>
      </c>
      <c r="D880" s="18" t="str">
        <f>IF(Operaciones!$C880-Operaciones!$B880&gt;=150,"Demorado","En Tiempo")</f>
        <v>Demorado</v>
      </c>
      <c r="E880" s="19" t="s">
        <v>22</v>
      </c>
      <c r="F880" s="19" t="s">
        <v>25</v>
      </c>
      <c r="G880" s="20">
        <v>140</v>
      </c>
      <c r="H880" s="19" t="s">
        <v>12</v>
      </c>
      <c r="I880" s="21">
        <v>42044.28</v>
      </c>
      <c r="J880" s="21">
        <v>1106792</v>
      </c>
      <c r="K880" s="21">
        <v>885433.6</v>
      </c>
      <c r="L880" s="21">
        <v>179314.12000000002</v>
      </c>
      <c r="M880" s="19" t="s">
        <v>15</v>
      </c>
      <c r="N880" s="22">
        <v>4.0999999999999996</v>
      </c>
    </row>
    <row r="881" spans="1:14" x14ac:dyDescent="0.25">
      <c r="A881" s="23">
        <v>880</v>
      </c>
      <c r="B881" s="24">
        <v>42685</v>
      </c>
      <c r="C881" s="24">
        <v>42910</v>
      </c>
      <c r="D881" s="24" t="str">
        <f>IF(Operaciones!$C881-Operaciones!$B881&gt;=150,"Demorado","En Tiempo")</f>
        <v>Demorado</v>
      </c>
      <c r="E881" s="25" t="s">
        <v>23</v>
      </c>
      <c r="F881" s="25" t="s">
        <v>29</v>
      </c>
      <c r="G881" s="26">
        <v>265</v>
      </c>
      <c r="H881" s="25" t="s">
        <v>12</v>
      </c>
      <c r="I881" s="27">
        <v>61022.36</v>
      </c>
      <c r="J881" s="27">
        <v>1579269</v>
      </c>
      <c r="K881" s="27">
        <v>1263415.2</v>
      </c>
      <c r="L881" s="27">
        <v>254831.44000000006</v>
      </c>
      <c r="M881" s="25" t="s">
        <v>16</v>
      </c>
      <c r="N881" s="28">
        <v>4.5999999999999996</v>
      </c>
    </row>
    <row r="882" spans="1:14" x14ac:dyDescent="0.25">
      <c r="A882" s="17">
        <v>881</v>
      </c>
      <c r="B882" s="18">
        <v>42685</v>
      </c>
      <c r="C882" s="18">
        <v>42896</v>
      </c>
      <c r="D882" s="18" t="str">
        <f>IF(Operaciones!$C882-Operaciones!$B882&gt;=150,"Demorado","En Tiempo")</f>
        <v>Demorado</v>
      </c>
      <c r="E882" s="19" t="s">
        <v>20</v>
      </c>
      <c r="F882" s="19" t="s">
        <v>24</v>
      </c>
      <c r="G882" s="20">
        <v>109</v>
      </c>
      <c r="H882" s="19" t="s">
        <v>11</v>
      </c>
      <c r="I882" s="21">
        <v>25087.759999999998</v>
      </c>
      <c r="J882" s="21">
        <v>682054</v>
      </c>
      <c r="K882" s="21">
        <v>545643.19999999995</v>
      </c>
      <c r="L882" s="21">
        <v>111323.04000000005</v>
      </c>
      <c r="M882" s="19" t="s">
        <v>14</v>
      </c>
      <c r="N882" s="22">
        <v>4.7</v>
      </c>
    </row>
    <row r="883" spans="1:14" x14ac:dyDescent="0.25">
      <c r="A883" s="23">
        <v>882</v>
      </c>
      <c r="B883" s="24">
        <v>42685</v>
      </c>
      <c r="C883" s="24">
        <v>42975</v>
      </c>
      <c r="D883" s="24" t="str">
        <f>IF(Operaciones!$C883-Operaciones!$B883&gt;=150,"Demorado","En Tiempo")</f>
        <v>Demorado</v>
      </c>
      <c r="E883" s="25" t="s">
        <v>23</v>
      </c>
      <c r="F883" s="25" t="s">
        <v>28</v>
      </c>
      <c r="G883" s="26">
        <v>216</v>
      </c>
      <c r="H883" s="25" t="s">
        <v>12</v>
      </c>
      <c r="I883" s="27">
        <v>37835.800000000003</v>
      </c>
      <c r="J883" s="27">
        <v>1006905</v>
      </c>
      <c r="K883" s="27">
        <v>805524</v>
      </c>
      <c r="L883" s="27">
        <v>163545.20000000001</v>
      </c>
      <c r="M883" s="25" t="s">
        <v>19</v>
      </c>
      <c r="N883" s="28">
        <v>4.7</v>
      </c>
    </row>
    <row r="884" spans="1:14" x14ac:dyDescent="0.25">
      <c r="A884" s="17">
        <v>883</v>
      </c>
      <c r="B884" s="18">
        <v>42685</v>
      </c>
      <c r="C884" s="18">
        <v>43030</v>
      </c>
      <c r="D884" s="18" t="str">
        <f>IF(Operaciones!$C884-Operaciones!$B884&gt;=150,"Demorado","En Tiempo")</f>
        <v>Demorado</v>
      </c>
      <c r="E884" s="19" t="s">
        <v>21</v>
      </c>
      <c r="F884" s="19" t="s">
        <v>25</v>
      </c>
      <c r="G884" s="20">
        <v>261</v>
      </c>
      <c r="H884" s="19" t="s">
        <v>12</v>
      </c>
      <c r="I884" s="21">
        <v>53627.56</v>
      </c>
      <c r="J884" s="21">
        <v>1407449</v>
      </c>
      <c r="K884" s="21">
        <v>1125959.2</v>
      </c>
      <c r="L884" s="21">
        <v>227862.24000000005</v>
      </c>
      <c r="M884" s="19" t="s">
        <v>18</v>
      </c>
      <c r="N884" s="22">
        <v>4.5999999999999996</v>
      </c>
    </row>
    <row r="885" spans="1:14" x14ac:dyDescent="0.25">
      <c r="A885" s="23">
        <v>884</v>
      </c>
      <c r="B885" s="24">
        <v>42685</v>
      </c>
      <c r="C885" s="24">
        <v>42998</v>
      </c>
      <c r="D885" s="24" t="str">
        <f>IF(Operaciones!$C885-Operaciones!$B885&gt;=150,"Demorado","En Tiempo")</f>
        <v>Demorado</v>
      </c>
      <c r="E885" s="25" t="s">
        <v>21</v>
      </c>
      <c r="F885" s="25" t="s">
        <v>24</v>
      </c>
      <c r="G885" s="26">
        <v>120</v>
      </c>
      <c r="H885" s="25" t="s">
        <v>11</v>
      </c>
      <c r="I885" s="27">
        <v>22410</v>
      </c>
      <c r="J885" s="27">
        <v>627360</v>
      </c>
      <c r="K885" s="27">
        <v>501888</v>
      </c>
      <c r="L885" s="27">
        <v>103062</v>
      </c>
      <c r="M885" s="25" t="s">
        <v>14</v>
      </c>
      <c r="N885" s="28">
        <v>4.7</v>
      </c>
    </row>
    <row r="886" spans="1:14" x14ac:dyDescent="0.25">
      <c r="A886" s="17">
        <v>885</v>
      </c>
      <c r="B886" s="18">
        <v>42685</v>
      </c>
      <c r="C886" s="18">
        <v>42789</v>
      </c>
      <c r="D886" s="18" t="str">
        <f>IF(Operaciones!$C886-Operaciones!$B886&gt;=150,"Demorado","En Tiempo")</f>
        <v>En Tiempo</v>
      </c>
      <c r="E886" s="19" t="s">
        <v>20</v>
      </c>
      <c r="F886" s="19" t="s">
        <v>28</v>
      </c>
      <c r="G886" s="20">
        <v>148</v>
      </c>
      <c r="H886" s="19" t="s">
        <v>11</v>
      </c>
      <c r="I886" s="21">
        <v>27775.52</v>
      </c>
      <c r="J886" s="21">
        <v>755698</v>
      </c>
      <c r="K886" s="21">
        <v>604558.4</v>
      </c>
      <c r="L886" s="21">
        <v>123364.07999999997</v>
      </c>
      <c r="M886" s="19" t="s">
        <v>17</v>
      </c>
      <c r="N886" s="22">
        <v>4.5</v>
      </c>
    </row>
    <row r="887" spans="1:14" x14ac:dyDescent="0.25">
      <c r="A887" s="23">
        <v>886</v>
      </c>
      <c r="B887" s="24">
        <v>42686</v>
      </c>
      <c r="C887" s="24">
        <v>42914</v>
      </c>
      <c r="D887" s="24" t="str">
        <f>IF(Operaciones!$C887-Operaciones!$B887&gt;=150,"Demorado","En Tiempo")</f>
        <v>Demorado</v>
      </c>
      <c r="E887" s="25" t="s">
        <v>22</v>
      </c>
      <c r="F887" s="25" t="s">
        <v>28</v>
      </c>
      <c r="G887" s="26">
        <v>127</v>
      </c>
      <c r="H887" s="25" t="s">
        <v>12</v>
      </c>
      <c r="I887" s="27">
        <v>46525.24</v>
      </c>
      <c r="J887" s="27">
        <v>1227766</v>
      </c>
      <c r="K887" s="27">
        <v>982212.8</v>
      </c>
      <c r="L887" s="27">
        <v>199027.95999999996</v>
      </c>
      <c r="M887" s="25" t="s">
        <v>16</v>
      </c>
      <c r="N887" s="28">
        <v>3.9</v>
      </c>
    </row>
    <row r="888" spans="1:14" x14ac:dyDescent="0.25">
      <c r="A888" s="17">
        <v>887</v>
      </c>
      <c r="B888" s="18">
        <v>42687</v>
      </c>
      <c r="C888" s="18">
        <v>43047</v>
      </c>
      <c r="D888" s="18" t="str">
        <f>IF(Operaciones!$C888-Operaciones!$B888&gt;=150,"Demorado","En Tiempo")</f>
        <v>Demorado</v>
      </c>
      <c r="E888" s="19" t="s">
        <v>21</v>
      </c>
      <c r="F888" s="19" t="s">
        <v>13</v>
      </c>
      <c r="G888" s="20">
        <v>155</v>
      </c>
      <c r="H888" s="19" t="s">
        <v>12</v>
      </c>
      <c r="I888" s="21">
        <v>53537.4</v>
      </c>
      <c r="J888" s="21">
        <v>1392645</v>
      </c>
      <c r="K888" s="21">
        <v>1114116</v>
      </c>
      <c r="L888" s="21">
        <v>224991.6</v>
      </c>
      <c r="M888" s="19" t="s">
        <v>19</v>
      </c>
      <c r="N888" s="22">
        <v>3.9</v>
      </c>
    </row>
    <row r="889" spans="1:14" x14ac:dyDescent="0.25">
      <c r="A889" s="23">
        <v>888</v>
      </c>
      <c r="B889" s="24">
        <v>42687</v>
      </c>
      <c r="C889" s="24">
        <v>42947</v>
      </c>
      <c r="D889" s="24" t="str">
        <f>IF(Operaciones!$C889-Operaciones!$B889&gt;=150,"Demorado","En Tiempo")</f>
        <v>Demorado</v>
      </c>
      <c r="E889" s="25" t="s">
        <v>21</v>
      </c>
      <c r="F889" s="25" t="s">
        <v>13</v>
      </c>
      <c r="G889" s="26">
        <v>89</v>
      </c>
      <c r="H889" s="25" t="s">
        <v>11</v>
      </c>
      <c r="I889" s="27">
        <v>15629.8</v>
      </c>
      <c r="J889" s="27">
        <v>448880</v>
      </c>
      <c r="K889" s="27">
        <v>359104</v>
      </c>
      <c r="L889" s="27">
        <v>74146.2</v>
      </c>
      <c r="M889" s="25" t="s">
        <v>18</v>
      </c>
      <c r="N889" s="28">
        <v>3.9</v>
      </c>
    </row>
    <row r="890" spans="1:14" x14ac:dyDescent="0.25">
      <c r="A890" s="17">
        <v>889</v>
      </c>
      <c r="B890" s="18">
        <v>42687</v>
      </c>
      <c r="C890" s="18">
        <v>43039</v>
      </c>
      <c r="D890" s="18" t="str">
        <f>IF(Operaciones!$C890-Operaciones!$B890&gt;=150,"Demorado","En Tiempo")</f>
        <v>Demorado</v>
      </c>
      <c r="E890" s="19" t="s">
        <v>21</v>
      </c>
      <c r="F890" s="19" t="s">
        <v>28</v>
      </c>
      <c r="G890" s="20">
        <v>229</v>
      </c>
      <c r="H890" s="19" t="s">
        <v>12</v>
      </c>
      <c r="I890" s="21">
        <v>55769.48</v>
      </c>
      <c r="J890" s="21">
        <v>1456497</v>
      </c>
      <c r="K890" s="21">
        <v>1165197.6000000001</v>
      </c>
      <c r="L890" s="21">
        <v>235529.9199999999</v>
      </c>
      <c r="M890" s="19" t="s">
        <v>15</v>
      </c>
      <c r="N890" s="22">
        <v>4.2</v>
      </c>
    </row>
    <row r="891" spans="1:14" x14ac:dyDescent="0.25">
      <c r="A891" s="23">
        <v>890</v>
      </c>
      <c r="B891" s="24">
        <v>42687</v>
      </c>
      <c r="C891" s="24">
        <v>43019</v>
      </c>
      <c r="D891" s="24" t="str">
        <f>IF(Operaciones!$C891-Operaciones!$B891&gt;=150,"Demorado","En Tiempo")</f>
        <v>Demorado</v>
      </c>
      <c r="E891" s="25" t="s">
        <v>21</v>
      </c>
      <c r="F891" s="25" t="s">
        <v>13</v>
      </c>
      <c r="G891" s="26">
        <v>159</v>
      </c>
      <c r="H891" s="25" t="s">
        <v>12</v>
      </c>
      <c r="I891" s="27">
        <v>62967.8</v>
      </c>
      <c r="J891" s="27">
        <v>1635005</v>
      </c>
      <c r="K891" s="27">
        <v>1308004</v>
      </c>
      <c r="L891" s="27">
        <v>264033.2</v>
      </c>
      <c r="M891" s="25" t="s">
        <v>15</v>
      </c>
      <c r="N891" s="28">
        <v>3.8</v>
      </c>
    </row>
    <row r="892" spans="1:14" x14ac:dyDescent="0.25">
      <c r="A892" s="17">
        <v>891</v>
      </c>
      <c r="B892" s="18">
        <v>42687</v>
      </c>
      <c r="C892" s="18">
        <v>42976</v>
      </c>
      <c r="D892" s="18" t="str">
        <f>IF(Operaciones!$C892-Operaciones!$B892&gt;=150,"Demorado","En Tiempo")</f>
        <v>Demorado</v>
      </c>
      <c r="E892" s="19" t="s">
        <v>20</v>
      </c>
      <c r="F892" s="19" t="s">
        <v>25</v>
      </c>
      <c r="G892" s="20">
        <v>252</v>
      </c>
      <c r="H892" s="19" t="s">
        <v>12</v>
      </c>
      <c r="I892" s="21">
        <v>100927</v>
      </c>
      <c r="J892" s="21">
        <v>2580110</v>
      </c>
      <c r="K892" s="21">
        <v>2064088</v>
      </c>
      <c r="L892" s="21">
        <v>415095</v>
      </c>
      <c r="M892" s="19" t="s">
        <v>15</v>
      </c>
      <c r="N892" s="22">
        <v>4.0999999999999996</v>
      </c>
    </row>
    <row r="893" spans="1:14" x14ac:dyDescent="0.25">
      <c r="A893" s="23">
        <v>892</v>
      </c>
      <c r="B893" s="24">
        <v>42688</v>
      </c>
      <c r="C893" s="24">
        <v>42859</v>
      </c>
      <c r="D893" s="24" t="str">
        <f>IF(Operaciones!$C893-Operaciones!$B893&gt;=150,"Demorado","En Tiempo")</f>
        <v>Demorado</v>
      </c>
      <c r="E893" s="25" t="s">
        <v>20</v>
      </c>
      <c r="F893" s="25" t="s">
        <v>24</v>
      </c>
      <c r="G893" s="26">
        <v>222</v>
      </c>
      <c r="H893" s="25" t="s">
        <v>12</v>
      </c>
      <c r="I893" s="27">
        <v>80102.52</v>
      </c>
      <c r="J893" s="27">
        <v>2062123</v>
      </c>
      <c r="K893" s="27">
        <v>1649698.4</v>
      </c>
      <c r="L893" s="27">
        <v>332322.08000000007</v>
      </c>
      <c r="M893" s="25" t="s">
        <v>18</v>
      </c>
      <c r="N893" s="28">
        <v>4.3</v>
      </c>
    </row>
    <row r="894" spans="1:14" x14ac:dyDescent="0.25">
      <c r="A894" s="17">
        <v>893</v>
      </c>
      <c r="B894" s="18">
        <v>42688</v>
      </c>
      <c r="C894" s="18">
        <v>42999</v>
      </c>
      <c r="D894" s="18" t="str">
        <f>IF(Operaciones!$C894-Operaciones!$B894&gt;=150,"Demorado","En Tiempo")</f>
        <v>Demorado</v>
      </c>
      <c r="E894" s="19" t="s">
        <v>21</v>
      </c>
      <c r="F894" s="19" t="s">
        <v>28</v>
      </c>
      <c r="G894" s="20">
        <v>222</v>
      </c>
      <c r="H894" s="19" t="s">
        <v>12</v>
      </c>
      <c r="I894" s="21">
        <v>43757.16</v>
      </c>
      <c r="J894" s="21">
        <v>1152089</v>
      </c>
      <c r="K894" s="21">
        <v>921671.2</v>
      </c>
      <c r="L894" s="21">
        <v>186660.64000000004</v>
      </c>
      <c r="M894" s="19" t="s">
        <v>15</v>
      </c>
      <c r="N894" s="22">
        <v>4.5999999999999996</v>
      </c>
    </row>
    <row r="895" spans="1:14" x14ac:dyDescent="0.25">
      <c r="A895" s="23">
        <v>894</v>
      </c>
      <c r="B895" s="24">
        <v>42688</v>
      </c>
      <c r="C895" s="24">
        <v>42859</v>
      </c>
      <c r="D895" s="24" t="str">
        <f>IF(Operaciones!$C895-Operaciones!$B895&gt;=150,"Demorado","En Tiempo")</f>
        <v>Demorado</v>
      </c>
      <c r="E895" s="25" t="s">
        <v>22</v>
      </c>
      <c r="F895" s="25" t="s">
        <v>26</v>
      </c>
      <c r="G895" s="26">
        <v>88</v>
      </c>
      <c r="H895" s="25" t="s">
        <v>11</v>
      </c>
      <c r="I895" s="27">
        <v>23321.84</v>
      </c>
      <c r="J895" s="27">
        <v>647181</v>
      </c>
      <c r="K895" s="27">
        <v>517744.8</v>
      </c>
      <c r="L895" s="27">
        <v>106114.36000000002</v>
      </c>
      <c r="M895" s="25" t="s">
        <v>17</v>
      </c>
      <c r="N895" s="28">
        <v>4.5999999999999996</v>
      </c>
    </row>
    <row r="896" spans="1:14" x14ac:dyDescent="0.25">
      <c r="A896" s="17">
        <v>895</v>
      </c>
      <c r="B896" s="18">
        <v>42688</v>
      </c>
      <c r="C896" s="18">
        <v>42990</v>
      </c>
      <c r="D896" s="18" t="str">
        <f>IF(Operaciones!$C896-Operaciones!$B896&gt;=150,"Demorado","En Tiempo")</f>
        <v>Demorado</v>
      </c>
      <c r="E896" s="19" t="s">
        <v>20</v>
      </c>
      <c r="F896" s="19" t="s">
        <v>25</v>
      </c>
      <c r="G896" s="20">
        <v>223</v>
      </c>
      <c r="H896" s="19" t="s">
        <v>12</v>
      </c>
      <c r="I896" s="21">
        <v>52459.96</v>
      </c>
      <c r="J896" s="21">
        <v>1377509</v>
      </c>
      <c r="K896" s="21">
        <v>1102007.2</v>
      </c>
      <c r="L896" s="21">
        <v>223041.84000000005</v>
      </c>
      <c r="M896" s="19" t="s">
        <v>17</v>
      </c>
      <c r="N896" s="22">
        <v>4.5999999999999996</v>
      </c>
    </row>
    <row r="897" spans="1:14" x14ac:dyDescent="0.25">
      <c r="A897" s="23">
        <v>896</v>
      </c>
      <c r="B897" s="24">
        <v>42688</v>
      </c>
      <c r="C897" s="24">
        <v>43002</v>
      </c>
      <c r="D897" s="24" t="str">
        <f>IF(Operaciones!$C897-Operaciones!$B897&gt;=150,"Demorado","En Tiempo")</f>
        <v>Demorado</v>
      </c>
      <c r="E897" s="25" t="s">
        <v>20</v>
      </c>
      <c r="F897" s="25" t="s">
        <v>29</v>
      </c>
      <c r="G897" s="26">
        <v>219</v>
      </c>
      <c r="H897" s="25" t="s">
        <v>12</v>
      </c>
      <c r="I897" s="27">
        <v>52399.28</v>
      </c>
      <c r="J897" s="27">
        <v>1377117</v>
      </c>
      <c r="K897" s="27">
        <v>1101693.6000000001</v>
      </c>
      <c r="L897" s="27">
        <v>223024.11999999991</v>
      </c>
      <c r="M897" s="25" t="s">
        <v>19</v>
      </c>
      <c r="N897" s="28">
        <v>4.3</v>
      </c>
    </row>
    <row r="898" spans="1:14" x14ac:dyDescent="0.25">
      <c r="A898" s="17">
        <v>897</v>
      </c>
      <c r="B898" s="18">
        <v>42689</v>
      </c>
      <c r="C898" s="18">
        <v>42781</v>
      </c>
      <c r="D898" s="18" t="str">
        <f>IF(Operaciones!$C898-Operaciones!$B898&gt;=150,"Demorado","En Tiempo")</f>
        <v>En Tiempo</v>
      </c>
      <c r="E898" s="19" t="s">
        <v>23</v>
      </c>
      <c r="F898" s="19" t="s">
        <v>29</v>
      </c>
      <c r="G898" s="20">
        <v>58</v>
      </c>
      <c r="H898" s="19" t="s">
        <v>11</v>
      </c>
      <c r="I898" s="21">
        <v>22042.720000000001</v>
      </c>
      <c r="J898" s="21">
        <v>618053</v>
      </c>
      <c r="K898" s="21">
        <v>494442.4</v>
      </c>
      <c r="L898" s="21">
        <v>101567.87999999998</v>
      </c>
      <c r="M898" s="19" t="s">
        <v>14</v>
      </c>
      <c r="N898" s="22">
        <v>4.0999999999999996</v>
      </c>
    </row>
    <row r="899" spans="1:14" x14ac:dyDescent="0.25">
      <c r="A899" s="23">
        <v>898</v>
      </c>
      <c r="B899" s="24">
        <v>42689</v>
      </c>
      <c r="C899" s="24">
        <v>42808</v>
      </c>
      <c r="D899" s="24" t="str">
        <f>IF(Operaciones!$C899-Operaciones!$B899&gt;=150,"Demorado","En Tiempo")</f>
        <v>En Tiempo</v>
      </c>
      <c r="E899" s="25" t="s">
        <v>22</v>
      </c>
      <c r="F899" s="25" t="s">
        <v>27</v>
      </c>
      <c r="G899" s="26">
        <v>253</v>
      </c>
      <c r="H899" s="25" t="s">
        <v>12</v>
      </c>
      <c r="I899" s="27">
        <v>96801.08</v>
      </c>
      <c r="J899" s="27">
        <v>2485937</v>
      </c>
      <c r="K899" s="27">
        <v>1988749.6</v>
      </c>
      <c r="L899" s="27">
        <v>400386.31999999989</v>
      </c>
      <c r="M899" s="25" t="s">
        <v>17</v>
      </c>
      <c r="N899" s="28">
        <v>4.5999999999999996</v>
      </c>
    </row>
    <row r="900" spans="1:14" x14ac:dyDescent="0.25">
      <c r="A900" s="17">
        <v>899</v>
      </c>
      <c r="B900" s="18">
        <v>42690</v>
      </c>
      <c r="C900" s="18">
        <v>42900</v>
      </c>
      <c r="D900" s="18" t="str">
        <f>IF(Operaciones!$C900-Operaciones!$B900&gt;=150,"Demorado","En Tiempo")</f>
        <v>Demorado</v>
      </c>
      <c r="E900" s="19" t="s">
        <v>20</v>
      </c>
      <c r="F900" s="19" t="s">
        <v>27</v>
      </c>
      <c r="G900" s="20">
        <v>52</v>
      </c>
      <c r="H900" s="19" t="s">
        <v>11</v>
      </c>
      <c r="I900" s="21">
        <v>11850.4</v>
      </c>
      <c r="J900" s="21">
        <v>352295</v>
      </c>
      <c r="K900" s="21">
        <v>281836</v>
      </c>
      <c r="L900" s="21">
        <v>58608.6</v>
      </c>
      <c r="M900" s="19" t="s">
        <v>17</v>
      </c>
      <c r="N900" s="22">
        <v>4.5</v>
      </c>
    </row>
    <row r="901" spans="1:14" x14ac:dyDescent="0.25">
      <c r="A901" s="23">
        <v>900</v>
      </c>
      <c r="B901" s="24">
        <v>42690</v>
      </c>
      <c r="C901" s="24">
        <v>42827</v>
      </c>
      <c r="D901" s="24" t="str">
        <f>IF(Operaciones!$C901-Operaciones!$B901&gt;=150,"Demorado","En Tiempo")</f>
        <v>En Tiempo</v>
      </c>
      <c r="E901" s="25" t="s">
        <v>22</v>
      </c>
      <c r="F901" s="25" t="s">
        <v>26</v>
      </c>
      <c r="G901" s="26">
        <v>132</v>
      </c>
      <c r="H901" s="25" t="s">
        <v>12</v>
      </c>
      <c r="I901" s="27">
        <v>41705.72</v>
      </c>
      <c r="J901" s="27">
        <v>1109253</v>
      </c>
      <c r="K901" s="27">
        <v>887402.4</v>
      </c>
      <c r="L901" s="27">
        <v>180144.87999999998</v>
      </c>
      <c r="M901" s="25" t="s">
        <v>15</v>
      </c>
      <c r="N901" s="28">
        <v>3.7</v>
      </c>
    </row>
    <row r="902" spans="1:14" x14ac:dyDescent="0.25">
      <c r="A902" s="17">
        <v>901</v>
      </c>
      <c r="B902" s="18">
        <v>42690</v>
      </c>
      <c r="C902" s="18">
        <v>42934</v>
      </c>
      <c r="D902" s="18" t="str">
        <f>IF(Operaciones!$C902-Operaciones!$B902&gt;=150,"Demorado","En Tiempo")</f>
        <v>Demorado</v>
      </c>
      <c r="E902" s="19" t="s">
        <v>22</v>
      </c>
      <c r="F902" s="19" t="s">
        <v>26</v>
      </c>
      <c r="G902" s="20">
        <v>287</v>
      </c>
      <c r="H902" s="19" t="s">
        <v>12</v>
      </c>
      <c r="I902" s="21">
        <v>64999.24</v>
      </c>
      <c r="J902" s="21">
        <v>1689941</v>
      </c>
      <c r="K902" s="21">
        <v>1351952.8</v>
      </c>
      <c r="L902" s="21">
        <v>272988.95999999996</v>
      </c>
      <c r="M902" s="19" t="s">
        <v>15</v>
      </c>
      <c r="N902" s="22">
        <v>3.9</v>
      </c>
    </row>
    <row r="903" spans="1:14" x14ac:dyDescent="0.25">
      <c r="A903" s="23">
        <v>902</v>
      </c>
      <c r="B903" s="24">
        <v>42691</v>
      </c>
      <c r="C903" s="24">
        <v>43044</v>
      </c>
      <c r="D903" s="24" t="str">
        <f>IF(Operaciones!$C903-Operaciones!$B903&gt;=150,"Demorado","En Tiempo")</f>
        <v>Demorado</v>
      </c>
      <c r="E903" s="25" t="s">
        <v>23</v>
      </c>
      <c r="F903" s="25" t="s">
        <v>24</v>
      </c>
      <c r="G903" s="26">
        <v>288</v>
      </c>
      <c r="H903" s="25" t="s">
        <v>12</v>
      </c>
      <c r="I903" s="27">
        <v>108258.84</v>
      </c>
      <c r="J903" s="27">
        <v>2758631</v>
      </c>
      <c r="K903" s="27">
        <v>2206904.7999999998</v>
      </c>
      <c r="L903" s="27">
        <v>443467.36000000022</v>
      </c>
      <c r="M903" s="25" t="s">
        <v>16</v>
      </c>
      <c r="N903" s="28">
        <v>4.5</v>
      </c>
    </row>
    <row r="904" spans="1:14" x14ac:dyDescent="0.25">
      <c r="A904" s="17">
        <v>903</v>
      </c>
      <c r="B904" s="18">
        <v>42691</v>
      </c>
      <c r="C904" s="18">
        <v>42860</v>
      </c>
      <c r="D904" s="18" t="str">
        <f>IF(Operaciones!$C904-Operaciones!$B904&gt;=150,"Demorado","En Tiempo")</f>
        <v>Demorado</v>
      </c>
      <c r="E904" s="19" t="s">
        <v>22</v>
      </c>
      <c r="F904" s="19" t="s">
        <v>26</v>
      </c>
      <c r="G904" s="20">
        <v>147</v>
      </c>
      <c r="H904" s="19" t="s">
        <v>12</v>
      </c>
      <c r="I904" s="21">
        <v>40387.68</v>
      </c>
      <c r="J904" s="21">
        <v>1065852</v>
      </c>
      <c r="K904" s="21">
        <v>852681.6</v>
      </c>
      <c r="L904" s="21">
        <v>172782.72000000003</v>
      </c>
      <c r="M904" s="19" t="s">
        <v>14</v>
      </c>
      <c r="N904" s="22">
        <v>4.9000000000000004</v>
      </c>
    </row>
    <row r="905" spans="1:14" x14ac:dyDescent="0.25">
      <c r="A905" s="23">
        <v>904</v>
      </c>
      <c r="B905" s="24">
        <v>42691</v>
      </c>
      <c r="C905" s="24">
        <v>42941</v>
      </c>
      <c r="D905" s="24" t="str">
        <f>IF(Operaciones!$C905-Operaciones!$B905&gt;=150,"Demorado","En Tiempo")</f>
        <v>Demorado</v>
      </c>
      <c r="E905" s="25" t="s">
        <v>20</v>
      </c>
      <c r="F905" s="25" t="s">
        <v>28</v>
      </c>
      <c r="G905" s="26">
        <v>56</v>
      </c>
      <c r="H905" s="25" t="s">
        <v>11</v>
      </c>
      <c r="I905" s="27">
        <v>17559.48</v>
      </c>
      <c r="J905" s="27">
        <v>492247</v>
      </c>
      <c r="K905" s="27">
        <v>393797.6</v>
      </c>
      <c r="L905" s="27">
        <v>80889.920000000027</v>
      </c>
      <c r="M905" s="25" t="s">
        <v>15</v>
      </c>
      <c r="N905" s="28">
        <v>4.4000000000000004</v>
      </c>
    </row>
    <row r="906" spans="1:14" x14ac:dyDescent="0.25">
      <c r="A906" s="17">
        <v>905</v>
      </c>
      <c r="B906" s="18">
        <v>42692</v>
      </c>
      <c r="C906" s="18">
        <v>43050</v>
      </c>
      <c r="D906" s="18" t="str">
        <f>IF(Operaciones!$C906-Operaciones!$B906&gt;=150,"Demorado","En Tiempo")</f>
        <v>Demorado</v>
      </c>
      <c r="E906" s="19" t="s">
        <v>21</v>
      </c>
      <c r="F906" s="19" t="s">
        <v>28</v>
      </c>
      <c r="G906" s="20">
        <v>110</v>
      </c>
      <c r="H906" s="19" t="s">
        <v>11</v>
      </c>
      <c r="I906" s="21">
        <v>18331.68</v>
      </c>
      <c r="J906" s="21">
        <v>516377</v>
      </c>
      <c r="K906" s="21">
        <v>413101.6</v>
      </c>
      <c r="L906" s="21">
        <v>84943.72000000003</v>
      </c>
      <c r="M906" s="19" t="s">
        <v>16</v>
      </c>
      <c r="N906" s="22">
        <v>4.9000000000000004</v>
      </c>
    </row>
    <row r="907" spans="1:14" x14ac:dyDescent="0.25">
      <c r="A907" s="23">
        <v>906</v>
      </c>
      <c r="B907" s="24">
        <v>42692</v>
      </c>
      <c r="C907" s="24">
        <v>43035</v>
      </c>
      <c r="D907" s="24" t="str">
        <f>IF(Operaciones!$C907-Operaciones!$B907&gt;=150,"Demorado","En Tiempo")</f>
        <v>Demorado</v>
      </c>
      <c r="E907" s="25" t="s">
        <v>23</v>
      </c>
      <c r="F907" s="25" t="s">
        <v>25</v>
      </c>
      <c r="G907" s="26">
        <v>63</v>
      </c>
      <c r="H907" s="25" t="s">
        <v>11</v>
      </c>
      <c r="I907" s="27">
        <v>19029.599999999999</v>
      </c>
      <c r="J907" s="27">
        <v>536625</v>
      </c>
      <c r="K907" s="27">
        <v>429300</v>
      </c>
      <c r="L907" s="27">
        <v>88295.4</v>
      </c>
      <c r="M907" s="25" t="s">
        <v>15</v>
      </c>
      <c r="N907" s="28">
        <v>5</v>
      </c>
    </row>
    <row r="908" spans="1:14" x14ac:dyDescent="0.25">
      <c r="A908" s="17">
        <v>907</v>
      </c>
      <c r="B908" s="18">
        <v>42692</v>
      </c>
      <c r="C908" s="18">
        <v>42919</v>
      </c>
      <c r="D908" s="18" t="str">
        <f>IF(Operaciones!$C908-Operaciones!$B908&gt;=150,"Demorado","En Tiempo")</f>
        <v>Demorado</v>
      </c>
      <c r="E908" s="19" t="s">
        <v>23</v>
      </c>
      <c r="F908" s="19" t="s">
        <v>13</v>
      </c>
      <c r="G908" s="20">
        <v>55</v>
      </c>
      <c r="H908" s="19" t="s">
        <v>11</v>
      </c>
      <c r="I908" s="21">
        <v>18430.240000000002</v>
      </c>
      <c r="J908" s="21">
        <v>528191</v>
      </c>
      <c r="K908" s="21">
        <v>422552.8</v>
      </c>
      <c r="L908" s="21">
        <v>87207.96</v>
      </c>
      <c r="M908" s="19" t="s">
        <v>17</v>
      </c>
      <c r="N908" s="22">
        <v>3.7</v>
      </c>
    </row>
    <row r="909" spans="1:14" x14ac:dyDescent="0.25">
      <c r="A909" s="23">
        <v>908</v>
      </c>
      <c r="B909" s="24">
        <v>42692</v>
      </c>
      <c r="C909" s="24">
        <v>42842</v>
      </c>
      <c r="D909" s="24" t="str">
        <f>IF(Operaciones!$C909-Operaciones!$B909&gt;=150,"Demorado","En Tiempo")</f>
        <v>Demorado</v>
      </c>
      <c r="E909" s="25" t="s">
        <v>23</v>
      </c>
      <c r="F909" s="25" t="s">
        <v>28</v>
      </c>
      <c r="G909" s="26">
        <v>129</v>
      </c>
      <c r="H909" s="25" t="s">
        <v>12</v>
      </c>
      <c r="I909" s="27">
        <v>36340.76</v>
      </c>
      <c r="J909" s="27">
        <v>969929</v>
      </c>
      <c r="K909" s="27">
        <v>775943.2</v>
      </c>
      <c r="L909" s="27">
        <v>157645.04000000004</v>
      </c>
      <c r="M909" s="25" t="s">
        <v>15</v>
      </c>
      <c r="N909" s="28">
        <v>4</v>
      </c>
    </row>
    <row r="910" spans="1:14" x14ac:dyDescent="0.25">
      <c r="A910" s="17">
        <v>909</v>
      </c>
      <c r="B910" s="18">
        <v>42692</v>
      </c>
      <c r="C910" s="18">
        <v>42840</v>
      </c>
      <c r="D910" s="18" t="str">
        <f>IF(Operaciones!$C910-Operaciones!$B910&gt;=150,"Demorado","En Tiempo")</f>
        <v>En Tiempo</v>
      </c>
      <c r="E910" s="19" t="s">
        <v>23</v>
      </c>
      <c r="F910" s="19" t="s">
        <v>28</v>
      </c>
      <c r="G910" s="20">
        <v>120</v>
      </c>
      <c r="H910" s="19" t="s">
        <v>12</v>
      </c>
      <c r="I910" s="21">
        <v>47182.8</v>
      </c>
      <c r="J910" s="21">
        <v>1241080</v>
      </c>
      <c r="K910" s="21">
        <v>992864</v>
      </c>
      <c r="L910" s="21">
        <v>201033.2</v>
      </c>
      <c r="M910" s="19" t="s">
        <v>14</v>
      </c>
      <c r="N910" s="22">
        <v>3.6</v>
      </c>
    </row>
    <row r="911" spans="1:14" x14ac:dyDescent="0.25">
      <c r="A911" s="23">
        <v>910</v>
      </c>
      <c r="B911" s="24">
        <v>42693</v>
      </c>
      <c r="C911" s="24">
        <v>43055</v>
      </c>
      <c r="D911" s="24" t="str">
        <f>IF(Operaciones!$C911-Operaciones!$B911&gt;=150,"Demorado","En Tiempo")</f>
        <v>Demorado</v>
      </c>
      <c r="E911" s="25" t="s">
        <v>23</v>
      </c>
      <c r="F911" s="25" t="s">
        <v>13</v>
      </c>
      <c r="G911" s="26">
        <v>190</v>
      </c>
      <c r="H911" s="25" t="s">
        <v>12</v>
      </c>
      <c r="I911" s="27">
        <v>59542.12</v>
      </c>
      <c r="J911" s="27">
        <v>1543338</v>
      </c>
      <c r="K911" s="27">
        <v>1234670.3999999999</v>
      </c>
      <c r="L911" s="27">
        <v>249125.4800000001</v>
      </c>
      <c r="M911" s="25" t="s">
        <v>17</v>
      </c>
      <c r="N911" s="28">
        <v>4.7</v>
      </c>
    </row>
    <row r="912" spans="1:14" x14ac:dyDescent="0.25">
      <c r="A912" s="17">
        <v>911</v>
      </c>
      <c r="B912" s="18">
        <v>42694</v>
      </c>
      <c r="C912" s="18">
        <v>43047</v>
      </c>
      <c r="D912" s="18" t="str">
        <f>IF(Operaciones!$C912-Operaciones!$B912&gt;=150,"Demorado","En Tiempo")</f>
        <v>Demorado</v>
      </c>
      <c r="E912" s="19" t="s">
        <v>22</v>
      </c>
      <c r="F912" s="19" t="s">
        <v>29</v>
      </c>
      <c r="G912" s="20">
        <v>131</v>
      </c>
      <c r="H912" s="19" t="s">
        <v>12</v>
      </c>
      <c r="I912" s="21">
        <v>40858.6</v>
      </c>
      <c r="J912" s="21">
        <v>1073150</v>
      </c>
      <c r="K912" s="21">
        <v>858520</v>
      </c>
      <c r="L912" s="21">
        <v>173771.4</v>
      </c>
      <c r="M912" s="19" t="s">
        <v>15</v>
      </c>
      <c r="N912" s="22">
        <v>4.5999999999999996</v>
      </c>
    </row>
    <row r="913" spans="1:14" x14ac:dyDescent="0.25">
      <c r="A913" s="23">
        <v>912</v>
      </c>
      <c r="B913" s="24">
        <v>42694</v>
      </c>
      <c r="C913" s="24">
        <v>42977</v>
      </c>
      <c r="D913" s="24" t="str">
        <f>IF(Operaciones!$C913-Operaciones!$B913&gt;=150,"Demorado","En Tiempo")</f>
        <v>Demorado</v>
      </c>
      <c r="E913" s="25" t="s">
        <v>20</v>
      </c>
      <c r="F913" s="25" t="s">
        <v>29</v>
      </c>
      <c r="G913" s="26">
        <v>193</v>
      </c>
      <c r="H913" s="25" t="s">
        <v>12</v>
      </c>
      <c r="I913" s="27">
        <v>77794</v>
      </c>
      <c r="J913" s="27">
        <v>2003885</v>
      </c>
      <c r="K913" s="27">
        <v>1603108</v>
      </c>
      <c r="L913" s="27">
        <v>322983</v>
      </c>
      <c r="M913" s="25" t="s">
        <v>15</v>
      </c>
      <c r="N913" s="28">
        <v>4.2</v>
      </c>
    </row>
    <row r="914" spans="1:14" x14ac:dyDescent="0.25">
      <c r="A914" s="17">
        <v>913</v>
      </c>
      <c r="B914" s="18">
        <v>42694</v>
      </c>
      <c r="C914" s="18">
        <v>42977</v>
      </c>
      <c r="D914" s="18" t="str">
        <f>IF(Operaciones!$C914-Operaciones!$B914&gt;=150,"Demorado","En Tiempo")</f>
        <v>Demorado</v>
      </c>
      <c r="E914" s="19" t="s">
        <v>22</v>
      </c>
      <c r="F914" s="19" t="s">
        <v>28</v>
      </c>
      <c r="G914" s="20">
        <v>243</v>
      </c>
      <c r="H914" s="19" t="s">
        <v>12</v>
      </c>
      <c r="I914" s="21">
        <v>66184</v>
      </c>
      <c r="J914" s="21">
        <v>1712985</v>
      </c>
      <c r="K914" s="21">
        <v>1370388</v>
      </c>
      <c r="L914" s="21">
        <v>276413</v>
      </c>
      <c r="M914" s="19" t="s">
        <v>15</v>
      </c>
      <c r="N914" s="22">
        <v>4.5</v>
      </c>
    </row>
    <row r="915" spans="1:14" x14ac:dyDescent="0.25">
      <c r="A915" s="23">
        <v>914</v>
      </c>
      <c r="B915" s="24">
        <v>42694</v>
      </c>
      <c r="C915" s="24">
        <v>42997</v>
      </c>
      <c r="D915" s="24" t="str">
        <f>IF(Operaciones!$C915-Operaciones!$B915&gt;=150,"Demorado","En Tiempo")</f>
        <v>Demorado</v>
      </c>
      <c r="E915" s="25" t="s">
        <v>22</v>
      </c>
      <c r="F915" s="25" t="s">
        <v>24</v>
      </c>
      <c r="G915" s="26">
        <v>45</v>
      </c>
      <c r="H915" s="25" t="s">
        <v>11</v>
      </c>
      <c r="I915" s="27">
        <v>13648.2</v>
      </c>
      <c r="J915" s="27">
        <v>402965</v>
      </c>
      <c r="K915" s="27">
        <v>322372</v>
      </c>
      <c r="L915" s="27">
        <v>66944.800000000003</v>
      </c>
      <c r="M915" s="25" t="s">
        <v>15</v>
      </c>
      <c r="N915" s="28">
        <v>4.5999999999999996</v>
      </c>
    </row>
    <row r="916" spans="1:14" x14ac:dyDescent="0.25">
      <c r="A916" s="17">
        <v>915</v>
      </c>
      <c r="B916" s="18">
        <v>42694</v>
      </c>
      <c r="C916" s="18">
        <v>42957</v>
      </c>
      <c r="D916" s="18" t="str">
        <f>IF(Operaciones!$C916-Operaciones!$B916&gt;=150,"Demorado","En Tiempo")</f>
        <v>Demorado</v>
      </c>
      <c r="E916" s="19" t="s">
        <v>22</v>
      </c>
      <c r="F916" s="19" t="s">
        <v>28</v>
      </c>
      <c r="G916" s="20">
        <v>282</v>
      </c>
      <c r="H916" s="19" t="s">
        <v>12</v>
      </c>
      <c r="I916" s="21">
        <v>73773.399999999994</v>
      </c>
      <c r="J916" s="21">
        <v>1906370</v>
      </c>
      <c r="K916" s="21">
        <v>1525096</v>
      </c>
      <c r="L916" s="21">
        <v>307500.59999999998</v>
      </c>
      <c r="M916" s="19" t="s">
        <v>17</v>
      </c>
      <c r="N916" s="22">
        <v>4</v>
      </c>
    </row>
    <row r="917" spans="1:14" x14ac:dyDescent="0.25">
      <c r="A917" s="23">
        <v>916</v>
      </c>
      <c r="B917" s="24">
        <v>42695</v>
      </c>
      <c r="C917" s="24">
        <v>42967</v>
      </c>
      <c r="D917" s="24" t="str">
        <f>IF(Operaciones!$C917-Operaciones!$B917&gt;=150,"Demorado","En Tiempo")</f>
        <v>Demorado</v>
      </c>
      <c r="E917" s="25" t="s">
        <v>22</v>
      </c>
      <c r="F917" s="25" t="s">
        <v>29</v>
      </c>
      <c r="G917" s="26">
        <v>151</v>
      </c>
      <c r="H917" s="25" t="s">
        <v>12</v>
      </c>
      <c r="I917" s="27">
        <v>59369.8</v>
      </c>
      <c r="J917" s="27">
        <v>1547580</v>
      </c>
      <c r="K917" s="27">
        <v>1238064</v>
      </c>
      <c r="L917" s="27">
        <v>250146.2</v>
      </c>
      <c r="M917" s="25" t="s">
        <v>18</v>
      </c>
      <c r="N917" s="28">
        <v>4</v>
      </c>
    </row>
    <row r="918" spans="1:14" x14ac:dyDescent="0.25">
      <c r="A918" s="17">
        <v>917</v>
      </c>
      <c r="B918" s="18">
        <v>42695</v>
      </c>
      <c r="C918" s="18">
        <v>42975</v>
      </c>
      <c r="D918" s="18" t="str">
        <f>IF(Operaciones!$C918-Operaciones!$B918&gt;=150,"Demorado","En Tiempo")</f>
        <v>Demorado</v>
      </c>
      <c r="E918" s="19" t="s">
        <v>21</v>
      </c>
      <c r="F918" s="19" t="s">
        <v>24</v>
      </c>
      <c r="G918" s="20">
        <v>257</v>
      </c>
      <c r="H918" s="19" t="s">
        <v>12</v>
      </c>
      <c r="I918" s="21">
        <v>68025.279999999999</v>
      </c>
      <c r="J918" s="21">
        <v>1756242</v>
      </c>
      <c r="K918" s="21">
        <v>1404993.6</v>
      </c>
      <c r="L918" s="21">
        <v>283223.11999999988</v>
      </c>
      <c r="M918" s="19" t="s">
        <v>15</v>
      </c>
      <c r="N918" s="22">
        <v>4.7</v>
      </c>
    </row>
    <row r="919" spans="1:14" x14ac:dyDescent="0.25">
      <c r="A919" s="23">
        <v>918</v>
      </c>
      <c r="B919" s="24">
        <v>42696</v>
      </c>
      <c r="C919" s="24">
        <v>42915</v>
      </c>
      <c r="D919" s="24" t="str">
        <f>IF(Operaciones!$C919-Operaciones!$B919&gt;=150,"Demorado","En Tiempo")</f>
        <v>Demorado</v>
      </c>
      <c r="E919" s="25" t="s">
        <v>20</v>
      </c>
      <c r="F919" s="25" t="s">
        <v>28</v>
      </c>
      <c r="G919" s="26">
        <v>193</v>
      </c>
      <c r="H919" s="25" t="s">
        <v>12</v>
      </c>
      <c r="I919" s="27">
        <v>65695.56</v>
      </c>
      <c r="J919" s="27">
        <v>1698574</v>
      </c>
      <c r="K919" s="27">
        <v>1358859.2</v>
      </c>
      <c r="L919" s="27">
        <v>274019.24000000005</v>
      </c>
      <c r="M919" s="25" t="s">
        <v>14</v>
      </c>
      <c r="N919" s="28">
        <v>4.3</v>
      </c>
    </row>
    <row r="920" spans="1:14" x14ac:dyDescent="0.25">
      <c r="A920" s="17">
        <v>919</v>
      </c>
      <c r="B920" s="18">
        <v>42696</v>
      </c>
      <c r="C920" s="18">
        <v>43019</v>
      </c>
      <c r="D920" s="18" t="str">
        <f>IF(Operaciones!$C920-Operaciones!$B920&gt;=150,"Demorado","En Tiempo")</f>
        <v>Demorado</v>
      </c>
      <c r="E920" s="19" t="s">
        <v>20</v>
      </c>
      <c r="F920" s="19" t="s">
        <v>26</v>
      </c>
      <c r="G920" s="20">
        <v>264</v>
      </c>
      <c r="H920" s="19" t="s">
        <v>12</v>
      </c>
      <c r="I920" s="21">
        <v>51676.4</v>
      </c>
      <c r="J920" s="21">
        <v>1348145</v>
      </c>
      <c r="K920" s="21">
        <v>1078516</v>
      </c>
      <c r="L920" s="21">
        <v>217952.6</v>
      </c>
      <c r="M920" s="19" t="s">
        <v>18</v>
      </c>
      <c r="N920" s="22">
        <v>3.7</v>
      </c>
    </row>
    <row r="921" spans="1:14" x14ac:dyDescent="0.25">
      <c r="A921" s="23">
        <v>920</v>
      </c>
      <c r="B921" s="24">
        <v>42697</v>
      </c>
      <c r="C921" s="24">
        <v>42955</v>
      </c>
      <c r="D921" s="24" t="str">
        <f>IF(Operaciones!$C921-Operaciones!$B921&gt;=150,"Demorado","En Tiempo")</f>
        <v>Demorado</v>
      </c>
      <c r="E921" s="25" t="s">
        <v>21</v>
      </c>
      <c r="F921" s="25" t="s">
        <v>27</v>
      </c>
      <c r="G921" s="26">
        <v>131</v>
      </c>
      <c r="H921" s="25" t="s">
        <v>12</v>
      </c>
      <c r="I921" s="27">
        <v>48710.68</v>
      </c>
      <c r="J921" s="27">
        <v>1278527</v>
      </c>
      <c r="K921" s="27">
        <v>1022821.6</v>
      </c>
      <c r="L921" s="27">
        <v>206994.72000000003</v>
      </c>
      <c r="M921" s="25" t="s">
        <v>19</v>
      </c>
      <c r="N921" s="28">
        <v>3.8</v>
      </c>
    </row>
    <row r="922" spans="1:14" x14ac:dyDescent="0.25">
      <c r="A922" s="17">
        <v>921</v>
      </c>
      <c r="B922" s="18">
        <v>42698</v>
      </c>
      <c r="C922" s="18">
        <v>42902</v>
      </c>
      <c r="D922" s="18" t="str">
        <f>IF(Operaciones!$C922-Operaciones!$B922&gt;=150,"Demorado","En Tiempo")</f>
        <v>Demorado</v>
      </c>
      <c r="E922" s="19" t="s">
        <v>20</v>
      </c>
      <c r="F922" s="19" t="s">
        <v>28</v>
      </c>
      <c r="G922" s="20">
        <v>158</v>
      </c>
      <c r="H922" s="19" t="s">
        <v>12</v>
      </c>
      <c r="I922" s="21">
        <v>49874.2</v>
      </c>
      <c r="J922" s="21">
        <v>1309515</v>
      </c>
      <c r="K922" s="21">
        <v>1047612</v>
      </c>
      <c r="L922" s="21">
        <v>212028.79999999999</v>
      </c>
      <c r="M922" s="19" t="s">
        <v>19</v>
      </c>
      <c r="N922" s="22">
        <v>4.2</v>
      </c>
    </row>
    <row r="923" spans="1:14" x14ac:dyDescent="0.25">
      <c r="A923" s="23">
        <v>922</v>
      </c>
      <c r="B923" s="24">
        <v>42698</v>
      </c>
      <c r="C923" s="24">
        <v>42866</v>
      </c>
      <c r="D923" s="24" t="str">
        <f>IF(Operaciones!$C923-Operaciones!$B923&gt;=150,"Demorado","En Tiempo")</f>
        <v>Demorado</v>
      </c>
      <c r="E923" s="25" t="s">
        <v>20</v>
      </c>
      <c r="F923" s="25" t="s">
        <v>28</v>
      </c>
      <c r="G923" s="26">
        <v>214</v>
      </c>
      <c r="H923" s="25" t="s">
        <v>12</v>
      </c>
      <c r="I923" s="27">
        <v>48709.08</v>
      </c>
      <c r="J923" s="27">
        <v>1274687</v>
      </c>
      <c r="K923" s="27">
        <v>1019749.6</v>
      </c>
      <c r="L923" s="27">
        <v>206228.32</v>
      </c>
      <c r="M923" s="25" t="s">
        <v>16</v>
      </c>
      <c r="N923" s="28">
        <v>4.0999999999999996</v>
      </c>
    </row>
    <row r="924" spans="1:14" x14ac:dyDescent="0.25">
      <c r="A924" s="17">
        <v>923</v>
      </c>
      <c r="B924" s="18">
        <v>42698</v>
      </c>
      <c r="C924" s="18">
        <v>42925</v>
      </c>
      <c r="D924" s="18" t="str">
        <f>IF(Operaciones!$C924-Operaciones!$B924&gt;=150,"Demorado","En Tiempo")</f>
        <v>Demorado</v>
      </c>
      <c r="E924" s="19" t="s">
        <v>21</v>
      </c>
      <c r="F924" s="19" t="s">
        <v>24</v>
      </c>
      <c r="G924" s="20">
        <v>250</v>
      </c>
      <c r="H924" s="19" t="s">
        <v>12</v>
      </c>
      <c r="I924" s="21">
        <v>56951.68</v>
      </c>
      <c r="J924" s="21">
        <v>1477227</v>
      </c>
      <c r="K924" s="21">
        <v>1181781.6000000001</v>
      </c>
      <c r="L924" s="21">
        <v>238493.71999999991</v>
      </c>
      <c r="M924" s="19" t="s">
        <v>14</v>
      </c>
      <c r="N924" s="22">
        <v>3.6</v>
      </c>
    </row>
    <row r="925" spans="1:14" x14ac:dyDescent="0.25">
      <c r="A925" s="23">
        <v>924</v>
      </c>
      <c r="B925" s="24">
        <v>42699</v>
      </c>
      <c r="C925" s="24">
        <v>42865</v>
      </c>
      <c r="D925" s="24" t="str">
        <f>IF(Operaciones!$C925-Operaciones!$B925&gt;=150,"Demorado","En Tiempo")</f>
        <v>Demorado</v>
      </c>
      <c r="E925" s="25" t="s">
        <v>21</v>
      </c>
      <c r="F925" s="25" t="s">
        <v>27</v>
      </c>
      <c r="G925" s="26">
        <v>279</v>
      </c>
      <c r="H925" s="25" t="s">
        <v>12</v>
      </c>
      <c r="I925" s="27">
        <v>87518.36</v>
      </c>
      <c r="J925" s="27">
        <v>2250394</v>
      </c>
      <c r="K925" s="27">
        <v>1800315.2</v>
      </c>
      <c r="L925" s="27">
        <v>362560.44000000006</v>
      </c>
      <c r="M925" s="25" t="s">
        <v>19</v>
      </c>
      <c r="N925" s="28">
        <v>4</v>
      </c>
    </row>
    <row r="926" spans="1:14" x14ac:dyDescent="0.25">
      <c r="A926" s="17">
        <v>925</v>
      </c>
      <c r="B926" s="18">
        <v>42699</v>
      </c>
      <c r="C926" s="18">
        <v>43019</v>
      </c>
      <c r="D926" s="18" t="str">
        <f>IF(Operaciones!$C926-Operaciones!$B926&gt;=150,"Demorado","En Tiempo")</f>
        <v>Demorado</v>
      </c>
      <c r="E926" s="19" t="s">
        <v>23</v>
      </c>
      <c r="F926" s="19" t="s">
        <v>27</v>
      </c>
      <c r="G926" s="20">
        <v>295</v>
      </c>
      <c r="H926" s="19" t="s">
        <v>12</v>
      </c>
      <c r="I926" s="21">
        <v>80779.48</v>
      </c>
      <c r="J926" s="21">
        <v>2075997</v>
      </c>
      <c r="K926" s="21">
        <v>1660797.6</v>
      </c>
      <c r="L926" s="21">
        <v>334419.91999999993</v>
      </c>
      <c r="M926" s="19" t="s">
        <v>16</v>
      </c>
      <c r="N926" s="22">
        <v>4.5</v>
      </c>
    </row>
    <row r="927" spans="1:14" x14ac:dyDescent="0.25">
      <c r="A927" s="23">
        <v>926</v>
      </c>
      <c r="B927" s="24">
        <v>42699</v>
      </c>
      <c r="C927" s="24">
        <v>43027</v>
      </c>
      <c r="D927" s="24" t="str">
        <f>IF(Operaciones!$C927-Operaciones!$B927&gt;=150,"Demorado","En Tiempo")</f>
        <v>Demorado</v>
      </c>
      <c r="E927" s="25" t="s">
        <v>20</v>
      </c>
      <c r="F927" s="25" t="s">
        <v>27</v>
      </c>
      <c r="G927" s="26">
        <v>292</v>
      </c>
      <c r="H927" s="25" t="s">
        <v>12</v>
      </c>
      <c r="I927" s="27">
        <v>94254</v>
      </c>
      <c r="J927" s="27">
        <v>2413035</v>
      </c>
      <c r="K927" s="27">
        <v>1930428</v>
      </c>
      <c r="L927" s="27">
        <v>388353</v>
      </c>
      <c r="M927" s="25" t="s">
        <v>19</v>
      </c>
      <c r="N927" s="28">
        <v>3.6</v>
      </c>
    </row>
    <row r="928" spans="1:14" x14ac:dyDescent="0.25">
      <c r="A928" s="17">
        <v>927</v>
      </c>
      <c r="B928" s="18">
        <v>42699</v>
      </c>
      <c r="C928" s="18">
        <v>42810</v>
      </c>
      <c r="D928" s="18" t="str">
        <f>IF(Operaciones!$C928-Operaciones!$B928&gt;=150,"Demorado","En Tiempo")</f>
        <v>En Tiempo</v>
      </c>
      <c r="E928" s="19" t="s">
        <v>23</v>
      </c>
      <c r="F928" s="19" t="s">
        <v>26</v>
      </c>
      <c r="G928" s="20">
        <v>144</v>
      </c>
      <c r="H928" s="19" t="s">
        <v>11</v>
      </c>
      <c r="I928" s="21">
        <v>27623</v>
      </c>
      <c r="J928" s="21">
        <v>746185</v>
      </c>
      <c r="K928" s="21">
        <v>596948</v>
      </c>
      <c r="L928" s="21">
        <v>121614</v>
      </c>
      <c r="M928" s="19" t="s">
        <v>14</v>
      </c>
      <c r="N928" s="22">
        <v>3.6</v>
      </c>
    </row>
    <row r="929" spans="1:14" x14ac:dyDescent="0.25">
      <c r="A929" s="23">
        <v>928</v>
      </c>
      <c r="B929" s="24">
        <v>42700</v>
      </c>
      <c r="C929" s="24">
        <v>42892</v>
      </c>
      <c r="D929" s="24" t="str">
        <f>IF(Operaciones!$C929-Operaciones!$B929&gt;=150,"Demorado","En Tiempo")</f>
        <v>Demorado</v>
      </c>
      <c r="E929" s="25" t="s">
        <v>21</v>
      </c>
      <c r="F929" s="25" t="s">
        <v>13</v>
      </c>
      <c r="G929" s="26">
        <v>277</v>
      </c>
      <c r="H929" s="25" t="s">
        <v>12</v>
      </c>
      <c r="I929" s="27">
        <v>63474.879999999997</v>
      </c>
      <c r="J929" s="27">
        <v>1652132</v>
      </c>
      <c r="K929" s="27">
        <v>1321705.6000000001</v>
      </c>
      <c r="L929" s="27">
        <v>266951.5199999999</v>
      </c>
      <c r="M929" s="25" t="s">
        <v>16</v>
      </c>
      <c r="N929" s="28">
        <v>4.2</v>
      </c>
    </row>
    <row r="930" spans="1:14" x14ac:dyDescent="0.25">
      <c r="A930" s="17">
        <v>929</v>
      </c>
      <c r="B930" s="18">
        <v>42701</v>
      </c>
      <c r="C930" s="18">
        <v>43037</v>
      </c>
      <c r="D930" s="18" t="str">
        <f>IF(Operaciones!$C930-Operaciones!$B930&gt;=150,"Demorado","En Tiempo")</f>
        <v>Demorado</v>
      </c>
      <c r="E930" s="19" t="s">
        <v>22</v>
      </c>
      <c r="F930" s="19" t="s">
        <v>25</v>
      </c>
      <c r="G930" s="20">
        <v>67</v>
      </c>
      <c r="H930" s="19" t="s">
        <v>11</v>
      </c>
      <c r="I930" s="21">
        <v>15173.4</v>
      </c>
      <c r="J930" s="21">
        <v>446745</v>
      </c>
      <c r="K930" s="21">
        <v>357396</v>
      </c>
      <c r="L930" s="21">
        <v>74175.600000000006</v>
      </c>
      <c r="M930" s="19" t="s">
        <v>14</v>
      </c>
      <c r="N930" s="22">
        <v>4.3</v>
      </c>
    </row>
    <row r="931" spans="1:14" x14ac:dyDescent="0.25">
      <c r="A931" s="23">
        <v>930</v>
      </c>
      <c r="B931" s="24">
        <v>42701</v>
      </c>
      <c r="C931" s="24">
        <v>42799</v>
      </c>
      <c r="D931" s="24" t="str">
        <f>IF(Operaciones!$C931-Operaciones!$B931&gt;=150,"Demorado","En Tiempo")</f>
        <v>En Tiempo</v>
      </c>
      <c r="E931" s="25" t="s">
        <v>20</v>
      </c>
      <c r="F931" s="25" t="s">
        <v>26</v>
      </c>
      <c r="G931" s="26">
        <v>156</v>
      </c>
      <c r="H931" s="25" t="s">
        <v>12</v>
      </c>
      <c r="I931" s="27">
        <v>63065.48</v>
      </c>
      <c r="J931" s="27">
        <v>1641172</v>
      </c>
      <c r="K931" s="27">
        <v>1312937.6000000001</v>
      </c>
      <c r="L931" s="27">
        <v>265168.91999999993</v>
      </c>
      <c r="M931" s="25" t="s">
        <v>19</v>
      </c>
      <c r="N931" s="28">
        <v>3.7</v>
      </c>
    </row>
    <row r="932" spans="1:14" x14ac:dyDescent="0.25">
      <c r="A932" s="17">
        <v>931</v>
      </c>
      <c r="B932" s="18">
        <v>42701</v>
      </c>
      <c r="C932" s="18">
        <v>43052</v>
      </c>
      <c r="D932" s="18" t="str">
        <f>IF(Operaciones!$C932-Operaciones!$B932&gt;=150,"Demorado","En Tiempo")</f>
        <v>Demorado</v>
      </c>
      <c r="E932" s="19" t="s">
        <v>23</v>
      </c>
      <c r="F932" s="19" t="s">
        <v>26</v>
      </c>
      <c r="G932" s="20">
        <v>219</v>
      </c>
      <c r="H932" s="19" t="s">
        <v>12</v>
      </c>
      <c r="I932" s="21">
        <v>81518.36</v>
      </c>
      <c r="J932" s="21">
        <v>2089869</v>
      </c>
      <c r="K932" s="21">
        <v>1671895.2</v>
      </c>
      <c r="L932" s="21">
        <v>336455.44000000006</v>
      </c>
      <c r="M932" s="19" t="s">
        <v>14</v>
      </c>
      <c r="N932" s="22">
        <v>4.5</v>
      </c>
    </row>
    <row r="933" spans="1:14" x14ac:dyDescent="0.25">
      <c r="A933" s="23">
        <v>932</v>
      </c>
      <c r="B933" s="24">
        <v>42703</v>
      </c>
      <c r="C933" s="24">
        <v>42848</v>
      </c>
      <c r="D933" s="24" t="str">
        <f>IF(Operaciones!$C933-Operaciones!$B933&gt;=150,"Demorado","En Tiempo")</f>
        <v>En Tiempo</v>
      </c>
      <c r="E933" s="25" t="s">
        <v>21</v>
      </c>
      <c r="F933" s="25" t="s">
        <v>26</v>
      </c>
      <c r="G933" s="26">
        <v>115</v>
      </c>
      <c r="H933" s="25" t="s">
        <v>11</v>
      </c>
      <c r="I933" s="27">
        <v>29558.400000000001</v>
      </c>
      <c r="J933" s="27">
        <v>790920</v>
      </c>
      <c r="K933" s="27">
        <v>632736</v>
      </c>
      <c r="L933" s="27">
        <v>128625.60000000001</v>
      </c>
      <c r="M933" s="25" t="s">
        <v>16</v>
      </c>
      <c r="N933" s="28">
        <v>4.2</v>
      </c>
    </row>
    <row r="934" spans="1:14" x14ac:dyDescent="0.25">
      <c r="A934" s="17">
        <v>933</v>
      </c>
      <c r="B934" s="18">
        <v>42703</v>
      </c>
      <c r="C934" s="18">
        <v>43025</v>
      </c>
      <c r="D934" s="18" t="str">
        <f>IF(Operaciones!$C934-Operaciones!$B934&gt;=150,"Demorado","En Tiempo")</f>
        <v>Demorado</v>
      </c>
      <c r="E934" s="19" t="s">
        <v>21</v>
      </c>
      <c r="F934" s="19" t="s">
        <v>27</v>
      </c>
      <c r="G934" s="20">
        <v>144</v>
      </c>
      <c r="H934" s="19" t="s">
        <v>12</v>
      </c>
      <c r="I934" s="21">
        <v>30785</v>
      </c>
      <c r="J934" s="21">
        <v>831485</v>
      </c>
      <c r="K934" s="21">
        <v>665188</v>
      </c>
      <c r="L934" s="21">
        <v>135512</v>
      </c>
      <c r="M934" s="19" t="s">
        <v>19</v>
      </c>
      <c r="N934" s="22">
        <v>4.0999999999999996</v>
      </c>
    </row>
    <row r="935" spans="1:14" x14ac:dyDescent="0.25">
      <c r="A935" s="23">
        <v>934</v>
      </c>
      <c r="B935" s="24">
        <v>42703</v>
      </c>
      <c r="C935" s="24">
        <v>43018</v>
      </c>
      <c r="D935" s="24" t="str">
        <f>IF(Operaciones!$C935-Operaciones!$B935&gt;=150,"Demorado","En Tiempo")</f>
        <v>Demorado</v>
      </c>
      <c r="E935" s="25" t="s">
        <v>23</v>
      </c>
      <c r="F935" s="25" t="s">
        <v>13</v>
      </c>
      <c r="G935" s="26">
        <v>223</v>
      </c>
      <c r="H935" s="25" t="s">
        <v>12</v>
      </c>
      <c r="I935" s="27">
        <v>87443.6</v>
      </c>
      <c r="J935" s="27">
        <v>2249225</v>
      </c>
      <c r="K935" s="27">
        <v>1799380</v>
      </c>
      <c r="L935" s="27">
        <v>362401.4</v>
      </c>
      <c r="M935" s="25" t="s">
        <v>17</v>
      </c>
      <c r="N935" s="28">
        <v>3.7</v>
      </c>
    </row>
    <row r="936" spans="1:14" x14ac:dyDescent="0.25">
      <c r="A936" s="17">
        <v>935</v>
      </c>
      <c r="B936" s="18">
        <v>42704</v>
      </c>
      <c r="C936" s="18">
        <v>42895</v>
      </c>
      <c r="D936" s="18" t="str">
        <f>IF(Operaciones!$C936-Operaciones!$B936&gt;=150,"Demorado","En Tiempo")</f>
        <v>Demorado</v>
      </c>
      <c r="E936" s="19" t="s">
        <v>20</v>
      </c>
      <c r="F936" s="19" t="s">
        <v>13</v>
      </c>
      <c r="G936" s="20">
        <v>158</v>
      </c>
      <c r="H936" s="19" t="s">
        <v>12</v>
      </c>
      <c r="I936" s="21">
        <v>54034.32</v>
      </c>
      <c r="J936" s="21">
        <v>1409493</v>
      </c>
      <c r="K936" s="21">
        <v>1127594.3999999999</v>
      </c>
      <c r="L936" s="21">
        <v>227864.28000000009</v>
      </c>
      <c r="M936" s="19" t="s">
        <v>15</v>
      </c>
      <c r="N936" s="22">
        <v>4.0999999999999996</v>
      </c>
    </row>
    <row r="937" spans="1:14" x14ac:dyDescent="0.25">
      <c r="A937" s="23">
        <v>936</v>
      </c>
      <c r="B937" s="24">
        <v>42705</v>
      </c>
      <c r="C937" s="24">
        <v>43040</v>
      </c>
      <c r="D937" s="24" t="str">
        <f>IF(Operaciones!$C937-Operaciones!$B937&gt;=150,"Demorado","En Tiempo")</f>
        <v>Demorado</v>
      </c>
      <c r="E937" s="25" t="s">
        <v>22</v>
      </c>
      <c r="F937" s="25" t="s">
        <v>13</v>
      </c>
      <c r="G937" s="26">
        <v>110</v>
      </c>
      <c r="H937" s="25" t="s">
        <v>11</v>
      </c>
      <c r="I937" s="27">
        <v>22236.6</v>
      </c>
      <c r="J937" s="27">
        <v>609525</v>
      </c>
      <c r="K937" s="27">
        <v>487620</v>
      </c>
      <c r="L937" s="27">
        <v>99668.4</v>
      </c>
      <c r="M937" s="25" t="s">
        <v>18</v>
      </c>
      <c r="N937" s="28">
        <v>3.9</v>
      </c>
    </row>
    <row r="938" spans="1:14" x14ac:dyDescent="0.25">
      <c r="A938" s="17">
        <v>937</v>
      </c>
      <c r="B938" s="18">
        <v>42705</v>
      </c>
      <c r="C938" s="18">
        <v>43028</v>
      </c>
      <c r="D938" s="18" t="str">
        <f>IF(Operaciones!$C938-Operaciones!$B938&gt;=150,"Demorado","En Tiempo")</f>
        <v>Demorado</v>
      </c>
      <c r="E938" s="19" t="s">
        <v>22</v>
      </c>
      <c r="F938" s="19" t="s">
        <v>29</v>
      </c>
      <c r="G938" s="20">
        <v>269</v>
      </c>
      <c r="H938" s="19" t="s">
        <v>12</v>
      </c>
      <c r="I938" s="21">
        <v>76418.080000000002</v>
      </c>
      <c r="J938" s="21">
        <v>1969037</v>
      </c>
      <c r="K938" s="21">
        <v>1575229.6</v>
      </c>
      <c r="L938" s="21">
        <v>317389.31999999989</v>
      </c>
      <c r="M938" s="19" t="s">
        <v>18</v>
      </c>
      <c r="N938" s="22">
        <v>3.6</v>
      </c>
    </row>
    <row r="939" spans="1:14" x14ac:dyDescent="0.25">
      <c r="A939" s="23">
        <v>938</v>
      </c>
      <c r="B939" s="24">
        <v>42705</v>
      </c>
      <c r="C939" s="24">
        <v>42818</v>
      </c>
      <c r="D939" s="24" t="str">
        <f>IF(Operaciones!$C939-Operaciones!$B939&gt;=150,"Demorado","En Tiempo")</f>
        <v>En Tiempo</v>
      </c>
      <c r="E939" s="25" t="s">
        <v>20</v>
      </c>
      <c r="F939" s="25" t="s">
        <v>26</v>
      </c>
      <c r="G939" s="26">
        <v>155</v>
      </c>
      <c r="H939" s="25" t="s">
        <v>12</v>
      </c>
      <c r="I939" s="27">
        <v>29704.959999999999</v>
      </c>
      <c r="J939" s="27">
        <v>803259</v>
      </c>
      <c r="K939" s="27">
        <v>642607.19999999995</v>
      </c>
      <c r="L939" s="27">
        <v>130946.84000000005</v>
      </c>
      <c r="M939" s="25" t="s">
        <v>15</v>
      </c>
      <c r="N939" s="28">
        <v>4.8</v>
      </c>
    </row>
    <row r="940" spans="1:14" x14ac:dyDescent="0.25">
      <c r="A940" s="17">
        <v>939</v>
      </c>
      <c r="B940" s="18">
        <v>42705</v>
      </c>
      <c r="C940" s="18">
        <v>42872</v>
      </c>
      <c r="D940" s="18" t="str">
        <f>IF(Operaciones!$C940-Operaciones!$B940&gt;=150,"Demorado","En Tiempo")</f>
        <v>Demorado</v>
      </c>
      <c r="E940" s="19" t="s">
        <v>23</v>
      </c>
      <c r="F940" s="19" t="s">
        <v>24</v>
      </c>
      <c r="G940" s="20">
        <v>210</v>
      </c>
      <c r="H940" s="19" t="s">
        <v>12</v>
      </c>
      <c r="I940" s="21">
        <v>77354.399999999994</v>
      </c>
      <c r="J940" s="21">
        <v>1998845</v>
      </c>
      <c r="K940" s="21">
        <v>1599076</v>
      </c>
      <c r="L940" s="21">
        <v>322414.59999999998</v>
      </c>
      <c r="M940" s="19" t="s">
        <v>15</v>
      </c>
      <c r="N940" s="22">
        <v>4.4000000000000004</v>
      </c>
    </row>
    <row r="941" spans="1:14" x14ac:dyDescent="0.25">
      <c r="A941" s="23">
        <v>940</v>
      </c>
      <c r="B941" s="24">
        <v>42706</v>
      </c>
      <c r="C941" s="24">
        <v>42927</v>
      </c>
      <c r="D941" s="24" t="str">
        <f>IF(Operaciones!$C941-Operaciones!$B941&gt;=150,"Demorado","En Tiempo")</f>
        <v>Demorado</v>
      </c>
      <c r="E941" s="25" t="s">
        <v>20</v>
      </c>
      <c r="F941" s="25" t="s">
        <v>29</v>
      </c>
      <c r="G941" s="26">
        <v>245</v>
      </c>
      <c r="H941" s="25" t="s">
        <v>12</v>
      </c>
      <c r="I941" s="27">
        <v>65392.88</v>
      </c>
      <c r="J941" s="27">
        <v>1699307</v>
      </c>
      <c r="K941" s="27">
        <v>1359445.6</v>
      </c>
      <c r="L941" s="27">
        <v>274468.5199999999</v>
      </c>
      <c r="M941" s="25" t="s">
        <v>19</v>
      </c>
      <c r="N941" s="28">
        <v>4.0999999999999996</v>
      </c>
    </row>
    <row r="942" spans="1:14" x14ac:dyDescent="0.25">
      <c r="A942" s="17">
        <v>941</v>
      </c>
      <c r="B942" s="18">
        <v>42706</v>
      </c>
      <c r="C942" s="18">
        <v>42866</v>
      </c>
      <c r="D942" s="18" t="str">
        <f>IF(Operaciones!$C942-Operaciones!$B942&gt;=150,"Demorado","En Tiempo")</f>
        <v>Demorado</v>
      </c>
      <c r="E942" s="19" t="s">
        <v>20</v>
      </c>
      <c r="F942" s="19" t="s">
        <v>13</v>
      </c>
      <c r="G942" s="20">
        <v>64</v>
      </c>
      <c r="H942" s="19" t="s">
        <v>11</v>
      </c>
      <c r="I942" s="21">
        <v>23673.759999999998</v>
      </c>
      <c r="J942" s="21">
        <v>650729</v>
      </c>
      <c r="K942" s="21">
        <v>520583.2</v>
      </c>
      <c r="L942" s="21">
        <v>106472.04</v>
      </c>
      <c r="M942" s="19" t="s">
        <v>17</v>
      </c>
      <c r="N942" s="22">
        <v>4.4000000000000004</v>
      </c>
    </row>
    <row r="943" spans="1:14" x14ac:dyDescent="0.25">
      <c r="A943" s="23">
        <v>942</v>
      </c>
      <c r="B943" s="24">
        <v>42706</v>
      </c>
      <c r="C943" s="24">
        <v>42854</v>
      </c>
      <c r="D943" s="24" t="str">
        <f>IF(Operaciones!$C943-Operaciones!$B943&gt;=150,"Demorado","En Tiempo")</f>
        <v>En Tiempo</v>
      </c>
      <c r="E943" s="25" t="s">
        <v>20</v>
      </c>
      <c r="F943" s="25" t="s">
        <v>27</v>
      </c>
      <c r="G943" s="26">
        <v>172</v>
      </c>
      <c r="H943" s="25" t="s">
        <v>12</v>
      </c>
      <c r="I943" s="27">
        <v>58232.6</v>
      </c>
      <c r="J943" s="27">
        <v>1522400</v>
      </c>
      <c r="K943" s="27">
        <v>1217920</v>
      </c>
      <c r="L943" s="27">
        <v>246247.4</v>
      </c>
      <c r="M943" s="25" t="s">
        <v>14</v>
      </c>
      <c r="N943" s="28">
        <v>4.4000000000000004</v>
      </c>
    </row>
    <row r="944" spans="1:14" x14ac:dyDescent="0.25">
      <c r="A944" s="17">
        <v>943</v>
      </c>
      <c r="B944" s="18">
        <v>42707</v>
      </c>
      <c r="C944" s="18">
        <v>42902</v>
      </c>
      <c r="D944" s="18" t="str">
        <f>IF(Operaciones!$C944-Operaciones!$B944&gt;=150,"Demorado","En Tiempo")</f>
        <v>Demorado</v>
      </c>
      <c r="E944" s="19" t="s">
        <v>21</v>
      </c>
      <c r="F944" s="19" t="s">
        <v>28</v>
      </c>
      <c r="G944" s="20">
        <v>262</v>
      </c>
      <c r="H944" s="19" t="s">
        <v>12</v>
      </c>
      <c r="I944" s="21">
        <v>49773</v>
      </c>
      <c r="J944" s="21">
        <v>1309485</v>
      </c>
      <c r="K944" s="21">
        <v>1047588</v>
      </c>
      <c r="L944" s="21">
        <v>212124</v>
      </c>
      <c r="M944" s="19" t="s">
        <v>14</v>
      </c>
      <c r="N944" s="22">
        <v>4.5999999999999996</v>
      </c>
    </row>
    <row r="945" spans="1:14" x14ac:dyDescent="0.25">
      <c r="A945" s="23">
        <v>944</v>
      </c>
      <c r="B945" s="24">
        <v>42707</v>
      </c>
      <c r="C945" s="24">
        <v>43070</v>
      </c>
      <c r="D945" s="24" t="str">
        <f>IF(Operaciones!$C945-Operaciones!$B945&gt;=150,"Demorado","En Tiempo")</f>
        <v>Demorado</v>
      </c>
      <c r="E945" s="25" t="s">
        <v>20</v>
      </c>
      <c r="F945" s="25" t="s">
        <v>27</v>
      </c>
      <c r="G945" s="26">
        <v>60</v>
      </c>
      <c r="H945" s="25" t="s">
        <v>11</v>
      </c>
      <c r="I945" s="27">
        <v>21691.200000000001</v>
      </c>
      <c r="J945" s="27">
        <v>594515</v>
      </c>
      <c r="K945" s="27">
        <v>475612</v>
      </c>
      <c r="L945" s="27">
        <v>97211.8</v>
      </c>
      <c r="M945" s="25" t="s">
        <v>14</v>
      </c>
      <c r="N945" s="28">
        <v>4.5</v>
      </c>
    </row>
    <row r="946" spans="1:14" x14ac:dyDescent="0.25">
      <c r="A946" s="17">
        <v>945</v>
      </c>
      <c r="B946" s="18">
        <v>42708</v>
      </c>
      <c r="C946" s="18">
        <v>42820</v>
      </c>
      <c r="D946" s="18" t="str">
        <f>IF(Operaciones!$C946-Operaciones!$B946&gt;=150,"Demorado","En Tiempo")</f>
        <v>En Tiempo</v>
      </c>
      <c r="E946" s="19" t="s">
        <v>22</v>
      </c>
      <c r="F946" s="19" t="s">
        <v>29</v>
      </c>
      <c r="G946" s="20">
        <v>155</v>
      </c>
      <c r="H946" s="19" t="s">
        <v>12</v>
      </c>
      <c r="I946" s="21">
        <v>34955.519999999997</v>
      </c>
      <c r="J946" s="21">
        <v>931373</v>
      </c>
      <c r="K946" s="21">
        <v>745098.4</v>
      </c>
      <c r="L946" s="21">
        <v>151319.07999999999</v>
      </c>
      <c r="M946" s="19" t="s">
        <v>15</v>
      </c>
      <c r="N946" s="22">
        <v>4.4000000000000004</v>
      </c>
    </row>
    <row r="947" spans="1:14" x14ac:dyDescent="0.25">
      <c r="A947" s="23">
        <v>946</v>
      </c>
      <c r="B947" s="24">
        <v>42708</v>
      </c>
      <c r="C947" s="24">
        <v>42991</v>
      </c>
      <c r="D947" s="24" t="str">
        <f>IF(Operaciones!$C947-Operaciones!$B947&gt;=150,"Demorado","En Tiempo")</f>
        <v>Demorado</v>
      </c>
      <c r="E947" s="25" t="s">
        <v>20</v>
      </c>
      <c r="F947" s="25" t="s">
        <v>24</v>
      </c>
      <c r="G947" s="26">
        <v>239</v>
      </c>
      <c r="H947" s="25" t="s">
        <v>12</v>
      </c>
      <c r="I947" s="27">
        <v>57102.04</v>
      </c>
      <c r="J947" s="27">
        <v>1484036</v>
      </c>
      <c r="K947" s="27">
        <v>1187228.8</v>
      </c>
      <c r="L947" s="27">
        <v>239705.15999999995</v>
      </c>
      <c r="M947" s="25" t="s">
        <v>15</v>
      </c>
      <c r="N947" s="28">
        <v>4.9000000000000004</v>
      </c>
    </row>
    <row r="948" spans="1:14" x14ac:dyDescent="0.25">
      <c r="A948" s="17">
        <v>947</v>
      </c>
      <c r="B948" s="18">
        <v>42708</v>
      </c>
      <c r="C948" s="18">
        <v>42819</v>
      </c>
      <c r="D948" s="18" t="str">
        <f>IF(Operaciones!$C948-Operaciones!$B948&gt;=150,"Demorado","En Tiempo")</f>
        <v>En Tiempo</v>
      </c>
      <c r="E948" s="19" t="s">
        <v>22</v>
      </c>
      <c r="F948" s="19" t="s">
        <v>27</v>
      </c>
      <c r="G948" s="20">
        <v>96</v>
      </c>
      <c r="H948" s="19" t="s">
        <v>11</v>
      </c>
      <c r="I948" s="21">
        <v>18254.96</v>
      </c>
      <c r="J948" s="21">
        <v>511109</v>
      </c>
      <c r="K948" s="21">
        <v>408887.2</v>
      </c>
      <c r="L948" s="21">
        <v>83966.84</v>
      </c>
      <c r="M948" s="19" t="s">
        <v>14</v>
      </c>
      <c r="N948" s="22">
        <v>4.4000000000000004</v>
      </c>
    </row>
    <row r="949" spans="1:14" x14ac:dyDescent="0.25">
      <c r="A949" s="23">
        <v>948</v>
      </c>
      <c r="B949" s="24">
        <v>42709</v>
      </c>
      <c r="C949" s="24">
        <v>42923</v>
      </c>
      <c r="D949" s="24" t="str">
        <f>IF(Operaciones!$C949-Operaciones!$B949&gt;=150,"Demorado","En Tiempo")</f>
        <v>Demorado</v>
      </c>
      <c r="E949" s="25" t="s">
        <v>21</v>
      </c>
      <c r="F949" s="25" t="s">
        <v>29</v>
      </c>
      <c r="G949" s="26">
        <v>234</v>
      </c>
      <c r="H949" s="25" t="s">
        <v>12</v>
      </c>
      <c r="I949" s="27">
        <v>68328.88</v>
      </c>
      <c r="J949" s="27">
        <v>1762082</v>
      </c>
      <c r="K949" s="27">
        <v>1409665.6</v>
      </c>
      <c r="L949" s="27">
        <v>284087.5199999999</v>
      </c>
      <c r="M949" s="25" t="s">
        <v>15</v>
      </c>
      <c r="N949" s="28">
        <v>4.8</v>
      </c>
    </row>
    <row r="950" spans="1:14" x14ac:dyDescent="0.25">
      <c r="A950" s="17">
        <v>949</v>
      </c>
      <c r="B950" s="18">
        <v>42709</v>
      </c>
      <c r="C950" s="18">
        <v>42943</v>
      </c>
      <c r="D950" s="18" t="str">
        <f>IF(Operaciones!$C950-Operaciones!$B950&gt;=150,"Demorado","En Tiempo")</f>
        <v>Demorado</v>
      </c>
      <c r="E950" s="19" t="s">
        <v>22</v>
      </c>
      <c r="F950" s="19" t="s">
        <v>29</v>
      </c>
      <c r="G950" s="20">
        <v>202</v>
      </c>
      <c r="H950" s="19" t="s">
        <v>12</v>
      </c>
      <c r="I950" s="21">
        <v>48933.48</v>
      </c>
      <c r="J950" s="21">
        <v>1278047</v>
      </c>
      <c r="K950" s="21">
        <v>1022437.6</v>
      </c>
      <c r="L950" s="21">
        <v>206675.92</v>
      </c>
      <c r="M950" s="19" t="s">
        <v>18</v>
      </c>
      <c r="N950" s="22">
        <v>4.5</v>
      </c>
    </row>
    <row r="951" spans="1:14" x14ac:dyDescent="0.25">
      <c r="A951" s="23">
        <v>950</v>
      </c>
      <c r="B951" s="24">
        <v>42709</v>
      </c>
      <c r="C951" s="24">
        <v>42805</v>
      </c>
      <c r="D951" s="24" t="str">
        <f>IF(Operaciones!$C951-Operaciones!$B951&gt;=150,"Demorado","En Tiempo")</f>
        <v>En Tiempo</v>
      </c>
      <c r="E951" s="25" t="s">
        <v>21</v>
      </c>
      <c r="F951" s="25" t="s">
        <v>29</v>
      </c>
      <c r="G951" s="26">
        <v>226</v>
      </c>
      <c r="H951" s="25" t="s">
        <v>12</v>
      </c>
      <c r="I951" s="27">
        <v>85049.08</v>
      </c>
      <c r="J951" s="27">
        <v>2190337</v>
      </c>
      <c r="K951" s="27">
        <v>1752269.6</v>
      </c>
      <c r="L951" s="27">
        <v>353018.31999999989</v>
      </c>
      <c r="M951" s="25" t="s">
        <v>15</v>
      </c>
      <c r="N951" s="28">
        <v>4.7</v>
      </c>
    </row>
    <row r="952" spans="1:14" x14ac:dyDescent="0.25">
      <c r="A952" s="17">
        <v>951</v>
      </c>
      <c r="B952" s="18">
        <v>42710</v>
      </c>
      <c r="C952" s="18">
        <v>43019</v>
      </c>
      <c r="D952" s="18" t="str">
        <f>IF(Operaciones!$C952-Operaciones!$B952&gt;=150,"Demorado","En Tiempo")</f>
        <v>Demorado</v>
      </c>
      <c r="E952" s="19" t="s">
        <v>21</v>
      </c>
      <c r="F952" s="19" t="s">
        <v>24</v>
      </c>
      <c r="G952" s="20">
        <v>58</v>
      </c>
      <c r="H952" s="19" t="s">
        <v>11</v>
      </c>
      <c r="I952" s="21">
        <v>11700.2</v>
      </c>
      <c r="J952" s="21">
        <v>343740</v>
      </c>
      <c r="K952" s="21">
        <v>274992</v>
      </c>
      <c r="L952" s="21">
        <v>57047.8</v>
      </c>
      <c r="M952" s="19" t="s">
        <v>14</v>
      </c>
      <c r="N952" s="22">
        <v>3.9</v>
      </c>
    </row>
    <row r="953" spans="1:14" x14ac:dyDescent="0.25">
      <c r="A953" s="23">
        <v>952</v>
      </c>
      <c r="B953" s="24">
        <v>42711</v>
      </c>
      <c r="C953" s="24">
        <v>42904</v>
      </c>
      <c r="D953" s="24" t="str">
        <f>IF(Operaciones!$C953-Operaciones!$B953&gt;=150,"Demorado","En Tiempo")</f>
        <v>Demorado</v>
      </c>
      <c r="E953" s="25" t="s">
        <v>21</v>
      </c>
      <c r="F953" s="25" t="s">
        <v>13</v>
      </c>
      <c r="G953" s="26">
        <v>136</v>
      </c>
      <c r="H953" s="25" t="s">
        <v>12</v>
      </c>
      <c r="I953" s="27">
        <v>36998.32</v>
      </c>
      <c r="J953" s="27">
        <v>991293</v>
      </c>
      <c r="K953" s="27">
        <v>793034.4</v>
      </c>
      <c r="L953" s="27">
        <v>161260.27999999997</v>
      </c>
      <c r="M953" s="25" t="s">
        <v>18</v>
      </c>
      <c r="N953" s="28">
        <v>4</v>
      </c>
    </row>
    <row r="954" spans="1:14" x14ac:dyDescent="0.25">
      <c r="A954" s="17">
        <v>953</v>
      </c>
      <c r="B954" s="18">
        <v>42711</v>
      </c>
      <c r="C954" s="18">
        <v>43027</v>
      </c>
      <c r="D954" s="18" t="str">
        <f>IF(Operaciones!$C954-Operaciones!$B954&gt;=150,"Demorado","En Tiempo")</f>
        <v>Demorado</v>
      </c>
      <c r="E954" s="19" t="s">
        <v>21</v>
      </c>
      <c r="F954" s="19" t="s">
        <v>26</v>
      </c>
      <c r="G954" s="20">
        <v>233</v>
      </c>
      <c r="H954" s="19" t="s">
        <v>12</v>
      </c>
      <c r="I954" s="21">
        <v>59408.800000000003</v>
      </c>
      <c r="J954" s="21">
        <v>1546805</v>
      </c>
      <c r="K954" s="21">
        <v>1237444</v>
      </c>
      <c r="L954" s="21">
        <v>249952.2</v>
      </c>
      <c r="M954" s="19" t="s">
        <v>14</v>
      </c>
      <c r="N954" s="22">
        <v>4.8</v>
      </c>
    </row>
    <row r="955" spans="1:14" x14ac:dyDescent="0.25">
      <c r="A955" s="23">
        <v>954</v>
      </c>
      <c r="B955" s="24">
        <v>42712</v>
      </c>
      <c r="C955" s="24">
        <v>42996</v>
      </c>
      <c r="D955" s="24" t="str">
        <f>IF(Operaciones!$C955-Operaciones!$B955&gt;=150,"Demorado","En Tiempo")</f>
        <v>Demorado</v>
      </c>
      <c r="E955" s="25" t="s">
        <v>20</v>
      </c>
      <c r="F955" s="25" t="s">
        <v>27</v>
      </c>
      <c r="G955" s="26">
        <v>61</v>
      </c>
      <c r="H955" s="25" t="s">
        <v>11</v>
      </c>
      <c r="I955" s="27">
        <v>12348.24</v>
      </c>
      <c r="J955" s="27">
        <v>367441</v>
      </c>
      <c r="K955" s="27">
        <v>293952.8</v>
      </c>
      <c r="L955" s="27">
        <v>61139.960000000014</v>
      </c>
      <c r="M955" s="25" t="s">
        <v>18</v>
      </c>
      <c r="N955" s="28">
        <v>3.6</v>
      </c>
    </row>
    <row r="956" spans="1:14" x14ac:dyDescent="0.25">
      <c r="A956" s="17">
        <v>955</v>
      </c>
      <c r="B956" s="18">
        <v>42713</v>
      </c>
      <c r="C956" s="18">
        <v>42972</v>
      </c>
      <c r="D956" s="18" t="str">
        <f>IF(Operaciones!$C956-Operaciones!$B956&gt;=150,"Demorado","En Tiempo")</f>
        <v>Demorado</v>
      </c>
      <c r="E956" s="19" t="s">
        <v>20</v>
      </c>
      <c r="F956" s="19" t="s">
        <v>29</v>
      </c>
      <c r="G956" s="20">
        <v>194</v>
      </c>
      <c r="H956" s="19" t="s">
        <v>12</v>
      </c>
      <c r="I956" s="21">
        <v>76486</v>
      </c>
      <c r="J956" s="21">
        <v>1974885</v>
      </c>
      <c r="K956" s="21">
        <v>1579908</v>
      </c>
      <c r="L956" s="21">
        <v>318491</v>
      </c>
      <c r="M956" s="19" t="s">
        <v>18</v>
      </c>
      <c r="N956" s="22">
        <v>4</v>
      </c>
    </row>
    <row r="957" spans="1:14" x14ac:dyDescent="0.25">
      <c r="A957" s="23">
        <v>956</v>
      </c>
      <c r="B957" s="24">
        <v>42713</v>
      </c>
      <c r="C957" s="24">
        <v>42876</v>
      </c>
      <c r="D957" s="24" t="str">
        <f>IF(Operaciones!$C957-Operaciones!$B957&gt;=150,"Demorado","En Tiempo")</f>
        <v>Demorado</v>
      </c>
      <c r="E957" s="25" t="s">
        <v>20</v>
      </c>
      <c r="F957" s="25" t="s">
        <v>27</v>
      </c>
      <c r="G957" s="26">
        <v>76</v>
      </c>
      <c r="H957" s="25" t="s">
        <v>11</v>
      </c>
      <c r="I957" s="27">
        <v>19584.599999999999</v>
      </c>
      <c r="J957" s="27">
        <v>546325</v>
      </c>
      <c r="K957" s="27">
        <v>437060</v>
      </c>
      <c r="L957" s="27">
        <v>89680.4</v>
      </c>
      <c r="M957" s="25" t="s">
        <v>14</v>
      </c>
      <c r="N957" s="28">
        <v>3.8</v>
      </c>
    </row>
    <row r="958" spans="1:14" x14ac:dyDescent="0.25">
      <c r="A958" s="17">
        <v>957</v>
      </c>
      <c r="B958" s="18">
        <v>42713</v>
      </c>
      <c r="C958" s="18">
        <v>42946</v>
      </c>
      <c r="D958" s="18" t="str">
        <f>IF(Operaciones!$C958-Operaciones!$B958&gt;=150,"Demorado","En Tiempo")</f>
        <v>Demorado</v>
      </c>
      <c r="E958" s="19" t="s">
        <v>23</v>
      </c>
      <c r="F958" s="19" t="s">
        <v>28</v>
      </c>
      <c r="G958" s="20">
        <v>78</v>
      </c>
      <c r="H958" s="19" t="s">
        <v>11</v>
      </c>
      <c r="I958" s="21">
        <v>14082.4</v>
      </c>
      <c r="J958" s="21">
        <v>405245</v>
      </c>
      <c r="K958" s="21">
        <v>324196</v>
      </c>
      <c r="L958" s="21">
        <v>66966.600000000006</v>
      </c>
      <c r="M958" s="19" t="s">
        <v>19</v>
      </c>
      <c r="N958" s="22">
        <v>4</v>
      </c>
    </row>
    <row r="959" spans="1:14" x14ac:dyDescent="0.25">
      <c r="A959" s="23">
        <v>958</v>
      </c>
      <c r="B959" s="24">
        <v>42714</v>
      </c>
      <c r="C959" s="24">
        <v>42881</v>
      </c>
      <c r="D959" s="24" t="str">
        <f>IF(Operaciones!$C959-Operaciones!$B959&gt;=150,"Demorado","En Tiempo")</f>
        <v>Demorado</v>
      </c>
      <c r="E959" s="25" t="s">
        <v>22</v>
      </c>
      <c r="F959" s="25" t="s">
        <v>26</v>
      </c>
      <c r="G959" s="26">
        <v>223</v>
      </c>
      <c r="H959" s="25" t="s">
        <v>12</v>
      </c>
      <c r="I959" s="27">
        <v>41844.68</v>
      </c>
      <c r="J959" s="27">
        <v>1108152</v>
      </c>
      <c r="K959" s="27">
        <v>886521.6</v>
      </c>
      <c r="L959" s="27">
        <v>179785.72000000003</v>
      </c>
      <c r="M959" s="25" t="s">
        <v>14</v>
      </c>
      <c r="N959" s="28">
        <v>4.4000000000000004</v>
      </c>
    </row>
    <row r="960" spans="1:14" x14ac:dyDescent="0.25">
      <c r="A960" s="17">
        <v>959</v>
      </c>
      <c r="B960" s="18">
        <v>42714</v>
      </c>
      <c r="C960" s="18">
        <v>42871</v>
      </c>
      <c r="D960" s="18" t="str">
        <f>IF(Operaciones!$C960-Operaciones!$B960&gt;=150,"Demorado","En Tiempo")</f>
        <v>Demorado</v>
      </c>
      <c r="E960" s="19" t="s">
        <v>23</v>
      </c>
      <c r="F960" s="19" t="s">
        <v>26</v>
      </c>
      <c r="G960" s="20">
        <v>284</v>
      </c>
      <c r="H960" s="19" t="s">
        <v>12</v>
      </c>
      <c r="I960" s="21">
        <v>74308.039999999994</v>
      </c>
      <c r="J960" s="21">
        <v>1909361</v>
      </c>
      <c r="K960" s="21">
        <v>1527488.8</v>
      </c>
      <c r="L960" s="21">
        <v>307564.15999999997</v>
      </c>
      <c r="M960" s="19" t="s">
        <v>18</v>
      </c>
      <c r="N960" s="22">
        <v>4.0999999999999996</v>
      </c>
    </row>
    <row r="961" spans="1:14" x14ac:dyDescent="0.25">
      <c r="A961" s="23">
        <v>960</v>
      </c>
      <c r="B961" s="24">
        <v>42714</v>
      </c>
      <c r="C961" s="24">
        <v>42926</v>
      </c>
      <c r="D961" s="24" t="str">
        <f>IF(Operaciones!$C961-Operaciones!$B961&gt;=150,"Demorado","En Tiempo")</f>
        <v>Demorado</v>
      </c>
      <c r="E961" s="25" t="s">
        <v>23</v>
      </c>
      <c r="F961" s="25" t="s">
        <v>29</v>
      </c>
      <c r="G961" s="26">
        <v>270</v>
      </c>
      <c r="H961" s="25" t="s">
        <v>12</v>
      </c>
      <c r="I961" s="27">
        <v>68654</v>
      </c>
      <c r="J961" s="27">
        <v>1768985</v>
      </c>
      <c r="K961" s="27">
        <v>1415188</v>
      </c>
      <c r="L961" s="27">
        <v>285143</v>
      </c>
      <c r="M961" s="25" t="s">
        <v>16</v>
      </c>
      <c r="N961" s="28">
        <v>4.5</v>
      </c>
    </row>
    <row r="962" spans="1:14" x14ac:dyDescent="0.25">
      <c r="A962" s="17">
        <v>961</v>
      </c>
      <c r="B962" s="18">
        <v>42714</v>
      </c>
      <c r="C962" s="18">
        <v>43030</v>
      </c>
      <c r="D962" s="18" t="str">
        <f>IF(Operaciones!$C962-Operaciones!$B962&gt;=150,"Demorado","En Tiempo")</f>
        <v>Demorado</v>
      </c>
      <c r="E962" s="19" t="s">
        <v>23</v>
      </c>
      <c r="F962" s="19" t="s">
        <v>25</v>
      </c>
      <c r="G962" s="20">
        <v>89</v>
      </c>
      <c r="H962" s="19" t="s">
        <v>11</v>
      </c>
      <c r="I962" s="21">
        <v>20425.36</v>
      </c>
      <c r="J962" s="21">
        <v>572069</v>
      </c>
      <c r="K962" s="21">
        <v>457655.2</v>
      </c>
      <c r="L962" s="21">
        <v>93988.439999999988</v>
      </c>
      <c r="M962" s="19" t="s">
        <v>14</v>
      </c>
      <c r="N962" s="22">
        <v>4</v>
      </c>
    </row>
    <row r="963" spans="1:14" x14ac:dyDescent="0.25">
      <c r="A963" s="23">
        <v>962</v>
      </c>
      <c r="B963" s="24">
        <v>42714</v>
      </c>
      <c r="C963" s="24">
        <v>42929</v>
      </c>
      <c r="D963" s="24" t="str">
        <f>IF(Operaciones!$C963-Operaciones!$B963&gt;=150,"Demorado","En Tiempo")</f>
        <v>Demorado</v>
      </c>
      <c r="E963" s="25" t="s">
        <v>22</v>
      </c>
      <c r="F963" s="25" t="s">
        <v>26</v>
      </c>
      <c r="G963" s="26">
        <v>169</v>
      </c>
      <c r="H963" s="25" t="s">
        <v>12</v>
      </c>
      <c r="I963" s="27">
        <v>50211.68</v>
      </c>
      <c r="J963" s="27">
        <v>1308077</v>
      </c>
      <c r="K963" s="27">
        <v>1046461.6</v>
      </c>
      <c r="L963" s="27">
        <v>211403.72000000003</v>
      </c>
      <c r="M963" s="25" t="s">
        <v>16</v>
      </c>
      <c r="N963" s="28">
        <v>4.5999999999999996</v>
      </c>
    </row>
    <row r="964" spans="1:14" x14ac:dyDescent="0.25">
      <c r="A964" s="17">
        <v>963</v>
      </c>
      <c r="B964" s="18">
        <v>42715</v>
      </c>
      <c r="C964" s="18">
        <v>42883</v>
      </c>
      <c r="D964" s="18" t="str">
        <f>IF(Operaciones!$C964-Operaciones!$B964&gt;=150,"Demorado","En Tiempo")</f>
        <v>Demorado</v>
      </c>
      <c r="E964" s="19" t="s">
        <v>22</v>
      </c>
      <c r="F964" s="19" t="s">
        <v>13</v>
      </c>
      <c r="G964" s="20">
        <v>184</v>
      </c>
      <c r="H964" s="19" t="s">
        <v>12</v>
      </c>
      <c r="I964" s="21">
        <v>62713.8</v>
      </c>
      <c r="J964" s="21">
        <v>1630205</v>
      </c>
      <c r="K964" s="21">
        <v>1304164</v>
      </c>
      <c r="L964" s="21">
        <v>263327.2</v>
      </c>
      <c r="M964" s="19" t="s">
        <v>15</v>
      </c>
      <c r="N964" s="22">
        <v>3.8</v>
      </c>
    </row>
    <row r="965" spans="1:14" x14ac:dyDescent="0.25">
      <c r="A965" s="23">
        <v>964</v>
      </c>
      <c r="B965" s="24">
        <v>42715</v>
      </c>
      <c r="C965" s="24">
        <v>42931</v>
      </c>
      <c r="D965" s="24" t="str">
        <f>IF(Operaciones!$C965-Operaciones!$B965&gt;=150,"Demorado","En Tiempo")</f>
        <v>Demorado</v>
      </c>
      <c r="E965" s="25" t="s">
        <v>22</v>
      </c>
      <c r="F965" s="25" t="s">
        <v>29</v>
      </c>
      <c r="G965" s="26">
        <v>181</v>
      </c>
      <c r="H965" s="25" t="s">
        <v>12</v>
      </c>
      <c r="I965" s="27">
        <v>40800.6</v>
      </c>
      <c r="J965" s="27">
        <v>1075075</v>
      </c>
      <c r="K965" s="27">
        <v>860060</v>
      </c>
      <c r="L965" s="27">
        <v>174214.39999999999</v>
      </c>
      <c r="M965" s="25" t="s">
        <v>19</v>
      </c>
      <c r="N965" s="28">
        <v>4.7</v>
      </c>
    </row>
    <row r="966" spans="1:14" x14ac:dyDescent="0.25">
      <c r="A966" s="17">
        <v>965</v>
      </c>
      <c r="B966" s="18">
        <v>42715</v>
      </c>
      <c r="C966" s="18">
        <v>42962</v>
      </c>
      <c r="D966" s="18" t="str">
        <f>IF(Operaciones!$C966-Operaciones!$B966&gt;=150,"Demorado","En Tiempo")</f>
        <v>Demorado</v>
      </c>
      <c r="E966" s="19" t="s">
        <v>20</v>
      </c>
      <c r="F966" s="19" t="s">
        <v>26</v>
      </c>
      <c r="G966" s="20">
        <v>53</v>
      </c>
      <c r="H966" s="19" t="s">
        <v>11</v>
      </c>
      <c r="I966" s="21">
        <v>19884.64</v>
      </c>
      <c r="J966" s="21">
        <v>562101</v>
      </c>
      <c r="K966" s="21">
        <v>449680.8</v>
      </c>
      <c r="L966" s="21">
        <v>92535.560000000012</v>
      </c>
      <c r="M966" s="19" t="s">
        <v>16</v>
      </c>
      <c r="N966" s="22">
        <v>3.8</v>
      </c>
    </row>
    <row r="967" spans="1:14" x14ac:dyDescent="0.25">
      <c r="A967" s="23">
        <v>966</v>
      </c>
      <c r="B967" s="24">
        <v>42715</v>
      </c>
      <c r="C967" s="24">
        <v>42847</v>
      </c>
      <c r="D967" s="24" t="str">
        <f>IF(Operaciones!$C967-Operaciones!$B967&gt;=150,"Demorado","En Tiempo")</f>
        <v>En Tiempo</v>
      </c>
      <c r="E967" s="25" t="s">
        <v>23</v>
      </c>
      <c r="F967" s="25" t="s">
        <v>28</v>
      </c>
      <c r="G967" s="26">
        <v>208</v>
      </c>
      <c r="H967" s="25" t="s">
        <v>12</v>
      </c>
      <c r="I967" s="27">
        <v>78752.28</v>
      </c>
      <c r="J967" s="27">
        <v>2031017</v>
      </c>
      <c r="K967" s="27">
        <v>1624813.6</v>
      </c>
      <c r="L967" s="27">
        <v>327451.11999999988</v>
      </c>
      <c r="M967" s="25" t="s">
        <v>18</v>
      </c>
      <c r="N967" s="28">
        <v>3.6</v>
      </c>
    </row>
    <row r="968" spans="1:14" x14ac:dyDescent="0.25">
      <c r="A968" s="17">
        <v>967</v>
      </c>
      <c r="B968" s="18">
        <v>42716</v>
      </c>
      <c r="C968" s="18">
        <v>42812</v>
      </c>
      <c r="D968" s="18" t="str">
        <f>IF(Operaciones!$C968-Operaciones!$B968&gt;=150,"Demorado","En Tiempo")</f>
        <v>En Tiempo</v>
      </c>
      <c r="E968" s="19" t="s">
        <v>22</v>
      </c>
      <c r="F968" s="19" t="s">
        <v>29</v>
      </c>
      <c r="G968" s="20">
        <v>171</v>
      </c>
      <c r="H968" s="19" t="s">
        <v>11</v>
      </c>
      <c r="I968" s="21">
        <v>28193</v>
      </c>
      <c r="J968" s="21">
        <v>759410</v>
      </c>
      <c r="K968" s="21">
        <v>607528</v>
      </c>
      <c r="L968" s="21">
        <v>123689</v>
      </c>
      <c r="M968" s="19" t="s">
        <v>14</v>
      </c>
      <c r="N968" s="22">
        <v>3.8</v>
      </c>
    </row>
    <row r="969" spans="1:14" x14ac:dyDescent="0.25">
      <c r="A969" s="23">
        <v>968</v>
      </c>
      <c r="B969" s="24">
        <v>42716</v>
      </c>
      <c r="C969" s="24">
        <v>43011</v>
      </c>
      <c r="D969" s="24" t="str">
        <f>IF(Operaciones!$C969-Operaciones!$B969&gt;=150,"Demorado","En Tiempo")</f>
        <v>Demorado</v>
      </c>
      <c r="E969" s="25" t="s">
        <v>23</v>
      </c>
      <c r="F969" s="25" t="s">
        <v>27</v>
      </c>
      <c r="G969" s="26">
        <v>92</v>
      </c>
      <c r="H969" s="25" t="s">
        <v>12</v>
      </c>
      <c r="I969" s="27">
        <v>29679.96</v>
      </c>
      <c r="J969" s="27">
        <v>806309</v>
      </c>
      <c r="K969" s="27">
        <v>645047.19999999995</v>
      </c>
      <c r="L969" s="27">
        <v>131581.84000000005</v>
      </c>
      <c r="M969" s="25" t="s">
        <v>17</v>
      </c>
      <c r="N969" s="28">
        <v>5</v>
      </c>
    </row>
    <row r="970" spans="1:14" x14ac:dyDescent="0.25">
      <c r="A970" s="17">
        <v>969</v>
      </c>
      <c r="B970" s="18">
        <v>42718</v>
      </c>
      <c r="C970" s="18">
        <v>43030</v>
      </c>
      <c r="D970" s="18" t="str">
        <f>IF(Operaciones!$C970-Operaciones!$B970&gt;=150,"Demorado","En Tiempo")</f>
        <v>Demorado</v>
      </c>
      <c r="E970" s="19" t="s">
        <v>20</v>
      </c>
      <c r="F970" s="19" t="s">
        <v>29</v>
      </c>
      <c r="G970" s="20">
        <v>267</v>
      </c>
      <c r="H970" s="19" t="s">
        <v>12</v>
      </c>
      <c r="I970" s="21">
        <v>102384.08</v>
      </c>
      <c r="J970" s="21">
        <v>2618037</v>
      </c>
      <c r="K970" s="21">
        <v>2094429.6</v>
      </c>
      <c r="L970" s="21">
        <v>421223.31999999989</v>
      </c>
      <c r="M970" s="19" t="s">
        <v>15</v>
      </c>
      <c r="N970" s="22">
        <v>4.0999999999999996</v>
      </c>
    </row>
    <row r="971" spans="1:14" x14ac:dyDescent="0.25">
      <c r="A971" s="23">
        <v>970</v>
      </c>
      <c r="B971" s="24">
        <v>42718</v>
      </c>
      <c r="C971" s="24">
        <v>42893</v>
      </c>
      <c r="D971" s="24" t="str">
        <f>IF(Operaciones!$C971-Operaciones!$B971&gt;=150,"Demorado","En Tiempo")</f>
        <v>Demorado</v>
      </c>
      <c r="E971" s="25" t="s">
        <v>23</v>
      </c>
      <c r="F971" s="25" t="s">
        <v>24</v>
      </c>
      <c r="G971" s="26">
        <v>228</v>
      </c>
      <c r="H971" s="25" t="s">
        <v>12</v>
      </c>
      <c r="I971" s="27">
        <v>47048.32</v>
      </c>
      <c r="J971" s="27">
        <v>1229893</v>
      </c>
      <c r="K971" s="27">
        <v>983914.4</v>
      </c>
      <c r="L971" s="27">
        <v>198930.27999999997</v>
      </c>
      <c r="M971" s="25" t="s">
        <v>19</v>
      </c>
      <c r="N971" s="28">
        <v>4.3</v>
      </c>
    </row>
    <row r="972" spans="1:14" x14ac:dyDescent="0.25">
      <c r="A972" s="17">
        <v>971</v>
      </c>
      <c r="B972" s="18">
        <v>42718</v>
      </c>
      <c r="C972" s="18">
        <v>43000</v>
      </c>
      <c r="D972" s="18" t="str">
        <f>IF(Operaciones!$C972-Operaciones!$B972&gt;=150,"Demorado","En Tiempo")</f>
        <v>Demorado</v>
      </c>
      <c r="E972" s="19" t="s">
        <v>23</v>
      </c>
      <c r="F972" s="19" t="s">
        <v>28</v>
      </c>
      <c r="G972" s="20">
        <v>194</v>
      </c>
      <c r="H972" s="19" t="s">
        <v>12</v>
      </c>
      <c r="I972" s="21">
        <v>44712</v>
      </c>
      <c r="J972" s="21">
        <v>1182085</v>
      </c>
      <c r="K972" s="21">
        <v>945668</v>
      </c>
      <c r="L972" s="21">
        <v>191705</v>
      </c>
      <c r="M972" s="19" t="s">
        <v>18</v>
      </c>
      <c r="N972" s="22">
        <v>4.8</v>
      </c>
    </row>
    <row r="973" spans="1:14" x14ac:dyDescent="0.25">
      <c r="A973" s="23">
        <v>972</v>
      </c>
      <c r="B973" s="24">
        <v>42718</v>
      </c>
      <c r="C973" s="24">
        <v>42943</v>
      </c>
      <c r="D973" s="24" t="str">
        <f>IF(Operaciones!$C973-Operaciones!$B973&gt;=150,"Demorado","En Tiempo")</f>
        <v>Demorado</v>
      </c>
      <c r="E973" s="25" t="s">
        <v>21</v>
      </c>
      <c r="F973" s="25" t="s">
        <v>13</v>
      </c>
      <c r="G973" s="26">
        <v>213</v>
      </c>
      <c r="H973" s="25" t="s">
        <v>12</v>
      </c>
      <c r="I973" s="27">
        <v>41634.120000000003</v>
      </c>
      <c r="J973" s="27">
        <v>1095788</v>
      </c>
      <c r="K973" s="27">
        <v>876630.4</v>
      </c>
      <c r="L973" s="27">
        <v>177523.47999999998</v>
      </c>
      <c r="M973" s="25" t="s">
        <v>16</v>
      </c>
      <c r="N973" s="28">
        <v>3.7</v>
      </c>
    </row>
    <row r="974" spans="1:14" x14ac:dyDescent="0.25">
      <c r="A974" s="17">
        <v>973</v>
      </c>
      <c r="B974" s="18">
        <v>42719</v>
      </c>
      <c r="C974" s="18">
        <v>42967</v>
      </c>
      <c r="D974" s="18" t="str">
        <f>IF(Operaciones!$C974-Operaciones!$B974&gt;=150,"Demorado","En Tiempo")</f>
        <v>Demorado</v>
      </c>
      <c r="E974" s="19" t="s">
        <v>21</v>
      </c>
      <c r="F974" s="19" t="s">
        <v>24</v>
      </c>
      <c r="G974" s="20">
        <v>120</v>
      </c>
      <c r="H974" s="19" t="s">
        <v>11</v>
      </c>
      <c r="I974" s="21">
        <v>22856.68</v>
      </c>
      <c r="J974" s="21">
        <v>637127</v>
      </c>
      <c r="K974" s="21">
        <v>509701.6</v>
      </c>
      <c r="L974" s="21">
        <v>104568.72000000003</v>
      </c>
      <c r="M974" s="19" t="s">
        <v>17</v>
      </c>
      <c r="N974" s="22">
        <v>3.7</v>
      </c>
    </row>
    <row r="975" spans="1:14" x14ac:dyDescent="0.25">
      <c r="A975" s="23">
        <v>974</v>
      </c>
      <c r="B975" s="24">
        <v>42719</v>
      </c>
      <c r="C975" s="24">
        <v>43079</v>
      </c>
      <c r="D975" s="24" t="str">
        <f>IF(Operaciones!$C975-Operaciones!$B975&gt;=150,"Demorado","En Tiempo")</f>
        <v>Demorado</v>
      </c>
      <c r="E975" s="25" t="s">
        <v>23</v>
      </c>
      <c r="F975" s="25" t="s">
        <v>25</v>
      </c>
      <c r="G975" s="26">
        <v>125</v>
      </c>
      <c r="H975" s="25" t="s">
        <v>12</v>
      </c>
      <c r="I975" s="27">
        <v>36200.76</v>
      </c>
      <c r="J975" s="27">
        <v>956629</v>
      </c>
      <c r="K975" s="27">
        <v>765303.2</v>
      </c>
      <c r="L975" s="27">
        <v>155125.04000000004</v>
      </c>
      <c r="M975" s="25" t="s">
        <v>17</v>
      </c>
      <c r="N975" s="28">
        <v>4.8</v>
      </c>
    </row>
    <row r="976" spans="1:14" x14ac:dyDescent="0.25">
      <c r="A976" s="17">
        <v>975</v>
      </c>
      <c r="B976" s="18">
        <v>42720</v>
      </c>
      <c r="C976" s="18">
        <v>42946</v>
      </c>
      <c r="D976" s="18" t="str">
        <f>IF(Operaciones!$C976-Operaciones!$B976&gt;=150,"Demorado","En Tiempo")</f>
        <v>Demorado</v>
      </c>
      <c r="E976" s="19" t="s">
        <v>23</v>
      </c>
      <c r="F976" s="19" t="s">
        <v>13</v>
      </c>
      <c r="G976" s="20">
        <v>73</v>
      </c>
      <c r="H976" s="19" t="s">
        <v>11</v>
      </c>
      <c r="I976" s="21">
        <v>15251.52</v>
      </c>
      <c r="J976" s="21">
        <v>446048</v>
      </c>
      <c r="K976" s="21">
        <v>356838.40000000002</v>
      </c>
      <c r="L976" s="21">
        <v>73958.079999999973</v>
      </c>
      <c r="M976" s="19" t="s">
        <v>15</v>
      </c>
      <c r="N976" s="22">
        <v>4.7</v>
      </c>
    </row>
    <row r="977" spans="1:14" x14ac:dyDescent="0.25">
      <c r="A977" s="23">
        <v>976</v>
      </c>
      <c r="B977" s="24">
        <v>42720</v>
      </c>
      <c r="C977" s="24">
        <v>43059</v>
      </c>
      <c r="D977" s="24" t="str">
        <f>IF(Operaciones!$C977-Operaciones!$B977&gt;=150,"Demorado","En Tiempo")</f>
        <v>Demorado</v>
      </c>
      <c r="E977" s="25" t="s">
        <v>21</v>
      </c>
      <c r="F977" s="25" t="s">
        <v>27</v>
      </c>
      <c r="G977" s="26">
        <v>227</v>
      </c>
      <c r="H977" s="25" t="s">
        <v>12</v>
      </c>
      <c r="I977" s="27">
        <v>48862.400000000001</v>
      </c>
      <c r="J977" s="27">
        <v>1273045</v>
      </c>
      <c r="K977" s="27">
        <v>1018436</v>
      </c>
      <c r="L977" s="27">
        <v>205746.6</v>
      </c>
      <c r="M977" s="25" t="s">
        <v>15</v>
      </c>
      <c r="N977" s="28">
        <v>4</v>
      </c>
    </row>
    <row r="978" spans="1:14" x14ac:dyDescent="0.25">
      <c r="A978" s="17">
        <v>977</v>
      </c>
      <c r="B978" s="18">
        <v>42720</v>
      </c>
      <c r="C978" s="18">
        <v>42829</v>
      </c>
      <c r="D978" s="18" t="str">
        <f>IF(Operaciones!$C978-Operaciones!$B978&gt;=150,"Demorado","En Tiempo")</f>
        <v>En Tiempo</v>
      </c>
      <c r="E978" s="19" t="s">
        <v>23</v>
      </c>
      <c r="F978" s="19" t="s">
        <v>26</v>
      </c>
      <c r="G978" s="20">
        <v>196</v>
      </c>
      <c r="H978" s="19" t="s">
        <v>12</v>
      </c>
      <c r="I978" s="21">
        <v>59099.6</v>
      </c>
      <c r="J978" s="21">
        <v>1530975</v>
      </c>
      <c r="K978" s="21">
        <v>1224780</v>
      </c>
      <c r="L978" s="21">
        <v>247095.4</v>
      </c>
      <c r="M978" s="19" t="s">
        <v>16</v>
      </c>
      <c r="N978" s="22">
        <v>5</v>
      </c>
    </row>
    <row r="979" spans="1:14" x14ac:dyDescent="0.25">
      <c r="A979" s="23">
        <v>978</v>
      </c>
      <c r="B979" s="24">
        <v>42721</v>
      </c>
      <c r="C979" s="24">
        <v>43017</v>
      </c>
      <c r="D979" s="24" t="str">
        <f>IF(Operaciones!$C979-Operaciones!$B979&gt;=150,"Demorado","En Tiempo")</f>
        <v>Demorado</v>
      </c>
      <c r="E979" s="25" t="s">
        <v>22</v>
      </c>
      <c r="F979" s="25" t="s">
        <v>26</v>
      </c>
      <c r="G979" s="26">
        <v>110</v>
      </c>
      <c r="H979" s="25" t="s">
        <v>11</v>
      </c>
      <c r="I979" s="27">
        <v>25136.799999999999</v>
      </c>
      <c r="J979" s="27">
        <v>695780</v>
      </c>
      <c r="K979" s="27">
        <v>556624</v>
      </c>
      <c r="L979" s="27">
        <v>114019.2</v>
      </c>
      <c r="M979" s="25" t="s">
        <v>18</v>
      </c>
      <c r="N979" s="28">
        <v>4.0999999999999996</v>
      </c>
    </row>
    <row r="980" spans="1:14" x14ac:dyDescent="0.25">
      <c r="A980" s="17">
        <v>979</v>
      </c>
      <c r="B980" s="18">
        <v>42722</v>
      </c>
      <c r="C980" s="18">
        <v>42878</v>
      </c>
      <c r="D980" s="18" t="str">
        <f>IF(Operaciones!$C980-Operaciones!$B980&gt;=150,"Demorado","En Tiempo")</f>
        <v>Demorado</v>
      </c>
      <c r="E980" s="19" t="s">
        <v>22</v>
      </c>
      <c r="F980" s="19" t="s">
        <v>29</v>
      </c>
      <c r="G980" s="20">
        <v>94</v>
      </c>
      <c r="H980" s="19" t="s">
        <v>11</v>
      </c>
      <c r="I980" s="21">
        <v>26194.68</v>
      </c>
      <c r="J980" s="21">
        <v>709277</v>
      </c>
      <c r="K980" s="21">
        <v>567421.6</v>
      </c>
      <c r="L980" s="21">
        <v>115660.72000000003</v>
      </c>
      <c r="M980" s="19" t="s">
        <v>16</v>
      </c>
      <c r="N980" s="22">
        <v>4.4000000000000004</v>
      </c>
    </row>
    <row r="981" spans="1:14" x14ac:dyDescent="0.25">
      <c r="A981" s="23">
        <v>980</v>
      </c>
      <c r="B981" s="24">
        <v>42722</v>
      </c>
      <c r="C981" s="24">
        <v>43012</v>
      </c>
      <c r="D981" s="24" t="str">
        <f>IF(Operaciones!$C981-Operaciones!$B981&gt;=150,"Demorado","En Tiempo")</f>
        <v>Demorado</v>
      </c>
      <c r="E981" s="25" t="s">
        <v>20</v>
      </c>
      <c r="F981" s="25" t="s">
        <v>28</v>
      </c>
      <c r="G981" s="26">
        <v>119</v>
      </c>
      <c r="H981" s="25" t="s">
        <v>11</v>
      </c>
      <c r="I981" s="27">
        <v>22360.639999999999</v>
      </c>
      <c r="J981" s="27">
        <v>625501</v>
      </c>
      <c r="K981" s="27">
        <v>500400.8</v>
      </c>
      <c r="L981" s="27">
        <v>102739.56000000001</v>
      </c>
      <c r="M981" s="25" t="s">
        <v>16</v>
      </c>
      <c r="N981" s="28">
        <v>4.4000000000000004</v>
      </c>
    </row>
    <row r="982" spans="1:14" x14ac:dyDescent="0.25">
      <c r="A982" s="17">
        <v>981</v>
      </c>
      <c r="B982" s="18">
        <v>42722</v>
      </c>
      <c r="C982" s="18">
        <v>43069</v>
      </c>
      <c r="D982" s="18" t="str">
        <f>IF(Operaciones!$C982-Operaciones!$B982&gt;=150,"Demorado","En Tiempo")</f>
        <v>Demorado</v>
      </c>
      <c r="E982" s="19" t="s">
        <v>22</v>
      </c>
      <c r="F982" s="19" t="s">
        <v>26</v>
      </c>
      <c r="G982" s="20">
        <v>275</v>
      </c>
      <c r="H982" s="19" t="s">
        <v>12</v>
      </c>
      <c r="I982" s="21">
        <v>90211.48</v>
      </c>
      <c r="J982" s="21">
        <v>2310247</v>
      </c>
      <c r="K982" s="21">
        <v>1848197.6</v>
      </c>
      <c r="L982" s="21">
        <v>371837.91999999993</v>
      </c>
      <c r="M982" s="19" t="s">
        <v>15</v>
      </c>
      <c r="N982" s="22">
        <v>4.7</v>
      </c>
    </row>
    <row r="983" spans="1:14" x14ac:dyDescent="0.25">
      <c r="A983" s="23">
        <v>982</v>
      </c>
      <c r="B983" s="24">
        <v>42723</v>
      </c>
      <c r="C983" s="24">
        <v>42976</v>
      </c>
      <c r="D983" s="24" t="str">
        <f>IF(Operaciones!$C983-Operaciones!$B983&gt;=150,"Demorado","En Tiempo")</f>
        <v>Demorado</v>
      </c>
      <c r="E983" s="25" t="s">
        <v>21</v>
      </c>
      <c r="F983" s="25" t="s">
        <v>28</v>
      </c>
      <c r="G983" s="26">
        <v>207</v>
      </c>
      <c r="H983" s="25" t="s">
        <v>12</v>
      </c>
      <c r="I983" s="27">
        <v>62711.6</v>
      </c>
      <c r="J983" s="27">
        <v>1625425</v>
      </c>
      <c r="K983" s="27">
        <v>1300340</v>
      </c>
      <c r="L983" s="27">
        <v>262373.40000000002</v>
      </c>
      <c r="M983" s="25" t="s">
        <v>14</v>
      </c>
      <c r="N983" s="28">
        <v>4.4000000000000004</v>
      </c>
    </row>
    <row r="984" spans="1:14" x14ac:dyDescent="0.25">
      <c r="A984" s="17">
        <v>983</v>
      </c>
      <c r="B984" s="18">
        <v>42723</v>
      </c>
      <c r="C984" s="18">
        <v>42829</v>
      </c>
      <c r="D984" s="18" t="str">
        <f>IF(Operaciones!$C984-Operaciones!$B984&gt;=150,"Demorado","En Tiempo")</f>
        <v>En Tiempo</v>
      </c>
      <c r="E984" s="19" t="s">
        <v>22</v>
      </c>
      <c r="F984" s="19" t="s">
        <v>27</v>
      </c>
      <c r="G984" s="20">
        <v>245</v>
      </c>
      <c r="H984" s="19" t="s">
        <v>12</v>
      </c>
      <c r="I984" s="21">
        <v>44384</v>
      </c>
      <c r="J984" s="21">
        <v>1164235</v>
      </c>
      <c r="K984" s="21">
        <v>931388</v>
      </c>
      <c r="L984" s="21">
        <v>188463</v>
      </c>
      <c r="M984" s="19" t="s">
        <v>19</v>
      </c>
      <c r="N984" s="22">
        <v>4.7</v>
      </c>
    </row>
    <row r="985" spans="1:14" x14ac:dyDescent="0.25">
      <c r="A985" s="23">
        <v>984</v>
      </c>
      <c r="B985" s="24">
        <v>42723</v>
      </c>
      <c r="C985" s="24">
        <v>42845</v>
      </c>
      <c r="D985" s="24" t="str">
        <f>IF(Operaciones!$C985-Operaciones!$B985&gt;=150,"Demorado","En Tiempo")</f>
        <v>En Tiempo</v>
      </c>
      <c r="E985" s="25" t="s">
        <v>21</v>
      </c>
      <c r="F985" s="25" t="s">
        <v>29</v>
      </c>
      <c r="G985" s="26">
        <v>273</v>
      </c>
      <c r="H985" s="25" t="s">
        <v>12</v>
      </c>
      <c r="I985" s="27">
        <v>66481.440000000002</v>
      </c>
      <c r="J985" s="27">
        <v>1714771</v>
      </c>
      <c r="K985" s="27">
        <v>1371816.8</v>
      </c>
      <c r="L985" s="27">
        <v>276472.75999999995</v>
      </c>
      <c r="M985" s="25" t="s">
        <v>17</v>
      </c>
      <c r="N985" s="28">
        <v>5</v>
      </c>
    </row>
    <row r="986" spans="1:14" x14ac:dyDescent="0.25">
      <c r="A986" s="17">
        <v>985</v>
      </c>
      <c r="B986" s="18">
        <v>42724</v>
      </c>
      <c r="C986" s="18">
        <v>42984</v>
      </c>
      <c r="D986" s="18" t="str">
        <f>IF(Operaciones!$C986-Operaciones!$B986&gt;=150,"Demorado","En Tiempo")</f>
        <v>Demorado</v>
      </c>
      <c r="E986" s="19" t="s">
        <v>20</v>
      </c>
      <c r="F986" s="19" t="s">
        <v>13</v>
      </c>
      <c r="G986" s="20">
        <v>267</v>
      </c>
      <c r="H986" s="19" t="s">
        <v>12</v>
      </c>
      <c r="I986" s="21">
        <v>96267</v>
      </c>
      <c r="J986" s="21">
        <v>2463785</v>
      </c>
      <c r="K986" s="21">
        <v>1971028</v>
      </c>
      <c r="L986" s="21">
        <v>396490</v>
      </c>
      <c r="M986" s="19" t="s">
        <v>15</v>
      </c>
      <c r="N986" s="22">
        <v>4.4000000000000004</v>
      </c>
    </row>
    <row r="987" spans="1:14" x14ac:dyDescent="0.25">
      <c r="A987" s="23">
        <v>986</v>
      </c>
      <c r="B987" s="24">
        <v>42724</v>
      </c>
      <c r="C987" s="24">
        <v>42869</v>
      </c>
      <c r="D987" s="24" t="str">
        <f>IF(Operaciones!$C987-Operaciones!$B987&gt;=150,"Demorado","En Tiempo")</f>
        <v>En Tiempo</v>
      </c>
      <c r="E987" s="25" t="s">
        <v>22</v>
      </c>
      <c r="F987" s="25" t="s">
        <v>26</v>
      </c>
      <c r="G987" s="26">
        <v>206</v>
      </c>
      <c r="H987" s="25" t="s">
        <v>12</v>
      </c>
      <c r="I987" s="27">
        <v>68957.600000000006</v>
      </c>
      <c r="J987" s="27">
        <v>1789725</v>
      </c>
      <c r="K987" s="27">
        <v>1431780</v>
      </c>
      <c r="L987" s="27">
        <v>288987.40000000002</v>
      </c>
      <c r="M987" s="25" t="s">
        <v>16</v>
      </c>
      <c r="N987" s="28">
        <v>3.8</v>
      </c>
    </row>
    <row r="988" spans="1:14" x14ac:dyDescent="0.25">
      <c r="A988" s="17">
        <v>987</v>
      </c>
      <c r="B988" s="18">
        <v>42725</v>
      </c>
      <c r="C988" s="18">
        <v>42968</v>
      </c>
      <c r="D988" s="18" t="str">
        <f>IF(Operaciones!$C988-Operaciones!$B988&gt;=150,"Demorado","En Tiempo")</f>
        <v>Demorado</v>
      </c>
      <c r="E988" s="19" t="s">
        <v>21</v>
      </c>
      <c r="F988" s="19" t="s">
        <v>24</v>
      </c>
      <c r="G988" s="20">
        <v>255</v>
      </c>
      <c r="H988" s="19" t="s">
        <v>12</v>
      </c>
      <c r="I988" s="21">
        <v>75088.08</v>
      </c>
      <c r="J988" s="21">
        <v>1931237</v>
      </c>
      <c r="K988" s="21">
        <v>1544989.6</v>
      </c>
      <c r="L988" s="21">
        <v>311159.31999999989</v>
      </c>
      <c r="M988" s="19" t="s">
        <v>14</v>
      </c>
      <c r="N988" s="22">
        <v>4.4000000000000004</v>
      </c>
    </row>
    <row r="989" spans="1:14" x14ac:dyDescent="0.25">
      <c r="A989" s="23">
        <v>988</v>
      </c>
      <c r="B989" s="24">
        <v>42725</v>
      </c>
      <c r="C989" s="24">
        <v>42928</v>
      </c>
      <c r="D989" s="24" t="str">
        <f>IF(Operaciones!$C989-Operaciones!$B989&gt;=150,"Demorado","En Tiempo")</f>
        <v>Demorado</v>
      </c>
      <c r="E989" s="25" t="s">
        <v>22</v>
      </c>
      <c r="F989" s="25" t="s">
        <v>28</v>
      </c>
      <c r="G989" s="26">
        <v>221</v>
      </c>
      <c r="H989" s="25" t="s">
        <v>12</v>
      </c>
      <c r="I989" s="27">
        <v>79354</v>
      </c>
      <c r="J989" s="27">
        <v>2036960</v>
      </c>
      <c r="K989" s="27">
        <v>1629568</v>
      </c>
      <c r="L989" s="27">
        <v>328038</v>
      </c>
      <c r="M989" s="25" t="s">
        <v>17</v>
      </c>
      <c r="N989" s="28">
        <v>4.2</v>
      </c>
    </row>
    <row r="990" spans="1:14" x14ac:dyDescent="0.25">
      <c r="A990" s="17">
        <v>989</v>
      </c>
      <c r="B990" s="18">
        <v>42725</v>
      </c>
      <c r="C990" s="18">
        <v>42925</v>
      </c>
      <c r="D990" s="18" t="str">
        <f>IF(Operaciones!$C990-Operaciones!$B990&gt;=150,"Demorado","En Tiempo")</f>
        <v>Demorado</v>
      </c>
      <c r="E990" s="19" t="s">
        <v>22</v>
      </c>
      <c r="F990" s="19" t="s">
        <v>27</v>
      </c>
      <c r="G990" s="20">
        <v>76</v>
      </c>
      <c r="H990" s="19" t="s">
        <v>11</v>
      </c>
      <c r="I990" s="21">
        <v>20315.8</v>
      </c>
      <c r="J990" s="21">
        <v>564605</v>
      </c>
      <c r="K990" s="21">
        <v>451684</v>
      </c>
      <c r="L990" s="21">
        <v>92605.2</v>
      </c>
      <c r="M990" s="19" t="s">
        <v>16</v>
      </c>
      <c r="N990" s="22">
        <v>3.6</v>
      </c>
    </row>
    <row r="991" spans="1:14" x14ac:dyDescent="0.25">
      <c r="A991" s="23">
        <v>990</v>
      </c>
      <c r="B991" s="24">
        <v>42725</v>
      </c>
      <c r="C991" s="24">
        <v>42849</v>
      </c>
      <c r="D991" s="24" t="str">
        <f>IF(Operaciones!$C991-Operaciones!$B991&gt;=150,"Demorado","En Tiempo")</f>
        <v>En Tiempo</v>
      </c>
      <c r="E991" s="25" t="s">
        <v>21</v>
      </c>
      <c r="F991" s="25" t="s">
        <v>28</v>
      </c>
      <c r="G991" s="26">
        <v>177</v>
      </c>
      <c r="H991" s="25" t="s">
        <v>12</v>
      </c>
      <c r="I991" s="27">
        <v>67916.92</v>
      </c>
      <c r="J991" s="27">
        <v>1754383</v>
      </c>
      <c r="K991" s="27">
        <v>1403506.4</v>
      </c>
      <c r="L991" s="27">
        <v>282959.68000000011</v>
      </c>
      <c r="M991" s="25" t="s">
        <v>15</v>
      </c>
      <c r="N991" s="28">
        <v>3.8</v>
      </c>
    </row>
    <row r="992" spans="1:14" x14ac:dyDescent="0.25">
      <c r="A992" s="17">
        <v>991</v>
      </c>
      <c r="B992" s="18">
        <v>42725</v>
      </c>
      <c r="C992" s="18">
        <v>43021</v>
      </c>
      <c r="D992" s="18" t="str">
        <f>IF(Operaciones!$C992-Operaciones!$B992&gt;=150,"Demorado","En Tiempo")</f>
        <v>Demorado</v>
      </c>
      <c r="E992" s="19" t="s">
        <v>21</v>
      </c>
      <c r="F992" s="19" t="s">
        <v>25</v>
      </c>
      <c r="G992" s="20">
        <v>227</v>
      </c>
      <c r="H992" s="19" t="s">
        <v>12</v>
      </c>
      <c r="I992" s="21">
        <v>73952.28</v>
      </c>
      <c r="J992" s="21">
        <v>1907242</v>
      </c>
      <c r="K992" s="21">
        <v>1525793.6</v>
      </c>
      <c r="L992" s="21">
        <v>307496.11999999988</v>
      </c>
      <c r="M992" s="19" t="s">
        <v>19</v>
      </c>
      <c r="N992" s="22">
        <v>4.7</v>
      </c>
    </row>
    <row r="993" spans="1:14" x14ac:dyDescent="0.25">
      <c r="A993" s="23">
        <v>992</v>
      </c>
      <c r="B993" s="24">
        <v>42726</v>
      </c>
      <c r="C993" s="24">
        <v>42938</v>
      </c>
      <c r="D993" s="24" t="str">
        <f>IF(Operaciones!$C993-Operaciones!$B993&gt;=150,"Demorado","En Tiempo")</f>
        <v>Demorado</v>
      </c>
      <c r="E993" s="25" t="s">
        <v>23</v>
      </c>
      <c r="F993" s="25" t="s">
        <v>26</v>
      </c>
      <c r="G993" s="26">
        <v>278</v>
      </c>
      <c r="H993" s="25" t="s">
        <v>12</v>
      </c>
      <c r="I993" s="27">
        <v>91868.72</v>
      </c>
      <c r="J993" s="27">
        <v>2362603</v>
      </c>
      <c r="K993" s="27">
        <v>1890082.4</v>
      </c>
      <c r="L993" s="27">
        <v>380651.88000000012</v>
      </c>
      <c r="M993" s="25" t="s">
        <v>18</v>
      </c>
      <c r="N993" s="28">
        <v>5</v>
      </c>
    </row>
    <row r="994" spans="1:14" x14ac:dyDescent="0.25">
      <c r="A994" s="17">
        <v>993</v>
      </c>
      <c r="B994" s="18">
        <v>42726</v>
      </c>
      <c r="C994" s="18">
        <v>42909</v>
      </c>
      <c r="D994" s="18" t="str">
        <f>IF(Operaciones!$C994-Operaciones!$B994&gt;=150,"Demorado","En Tiempo")</f>
        <v>Demorado</v>
      </c>
      <c r="E994" s="19" t="s">
        <v>21</v>
      </c>
      <c r="F994" s="19" t="s">
        <v>24</v>
      </c>
      <c r="G994" s="20">
        <v>196</v>
      </c>
      <c r="H994" s="19" t="s">
        <v>12</v>
      </c>
      <c r="I994" s="21">
        <v>75449.399999999994</v>
      </c>
      <c r="J994" s="21">
        <v>1947995</v>
      </c>
      <c r="K994" s="21">
        <v>1558396</v>
      </c>
      <c r="L994" s="21">
        <v>314149.59999999998</v>
      </c>
      <c r="M994" s="19" t="s">
        <v>19</v>
      </c>
      <c r="N994" s="22">
        <v>4.0999999999999996</v>
      </c>
    </row>
    <row r="995" spans="1:14" x14ac:dyDescent="0.25">
      <c r="A995" s="23">
        <v>994</v>
      </c>
      <c r="B995" s="24">
        <v>42726</v>
      </c>
      <c r="C995" s="24">
        <v>43089</v>
      </c>
      <c r="D995" s="24" t="str">
        <f>IF(Operaciones!$C995-Operaciones!$B995&gt;=150,"Demorado","En Tiempo")</f>
        <v>Demorado</v>
      </c>
      <c r="E995" s="25" t="s">
        <v>21</v>
      </c>
      <c r="F995" s="25" t="s">
        <v>13</v>
      </c>
      <c r="G995" s="26">
        <v>184</v>
      </c>
      <c r="H995" s="25" t="s">
        <v>12</v>
      </c>
      <c r="I995" s="27">
        <v>52866.44</v>
      </c>
      <c r="J995" s="27">
        <v>1383446</v>
      </c>
      <c r="K995" s="27">
        <v>1106756.8</v>
      </c>
      <c r="L995" s="27">
        <v>223822.75999999995</v>
      </c>
      <c r="M995" s="25" t="s">
        <v>16</v>
      </c>
      <c r="N995" s="28">
        <v>3.7</v>
      </c>
    </row>
    <row r="996" spans="1:14" x14ac:dyDescent="0.25">
      <c r="A996" s="17">
        <v>995</v>
      </c>
      <c r="B996" s="18">
        <v>42726</v>
      </c>
      <c r="C996" s="18">
        <v>42884</v>
      </c>
      <c r="D996" s="18" t="str">
        <f>IF(Operaciones!$C996-Operaciones!$B996&gt;=150,"Demorado","En Tiempo")</f>
        <v>Demorado</v>
      </c>
      <c r="E996" s="19" t="s">
        <v>21</v>
      </c>
      <c r="F996" s="19" t="s">
        <v>26</v>
      </c>
      <c r="G996" s="20">
        <v>174</v>
      </c>
      <c r="H996" s="19" t="s">
        <v>12</v>
      </c>
      <c r="I996" s="21">
        <v>55807</v>
      </c>
      <c r="J996" s="21">
        <v>1451285</v>
      </c>
      <c r="K996" s="21">
        <v>1161028</v>
      </c>
      <c r="L996" s="21">
        <v>234450</v>
      </c>
      <c r="M996" s="19" t="s">
        <v>16</v>
      </c>
      <c r="N996" s="22">
        <v>3.8</v>
      </c>
    </row>
    <row r="997" spans="1:14" x14ac:dyDescent="0.25">
      <c r="A997" s="23">
        <v>996</v>
      </c>
      <c r="B997" s="24">
        <v>42727</v>
      </c>
      <c r="C997" s="24">
        <v>42884</v>
      </c>
      <c r="D997" s="24" t="str">
        <f>IF(Operaciones!$C997-Operaciones!$B997&gt;=150,"Demorado","En Tiempo")</f>
        <v>Demorado</v>
      </c>
      <c r="E997" s="25" t="s">
        <v>23</v>
      </c>
      <c r="F997" s="25" t="s">
        <v>24</v>
      </c>
      <c r="G997" s="26">
        <v>81</v>
      </c>
      <c r="H997" s="25" t="s">
        <v>11</v>
      </c>
      <c r="I997" s="27">
        <v>26475.360000000001</v>
      </c>
      <c r="J997" s="27">
        <v>726669</v>
      </c>
      <c r="K997" s="27">
        <v>581335.19999999995</v>
      </c>
      <c r="L997" s="27">
        <v>118858.44000000005</v>
      </c>
      <c r="M997" s="25" t="s">
        <v>14</v>
      </c>
      <c r="N997" s="28">
        <v>3.8</v>
      </c>
    </row>
    <row r="998" spans="1:14" x14ac:dyDescent="0.25">
      <c r="A998" s="17">
        <v>997</v>
      </c>
      <c r="B998" s="18">
        <v>42727</v>
      </c>
      <c r="C998" s="18">
        <v>42979</v>
      </c>
      <c r="D998" s="18" t="str">
        <f>IF(Operaciones!$C998-Operaciones!$B998&gt;=150,"Demorado","En Tiempo")</f>
        <v>Demorado</v>
      </c>
      <c r="E998" s="19" t="s">
        <v>20</v>
      </c>
      <c r="F998" s="19" t="s">
        <v>27</v>
      </c>
      <c r="G998" s="20">
        <v>63</v>
      </c>
      <c r="H998" s="19" t="s">
        <v>11</v>
      </c>
      <c r="I998" s="21">
        <v>16765.28</v>
      </c>
      <c r="J998" s="21">
        <v>485417</v>
      </c>
      <c r="K998" s="21">
        <v>388333.6</v>
      </c>
      <c r="L998" s="21">
        <v>80318.120000000024</v>
      </c>
      <c r="M998" s="19" t="s">
        <v>15</v>
      </c>
      <c r="N998" s="22">
        <v>4.3</v>
      </c>
    </row>
    <row r="999" spans="1:14" x14ac:dyDescent="0.25">
      <c r="A999" s="23">
        <v>998</v>
      </c>
      <c r="B999" s="24">
        <v>42727</v>
      </c>
      <c r="C999" s="24">
        <v>42946</v>
      </c>
      <c r="D999" s="24" t="str">
        <f>IF(Operaciones!$C999-Operaciones!$B999&gt;=150,"Demorado","En Tiempo")</f>
        <v>Demorado</v>
      </c>
      <c r="E999" s="25" t="s">
        <v>22</v>
      </c>
      <c r="F999" s="25" t="s">
        <v>29</v>
      </c>
      <c r="G999" s="26">
        <v>213</v>
      </c>
      <c r="H999" s="25" t="s">
        <v>12</v>
      </c>
      <c r="I999" s="27">
        <v>83268.72</v>
      </c>
      <c r="J999" s="27">
        <v>2138228</v>
      </c>
      <c r="K999" s="27">
        <v>1710582.4</v>
      </c>
      <c r="L999" s="27">
        <v>344376.88000000012</v>
      </c>
      <c r="M999" s="25" t="s">
        <v>19</v>
      </c>
      <c r="N999" s="28">
        <v>4.0999999999999996</v>
      </c>
    </row>
    <row r="1000" spans="1:14" x14ac:dyDescent="0.25">
      <c r="A1000" s="17">
        <v>999</v>
      </c>
      <c r="B1000" s="18">
        <v>42727</v>
      </c>
      <c r="C1000" s="18">
        <v>42892</v>
      </c>
      <c r="D1000" s="18" t="str">
        <f>IF(Operaciones!$C1000-Operaciones!$B1000&gt;=150,"Demorado","En Tiempo")</f>
        <v>Demorado</v>
      </c>
      <c r="E1000" s="19" t="s">
        <v>20</v>
      </c>
      <c r="F1000" s="19" t="s">
        <v>29</v>
      </c>
      <c r="G1000" s="20">
        <v>60</v>
      </c>
      <c r="H1000" s="19" t="s">
        <v>11</v>
      </c>
      <c r="I1000" s="21">
        <v>16112.72</v>
      </c>
      <c r="J1000" s="21">
        <v>467228</v>
      </c>
      <c r="K1000" s="21">
        <v>373782.4</v>
      </c>
      <c r="L1000" s="21">
        <v>77332.879999999976</v>
      </c>
      <c r="M1000" s="19" t="s">
        <v>15</v>
      </c>
      <c r="N1000" s="22">
        <v>3.7</v>
      </c>
    </row>
    <row r="1001" spans="1:14" x14ac:dyDescent="0.25">
      <c r="A1001" s="23">
        <v>1000</v>
      </c>
      <c r="B1001" s="24">
        <v>42728</v>
      </c>
      <c r="C1001" s="24">
        <v>43023</v>
      </c>
      <c r="D1001" s="24" t="str">
        <f>IF(Operaciones!$C1001-Operaciones!$B1001&gt;=150,"Demorado","En Tiempo")</f>
        <v>Demorado</v>
      </c>
      <c r="E1001" s="25" t="s">
        <v>20</v>
      </c>
      <c r="F1001" s="25" t="s">
        <v>26</v>
      </c>
      <c r="G1001" s="26">
        <v>293</v>
      </c>
      <c r="H1001" s="25" t="s">
        <v>12</v>
      </c>
      <c r="I1001" s="27">
        <v>107635</v>
      </c>
      <c r="J1001" s="27">
        <v>2743685</v>
      </c>
      <c r="K1001" s="27">
        <v>2194948</v>
      </c>
      <c r="L1001" s="27">
        <v>441102</v>
      </c>
      <c r="M1001" s="25" t="s">
        <v>19</v>
      </c>
      <c r="N1001" s="28">
        <v>4.7</v>
      </c>
    </row>
    <row r="1002" spans="1:14" x14ac:dyDescent="0.25">
      <c r="A1002" s="17">
        <v>1001</v>
      </c>
      <c r="B1002" s="18">
        <v>42729</v>
      </c>
      <c r="C1002" s="18">
        <v>42893</v>
      </c>
      <c r="D1002" s="18" t="str">
        <f>IF(Operaciones!$C1002-Operaciones!$B1002&gt;=150,"Demorado","En Tiempo")</f>
        <v>Demorado</v>
      </c>
      <c r="E1002" s="19" t="s">
        <v>23</v>
      </c>
      <c r="F1002" s="19" t="s">
        <v>28</v>
      </c>
      <c r="G1002" s="20">
        <v>245</v>
      </c>
      <c r="H1002" s="19" t="s">
        <v>12</v>
      </c>
      <c r="I1002" s="21">
        <v>53749</v>
      </c>
      <c r="J1002" s="21">
        <v>1405235</v>
      </c>
      <c r="K1002" s="21">
        <v>1124188</v>
      </c>
      <c r="L1002" s="21">
        <v>227298</v>
      </c>
      <c r="M1002" s="19" t="s">
        <v>19</v>
      </c>
      <c r="N1002" s="22">
        <v>3.7</v>
      </c>
    </row>
    <row r="1003" spans="1:14" x14ac:dyDescent="0.25">
      <c r="A1003" s="23">
        <v>1002</v>
      </c>
      <c r="B1003" s="24">
        <v>42729</v>
      </c>
      <c r="C1003" s="24">
        <v>42938</v>
      </c>
      <c r="D1003" s="24" t="str">
        <f>IF(Operaciones!$C1003-Operaciones!$B1003&gt;=150,"Demorado","En Tiempo")</f>
        <v>Demorado</v>
      </c>
      <c r="E1003" s="25" t="s">
        <v>21</v>
      </c>
      <c r="F1003" s="25" t="s">
        <v>28</v>
      </c>
      <c r="G1003" s="26">
        <v>286</v>
      </c>
      <c r="H1003" s="25" t="s">
        <v>12</v>
      </c>
      <c r="I1003" s="27">
        <v>106310.24</v>
      </c>
      <c r="J1003" s="27">
        <v>2713541</v>
      </c>
      <c r="K1003" s="27">
        <v>2170832.7999999998</v>
      </c>
      <c r="L1003" s="27">
        <v>436397.9600000002</v>
      </c>
      <c r="M1003" s="25" t="s">
        <v>18</v>
      </c>
      <c r="N1003" s="28">
        <v>4.7</v>
      </c>
    </row>
    <row r="1004" spans="1:14" x14ac:dyDescent="0.25">
      <c r="A1004" s="17">
        <v>1003</v>
      </c>
      <c r="B1004" s="18">
        <v>42729</v>
      </c>
      <c r="C1004" s="18">
        <v>42935</v>
      </c>
      <c r="D1004" s="18" t="str">
        <f>IF(Operaciones!$C1004-Operaciones!$B1004&gt;=150,"Demorado","En Tiempo")</f>
        <v>Demorado</v>
      </c>
      <c r="E1004" s="19" t="s">
        <v>23</v>
      </c>
      <c r="F1004" s="19" t="s">
        <v>27</v>
      </c>
      <c r="G1004" s="20">
        <v>80</v>
      </c>
      <c r="H1004" s="19" t="s">
        <v>11</v>
      </c>
      <c r="I1004" s="21">
        <v>24593.32</v>
      </c>
      <c r="J1004" s="21">
        <v>674543</v>
      </c>
      <c r="K1004" s="21">
        <v>539634.4</v>
      </c>
      <c r="L1004" s="21">
        <v>110315.27999999997</v>
      </c>
      <c r="M1004" s="19" t="s">
        <v>17</v>
      </c>
      <c r="N1004" s="22">
        <v>3.9</v>
      </c>
    </row>
    <row r="1005" spans="1:14" x14ac:dyDescent="0.25">
      <c r="A1005" s="23">
        <v>1004</v>
      </c>
      <c r="B1005" s="24">
        <v>42730</v>
      </c>
      <c r="C1005" s="24">
        <v>42840</v>
      </c>
      <c r="D1005" s="24" t="str">
        <f>IF(Operaciones!$C1005-Operaciones!$B1005&gt;=150,"Demorado","En Tiempo")</f>
        <v>En Tiempo</v>
      </c>
      <c r="E1005" s="25" t="s">
        <v>23</v>
      </c>
      <c r="F1005" s="25" t="s">
        <v>27</v>
      </c>
      <c r="G1005" s="26">
        <v>89</v>
      </c>
      <c r="H1005" s="25" t="s">
        <v>12</v>
      </c>
      <c r="I1005" s="27">
        <v>34055.199999999997</v>
      </c>
      <c r="J1005" s="27">
        <v>903265</v>
      </c>
      <c r="K1005" s="27">
        <v>722612</v>
      </c>
      <c r="L1005" s="27">
        <v>146597.79999999999</v>
      </c>
      <c r="M1005" s="25" t="s">
        <v>17</v>
      </c>
      <c r="N1005" s="28">
        <v>4.2</v>
      </c>
    </row>
    <row r="1006" spans="1:14" x14ac:dyDescent="0.25">
      <c r="A1006" s="17">
        <v>1005</v>
      </c>
      <c r="B1006" s="18">
        <v>42730</v>
      </c>
      <c r="C1006" s="18">
        <v>42898</v>
      </c>
      <c r="D1006" s="18" t="str">
        <f>IF(Operaciones!$C1006-Operaciones!$B1006&gt;=150,"Demorado","En Tiempo")</f>
        <v>Demorado</v>
      </c>
      <c r="E1006" s="19" t="s">
        <v>22</v>
      </c>
      <c r="F1006" s="19" t="s">
        <v>29</v>
      </c>
      <c r="G1006" s="20">
        <v>156</v>
      </c>
      <c r="H1006" s="19" t="s">
        <v>12</v>
      </c>
      <c r="I1006" s="21">
        <v>56889.4</v>
      </c>
      <c r="J1006" s="21">
        <v>1473845</v>
      </c>
      <c r="K1006" s="21">
        <v>1179076</v>
      </c>
      <c r="L1006" s="21">
        <v>237879.6</v>
      </c>
      <c r="M1006" s="19" t="s">
        <v>19</v>
      </c>
      <c r="N1006" s="22">
        <v>4.0999999999999996</v>
      </c>
    </row>
    <row r="1007" spans="1:14" x14ac:dyDescent="0.25">
      <c r="A1007" s="23">
        <v>1006</v>
      </c>
      <c r="B1007" s="24">
        <v>42730</v>
      </c>
      <c r="C1007" s="24">
        <v>42850</v>
      </c>
      <c r="D1007" s="24" t="str">
        <f>IF(Operaciones!$C1007-Operaciones!$B1007&gt;=150,"Demorado","En Tiempo")</f>
        <v>En Tiempo</v>
      </c>
      <c r="E1007" s="25" t="s">
        <v>23</v>
      </c>
      <c r="F1007" s="25" t="s">
        <v>28</v>
      </c>
      <c r="G1007" s="26">
        <v>209</v>
      </c>
      <c r="H1007" s="25" t="s">
        <v>12</v>
      </c>
      <c r="I1007" s="27">
        <v>67389.600000000006</v>
      </c>
      <c r="J1007" s="27">
        <v>1742725</v>
      </c>
      <c r="K1007" s="27">
        <v>1394180</v>
      </c>
      <c r="L1007" s="27">
        <v>281155.40000000002</v>
      </c>
      <c r="M1007" s="25" t="s">
        <v>15</v>
      </c>
      <c r="N1007" s="28">
        <v>4.5999999999999996</v>
      </c>
    </row>
    <row r="1008" spans="1:14" x14ac:dyDescent="0.25">
      <c r="A1008" s="17">
        <v>1007</v>
      </c>
      <c r="B1008" s="18">
        <v>42731</v>
      </c>
      <c r="C1008" s="18">
        <v>42964</v>
      </c>
      <c r="D1008" s="18" t="str">
        <f>IF(Operaciones!$C1008-Operaciones!$B1008&gt;=150,"Demorado","En Tiempo")</f>
        <v>Demorado</v>
      </c>
      <c r="E1008" s="19" t="s">
        <v>20</v>
      </c>
      <c r="F1008" s="19" t="s">
        <v>13</v>
      </c>
      <c r="G1008" s="20">
        <v>82</v>
      </c>
      <c r="H1008" s="19" t="s">
        <v>12</v>
      </c>
      <c r="I1008" s="21">
        <v>32081.16</v>
      </c>
      <c r="J1008" s="21">
        <v>858989</v>
      </c>
      <c r="K1008" s="21">
        <v>687191.2</v>
      </c>
      <c r="L1008" s="21">
        <v>139716.64000000004</v>
      </c>
      <c r="M1008" s="19" t="s">
        <v>17</v>
      </c>
      <c r="N1008" s="22">
        <v>4.3</v>
      </c>
    </row>
    <row r="1009" spans="1:14" x14ac:dyDescent="0.25">
      <c r="A1009" s="23">
        <v>1008</v>
      </c>
      <c r="B1009" s="24">
        <v>42731</v>
      </c>
      <c r="C1009" s="24">
        <v>42857</v>
      </c>
      <c r="D1009" s="24" t="str">
        <f>IF(Operaciones!$C1009-Operaciones!$B1009&gt;=150,"Demorado","En Tiempo")</f>
        <v>En Tiempo</v>
      </c>
      <c r="E1009" s="25" t="s">
        <v>20</v>
      </c>
      <c r="F1009" s="25" t="s">
        <v>25</v>
      </c>
      <c r="G1009" s="26">
        <v>115</v>
      </c>
      <c r="H1009" s="25" t="s">
        <v>11</v>
      </c>
      <c r="I1009" s="27">
        <v>24032.48</v>
      </c>
      <c r="J1009" s="27">
        <v>659272</v>
      </c>
      <c r="K1009" s="27">
        <v>527417.59999999998</v>
      </c>
      <c r="L1009" s="27">
        <v>107821.92000000003</v>
      </c>
      <c r="M1009" s="25" t="s">
        <v>14</v>
      </c>
      <c r="N1009" s="28">
        <v>4.2</v>
      </c>
    </row>
    <row r="1010" spans="1:14" x14ac:dyDescent="0.25">
      <c r="A1010" s="17">
        <v>1009</v>
      </c>
      <c r="B1010" s="18">
        <v>42731</v>
      </c>
      <c r="C1010" s="18">
        <v>42909</v>
      </c>
      <c r="D1010" s="18" t="str">
        <f>IF(Operaciones!$C1010-Operaciones!$B1010&gt;=150,"Demorado","En Tiempo")</f>
        <v>Demorado</v>
      </c>
      <c r="E1010" s="19" t="s">
        <v>21</v>
      </c>
      <c r="F1010" s="19" t="s">
        <v>28</v>
      </c>
      <c r="G1010" s="20">
        <v>219</v>
      </c>
      <c r="H1010" s="19" t="s">
        <v>12</v>
      </c>
      <c r="I1010" s="21">
        <v>49876.28</v>
      </c>
      <c r="J1010" s="21">
        <v>1303217</v>
      </c>
      <c r="K1010" s="21">
        <v>1042573.6</v>
      </c>
      <c r="L1010" s="21">
        <v>210767.12000000002</v>
      </c>
      <c r="M1010" s="19" t="s">
        <v>15</v>
      </c>
      <c r="N1010" s="22">
        <v>5</v>
      </c>
    </row>
    <row r="1011" spans="1:14" x14ac:dyDescent="0.25">
      <c r="A1011" s="23">
        <v>1010</v>
      </c>
      <c r="B1011" s="24">
        <v>42731</v>
      </c>
      <c r="C1011" s="24">
        <v>43073</v>
      </c>
      <c r="D1011" s="24" t="str">
        <f>IF(Operaciones!$C1011-Operaciones!$B1011&gt;=150,"Demorado","En Tiempo")</f>
        <v>Demorado</v>
      </c>
      <c r="E1011" s="25" t="s">
        <v>22</v>
      </c>
      <c r="F1011" s="25" t="s">
        <v>13</v>
      </c>
      <c r="G1011" s="26">
        <v>206</v>
      </c>
      <c r="H1011" s="25" t="s">
        <v>12</v>
      </c>
      <c r="I1011" s="27">
        <v>36632.080000000002</v>
      </c>
      <c r="J1011" s="27">
        <v>982187</v>
      </c>
      <c r="K1011" s="27">
        <v>785749.6</v>
      </c>
      <c r="L1011" s="27">
        <v>159805.32</v>
      </c>
      <c r="M1011" s="25" t="s">
        <v>19</v>
      </c>
      <c r="N1011" s="28">
        <v>4</v>
      </c>
    </row>
    <row r="1012" spans="1:14" x14ac:dyDescent="0.25">
      <c r="A1012" s="17">
        <v>1011</v>
      </c>
      <c r="B1012" s="18">
        <v>42731</v>
      </c>
      <c r="C1012" s="18">
        <v>43092</v>
      </c>
      <c r="D1012" s="18" t="str">
        <f>IF(Operaciones!$C1012-Operaciones!$B1012&gt;=150,"Demorado","En Tiempo")</f>
        <v>Demorado</v>
      </c>
      <c r="E1012" s="19" t="s">
        <v>22</v>
      </c>
      <c r="F1012" s="19" t="s">
        <v>13</v>
      </c>
      <c r="G1012" s="20">
        <v>91</v>
      </c>
      <c r="H1012" s="19" t="s">
        <v>12</v>
      </c>
      <c r="I1012" s="21">
        <v>33473.919999999998</v>
      </c>
      <c r="J1012" s="21">
        <v>899333</v>
      </c>
      <c r="K1012" s="21">
        <v>719466.4</v>
      </c>
      <c r="L1012" s="21">
        <v>146392.68</v>
      </c>
      <c r="M1012" s="19" t="s">
        <v>18</v>
      </c>
      <c r="N1012" s="22">
        <v>4.4000000000000004</v>
      </c>
    </row>
    <row r="1013" spans="1:14" x14ac:dyDescent="0.25">
      <c r="A1013" s="23">
        <v>1012</v>
      </c>
      <c r="B1013" s="24">
        <v>42734</v>
      </c>
      <c r="C1013" s="24">
        <v>42937</v>
      </c>
      <c r="D1013" s="24" t="str">
        <f>IF(Operaciones!$C1013-Operaciones!$B1013&gt;=150,"Demorado","En Tiempo")</f>
        <v>Demorado</v>
      </c>
      <c r="E1013" s="25" t="s">
        <v>20</v>
      </c>
      <c r="F1013" s="25" t="s">
        <v>29</v>
      </c>
      <c r="G1013" s="26">
        <v>167</v>
      </c>
      <c r="H1013" s="25" t="s">
        <v>12</v>
      </c>
      <c r="I1013" s="27">
        <v>39367.839999999997</v>
      </c>
      <c r="J1013" s="27">
        <v>1044556</v>
      </c>
      <c r="K1013" s="27">
        <v>835644.8</v>
      </c>
      <c r="L1013" s="27">
        <v>169543.35999999996</v>
      </c>
      <c r="M1013" s="25" t="s">
        <v>17</v>
      </c>
      <c r="N1013" s="28">
        <v>3.7</v>
      </c>
    </row>
    <row r="1014" spans="1:14" x14ac:dyDescent="0.25">
      <c r="A1014" s="17">
        <v>1013</v>
      </c>
      <c r="B1014" s="18">
        <v>42735</v>
      </c>
      <c r="C1014" s="18">
        <v>42984</v>
      </c>
      <c r="D1014" s="18" t="str">
        <f>IF(Operaciones!$C1014-Operaciones!$B1014&gt;=150,"Demorado","En Tiempo")</f>
        <v>Demorado</v>
      </c>
      <c r="E1014" s="19" t="s">
        <v>23</v>
      </c>
      <c r="F1014" s="19" t="s">
        <v>13</v>
      </c>
      <c r="G1014" s="20">
        <v>185</v>
      </c>
      <c r="H1014" s="19" t="s">
        <v>12</v>
      </c>
      <c r="I1014" s="21">
        <v>65341.2</v>
      </c>
      <c r="J1014" s="21">
        <v>1694365</v>
      </c>
      <c r="K1014" s="21">
        <v>1355492</v>
      </c>
      <c r="L1014" s="21">
        <v>273531.8</v>
      </c>
      <c r="M1014" s="19" t="s">
        <v>15</v>
      </c>
      <c r="N1014" s="22">
        <v>3.9</v>
      </c>
    </row>
    <row r="1015" spans="1:14" x14ac:dyDescent="0.25">
      <c r="A1015" s="23">
        <v>1014</v>
      </c>
      <c r="B1015" s="24">
        <v>42735</v>
      </c>
      <c r="C1015" s="24">
        <v>43044</v>
      </c>
      <c r="D1015" s="24" t="str">
        <f>IF(Operaciones!$C1015-Operaciones!$B1015&gt;=150,"Demorado","En Tiempo")</f>
        <v>Demorado</v>
      </c>
      <c r="E1015" s="25" t="s">
        <v>20</v>
      </c>
      <c r="F1015" s="25" t="s">
        <v>26</v>
      </c>
      <c r="G1015" s="26">
        <v>141</v>
      </c>
      <c r="H1015" s="25" t="s">
        <v>12</v>
      </c>
      <c r="I1015" s="27">
        <v>57359.040000000001</v>
      </c>
      <c r="J1015" s="27">
        <v>1493711</v>
      </c>
      <c r="K1015" s="27">
        <v>1194968.8</v>
      </c>
      <c r="L1015" s="27">
        <v>241383.15999999995</v>
      </c>
      <c r="M1015" s="25" t="s">
        <v>18</v>
      </c>
      <c r="N1015" s="28">
        <v>5</v>
      </c>
    </row>
    <row r="1016" spans="1:14" x14ac:dyDescent="0.25">
      <c r="A1016" s="17">
        <v>1015</v>
      </c>
      <c r="B1016" s="18">
        <v>42735</v>
      </c>
      <c r="C1016" s="18">
        <v>43072</v>
      </c>
      <c r="D1016" s="18" t="str">
        <f>IF(Operaciones!$C1016-Operaciones!$B1016&gt;=150,"Demorado","En Tiempo")</f>
        <v>Demorado</v>
      </c>
      <c r="E1016" s="19" t="s">
        <v>22</v>
      </c>
      <c r="F1016" s="19" t="s">
        <v>28</v>
      </c>
      <c r="G1016" s="20">
        <v>162</v>
      </c>
      <c r="H1016" s="19" t="s">
        <v>12</v>
      </c>
      <c r="I1016" s="21">
        <v>59572.88</v>
      </c>
      <c r="J1016" s="21">
        <v>1544957</v>
      </c>
      <c r="K1016" s="21">
        <v>1235965.6000000001</v>
      </c>
      <c r="L1016" s="21">
        <v>249418.5199999999</v>
      </c>
      <c r="M1016" s="19" t="s">
        <v>19</v>
      </c>
      <c r="N1016" s="22">
        <v>3.6</v>
      </c>
    </row>
    <row r="1017" spans="1:14" x14ac:dyDescent="0.25">
      <c r="A1017" s="23">
        <v>1016</v>
      </c>
      <c r="B1017" s="24">
        <v>42736</v>
      </c>
      <c r="C1017" s="24">
        <v>43032</v>
      </c>
      <c r="D1017" s="24" t="str">
        <f>IF(Operaciones!$C1017-Operaciones!$B1017&gt;=150,"Demorado","En Tiempo")</f>
        <v>Demorado</v>
      </c>
      <c r="E1017" s="25" t="s">
        <v>21</v>
      </c>
      <c r="F1017" s="25" t="s">
        <v>28</v>
      </c>
      <c r="G1017" s="26">
        <v>138</v>
      </c>
      <c r="H1017" s="25" t="s">
        <v>12</v>
      </c>
      <c r="I1017" s="27">
        <v>50074.559999999998</v>
      </c>
      <c r="J1017" s="27">
        <v>1313349</v>
      </c>
      <c r="K1017" s="27">
        <v>1050679.2</v>
      </c>
      <c r="L1017" s="27">
        <v>212595.24000000005</v>
      </c>
      <c r="M1017" s="25" t="s">
        <v>18</v>
      </c>
      <c r="N1017" s="28">
        <v>4.7</v>
      </c>
    </row>
    <row r="1018" spans="1:14" x14ac:dyDescent="0.25">
      <c r="A1018" s="17">
        <v>1017</v>
      </c>
      <c r="B1018" s="18">
        <v>42736</v>
      </c>
      <c r="C1018" s="18">
        <v>43031</v>
      </c>
      <c r="D1018" s="18" t="str">
        <f>IF(Operaciones!$C1018-Operaciones!$B1018&gt;=150,"Demorado","En Tiempo")</f>
        <v>Demorado</v>
      </c>
      <c r="E1018" s="19" t="s">
        <v>23</v>
      </c>
      <c r="F1018" s="19" t="s">
        <v>28</v>
      </c>
      <c r="G1018" s="20">
        <v>210</v>
      </c>
      <c r="H1018" s="19" t="s">
        <v>12</v>
      </c>
      <c r="I1018" s="21">
        <v>83132.479999999996</v>
      </c>
      <c r="J1018" s="21">
        <v>2138347</v>
      </c>
      <c r="K1018" s="21">
        <v>1710677.6</v>
      </c>
      <c r="L1018" s="21">
        <v>344536.91999999993</v>
      </c>
      <c r="M1018" s="19" t="s">
        <v>14</v>
      </c>
      <c r="N1018" s="22">
        <v>5</v>
      </c>
    </row>
    <row r="1019" spans="1:14" x14ac:dyDescent="0.25">
      <c r="A1019" s="23">
        <v>1018</v>
      </c>
      <c r="B1019" s="24">
        <v>42736</v>
      </c>
      <c r="C1019" s="24">
        <v>42964</v>
      </c>
      <c r="D1019" s="24" t="str">
        <f>IF(Operaciones!$C1019-Operaciones!$B1019&gt;=150,"Demorado","En Tiempo")</f>
        <v>Demorado</v>
      </c>
      <c r="E1019" s="25" t="s">
        <v>23</v>
      </c>
      <c r="F1019" s="25" t="s">
        <v>24</v>
      </c>
      <c r="G1019" s="26">
        <v>265</v>
      </c>
      <c r="H1019" s="25" t="s">
        <v>12</v>
      </c>
      <c r="I1019" s="27">
        <v>53263.56</v>
      </c>
      <c r="J1019" s="27">
        <v>1396549</v>
      </c>
      <c r="K1019" s="27">
        <v>1117239.2</v>
      </c>
      <c r="L1019" s="27">
        <v>226046.24000000005</v>
      </c>
      <c r="M1019" s="25" t="s">
        <v>17</v>
      </c>
      <c r="N1019" s="28">
        <v>4.5</v>
      </c>
    </row>
    <row r="1020" spans="1:14" x14ac:dyDescent="0.25">
      <c r="A1020" s="17">
        <v>1019</v>
      </c>
      <c r="B1020" s="18">
        <v>42737</v>
      </c>
      <c r="C1020" s="18">
        <v>42971</v>
      </c>
      <c r="D1020" s="18" t="str">
        <f>IF(Operaciones!$C1020-Operaciones!$B1020&gt;=150,"Demorado","En Tiempo")</f>
        <v>Demorado</v>
      </c>
      <c r="E1020" s="19" t="s">
        <v>20</v>
      </c>
      <c r="F1020" s="19" t="s">
        <v>29</v>
      </c>
      <c r="G1020" s="20">
        <v>40</v>
      </c>
      <c r="H1020" s="19" t="s">
        <v>11</v>
      </c>
      <c r="I1020" s="21">
        <v>13845.36</v>
      </c>
      <c r="J1020" s="21">
        <v>406469</v>
      </c>
      <c r="K1020" s="21">
        <v>325175.2</v>
      </c>
      <c r="L1020" s="21">
        <v>67448.439999999988</v>
      </c>
      <c r="M1020" s="19" t="s">
        <v>17</v>
      </c>
      <c r="N1020" s="22">
        <v>4.5999999999999996</v>
      </c>
    </row>
    <row r="1021" spans="1:14" x14ac:dyDescent="0.25">
      <c r="A1021" s="23">
        <v>1020</v>
      </c>
      <c r="B1021" s="24">
        <v>42737</v>
      </c>
      <c r="C1021" s="24">
        <v>43015</v>
      </c>
      <c r="D1021" s="24" t="str">
        <f>IF(Operaciones!$C1021-Operaciones!$B1021&gt;=150,"Demorado","En Tiempo")</f>
        <v>Demorado</v>
      </c>
      <c r="E1021" s="25" t="s">
        <v>23</v>
      </c>
      <c r="F1021" s="25" t="s">
        <v>26</v>
      </c>
      <c r="G1021" s="26">
        <v>194</v>
      </c>
      <c r="H1021" s="25" t="s">
        <v>12</v>
      </c>
      <c r="I1021" s="27">
        <v>45984.2</v>
      </c>
      <c r="J1021" s="27">
        <v>1213340</v>
      </c>
      <c r="K1021" s="27">
        <v>970672</v>
      </c>
      <c r="L1021" s="27">
        <v>196683.8</v>
      </c>
      <c r="M1021" s="25" t="s">
        <v>18</v>
      </c>
      <c r="N1021" s="28">
        <v>4.2</v>
      </c>
    </row>
    <row r="1022" spans="1:14" x14ac:dyDescent="0.25">
      <c r="A1022" s="17">
        <v>1021</v>
      </c>
      <c r="B1022" s="18">
        <v>42737</v>
      </c>
      <c r="C1022" s="18">
        <v>43032</v>
      </c>
      <c r="D1022" s="18" t="str">
        <f>IF(Operaciones!$C1022-Operaciones!$B1022&gt;=150,"Demorado","En Tiempo")</f>
        <v>Demorado</v>
      </c>
      <c r="E1022" s="19" t="s">
        <v>21</v>
      </c>
      <c r="F1022" s="19" t="s">
        <v>13</v>
      </c>
      <c r="G1022" s="20">
        <v>82</v>
      </c>
      <c r="H1022" s="19" t="s">
        <v>11</v>
      </c>
      <c r="I1022" s="21">
        <v>17154.48</v>
      </c>
      <c r="J1022" s="21">
        <v>489447</v>
      </c>
      <c r="K1022" s="21">
        <v>391557.6</v>
      </c>
      <c r="L1022" s="21">
        <v>80734.920000000027</v>
      </c>
      <c r="M1022" s="19" t="s">
        <v>16</v>
      </c>
      <c r="N1022" s="22">
        <v>4.0999999999999996</v>
      </c>
    </row>
    <row r="1023" spans="1:14" x14ac:dyDescent="0.25">
      <c r="A1023" s="23">
        <v>1022</v>
      </c>
      <c r="B1023" s="24">
        <v>42738</v>
      </c>
      <c r="C1023" s="24">
        <v>43049</v>
      </c>
      <c r="D1023" s="24" t="str">
        <f>IF(Operaciones!$C1023-Operaciones!$B1023&gt;=150,"Demorado","En Tiempo")</f>
        <v>Demorado</v>
      </c>
      <c r="E1023" s="25" t="s">
        <v>21</v>
      </c>
      <c r="F1023" s="25" t="s">
        <v>24</v>
      </c>
      <c r="G1023" s="26">
        <v>233</v>
      </c>
      <c r="H1023" s="25" t="s">
        <v>12</v>
      </c>
      <c r="I1023" s="27">
        <v>45995.12</v>
      </c>
      <c r="J1023" s="27">
        <v>1214138</v>
      </c>
      <c r="K1023" s="27">
        <v>971310.4</v>
      </c>
      <c r="L1023" s="27">
        <v>196832.47999999998</v>
      </c>
      <c r="M1023" s="25" t="s">
        <v>16</v>
      </c>
      <c r="N1023" s="28">
        <v>4.5999999999999996</v>
      </c>
    </row>
    <row r="1024" spans="1:14" x14ac:dyDescent="0.25">
      <c r="A1024" s="17">
        <v>1023</v>
      </c>
      <c r="B1024" s="18">
        <v>42738</v>
      </c>
      <c r="C1024" s="18">
        <v>43024</v>
      </c>
      <c r="D1024" s="18" t="str">
        <f>IF(Operaciones!$C1024-Operaciones!$B1024&gt;=150,"Demorado","En Tiempo")</f>
        <v>Demorado</v>
      </c>
      <c r="E1024" s="19" t="s">
        <v>22</v>
      </c>
      <c r="F1024" s="19" t="s">
        <v>27</v>
      </c>
      <c r="G1024" s="20">
        <v>100</v>
      </c>
      <c r="H1024" s="19" t="s">
        <v>12</v>
      </c>
      <c r="I1024" s="21">
        <v>34460.199999999997</v>
      </c>
      <c r="J1024" s="21">
        <v>926465</v>
      </c>
      <c r="K1024" s="21">
        <v>741172</v>
      </c>
      <c r="L1024" s="21">
        <v>150832.79999999999</v>
      </c>
      <c r="M1024" s="19" t="s">
        <v>15</v>
      </c>
      <c r="N1024" s="22">
        <v>4.0999999999999996</v>
      </c>
    </row>
    <row r="1025" spans="1:14" x14ac:dyDescent="0.25">
      <c r="A1025" s="23">
        <v>1024</v>
      </c>
      <c r="B1025" s="24">
        <v>42738</v>
      </c>
      <c r="C1025" s="24">
        <v>43058</v>
      </c>
      <c r="D1025" s="24" t="str">
        <f>IF(Operaciones!$C1025-Operaciones!$B1025&gt;=150,"Demorado","En Tiempo")</f>
        <v>Demorado</v>
      </c>
      <c r="E1025" s="25" t="s">
        <v>21</v>
      </c>
      <c r="F1025" s="25" t="s">
        <v>26</v>
      </c>
      <c r="G1025" s="26">
        <v>167</v>
      </c>
      <c r="H1025" s="25" t="s">
        <v>12</v>
      </c>
      <c r="I1025" s="27">
        <v>63952.959999999999</v>
      </c>
      <c r="J1025" s="27">
        <v>1651909</v>
      </c>
      <c r="K1025" s="27">
        <v>1321527.2</v>
      </c>
      <c r="L1025" s="27">
        <v>266428.84000000003</v>
      </c>
      <c r="M1025" s="25" t="s">
        <v>14</v>
      </c>
      <c r="N1025" s="28">
        <v>4.9000000000000004</v>
      </c>
    </row>
    <row r="1026" spans="1:14" x14ac:dyDescent="0.25">
      <c r="A1026" s="17">
        <v>1025</v>
      </c>
      <c r="B1026" s="18">
        <v>42739</v>
      </c>
      <c r="C1026" s="18">
        <v>42862</v>
      </c>
      <c r="D1026" s="18" t="str">
        <f>IF(Operaciones!$C1026-Operaciones!$B1026&gt;=150,"Demorado","En Tiempo")</f>
        <v>En Tiempo</v>
      </c>
      <c r="E1026" s="19" t="s">
        <v>20</v>
      </c>
      <c r="F1026" s="19" t="s">
        <v>26</v>
      </c>
      <c r="G1026" s="20">
        <v>210</v>
      </c>
      <c r="H1026" s="19" t="s">
        <v>12</v>
      </c>
      <c r="I1026" s="21">
        <v>80198.960000000006</v>
      </c>
      <c r="J1026" s="21">
        <v>2059109</v>
      </c>
      <c r="K1026" s="21">
        <v>1647287.2</v>
      </c>
      <c r="L1026" s="21">
        <v>331622.84000000003</v>
      </c>
      <c r="M1026" s="19" t="s">
        <v>17</v>
      </c>
      <c r="N1026" s="22">
        <v>4.4000000000000004</v>
      </c>
    </row>
    <row r="1027" spans="1:14" x14ac:dyDescent="0.25">
      <c r="A1027" s="23">
        <v>1026</v>
      </c>
      <c r="B1027" s="24">
        <v>42739</v>
      </c>
      <c r="C1027" s="24">
        <v>42926</v>
      </c>
      <c r="D1027" s="24" t="str">
        <f>IF(Operaciones!$C1027-Operaciones!$B1027&gt;=150,"Demorado","En Tiempo")</f>
        <v>Demorado</v>
      </c>
      <c r="E1027" s="25" t="s">
        <v>22</v>
      </c>
      <c r="F1027" s="25" t="s">
        <v>29</v>
      </c>
      <c r="G1027" s="26">
        <v>203</v>
      </c>
      <c r="H1027" s="25" t="s">
        <v>12</v>
      </c>
      <c r="I1027" s="27">
        <v>48250.48</v>
      </c>
      <c r="J1027" s="27">
        <v>1267747</v>
      </c>
      <c r="K1027" s="27">
        <v>1014197.6</v>
      </c>
      <c r="L1027" s="27">
        <v>205298.92</v>
      </c>
      <c r="M1027" s="25" t="s">
        <v>19</v>
      </c>
      <c r="N1027" s="28">
        <v>4.5</v>
      </c>
    </row>
    <row r="1028" spans="1:14" x14ac:dyDescent="0.25">
      <c r="A1028" s="17">
        <v>1027</v>
      </c>
      <c r="B1028" s="18">
        <v>42739</v>
      </c>
      <c r="C1028" s="18">
        <v>43045</v>
      </c>
      <c r="D1028" s="18" t="str">
        <f>IF(Operaciones!$C1028-Operaciones!$B1028&gt;=150,"Demorado","En Tiempo")</f>
        <v>Demorado</v>
      </c>
      <c r="E1028" s="19" t="s">
        <v>22</v>
      </c>
      <c r="F1028" s="19" t="s">
        <v>24</v>
      </c>
      <c r="G1028" s="20">
        <v>75</v>
      </c>
      <c r="H1028" s="19" t="s">
        <v>11</v>
      </c>
      <c r="I1028" s="21">
        <v>13082.88</v>
      </c>
      <c r="J1028" s="21">
        <v>389457</v>
      </c>
      <c r="K1028" s="21">
        <v>311565.59999999998</v>
      </c>
      <c r="L1028" s="21">
        <v>64808.520000000026</v>
      </c>
      <c r="M1028" s="19" t="s">
        <v>16</v>
      </c>
      <c r="N1028" s="22">
        <v>3.9</v>
      </c>
    </row>
    <row r="1029" spans="1:14" x14ac:dyDescent="0.25">
      <c r="A1029" s="23">
        <v>1028</v>
      </c>
      <c r="B1029" s="24">
        <v>42740</v>
      </c>
      <c r="C1029" s="24">
        <v>43064</v>
      </c>
      <c r="D1029" s="24" t="str">
        <f>IF(Operaciones!$C1029-Operaciones!$B1029&gt;=150,"Demorado","En Tiempo")</f>
        <v>Demorado</v>
      </c>
      <c r="E1029" s="25" t="s">
        <v>20</v>
      </c>
      <c r="F1029" s="25" t="s">
        <v>26</v>
      </c>
      <c r="G1029" s="26">
        <v>78</v>
      </c>
      <c r="H1029" s="25" t="s">
        <v>11</v>
      </c>
      <c r="I1029" s="27">
        <v>23439.64</v>
      </c>
      <c r="J1029" s="27">
        <v>646901</v>
      </c>
      <c r="K1029" s="27">
        <v>517520.8</v>
      </c>
      <c r="L1029" s="27">
        <v>105940.56000000001</v>
      </c>
      <c r="M1029" s="25" t="s">
        <v>16</v>
      </c>
      <c r="N1029" s="28">
        <v>4.9000000000000004</v>
      </c>
    </row>
    <row r="1030" spans="1:14" x14ac:dyDescent="0.25">
      <c r="A1030" s="17">
        <v>1029</v>
      </c>
      <c r="B1030" s="18">
        <v>42740</v>
      </c>
      <c r="C1030" s="18">
        <v>42941</v>
      </c>
      <c r="D1030" s="18" t="str">
        <f>IF(Operaciones!$C1030-Operaciones!$B1030&gt;=150,"Demorado","En Tiempo")</f>
        <v>Demorado</v>
      </c>
      <c r="E1030" s="19" t="s">
        <v>23</v>
      </c>
      <c r="F1030" s="19" t="s">
        <v>26</v>
      </c>
      <c r="G1030" s="20">
        <v>264</v>
      </c>
      <c r="H1030" s="19" t="s">
        <v>12</v>
      </c>
      <c r="I1030" s="21">
        <v>42459.24</v>
      </c>
      <c r="J1030" s="21">
        <v>1125666</v>
      </c>
      <c r="K1030" s="21">
        <v>900532.8</v>
      </c>
      <c r="L1030" s="21">
        <v>182673.95999999996</v>
      </c>
      <c r="M1030" s="19" t="s">
        <v>16</v>
      </c>
      <c r="N1030" s="22">
        <v>4.3</v>
      </c>
    </row>
    <row r="1031" spans="1:14" x14ac:dyDescent="0.25">
      <c r="A1031" s="23">
        <v>1030</v>
      </c>
      <c r="B1031" s="24">
        <v>42740</v>
      </c>
      <c r="C1031" s="24">
        <v>43081</v>
      </c>
      <c r="D1031" s="24" t="str">
        <f>IF(Operaciones!$C1031-Operaciones!$B1031&gt;=150,"Demorado","En Tiempo")</f>
        <v>Demorado</v>
      </c>
      <c r="E1031" s="25" t="s">
        <v>21</v>
      </c>
      <c r="F1031" s="25" t="s">
        <v>24</v>
      </c>
      <c r="G1031" s="26">
        <v>216</v>
      </c>
      <c r="H1031" s="25" t="s">
        <v>12</v>
      </c>
      <c r="I1031" s="27">
        <v>46876.2</v>
      </c>
      <c r="J1031" s="27">
        <v>1230990</v>
      </c>
      <c r="K1031" s="27">
        <v>984792</v>
      </c>
      <c r="L1031" s="27">
        <v>199321.8</v>
      </c>
      <c r="M1031" s="25" t="s">
        <v>18</v>
      </c>
      <c r="N1031" s="28">
        <v>4.5999999999999996</v>
      </c>
    </row>
    <row r="1032" spans="1:14" x14ac:dyDescent="0.25">
      <c r="A1032" s="17">
        <v>1031</v>
      </c>
      <c r="B1032" s="18">
        <v>42740</v>
      </c>
      <c r="C1032" s="18">
        <v>42955</v>
      </c>
      <c r="D1032" s="18" t="str">
        <f>IF(Operaciones!$C1032-Operaciones!$B1032&gt;=150,"Demorado","En Tiempo")</f>
        <v>Demorado</v>
      </c>
      <c r="E1032" s="19" t="s">
        <v>22</v>
      </c>
      <c r="F1032" s="19" t="s">
        <v>27</v>
      </c>
      <c r="G1032" s="20">
        <v>138</v>
      </c>
      <c r="H1032" s="19" t="s">
        <v>12</v>
      </c>
      <c r="I1032" s="21">
        <v>43443.08</v>
      </c>
      <c r="J1032" s="21">
        <v>1143162</v>
      </c>
      <c r="K1032" s="21">
        <v>914529.6</v>
      </c>
      <c r="L1032" s="21">
        <v>185189.32</v>
      </c>
      <c r="M1032" s="19" t="s">
        <v>18</v>
      </c>
      <c r="N1032" s="22">
        <v>4.2</v>
      </c>
    </row>
    <row r="1033" spans="1:14" x14ac:dyDescent="0.25">
      <c r="A1033" s="23">
        <v>1032</v>
      </c>
      <c r="B1033" s="24">
        <v>42741</v>
      </c>
      <c r="C1033" s="24">
        <v>43068</v>
      </c>
      <c r="D1033" s="24" t="str">
        <f>IF(Operaciones!$C1033-Operaciones!$B1033&gt;=150,"Demorado","En Tiempo")</f>
        <v>Demorado</v>
      </c>
      <c r="E1033" s="25" t="s">
        <v>20</v>
      </c>
      <c r="F1033" s="25" t="s">
        <v>29</v>
      </c>
      <c r="G1033" s="26">
        <v>164</v>
      </c>
      <c r="H1033" s="25" t="s">
        <v>12</v>
      </c>
      <c r="I1033" s="27">
        <v>49432</v>
      </c>
      <c r="J1033" s="27">
        <v>1298735</v>
      </c>
      <c r="K1033" s="27">
        <v>1038988</v>
      </c>
      <c r="L1033" s="27">
        <v>210315</v>
      </c>
      <c r="M1033" s="25" t="s">
        <v>19</v>
      </c>
      <c r="N1033" s="28">
        <v>4.3</v>
      </c>
    </row>
    <row r="1034" spans="1:14" x14ac:dyDescent="0.25">
      <c r="A1034" s="17">
        <v>1033</v>
      </c>
      <c r="B1034" s="18">
        <v>42741</v>
      </c>
      <c r="C1034" s="18">
        <v>42893</v>
      </c>
      <c r="D1034" s="18" t="str">
        <f>IF(Operaciones!$C1034-Operaciones!$B1034&gt;=150,"Demorado","En Tiempo")</f>
        <v>Demorado</v>
      </c>
      <c r="E1034" s="19" t="s">
        <v>21</v>
      </c>
      <c r="F1034" s="19" t="s">
        <v>25</v>
      </c>
      <c r="G1034" s="20">
        <v>168</v>
      </c>
      <c r="H1034" s="19" t="s">
        <v>12</v>
      </c>
      <c r="I1034" s="21">
        <v>48851.88</v>
      </c>
      <c r="J1034" s="21">
        <v>1273157</v>
      </c>
      <c r="K1034" s="21">
        <v>1018525.6</v>
      </c>
      <c r="L1034" s="21">
        <v>205779.52000000002</v>
      </c>
      <c r="M1034" s="19" t="s">
        <v>19</v>
      </c>
      <c r="N1034" s="22">
        <v>4.5</v>
      </c>
    </row>
    <row r="1035" spans="1:14" x14ac:dyDescent="0.25">
      <c r="A1035" s="23">
        <v>1034</v>
      </c>
      <c r="B1035" s="24">
        <v>42741</v>
      </c>
      <c r="C1035" s="24">
        <v>42923</v>
      </c>
      <c r="D1035" s="24" t="str">
        <f>IF(Operaciones!$C1035-Operaciones!$B1035&gt;=150,"Demorado","En Tiempo")</f>
        <v>Demorado</v>
      </c>
      <c r="E1035" s="25" t="s">
        <v>22</v>
      </c>
      <c r="F1035" s="25" t="s">
        <v>25</v>
      </c>
      <c r="G1035" s="26">
        <v>150</v>
      </c>
      <c r="H1035" s="25" t="s">
        <v>12</v>
      </c>
      <c r="I1035" s="27">
        <v>35883.199999999997</v>
      </c>
      <c r="J1035" s="27">
        <v>959840</v>
      </c>
      <c r="K1035" s="27">
        <v>767872</v>
      </c>
      <c r="L1035" s="27">
        <v>156084.79999999999</v>
      </c>
      <c r="M1035" s="25" t="s">
        <v>19</v>
      </c>
      <c r="N1035" s="28">
        <v>4</v>
      </c>
    </row>
    <row r="1036" spans="1:14" x14ac:dyDescent="0.25">
      <c r="A1036" s="17">
        <v>1035</v>
      </c>
      <c r="B1036" s="18">
        <v>42742</v>
      </c>
      <c r="C1036" s="18">
        <v>43058</v>
      </c>
      <c r="D1036" s="18" t="str">
        <f>IF(Operaciones!$C1036-Operaciones!$B1036&gt;=150,"Demorado","En Tiempo")</f>
        <v>Demorado</v>
      </c>
      <c r="E1036" s="19" t="s">
        <v>20</v>
      </c>
      <c r="F1036" s="19" t="s">
        <v>24</v>
      </c>
      <c r="G1036" s="20">
        <v>245</v>
      </c>
      <c r="H1036" s="19" t="s">
        <v>12</v>
      </c>
      <c r="I1036" s="21">
        <v>94867.520000000004</v>
      </c>
      <c r="J1036" s="21">
        <v>2435273</v>
      </c>
      <c r="K1036" s="21">
        <v>1948218.4</v>
      </c>
      <c r="L1036" s="21">
        <v>392187.08000000007</v>
      </c>
      <c r="M1036" s="19" t="s">
        <v>17</v>
      </c>
      <c r="N1036" s="22">
        <v>4.8</v>
      </c>
    </row>
    <row r="1037" spans="1:14" x14ac:dyDescent="0.25">
      <c r="A1037" s="23">
        <v>1036</v>
      </c>
      <c r="B1037" s="24">
        <v>42742</v>
      </c>
      <c r="C1037" s="24">
        <v>42978</v>
      </c>
      <c r="D1037" s="24" t="str">
        <f>IF(Operaciones!$C1037-Operaciones!$B1037&gt;=150,"Demorado","En Tiempo")</f>
        <v>Demorado</v>
      </c>
      <c r="E1037" s="25" t="s">
        <v>21</v>
      </c>
      <c r="F1037" s="25" t="s">
        <v>27</v>
      </c>
      <c r="G1037" s="26">
        <v>174</v>
      </c>
      <c r="H1037" s="25" t="s">
        <v>12</v>
      </c>
      <c r="I1037" s="27">
        <v>64799.4</v>
      </c>
      <c r="J1037" s="27">
        <v>1673045</v>
      </c>
      <c r="K1037" s="27">
        <v>1338436</v>
      </c>
      <c r="L1037" s="27">
        <v>269809.59999999998</v>
      </c>
      <c r="M1037" s="25" t="s">
        <v>19</v>
      </c>
      <c r="N1037" s="28">
        <v>4</v>
      </c>
    </row>
    <row r="1038" spans="1:14" x14ac:dyDescent="0.25">
      <c r="A1038" s="17">
        <v>1037</v>
      </c>
      <c r="B1038" s="18">
        <v>42743</v>
      </c>
      <c r="C1038" s="18">
        <v>43081</v>
      </c>
      <c r="D1038" s="18" t="str">
        <f>IF(Operaciones!$C1038-Operaciones!$B1038&gt;=150,"Demorado","En Tiempo")</f>
        <v>Demorado</v>
      </c>
      <c r="E1038" s="19" t="s">
        <v>20</v>
      </c>
      <c r="F1038" s="19" t="s">
        <v>27</v>
      </c>
      <c r="G1038" s="20">
        <v>267</v>
      </c>
      <c r="H1038" s="19" t="s">
        <v>12</v>
      </c>
      <c r="I1038" s="21">
        <v>99215.92</v>
      </c>
      <c r="J1038" s="21">
        <v>2533208</v>
      </c>
      <c r="K1038" s="21">
        <v>2026566.4</v>
      </c>
      <c r="L1038" s="21">
        <v>407425.68000000011</v>
      </c>
      <c r="M1038" s="19" t="s">
        <v>17</v>
      </c>
      <c r="N1038" s="22">
        <v>4.8</v>
      </c>
    </row>
    <row r="1039" spans="1:14" x14ac:dyDescent="0.25">
      <c r="A1039" s="23">
        <v>1038</v>
      </c>
      <c r="B1039" s="24">
        <v>42743</v>
      </c>
      <c r="C1039" s="24">
        <v>42834</v>
      </c>
      <c r="D1039" s="24" t="str">
        <f>IF(Operaciones!$C1039-Operaciones!$B1039&gt;=150,"Demorado","En Tiempo")</f>
        <v>En Tiempo</v>
      </c>
      <c r="E1039" s="25" t="s">
        <v>21</v>
      </c>
      <c r="F1039" s="25" t="s">
        <v>26</v>
      </c>
      <c r="G1039" s="26">
        <v>53</v>
      </c>
      <c r="H1039" s="25" t="s">
        <v>11</v>
      </c>
      <c r="I1039" s="27">
        <v>12042.04</v>
      </c>
      <c r="J1039" s="27">
        <v>361811</v>
      </c>
      <c r="K1039" s="27">
        <v>289448.8</v>
      </c>
      <c r="L1039" s="27">
        <v>60320.160000000011</v>
      </c>
      <c r="M1039" s="25" t="s">
        <v>14</v>
      </c>
      <c r="N1039" s="28">
        <v>4.2</v>
      </c>
    </row>
    <row r="1040" spans="1:14" x14ac:dyDescent="0.25">
      <c r="A1040" s="17">
        <v>1039</v>
      </c>
      <c r="B1040" s="18">
        <v>42744</v>
      </c>
      <c r="C1040" s="18">
        <v>43036</v>
      </c>
      <c r="D1040" s="18" t="str">
        <f>IF(Operaciones!$C1040-Operaciones!$B1040&gt;=150,"Demorado","En Tiempo")</f>
        <v>Demorado</v>
      </c>
      <c r="E1040" s="19" t="s">
        <v>22</v>
      </c>
      <c r="F1040" s="19" t="s">
        <v>26</v>
      </c>
      <c r="G1040" s="20">
        <v>260</v>
      </c>
      <c r="H1040" s="19" t="s">
        <v>12</v>
      </c>
      <c r="I1040" s="21">
        <v>56779.6</v>
      </c>
      <c r="J1040" s="21">
        <v>1477925</v>
      </c>
      <c r="K1040" s="21">
        <v>1182340</v>
      </c>
      <c r="L1040" s="21">
        <v>238805.4</v>
      </c>
      <c r="M1040" s="19" t="s">
        <v>15</v>
      </c>
      <c r="N1040" s="22">
        <v>4.5</v>
      </c>
    </row>
    <row r="1041" spans="1:14" x14ac:dyDescent="0.25">
      <c r="A1041" s="23">
        <v>1040</v>
      </c>
      <c r="B1041" s="24">
        <v>42744</v>
      </c>
      <c r="C1041" s="24">
        <v>42994</v>
      </c>
      <c r="D1041" s="24" t="str">
        <f>IF(Operaciones!$C1041-Operaciones!$B1041&gt;=150,"Demorado","En Tiempo")</f>
        <v>Demorado</v>
      </c>
      <c r="E1041" s="25" t="s">
        <v>21</v>
      </c>
      <c r="F1041" s="25" t="s">
        <v>25</v>
      </c>
      <c r="G1041" s="26">
        <v>159</v>
      </c>
      <c r="H1041" s="25" t="s">
        <v>12</v>
      </c>
      <c r="I1041" s="27">
        <v>52028.6</v>
      </c>
      <c r="J1041" s="27">
        <v>1351925</v>
      </c>
      <c r="K1041" s="27">
        <v>1081540</v>
      </c>
      <c r="L1041" s="27">
        <v>218356.4</v>
      </c>
      <c r="M1041" s="25" t="s">
        <v>17</v>
      </c>
      <c r="N1041" s="28">
        <v>4</v>
      </c>
    </row>
    <row r="1042" spans="1:14" x14ac:dyDescent="0.25">
      <c r="A1042" s="17">
        <v>1041</v>
      </c>
      <c r="B1042" s="18">
        <v>42744</v>
      </c>
      <c r="C1042" s="18">
        <v>42973</v>
      </c>
      <c r="D1042" s="18" t="str">
        <f>IF(Operaciones!$C1042-Operaciones!$B1042&gt;=150,"Demorado","En Tiempo")</f>
        <v>Demorado</v>
      </c>
      <c r="E1042" s="19" t="s">
        <v>22</v>
      </c>
      <c r="F1042" s="19" t="s">
        <v>27</v>
      </c>
      <c r="G1042" s="20">
        <v>279</v>
      </c>
      <c r="H1042" s="19" t="s">
        <v>12</v>
      </c>
      <c r="I1042" s="21">
        <v>68098.080000000002</v>
      </c>
      <c r="J1042" s="21">
        <v>1768787</v>
      </c>
      <c r="K1042" s="21">
        <v>1415029.6</v>
      </c>
      <c r="L1042" s="21">
        <v>285659.31999999989</v>
      </c>
      <c r="M1042" s="19" t="s">
        <v>16</v>
      </c>
      <c r="N1042" s="22">
        <v>4</v>
      </c>
    </row>
    <row r="1043" spans="1:14" x14ac:dyDescent="0.25">
      <c r="A1043" s="23">
        <v>1042</v>
      </c>
      <c r="B1043" s="24">
        <v>42745</v>
      </c>
      <c r="C1043" s="24">
        <v>43076</v>
      </c>
      <c r="D1043" s="24" t="str">
        <f>IF(Operaciones!$C1043-Operaciones!$B1043&gt;=150,"Demorado","En Tiempo")</f>
        <v>Demorado</v>
      </c>
      <c r="E1043" s="25" t="s">
        <v>20</v>
      </c>
      <c r="F1043" s="25" t="s">
        <v>13</v>
      </c>
      <c r="G1043" s="26">
        <v>84</v>
      </c>
      <c r="H1043" s="25" t="s">
        <v>11</v>
      </c>
      <c r="I1043" s="27">
        <v>14225.4</v>
      </c>
      <c r="J1043" s="27">
        <v>410795</v>
      </c>
      <c r="K1043" s="27">
        <v>328636</v>
      </c>
      <c r="L1043" s="27">
        <v>67933.600000000006</v>
      </c>
      <c r="M1043" s="25" t="s">
        <v>18</v>
      </c>
      <c r="N1043" s="28">
        <v>3.6</v>
      </c>
    </row>
    <row r="1044" spans="1:14" x14ac:dyDescent="0.25">
      <c r="A1044" s="17">
        <v>1043</v>
      </c>
      <c r="B1044" s="18">
        <v>42746</v>
      </c>
      <c r="C1044" s="18">
        <v>42905</v>
      </c>
      <c r="D1044" s="18" t="str">
        <f>IF(Operaciones!$C1044-Operaciones!$B1044&gt;=150,"Demorado","En Tiempo")</f>
        <v>Demorado</v>
      </c>
      <c r="E1044" s="19" t="s">
        <v>20</v>
      </c>
      <c r="F1044" s="19" t="s">
        <v>28</v>
      </c>
      <c r="G1044" s="20">
        <v>183</v>
      </c>
      <c r="H1044" s="19" t="s">
        <v>12</v>
      </c>
      <c r="I1044" s="21">
        <v>72741.16</v>
      </c>
      <c r="J1044" s="21">
        <v>1880489</v>
      </c>
      <c r="K1044" s="21">
        <v>1504391.2</v>
      </c>
      <c r="L1044" s="21">
        <v>303356.64</v>
      </c>
      <c r="M1044" s="19" t="s">
        <v>15</v>
      </c>
      <c r="N1044" s="22">
        <v>3.6</v>
      </c>
    </row>
    <row r="1045" spans="1:14" x14ac:dyDescent="0.25">
      <c r="A1045" s="23">
        <v>1044</v>
      </c>
      <c r="B1045" s="24">
        <v>42746</v>
      </c>
      <c r="C1045" s="24">
        <v>43080</v>
      </c>
      <c r="D1045" s="24" t="str">
        <f>IF(Operaciones!$C1045-Operaciones!$B1045&gt;=150,"Demorado","En Tiempo")</f>
        <v>Demorado</v>
      </c>
      <c r="E1045" s="25" t="s">
        <v>22</v>
      </c>
      <c r="F1045" s="25" t="s">
        <v>27</v>
      </c>
      <c r="G1045" s="26">
        <v>212</v>
      </c>
      <c r="H1045" s="25" t="s">
        <v>12</v>
      </c>
      <c r="I1045" s="27">
        <v>63356.84</v>
      </c>
      <c r="J1045" s="27">
        <v>1639681</v>
      </c>
      <c r="K1045" s="27">
        <v>1311744.8</v>
      </c>
      <c r="L1045" s="27">
        <v>264579.36</v>
      </c>
      <c r="M1045" s="25" t="s">
        <v>16</v>
      </c>
      <c r="N1045" s="28">
        <v>4.8</v>
      </c>
    </row>
    <row r="1046" spans="1:14" x14ac:dyDescent="0.25">
      <c r="A1046" s="17">
        <v>1045</v>
      </c>
      <c r="B1046" s="18">
        <v>42746</v>
      </c>
      <c r="C1046" s="18">
        <v>43017</v>
      </c>
      <c r="D1046" s="18" t="str">
        <f>IF(Operaciones!$C1046-Operaciones!$B1046&gt;=150,"Demorado","En Tiempo")</f>
        <v>Demorado</v>
      </c>
      <c r="E1046" s="19" t="s">
        <v>21</v>
      </c>
      <c r="F1046" s="19" t="s">
        <v>28</v>
      </c>
      <c r="G1046" s="20">
        <v>255</v>
      </c>
      <c r="H1046" s="19" t="s">
        <v>12</v>
      </c>
      <c r="I1046" s="21">
        <v>94971.8</v>
      </c>
      <c r="J1046" s="21">
        <v>2439405</v>
      </c>
      <c r="K1046" s="21">
        <v>1951524</v>
      </c>
      <c r="L1046" s="21">
        <v>392909.2</v>
      </c>
      <c r="M1046" s="19" t="s">
        <v>16</v>
      </c>
      <c r="N1046" s="22">
        <v>3.8</v>
      </c>
    </row>
    <row r="1047" spans="1:14" x14ac:dyDescent="0.25">
      <c r="A1047" s="23">
        <v>1046</v>
      </c>
      <c r="B1047" s="24">
        <v>42746</v>
      </c>
      <c r="C1047" s="24">
        <v>42982</v>
      </c>
      <c r="D1047" s="24" t="str">
        <f>IF(Operaciones!$C1047-Operaciones!$B1047&gt;=150,"Demorado","En Tiempo")</f>
        <v>Demorado</v>
      </c>
      <c r="E1047" s="25" t="s">
        <v>22</v>
      </c>
      <c r="F1047" s="25" t="s">
        <v>13</v>
      </c>
      <c r="G1047" s="26">
        <v>233</v>
      </c>
      <c r="H1047" s="25" t="s">
        <v>12</v>
      </c>
      <c r="I1047" s="27">
        <v>71936.2</v>
      </c>
      <c r="J1047" s="27">
        <v>1859765</v>
      </c>
      <c r="K1047" s="27">
        <v>1487812</v>
      </c>
      <c r="L1047" s="27">
        <v>300016.8</v>
      </c>
      <c r="M1047" s="25" t="s">
        <v>19</v>
      </c>
      <c r="N1047" s="28">
        <v>4.8</v>
      </c>
    </row>
    <row r="1048" spans="1:14" x14ac:dyDescent="0.25">
      <c r="A1048" s="17">
        <v>1047</v>
      </c>
      <c r="B1048" s="18">
        <v>42746</v>
      </c>
      <c r="C1048" s="18">
        <v>43066</v>
      </c>
      <c r="D1048" s="18" t="str">
        <f>IF(Operaciones!$C1048-Operaciones!$B1048&gt;=150,"Demorado","En Tiempo")</f>
        <v>Demorado</v>
      </c>
      <c r="E1048" s="19" t="s">
        <v>20</v>
      </c>
      <c r="F1048" s="19" t="s">
        <v>26</v>
      </c>
      <c r="G1048" s="20">
        <v>154</v>
      </c>
      <c r="H1048" s="19" t="s">
        <v>12</v>
      </c>
      <c r="I1048" s="21">
        <v>37106.720000000001</v>
      </c>
      <c r="J1048" s="21">
        <v>986178</v>
      </c>
      <c r="K1048" s="21">
        <v>788942.4</v>
      </c>
      <c r="L1048" s="21">
        <v>160128.87999999998</v>
      </c>
      <c r="M1048" s="19" t="s">
        <v>17</v>
      </c>
      <c r="N1048" s="22">
        <v>4.3</v>
      </c>
    </row>
    <row r="1049" spans="1:14" x14ac:dyDescent="0.25">
      <c r="A1049" s="23">
        <v>1048</v>
      </c>
      <c r="B1049" s="24">
        <v>42747</v>
      </c>
      <c r="C1049" s="24">
        <v>43003</v>
      </c>
      <c r="D1049" s="24" t="str">
        <f>IF(Operaciones!$C1049-Operaciones!$B1049&gt;=150,"Demorado","En Tiempo")</f>
        <v>Demorado</v>
      </c>
      <c r="E1049" s="25" t="s">
        <v>21</v>
      </c>
      <c r="F1049" s="25" t="s">
        <v>13</v>
      </c>
      <c r="G1049" s="26">
        <v>275</v>
      </c>
      <c r="H1049" s="25" t="s">
        <v>12</v>
      </c>
      <c r="I1049" s="27">
        <v>93875.88</v>
      </c>
      <c r="J1049" s="27">
        <v>2399057</v>
      </c>
      <c r="K1049" s="27">
        <v>1919245.6</v>
      </c>
      <c r="L1049" s="27">
        <v>385935.5199999999</v>
      </c>
      <c r="M1049" s="25" t="s">
        <v>19</v>
      </c>
      <c r="N1049" s="28">
        <v>5</v>
      </c>
    </row>
    <row r="1050" spans="1:14" x14ac:dyDescent="0.25">
      <c r="A1050" s="17">
        <v>1049</v>
      </c>
      <c r="B1050" s="18">
        <v>42747</v>
      </c>
      <c r="C1050" s="18">
        <v>42846</v>
      </c>
      <c r="D1050" s="18" t="str">
        <f>IF(Operaciones!$C1050-Operaciones!$B1050&gt;=150,"Demorado","En Tiempo")</f>
        <v>En Tiempo</v>
      </c>
      <c r="E1050" s="19" t="s">
        <v>22</v>
      </c>
      <c r="F1050" s="19" t="s">
        <v>29</v>
      </c>
      <c r="G1050" s="20">
        <v>68</v>
      </c>
      <c r="H1050" s="19" t="s">
        <v>11</v>
      </c>
      <c r="I1050" s="21">
        <v>25716.48</v>
      </c>
      <c r="J1050" s="21">
        <v>709472</v>
      </c>
      <c r="K1050" s="21">
        <v>567577.59999999998</v>
      </c>
      <c r="L1050" s="21">
        <v>116177.92000000003</v>
      </c>
      <c r="M1050" s="19" t="s">
        <v>16</v>
      </c>
      <c r="N1050" s="22">
        <v>4.9000000000000004</v>
      </c>
    </row>
    <row r="1051" spans="1:14" x14ac:dyDescent="0.25">
      <c r="A1051" s="23">
        <v>1050</v>
      </c>
      <c r="B1051" s="24">
        <v>42747</v>
      </c>
      <c r="C1051" s="24">
        <v>42994</v>
      </c>
      <c r="D1051" s="24" t="str">
        <f>IF(Operaciones!$C1051-Operaciones!$B1051&gt;=150,"Demorado","En Tiempo")</f>
        <v>Demorado</v>
      </c>
      <c r="E1051" s="25" t="s">
        <v>20</v>
      </c>
      <c r="F1051" s="25" t="s">
        <v>25</v>
      </c>
      <c r="G1051" s="26">
        <v>114</v>
      </c>
      <c r="H1051" s="25" t="s">
        <v>11</v>
      </c>
      <c r="I1051" s="27">
        <v>27259.200000000001</v>
      </c>
      <c r="J1051" s="27">
        <v>740165</v>
      </c>
      <c r="K1051" s="27">
        <v>592132</v>
      </c>
      <c r="L1051" s="27">
        <v>120773.8</v>
      </c>
      <c r="M1051" s="25" t="s">
        <v>14</v>
      </c>
      <c r="N1051" s="28">
        <v>4.5</v>
      </c>
    </row>
    <row r="1052" spans="1:14" x14ac:dyDescent="0.25">
      <c r="A1052" s="17">
        <v>1051</v>
      </c>
      <c r="B1052" s="18">
        <v>42747</v>
      </c>
      <c r="C1052" s="18">
        <v>43016</v>
      </c>
      <c r="D1052" s="18" t="str">
        <f>IF(Operaciones!$C1052-Operaciones!$B1052&gt;=150,"Demorado","En Tiempo")</f>
        <v>Demorado</v>
      </c>
      <c r="E1052" s="19" t="s">
        <v>23</v>
      </c>
      <c r="F1052" s="19" t="s">
        <v>13</v>
      </c>
      <c r="G1052" s="20">
        <v>243</v>
      </c>
      <c r="H1052" s="19" t="s">
        <v>12</v>
      </c>
      <c r="I1052" s="21">
        <v>76478.92</v>
      </c>
      <c r="J1052" s="21">
        <v>1976933</v>
      </c>
      <c r="K1052" s="21">
        <v>1581546.4</v>
      </c>
      <c r="L1052" s="21">
        <v>318907.68000000011</v>
      </c>
      <c r="M1052" s="19" t="s">
        <v>15</v>
      </c>
      <c r="N1052" s="22">
        <v>4.5</v>
      </c>
    </row>
    <row r="1053" spans="1:14" x14ac:dyDescent="0.25">
      <c r="A1053" s="23">
        <v>1052</v>
      </c>
      <c r="B1053" s="24">
        <v>42747</v>
      </c>
      <c r="C1053" s="24">
        <v>43081</v>
      </c>
      <c r="D1053" s="24" t="str">
        <f>IF(Operaciones!$C1053-Operaciones!$B1053&gt;=150,"Demorado","En Tiempo")</f>
        <v>Demorado</v>
      </c>
      <c r="E1053" s="25" t="s">
        <v>23</v>
      </c>
      <c r="F1053" s="25" t="s">
        <v>13</v>
      </c>
      <c r="G1053" s="26">
        <v>68</v>
      </c>
      <c r="H1053" s="25" t="s">
        <v>11</v>
      </c>
      <c r="I1053" s="27">
        <v>23791</v>
      </c>
      <c r="J1053" s="27">
        <v>661085</v>
      </c>
      <c r="K1053" s="27">
        <v>528868</v>
      </c>
      <c r="L1053" s="27">
        <v>108426</v>
      </c>
      <c r="M1053" s="25" t="s">
        <v>18</v>
      </c>
      <c r="N1053" s="28">
        <v>5</v>
      </c>
    </row>
    <row r="1054" spans="1:14" x14ac:dyDescent="0.25">
      <c r="A1054" s="17">
        <v>1053</v>
      </c>
      <c r="B1054" s="18">
        <v>42748</v>
      </c>
      <c r="C1054" s="18">
        <v>42926</v>
      </c>
      <c r="D1054" s="18" t="str">
        <f>IF(Operaciones!$C1054-Operaciones!$B1054&gt;=150,"Demorado","En Tiempo")</f>
        <v>Demorado</v>
      </c>
      <c r="E1054" s="19" t="s">
        <v>22</v>
      </c>
      <c r="F1054" s="19" t="s">
        <v>13</v>
      </c>
      <c r="G1054" s="20">
        <v>36</v>
      </c>
      <c r="H1054" s="19" t="s">
        <v>11</v>
      </c>
      <c r="I1054" s="21">
        <v>8004.2</v>
      </c>
      <c r="J1054" s="21">
        <v>260765</v>
      </c>
      <c r="K1054" s="21">
        <v>208612</v>
      </c>
      <c r="L1054" s="21">
        <v>44148.800000000003</v>
      </c>
      <c r="M1054" s="19" t="s">
        <v>18</v>
      </c>
      <c r="N1054" s="22">
        <v>4</v>
      </c>
    </row>
    <row r="1055" spans="1:14" x14ac:dyDescent="0.25">
      <c r="A1055" s="23">
        <v>1054</v>
      </c>
      <c r="B1055" s="24">
        <v>42749</v>
      </c>
      <c r="C1055" s="24">
        <v>42870</v>
      </c>
      <c r="D1055" s="24" t="str">
        <f>IF(Operaciones!$C1055-Operaciones!$B1055&gt;=150,"Demorado","En Tiempo")</f>
        <v>En Tiempo</v>
      </c>
      <c r="E1055" s="25" t="s">
        <v>23</v>
      </c>
      <c r="F1055" s="25" t="s">
        <v>13</v>
      </c>
      <c r="G1055" s="26">
        <v>245</v>
      </c>
      <c r="H1055" s="25" t="s">
        <v>12</v>
      </c>
      <c r="I1055" s="27">
        <v>84935.84</v>
      </c>
      <c r="J1055" s="27">
        <v>2175256</v>
      </c>
      <c r="K1055" s="27">
        <v>1740204.8</v>
      </c>
      <c r="L1055" s="27">
        <v>350115.36</v>
      </c>
      <c r="M1055" s="25" t="s">
        <v>14</v>
      </c>
      <c r="N1055" s="28">
        <v>4.3</v>
      </c>
    </row>
    <row r="1056" spans="1:14" x14ac:dyDescent="0.25">
      <c r="A1056" s="17">
        <v>1055</v>
      </c>
      <c r="B1056" s="18">
        <v>42749</v>
      </c>
      <c r="C1056" s="18">
        <v>43038</v>
      </c>
      <c r="D1056" s="18" t="str">
        <f>IF(Operaciones!$C1056-Operaciones!$B1056&gt;=150,"Demorado","En Tiempo")</f>
        <v>Demorado</v>
      </c>
      <c r="E1056" s="19" t="s">
        <v>21</v>
      </c>
      <c r="F1056" s="19" t="s">
        <v>29</v>
      </c>
      <c r="G1056" s="20">
        <v>144</v>
      </c>
      <c r="H1056" s="19" t="s">
        <v>12</v>
      </c>
      <c r="I1056" s="21">
        <v>49411.32</v>
      </c>
      <c r="J1056" s="21">
        <v>1286893</v>
      </c>
      <c r="K1056" s="21">
        <v>1029514.4</v>
      </c>
      <c r="L1056" s="21">
        <v>207967.27999999997</v>
      </c>
      <c r="M1056" s="19" t="s">
        <v>15</v>
      </c>
      <c r="N1056" s="22">
        <v>3.6</v>
      </c>
    </row>
    <row r="1057" spans="1:14" x14ac:dyDescent="0.25">
      <c r="A1057" s="23">
        <v>1056</v>
      </c>
      <c r="B1057" s="24">
        <v>42750</v>
      </c>
      <c r="C1057" s="24">
        <v>42888</v>
      </c>
      <c r="D1057" s="24" t="str">
        <f>IF(Operaciones!$C1057-Operaciones!$B1057&gt;=150,"Demorado","En Tiempo")</f>
        <v>En Tiempo</v>
      </c>
      <c r="E1057" s="25" t="s">
        <v>20</v>
      </c>
      <c r="F1057" s="25" t="s">
        <v>13</v>
      </c>
      <c r="G1057" s="26">
        <v>41</v>
      </c>
      <c r="H1057" s="25" t="s">
        <v>11</v>
      </c>
      <c r="I1057" s="27">
        <v>11264.2</v>
      </c>
      <c r="J1057" s="27">
        <v>336590</v>
      </c>
      <c r="K1057" s="27">
        <v>269272</v>
      </c>
      <c r="L1057" s="27">
        <v>56053.8</v>
      </c>
      <c r="M1057" s="25" t="s">
        <v>14</v>
      </c>
      <c r="N1057" s="28">
        <v>3.7</v>
      </c>
    </row>
    <row r="1058" spans="1:14" x14ac:dyDescent="0.25">
      <c r="A1058" s="17">
        <v>1057</v>
      </c>
      <c r="B1058" s="18">
        <v>42750</v>
      </c>
      <c r="C1058" s="18">
        <v>43099</v>
      </c>
      <c r="D1058" s="18" t="str">
        <f>IF(Operaciones!$C1058-Operaciones!$B1058&gt;=150,"Demorado","En Tiempo")</f>
        <v>Demorado</v>
      </c>
      <c r="E1058" s="19" t="s">
        <v>21</v>
      </c>
      <c r="F1058" s="19" t="s">
        <v>24</v>
      </c>
      <c r="G1058" s="20">
        <v>86</v>
      </c>
      <c r="H1058" s="19" t="s">
        <v>11</v>
      </c>
      <c r="I1058" s="21">
        <v>22840</v>
      </c>
      <c r="J1058" s="21">
        <v>636335</v>
      </c>
      <c r="K1058" s="21">
        <v>509068</v>
      </c>
      <c r="L1058" s="21">
        <v>104427</v>
      </c>
      <c r="M1058" s="19" t="s">
        <v>18</v>
      </c>
      <c r="N1058" s="22">
        <v>3.9</v>
      </c>
    </row>
    <row r="1059" spans="1:14" x14ac:dyDescent="0.25">
      <c r="A1059" s="23">
        <v>1058</v>
      </c>
      <c r="B1059" s="24">
        <v>42750</v>
      </c>
      <c r="C1059" s="24">
        <v>43106</v>
      </c>
      <c r="D1059" s="24" t="str">
        <f>IF(Operaciones!$C1059-Operaciones!$B1059&gt;=150,"Demorado","En Tiempo")</f>
        <v>Demorado</v>
      </c>
      <c r="E1059" s="25" t="s">
        <v>20</v>
      </c>
      <c r="F1059" s="25" t="s">
        <v>24</v>
      </c>
      <c r="G1059" s="26">
        <v>215</v>
      </c>
      <c r="H1059" s="25" t="s">
        <v>12</v>
      </c>
      <c r="I1059" s="27">
        <v>76162.080000000002</v>
      </c>
      <c r="J1059" s="27">
        <v>1956312</v>
      </c>
      <c r="K1059" s="27">
        <v>1565049.6</v>
      </c>
      <c r="L1059" s="27">
        <v>315100.31999999989</v>
      </c>
      <c r="M1059" s="25" t="s">
        <v>16</v>
      </c>
      <c r="N1059" s="28">
        <v>4.5</v>
      </c>
    </row>
    <row r="1060" spans="1:14" x14ac:dyDescent="0.25">
      <c r="A1060" s="17">
        <v>1059</v>
      </c>
      <c r="B1060" s="18">
        <v>42751</v>
      </c>
      <c r="C1060" s="18">
        <v>42998</v>
      </c>
      <c r="D1060" s="18" t="str">
        <f>IF(Operaciones!$C1060-Operaciones!$B1060&gt;=150,"Demorado","En Tiempo")</f>
        <v>Demorado</v>
      </c>
      <c r="E1060" s="19" t="s">
        <v>21</v>
      </c>
      <c r="F1060" s="19" t="s">
        <v>25</v>
      </c>
      <c r="G1060" s="20">
        <v>127</v>
      </c>
      <c r="H1060" s="19" t="s">
        <v>11</v>
      </c>
      <c r="I1060" s="21">
        <v>22025.200000000001</v>
      </c>
      <c r="J1060" s="21">
        <v>609715</v>
      </c>
      <c r="K1060" s="21">
        <v>487772</v>
      </c>
      <c r="L1060" s="21">
        <v>99917.8</v>
      </c>
      <c r="M1060" s="19" t="s">
        <v>17</v>
      </c>
      <c r="N1060" s="22">
        <v>4.5999999999999996</v>
      </c>
    </row>
    <row r="1061" spans="1:14" x14ac:dyDescent="0.25">
      <c r="A1061" s="23">
        <v>1060</v>
      </c>
      <c r="B1061" s="24">
        <v>42752</v>
      </c>
      <c r="C1061" s="24">
        <v>43080</v>
      </c>
      <c r="D1061" s="24" t="str">
        <f>IF(Operaciones!$C1061-Operaciones!$B1061&gt;=150,"Demorado","En Tiempo")</f>
        <v>Demorado</v>
      </c>
      <c r="E1061" s="25" t="s">
        <v>21</v>
      </c>
      <c r="F1061" s="25" t="s">
        <v>25</v>
      </c>
      <c r="G1061" s="26">
        <v>74</v>
      </c>
      <c r="H1061" s="25" t="s">
        <v>11</v>
      </c>
      <c r="I1061" s="27">
        <v>18788.400000000001</v>
      </c>
      <c r="J1061" s="27">
        <v>537045</v>
      </c>
      <c r="K1061" s="27">
        <v>429636</v>
      </c>
      <c r="L1061" s="27">
        <v>88620.6</v>
      </c>
      <c r="M1061" s="25" t="s">
        <v>17</v>
      </c>
      <c r="N1061" s="28">
        <v>4.4000000000000004</v>
      </c>
    </row>
    <row r="1062" spans="1:14" x14ac:dyDescent="0.25">
      <c r="A1062" s="17">
        <v>1061</v>
      </c>
      <c r="B1062" s="18">
        <v>42752</v>
      </c>
      <c r="C1062" s="18">
        <v>43086</v>
      </c>
      <c r="D1062" s="18" t="str">
        <f>IF(Operaciones!$C1062-Operaciones!$B1062&gt;=150,"Demorado","En Tiempo")</f>
        <v>Demorado</v>
      </c>
      <c r="E1062" s="19" t="s">
        <v>23</v>
      </c>
      <c r="F1062" s="19" t="s">
        <v>27</v>
      </c>
      <c r="G1062" s="20">
        <v>39</v>
      </c>
      <c r="H1062" s="19" t="s">
        <v>11</v>
      </c>
      <c r="I1062" s="21">
        <v>9246.6</v>
      </c>
      <c r="J1062" s="21">
        <v>296000</v>
      </c>
      <c r="K1062" s="21">
        <v>236800</v>
      </c>
      <c r="L1062" s="21">
        <v>49953.4</v>
      </c>
      <c r="M1062" s="19" t="s">
        <v>16</v>
      </c>
      <c r="N1062" s="22">
        <v>3.9</v>
      </c>
    </row>
    <row r="1063" spans="1:14" x14ac:dyDescent="0.25">
      <c r="A1063" s="23">
        <v>1062</v>
      </c>
      <c r="B1063" s="24">
        <v>42753</v>
      </c>
      <c r="C1063" s="24">
        <v>42998</v>
      </c>
      <c r="D1063" s="24" t="str">
        <f>IF(Operaciones!$C1063-Operaciones!$B1063&gt;=150,"Demorado","En Tiempo")</f>
        <v>Demorado</v>
      </c>
      <c r="E1063" s="25" t="s">
        <v>21</v>
      </c>
      <c r="F1063" s="25" t="s">
        <v>26</v>
      </c>
      <c r="G1063" s="26">
        <v>64</v>
      </c>
      <c r="H1063" s="25" t="s">
        <v>11</v>
      </c>
      <c r="I1063" s="27">
        <v>24947.08</v>
      </c>
      <c r="J1063" s="27">
        <v>688537</v>
      </c>
      <c r="K1063" s="27">
        <v>550829.6</v>
      </c>
      <c r="L1063" s="27">
        <v>112760.32000000002</v>
      </c>
      <c r="M1063" s="25" t="s">
        <v>16</v>
      </c>
      <c r="N1063" s="28">
        <v>4</v>
      </c>
    </row>
    <row r="1064" spans="1:14" x14ac:dyDescent="0.25">
      <c r="A1064" s="17">
        <v>1063</v>
      </c>
      <c r="B1064" s="18">
        <v>42754</v>
      </c>
      <c r="C1064" s="18">
        <v>42983</v>
      </c>
      <c r="D1064" s="18" t="str">
        <f>IF(Operaciones!$C1064-Operaciones!$B1064&gt;=150,"Demorado","En Tiempo")</f>
        <v>Demorado</v>
      </c>
      <c r="E1064" s="19" t="s">
        <v>22</v>
      </c>
      <c r="F1064" s="19" t="s">
        <v>29</v>
      </c>
      <c r="G1064" s="20">
        <v>206</v>
      </c>
      <c r="H1064" s="19" t="s">
        <v>12</v>
      </c>
      <c r="I1064" s="21">
        <v>74275.64</v>
      </c>
      <c r="J1064" s="21">
        <v>1923026</v>
      </c>
      <c r="K1064" s="21">
        <v>1538420.8</v>
      </c>
      <c r="L1064" s="21">
        <v>310329.55999999994</v>
      </c>
      <c r="M1064" s="19" t="s">
        <v>17</v>
      </c>
      <c r="N1064" s="22">
        <v>4.3</v>
      </c>
    </row>
    <row r="1065" spans="1:14" x14ac:dyDescent="0.25">
      <c r="A1065" s="23">
        <v>1064</v>
      </c>
      <c r="B1065" s="24">
        <v>42754</v>
      </c>
      <c r="C1065" s="24">
        <v>43059</v>
      </c>
      <c r="D1065" s="24" t="str">
        <f>IF(Operaciones!$C1065-Operaciones!$B1065&gt;=150,"Demorado","En Tiempo")</f>
        <v>Demorado</v>
      </c>
      <c r="E1065" s="25" t="s">
        <v>20</v>
      </c>
      <c r="F1065" s="25" t="s">
        <v>28</v>
      </c>
      <c r="G1065" s="26">
        <v>76</v>
      </c>
      <c r="H1065" s="25" t="s">
        <v>11</v>
      </c>
      <c r="I1065" s="27">
        <v>23188</v>
      </c>
      <c r="J1065" s="27">
        <v>643685</v>
      </c>
      <c r="K1065" s="27">
        <v>514948</v>
      </c>
      <c r="L1065" s="27">
        <v>105549</v>
      </c>
      <c r="M1065" s="25" t="s">
        <v>14</v>
      </c>
      <c r="N1065" s="28">
        <v>3.6</v>
      </c>
    </row>
    <row r="1066" spans="1:14" x14ac:dyDescent="0.25">
      <c r="A1066" s="17">
        <v>1065</v>
      </c>
      <c r="B1066" s="18">
        <v>42754</v>
      </c>
      <c r="C1066" s="18">
        <v>43022</v>
      </c>
      <c r="D1066" s="18" t="str">
        <f>IF(Operaciones!$C1066-Operaciones!$B1066&gt;=150,"Demorado","En Tiempo")</f>
        <v>Demorado</v>
      </c>
      <c r="E1066" s="19" t="s">
        <v>22</v>
      </c>
      <c r="F1066" s="19" t="s">
        <v>29</v>
      </c>
      <c r="G1066" s="20">
        <v>196</v>
      </c>
      <c r="H1066" s="19" t="s">
        <v>12</v>
      </c>
      <c r="I1066" s="21">
        <v>59073</v>
      </c>
      <c r="J1066" s="21">
        <v>1539285</v>
      </c>
      <c r="K1066" s="21">
        <v>1231428</v>
      </c>
      <c r="L1066" s="21">
        <v>248784</v>
      </c>
      <c r="M1066" s="19" t="s">
        <v>16</v>
      </c>
      <c r="N1066" s="22">
        <v>4.3</v>
      </c>
    </row>
    <row r="1067" spans="1:14" x14ac:dyDescent="0.25">
      <c r="A1067" s="23">
        <v>1066</v>
      </c>
      <c r="B1067" s="24">
        <v>42755</v>
      </c>
      <c r="C1067" s="24">
        <v>42910</v>
      </c>
      <c r="D1067" s="24" t="str">
        <f>IF(Operaciones!$C1067-Operaciones!$B1067&gt;=150,"Demorado","En Tiempo")</f>
        <v>Demorado</v>
      </c>
      <c r="E1067" s="25" t="s">
        <v>22</v>
      </c>
      <c r="F1067" s="25" t="s">
        <v>25</v>
      </c>
      <c r="G1067" s="26">
        <v>280</v>
      </c>
      <c r="H1067" s="25" t="s">
        <v>12</v>
      </c>
      <c r="I1067" s="27">
        <v>111689.32</v>
      </c>
      <c r="J1067" s="27">
        <v>2844493</v>
      </c>
      <c r="K1067" s="27">
        <v>2275594.4</v>
      </c>
      <c r="L1067" s="27">
        <v>457209.28000000009</v>
      </c>
      <c r="M1067" s="25" t="s">
        <v>15</v>
      </c>
      <c r="N1067" s="28">
        <v>4.9000000000000004</v>
      </c>
    </row>
    <row r="1068" spans="1:14" x14ac:dyDescent="0.25">
      <c r="A1068" s="17">
        <v>1067</v>
      </c>
      <c r="B1068" s="18">
        <v>42755</v>
      </c>
      <c r="C1068" s="18">
        <v>43047</v>
      </c>
      <c r="D1068" s="18" t="str">
        <f>IF(Operaciones!$C1068-Operaciones!$B1068&gt;=150,"Demorado","En Tiempo")</f>
        <v>Demorado</v>
      </c>
      <c r="E1068" s="19" t="s">
        <v>23</v>
      </c>
      <c r="F1068" s="19" t="s">
        <v>13</v>
      </c>
      <c r="G1068" s="20">
        <v>104</v>
      </c>
      <c r="H1068" s="19" t="s">
        <v>12</v>
      </c>
      <c r="I1068" s="21">
        <v>34879.800000000003</v>
      </c>
      <c r="J1068" s="21">
        <v>929105</v>
      </c>
      <c r="K1068" s="21">
        <v>743284</v>
      </c>
      <c r="L1068" s="21">
        <v>150941.20000000001</v>
      </c>
      <c r="M1068" s="19" t="s">
        <v>15</v>
      </c>
      <c r="N1068" s="22">
        <v>4.2</v>
      </c>
    </row>
    <row r="1069" spans="1:14" x14ac:dyDescent="0.25">
      <c r="A1069" s="23">
        <v>1068</v>
      </c>
      <c r="B1069" s="24">
        <v>42756</v>
      </c>
      <c r="C1069" s="24">
        <v>43025</v>
      </c>
      <c r="D1069" s="24" t="str">
        <f>IF(Operaciones!$C1069-Operaciones!$B1069&gt;=150,"Demorado","En Tiempo")</f>
        <v>Demorado</v>
      </c>
      <c r="E1069" s="25" t="s">
        <v>23</v>
      </c>
      <c r="F1069" s="25" t="s">
        <v>28</v>
      </c>
      <c r="G1069" s="26">
        <v>218</v>
      </c>
      <c r="H1069" s="25" t="s">
        <v>12</v>
      </c>
      <c r="I1069" s="27">
        <v>57697.88</v>
      </c>
      <c r="J1069" s="27">
        <v>1507682</v>
      </c>
      <c r="K1069" s="27">
        <v>1206145.6000000001</v>
      </c>
      <c r="L1069" s="27">
        <v>243838.5199999999</v>
      </c>
      <c r="M1069" s="25" t="s">
        <v>16</v>
      </c>
      <c r="N1069" s="28">
        <v>4.4000000000000004</v>
      </c>
    </row>
    <row r="1070" spans="1:14" x14ac:dyDescent="0.25">
      <c r="A1070" s="17">
        <v>1069</v>
      </c>
      <c r="B1070" s="18">
        <v>42756</v>
      </c>
      <c r="C1070" s="18">
        <v>42858</v>
      </c>
      <c r="D1070" s="18" t="str">
        <f>IF(Operaciones!$C1070-Operaciones!$B1070&gt;=150,"Demorado","En Tiempo")</f>
        <v>En Tiempo</v>
      </c>
      <c r="E1070" s="19" t="s">
        <v>20</v>
      </c>
      <c r="F1070" s="19" t="s">
        <v>25</v>
      </c>
      <c r="G1070" s="20">
        <v>105</v>
      </c>
      <c r="H1070" s="19" t="s">
        <v>12</v>
      </c>
      <c r="I1070" s="21">
        <v>41722.76</v>
      </c>
      <c r="J1070" s="21">
        <v>1102229</v>
      </c>
      <c r="K1070" s="21">
        <v>881783.2</v>
      </c>
      <c r="L1070" s="21">
        <v>178723.04000000004</v>
      </c>
      <c r="M1070" s="19" t="s">
        <v>15</v>
      </c>
      <c r="N1070" s="22">
        <v>4</v>
      </c>
    </row>
    <row r="1071" spans="1:14" x14ac:dyDescent="0.25">
      <c r="A1071" s="23">
        <v>1070</v>
      </c>
      <c r="B1071" s="24">
        <v>42756</v>
      </c>
      <c r="C1071" s="24">
        <v>42970</v>
      </c>
      <c r="D1071" s="24" t="str">
        <f>IF(Operaciones!$C1071-Operaciones!$B1071&gt;=150,"Demorado","En Tiempo")</f>
        <v>Demorado</v>
      </c>
      <c r="E1071" s="25" t="s">
        <v>20</v>
      </c>
      <c r="F1071" s="25" t="s">
        <v>27</v>
      </c>
      <c r="G1071" s="26">
        <v>227</v>
      </c>
      <c r="H1071" s="25" t="s">
        <v>12</v>
      </c>
      <c r="I1071" s="27">
        <v>45873.36</v>
      </c>
      <c r="J1071" s="27">
        <v>1199269</v>
      </c>
      <c r="K1071" s="27">
        <v>959415.2</v>
      </c>
      <c r="L1071" s="27">
        <v>193980.44000000006</v>
      </c>
      <c r="M1071" s="25" t="s">
        <v>15</v>
      </c>
      <c r="N1071" s="28">
        <v>3.6</v>
      </c>
    </row>
    <row r="1072" spans="1:14" x14ac:dyDescent="0.25">
      <c r="A1072" s="17">
        <v>1071</v>
      </c>
      <c r="B1072" s="18">
        <v>42756</v>
      </c>
      <c r="C1072" s="18">
        <v>42852</v>
      </c>
      <c r="D1072" s="18" t="str">
        <f>IF(Operaciones!$C1072-Operaciones!$B1072&gt;=150,"Demorado","En Tiempo")</f>
        <v>En Tiempo</v>
      </c>
      <c r="E1072" s="19" t="s">
        <v>23</v>
      </c>
      <c r="F1072" s="19" t="s">
        <v>25</v>
      </c>
      <c r="G1072" s="20">
        <v>114</v>
      </c>
      <c r="H1072" s="19" t="s">
        <v>12</v>
      </c>
      <c r="I1072" s="21">
        <v>44571.08</v>
      </c>
      <c r="J1072" s="21">
        <v>1170937</v>
      </c>
      <c r="K1072" s="21">
        <v>936749.6</v>
      </c>
      <c r="L1072" s="21">
        <v>189616.32</v>
      </c>
      <c r="M1072" s="19" t="s">
        <v>14</v>
      </c>
      <c r="N1072" s="22">
        <v>4.5999999999999996</v>
      </c>
    </row>
    <row r="1073" spans="1:14" x14ac:dyDescent="0.25">
      <c r="A1073" s="23">
        <v>1072</v>
      </c>
      <c r="B1073" s="24">
        <v>42757</v>
      </c>
      <c r="C1073" s="24">
        <v>42848</v>
      </c>
      <c r="D1073" s="24" t="str">
        <f>IF(Operaciones!$C1073-Operaciones!$B1073&gt;=150,"Demorado","En Tiempo")</f>
        <v>En Tiempo</v>
      </c>
      <c r="E1073" s="25" t="s">
        <v>20</v>
      </c>
      <c r="F1073" s="25" t="s">
        <v>28</v>
      </c>
      <c r="G1073" s="26">
        <v>128</v>
      </c>
      <c r="H1073" s="25" t="s">
        <v>11</v>
      </c>
      <c r="I1073" s="27">
        <v>22918.080000000002</v>
      </c>
      <c r="J1073" s="27">
        <v>628637</v>
      </c>
      <c r="K1073" s="27">
        <v>502909.6</v>
      </c>
      <c r="L1073" s="27">
        <v>102809.32000000002</v>
      </c>
      <c r="M1073" s="25" t="s">
        <v>14</v>
      </c>
      <c r="N1073" s="28">
        <v>3.7</v>
      </c>
    </row>
    <row r="1074" spans="1:14" x14ac:dyDescent="0.25">
      <c r="A1074" s="17">
        <v>1073</v>
      </c>
      <c r="B1074" s="18">
        <v>42757</v>
      </c>
      <c r="C1074" s="18">
        <v>42941</v>
      </c>
      <c r="D1074" s="18" t="str">
        <f>IF(Operaciones!$C1074-Operaciones!$B1074&gt;=150,"Demorado","En Tiempo")</f>
        <v>Demorado</v>
      </c>
      <c r="E1074" s="19" t="s">
        <v>23</v>
      </c>
      <c r="F1074" s="19" t="s">
        <v>24</v>
      </c>
      <c r="G1074" s="20">
        <v>241</v>
      </c>
      <c r="H1074" s="19" t="s">
        <v>12</v>
      </c>
      <c r="I1074" s="21">
        <v>82237.64</v>
      </c>
      <c r="J1074" s="21">
        <v>2120351</v>
      </c>
      <c r="K1074" s="21">
        <v>1696280.8</v>
      </c>
      <c r="L1074" s="21">
        <v>341832.55999999994</v>
      </c>
      <c r="M1074" s="19" t="s">
        <v>19</v>
      </c>
      <c r="N1074" s="22">
        <v>4.5999999999999996</v>
      </c>
    </row>
    <row r="1075" spans="1:14" x14ac:dyDescent="0.25">
      <c r="A1075" s="23">
        <v>1074</v>
      </c>
      <c r="B1075" s="24">
        <v>42757</v>
      </c>
      <c r="C1075" s="24">
        <v>42997</v>
      </c>
      <c r="D1075" s="24" t="str">
        <f>IF(Operaciones!$C1075-Operaciones!$B1075&gt;=150,"Demorado","En Tiempo")</f>
        <v>Demorado</v>
      </c>
      <c r="E1075" s="25" t="s">
        <v>22</v>
      </c>
      <c r="F1075" s="25" t="s">
        <v>27</v>
      </c>
      <c r="G1075" s="26">
        <v>287</v>
      </c>
      <c r="H1075" s="25" t="s">
        <v>12</v>
      </c>
      <c r="I1075" s="27">
        <v>84556.2</v>
      </c>
      <c r="J1075" s="27">
        <v>2178315</v>
      </c>
      <c r="K1075" s="27">
        <v>1742652</v>
      </c>
      <c r="L1075" s="27">
        <v>351106.8</v>
      </c>
      <c r="M1075" s="25" t="s">
        <v>16</v>
      </c>
      <c r="N1075" s="28">
        <v>4.5999999999999996</v>
      </c>
    </row>
    <row r="1076" spans="1:14" x14ac:dyDescent="0.25">
      <c r="A1076" s="17">
        <v>1075</v>
      </c>
      <c r="B1076" s="18">
        <v>42758</v>
      </c>
      <c r="C1076" s="18">
        <v>42998</v>
      </c>
      <c r="D1076" s="18" t="str">
        <f>IF(Operaciones!$C1076-Operaciones!$B1076&gt;=150,"Demorado","En Tiempo")</f>
        <v>Demorado</v>
      </c>
      <c r="E1076" s="19" t="s">
        <v>21</v>
      </c>
      <c r="F1076" s="19" t="s">
        <v>28</v>
      </c>
      <c r="G1076" s="20">
        <v>286</v>
      </c>
      <c r="H1076" s="19" t="s">
        <v>12</v>
      </c>
      <c r="I1076" s="21">
        <v>89884</v>
      </c>
      <c r="J1076" s="21">
        <v>2311535</v>
      </c>
      <c r="K1076" s="21">
        <v>1849228</v>
      </c>
      <c r="L1076" s="21">
        <v>372423</v>
      </c>
      <c r="M1076" s="19" t="s">
        <v>17</v>
      </c>
      <c r="N1076" s="22">
        <v>4.7</v>
      </c>
    </row>
    <row r="1077" spans="1:14" x14ac:dyDescent="0.25">
      <c r="A1077" s="23">
        <v>1076</v>
      </c>
      <c r="B1077" s="24">
        <v>42758</v>
      </c>
      <c r="C1077" s="24">
        <v>42851</v>
      </c>
      <c r="D1077" s="24" t="str">
        <f>IF(Operaciones!$C1077-Operaciones!$B1077&gt;=150,"Demorado","En Tiempo")</f>
        <v>En Tiempo</v>
      </c>
      <c r="E1077" s="25" t="s">
        <v>22</v>
      </c>
      <c r="F1077" s="25" t="s">
        <v>27</v>
      </c>
      <c r="G1077" s="26">
        <v>65</v>
      </c>
      <c r="H1077" s="25" t="s">
        <v>11</v>
      </c>
      <c r="I1077" s="27">
        <v>11201.72</v>
      </c>
      <c r="J1077" s="27">
        <v>334853</v>
      </c>
      <c r="K1077" s="27">
        <v>267882.40000000002</v>
      </c>
      <c r="L1077" s="27">
        <v>55768.879999999976</v>
      </c>
      <c r="M1077" s="25" t="s">
        <v>19</v>
      </c>
      <c r="N1077" s="28">
        <v>4.2</v>
      </c>
    </row>
    <row r="1078" spans="1:14" x14ac:dyDescent="0.25">
      <c r="A1078" s="17">
        <v>1077</v>
      </c>
      <c r="B1078" s="18">
        <v>42758</v>
      </c>
      <c r="C1078" s="18">
        <v>43114</v>
      </c>
      <c r="D1078" s="18" t="str">
        <f>IF(Operaciones!$C1078-Operaciones!$B1078&gt;=150,"Demorado","En Tiempo")</f>
        <v>Demorado</v>
      </c>
      <c r="E1078" s="19" t="s">
        <v>21</v>
      </c>
      <c r="F1078" s="19" t="s">
        <v>29</v>
      </c>
      <c r="G1078" s="20">
        <v>207</v>
      </c>
      <c r="H1078" s="19" t="s">
        <v>12</v>
      </c>
      <c r="I1078" s="21">
        <v>75245.16</v>
      </c>
      <c r="J1078" s="21">
        <v>1948089</v>
      </c>
      <c r="K1078" s="21">
        <v>1558471.2</v>
      </c>
      <c r="L1078" s="21">
        <v>314372.64</v>
      </c>
      <c r="M1078" s="19" t="s">
        <v>18</v>
      </c>
      <c r="N1078" s="22">
        <v>3.7</v>
      </c>
    </row>
    <row r="1079" spans="1:14" x14ac:dyDescent="0.25">
      <c r="A1079" s="23">
        <v>1078</v>
      </c>
      <c r="B1079" s="24">
        <v>42759</v>
      </c>
      <c r="C1079" s="24">
        <v>43067</v>
      </c>
      <c r="D1079" s="24" t="str">
        <f>IF(Operaciones!$C1079-Operaciones!$B1079&gt;=150,"Demorado","En Tiempo")</f>
        <v>Demorado</v>
      </c>
      <c r="E1079" s="25" t="s">
        <v>23</v>
      </c>
      <c r="F1079" s="25" t="s">
        <v>27</v>
      </c>
      <c r="G1079" s="26">
        <v>248</v>
      </c>
      <c r="H1079" s="25" t="s">
        <v>12</v>
      </c>
      <c r="I1079" s="27">
        <v>73282.759999999995</v>
      </c>
      <c r="J1079" s="27">
        <v>1887129</v>
      </c>
      <c r="K1079" s="27">
        <v>1509703.2</v>
      </c>
      <c r="L1079" s="27">
        <v>304143.04000000004</v>
      </c>
      <c r="M1079" s="25" t="s">
        <v>14</v>
      </c>
      <c r="N1079" s="28">
        <v>4.5</v>
      </c>
    </row>
    <row r="1080" spans="1:14" x14ac:dyDescent="0.25">
      <c r="A1080" s="17">
        <v>1079</v>
      </c>
      <c r="B1080" s="18">
        <v>42759</v>
      </c>
      <c r="C1080" s="18">
        <v>43027</v>
      </c>
      <c r="D1080" s="18" t="str">
        <f>IF(Operaciones!$C1080-Operaciones!$B1080&gt;=150,"Demorado","En Tiempo")</f>
        <v>Demorado</v>
      </c>
      <c r="E1080" s="19" t="s">
        <v>21</v>
      </c>
      <c r="F1080" s="19" t="s">
        <v>28</v>
      </c>
      <c r="G1080" s="20">
        <v>88</v>
      </c>
      <c r="H1080" s="19" t="s">
        <v>12</v>
      </c>
      <c r="I1080" s="21">
        <v>29933.439999999999</v>
      </c>
      <c r="J1080" s="21">
        <v>814171</v>
      </c>
      <c r="K1080" s="21">
        <v>651336.80000000005</v>
      </c>
      <c r="L1080" s="21">
        <v>132900.75999999995</v>
      </c>
      <c r="M1080" s="19" t="s">
        <v>19</v>
      </c>
      <c r="N1080" s="22">
        <v>3.9</v>
      </c>
    </row>
    <row r="1081" spans="1:14" x14ac:dyDescent="0.25">
      <c r="A1081" s="23">
        <v>1080</v>
      </c>
      <c r="B1081" s="24">
        <v>42759</v>
      </c>
      <c r="C1081" s="24">
        <v>43084</v>
      </c>
      <c r="D1081" s="24" t="str">
        <f>IF(Operaciones!$C1081-Operaciones!$B1081&gt;=150,"Demorado","En Tiempo")</f>
        <v>Demorado</v>
      </c>
      <c r="E1081" s="25" t="s">
        <v>20</v>
      </c>
      <c r="F1081" s="25" t="s">
        <v>26</v>
      </c>
      <c r="G1081" s="26">
        <v>284</v>
      </c>
      <c r="H1081" s="25" t="s">
        <v>12</v>
      </c>
      <c r="I1081" s="27">
        <v>90092.160000000003</v>
      </c>
      <c r="J1081" s="27">
        <v>2315839</v>
      </c>
      <c r="K1081" s="27">
        <v>1852671.2</v>
      </c>
      <c r="L1081" s="27">
        <v>373075.64</v>
      </c>
      <c r="M1081" s="25" t="s">
        <v>16</v>
      </c>
      <c r="N1081" s="28">
        <v>4</v>
      </c>
    </row>
    <row r="1082" spans="1:14" x14ac:dyDescent="0.25">
      <c r="A1082" s="17">
        <v>1081</v>
      </c>
      <c r="B1082" s="18">
        <v>42759</v>
      </c>
      <c r="C1082" s="18">
        <v>43021</v>
      </c>
      <c r="D1082" s="18" t="str">
        <f>IF(Operaciones!$C1082-Operaciones!$B1082&gt;=150,"Demorado","En Tiempo")</f>
        <v>Demorado</v>
      </c>
      <c r="E1082" s="19" t="s">
        <v>22</v>
      </c>
      <c r="F1082" s="19" t="s">
        <v>29</v>
      </c>
      <c r="G1082" s="20">
        <v>176</v>
      </c>
      <c r="H1082" s="19" t="s">
        <v>12</v>
      </c>
      <c r="I1082" s="21">
        <v>44330.8</v>
      </c>
      <c r="J1082" s="21">
        <v>1164905</v>
      </c>
      <c r="K1082" s="21">
        <v>931924</v>
      </c>
      <c r="L1082" s="21">
        <v>188650.2</v>
      </c>
      <c r="M1082" s="19" t="s">
        <v>14</v>
      </c>
      <c r="N1082" s="22">
        <v>4.5</v>
      </c>
    </row>
    <row r="1083" spans="1:14" x14ac:dyDescent="0.25">
      <c r="A1083" s="23">
        <v>1082</v>
      </c>
      <c r="B1083" s="24">
        <v>42760</v>
      </c>
      <c r="C1083" s="24">
        <v>42861</v>
      </c>
      <c r="D1083" s="24" t="str">
        <f>IF(Operaciones!$C1083-Operaciones!$B1083&gt;=150,"Demorado","En Tiempo")</f>
        <v>En Tiempo</v>
      </c>
      <c r="E1083" s="25" t="s">
        <v>20</v>
      </c>
      <c r="F1083" s="25" t="s">
        <v>28</v>
      </c>
      <c r="G1083" s="26">
        <v>169</v>
      </c>
      <c r="H1083" s="25" t="s">
        <v>12</v>
      </c>
      <c r="I1083" s="27">
        <v>63401.120000000003</v>
      </c>
      <c r="J1083" s="27">
        <v>1651613</v>
      </c>
      <c r="K1083" s="27">
        <v>1321290.3999999999</v>
      </c>
      <c r="L1083" s="27">
        <v>266921.4800000001</v>
      </c>
      <c r="M1083" s="25" t="s">
        <v>14</v>
      </c>
      <c r="N1083" s="28">
        <v>4.4000000000000004</v>
      </c>
    </row>
    <row r="1084" spans="1:14" x14ac:dyDescent="0.25">
      <c r="A1084" s="17">
        <v>1083</v>
      </c>
      <c r="B1084" s="18">
        <v>42760</v>
      </c>
      <c r="C1084" s="18">
        <v>43102</v>
      </c>
      <c r="D1084" s="18" t="str">
        <f>IF(Operaciones!$C1084-Operaciones!$B1084&gt;=150,"Demorado","En Tiempo")</f>
        <v>Demorado</v>
      </c>
      <c r="E1084" s="19" t="s">
        <v>23</v>
      </c>
      <c r="F1084" s="19" t="s">
        <v>27</v>
      </c>
      <c r="G1084" s="20">
        <v>207</v>
      </c>
      <c r="H1084" s="19" t="s">
        <v>12</v>
      </c>
      <c r="I1084" s="21">
        <v>52506.2</v>
      </c>
      <c r="J1084" s="21">
        <v>1368515</v>
      </c>
      <c r="K1084" s="21">
        <v>1094812</v>
      </c>
      <c r="L1084" s="21">
        <v>221196.79999999999</v>
      </c>
      <c r="M1084" s="19" t="s">
        <v>14</v>
      </c>
      <c r="N1084" s="22">
        <v>4.2</v>
      </c>
    </row>
    <row r="1085" spans="1:14" x14ac:dyDescent="0.25">
      <c r="A1085" s="23">
        <v>1084</v>
      </c>
      <c r="B1085" s="24">
        <v>42760</v>
      </c>
      <c r="C1085" s="24">
        <v>42858</v>
      </c>
      <c r="D1085" s="24" t="str">
        <f>IF(Operaciones!$C1085-Operaciones!$B1085&gt;=150,"Demorado","En Tiempo")</f>
        <v>En Tiempo</v>
      </c>
      <c r="E1085" s="25" t="s">
        <v>22</v>
      </c>
      <c r="F1085" s="25" t="s">
        <v>24</v>
      </c>
      <c r="G1085" s="26">
        <v>283</v>
      </c>
      <c r="H1085" s="25" t="s">
        <v>12</v>
      </c>
      <c r="I1085" s="27">
        <v>54176.52</v>
      </c>
      <c r="J1085" s="27">
        <v>1406623</v>
      </c>
      <c r="K1085" s="27">
        <v>1125298.3999999999</v>
      </c>
      <c r="L1085" s="27">
        <v>227148.0800000001</v>
      </c>
      <c r="M1085" s="25" t="s">
        <v>16</v>
      </c>
      <c r="N1085" s="28">
        <v>4.8</v>
      </c>
    </row>
    <row r="1086" spans="1:14" x14ac:dyDescent="0.25">
      <c r="A1086" s="17">
        <v>1085</v>
      </c>
      <c r="B1086" s="18">
        <v>42760</v>
      </c>
      <c r="C1086" s="18">
        <v>42905</v>
      </c>
      <c r="D1086" s="18" t="str">
        <f>IF(Operaciones!$C1086-Operaciones!$B1086&gt;=150,"Demorado","En Tiempo")</f>
        <v>En Tiempo</v>
      </c>
      <c r="E1086" s="19" t="s">
        <v>20</v>
      </c>
      <c r="F1086" s="19" t="s">
        <v>29</v>
      </c>
      <c r="G1086" s="20">
        <v>42</v>
      </c>
      <c r="H1086" s="19" t="s">
        <v>11</v>
      </c>
      <c r="I1086" s="21">
        <v>16314</v>
      </c>
      <c r="J1086" s="21">
        <v>460660</v>
      </c>
      <c r="K1086" s="21">
        <v>368528</v>
      </c>
      <c r="L1086" s="21">
        <v>75818</v>
      </c>
      <c r="M1086" s="19" t="s">
        <v>16</v>
      </c>
      <c r="N1086" s="22">
        <v>4.5</v>
      </c>
    </row>
    <row r="1087" spans="1:14" x14ac:dyDescent="0.25">
      <c r="A1087" s="23">
        <v>1086</v>
      </c>
      <c r="B1087" s="24">
        <v>42760</v>
      </c>
      <c r="C1087" s="24">
        <v>42878</v>
      </c>
      <c r="D1087" s="24" t="str">
        <f>IF(Operaciones!$C1087-Operaciones!$B1087&gt;=150,"Demorado","En Tiempo")</f>
        <v>En Tiempo</v>
      </c>
      <c r="E1087" s="25" t="s">
        <v>21</v>
      </c>
      <c r="F1087" s="25" t="s">
        <v>24</v>
      </c>
      <c r="G1087" s="26">
        <v>253</v>
      </c>
      <c r="H1087" s="25" t="s">
        <v>12</v>
      </c>
      <c r="I1087" s="27">
        <v>100690.2</v>
      </c>
      <c r="J1087" s="27">
        <v>2582665</v>
      </c>
      <c r="K1087" s="27">
        <v>2066132</v>
      </c>
      <c r="L1087" s="27">
        <v>415842.8</v>
      </c>
      <c r="M1087" s="25" t="s">
        <v>14</v>
      </c>
      <c r="N1087" s="28">
        <v>5</v>
      </c>
    </row>
    <row r="1088" spans="1:14" x14ac:dyDescent="0.25">
      <c r="A1088" s="17">
        <v>1087</v>
      </c>
      <c r="B1088" s="18">
        <v>42761</v>
      </c>
      <c r="C1088" s="18">
        <v>43113</v>
      </c>
      <c r="D1088" s="18" t="str">
        <f>IF(Operaciones!$C1088-Operaciones!$B1088&gt;=150,"Demorado","En Tiempo")</f>
        <v>Demorado</v>
      </c>
      <c r="E1088" s="19" t="s">
        <v>22</v>
      </c>
      <c r="F1088" s="19" t="s">
        <v>27</v>
      </c>
      <c r="G1088" s="20">
        <v>194</v>
      </c>
      <c r="H1088" s="19" t="s">
        <v>12</v>
      </c>
      <c r="I1088" s="21">
        <v>46937.2</v>
      </c>
      <c r="J1088" s="21">
        <v>1236215</v>
      </c>
      <c r="K1088" s="21">
        <v>988972</v>
      </c>
      <c r="L1088" s="21">
        <v>200305.8</v>
      </c>
      <c r="M1088" s="19" t="s">
        <v>19</v>
      </c>
      <c r="N1088" s="22">
        <v>4.5</v>
      </c>
    </row>
    <row r="1089" spans="1:14" x14ac:dyDescent="0.25">
      <c r="A1089" s="23">
        <v>1088</v>
      </c>
      <c r="B1089" s="24">
        <v>42761</v>
      </c>
      <c r="C1089" s="24">
        <v>43028</v>
      </c>
      <c r="D1089" s="24" t="str">
        <f>IF(Operaciones!$C1089-Operaciones!$B1089&gt;=150,"Demorado","En Tiempo")</f>
        <v>Demorado</v>
      </c>
      <c r="E1089" s="25" t="s">
        <v>23</v>
      </c>
      <c r="F1089" s="25" t="s">
        <v>27</v>
      </c>
      <c r="G1089" s="26">
        <v>139</v>
      </c>
      <c r="H1089" s="25" t="s">
        <v>11</v>
      </c>
      <c r="I1089" s="27">
        <v>29172.04</v>
      </c>
      <c r="J1089" s="27">
        <v>796661</v>
      </c>
      <c r="K1089" s="27">
        <v>637328.80000000005</v>
      </c>
      <c r="L1089" s="27">
        <v>130160.15999999995</v>
      </c>
      <c r="M1089" s="25" t="s">
        <v>15</v>
      </c>
      <c r="N1089" s="28">
        <v>4.5</v>
      </c>
    </row>
    <row r="1090" spans="1:14" x14ac:dyDescent="0.25">
      <c r="A1090" s="17">
        <v>1089</v>
      </c>
      <c r="B1090" s="18">
        <v>42762</v>
      </c>
      <c r="C1090" s="18">
        <v>42887</v>
      </c>
      <c r="D1090" s="18" t="str">
        <f>IF(Operaciones!$C1090-Operaciones!$B1090&gt;=150,"Demorado","En Tiempo")</f>
        <v>En Tiempo</v>
      </c>
      <c r="E1090" s="19" t="s">
        <v>22</v>
      </c>
      <c r="F1090" s="19" t="s">
        <v>29</v>
      </c>
      <c r="G1090" s="20">
        <v>165</v>
      </c>
      <c r="H1090" s="19" t="s">
        <v>12</v>
      </c>
      <c r="I1090" s="21">
        <v>42208.92</v>
      </c>
      <c r="J1090" s="21">
        <v>1117733</v>
      </c>
      <c r="K1090" s="21">
        <v>894186.4</v>
      </c>
      <c r="L1090" s="21">
        <v>181337.68</v>
      </c>
      <c r="M1090" s="19" t="s">
        <v>14</v>
      </c>
      <c r="N1090" s="22">
        <v>4.2</v>
      </c>
    </row>
    <row r="1091" spans="1:14" x14ac:dyDescent="0.25">
      <c r="A1091" s="23">
        <v>1090</v>
      </c>
      <c r="B1091" s="24">
        <v>42763</v>
      </c>
      <c r="C1091" s="24">
        <v>43030</v>
      </c>
      <c r="D1091" s="24" t="str">
        <f>IF(Operaciones!$C1091-Operaciones!$B1091&gt;=150,"Demorado","En Tiempo")</f>
        <v>Demorado</v>
      </c>
      <c r="E1091" s="25" t="s">
        <v>21</v>
      </c>
      <c r="F1091" s="25" t="s">
        <v>27</v>
      </c>
      <c r="G1091" s="26">
        <v>249</v>
      </c>
      <c r="H1091" s="25" t="s">
        <v>12</v>
      </c>
      <c r="I1091" s="27">
        <v>71950.720000000001</v>
      </c>
      <c r="J1091" s="27">
        <v>1853278</v>
      </c>
      <c r="K1091" s="27">
        <v>1482622.4</v>
      </c>
      <c r="L1091" s="27">
        <v>298704.88000000012</v>
      </c>
      <c r="M1091" s="25" t="s">
        <v>15</v>
      </c>
      <c r="N1091" s="28">
        <v>4.0999999999999996</v>
      </c>
    </row>
    <row r="1092" spans="1:14" x14ac:dyDescent="0.25">
      <c r="A1092" s="17">
        <v>1091</v>
      </c>
      <c r="B1092" s="18">
        <v>42763</v>
      </c>
      <c r="C1092" s="18">
        <v>43126</v>
      </c>
      <c r="D1092" s="18" t="str">
        <f>IF(Operaciones!$C1092-Operaciones!$B1092&gt;=150,"Demorado","En Tiempo")</f>
        <v>Demorado</v>
      </c>
      <c r="E1092" s="19" t="s">
        <v>22</v>
      </c>
      <c r="F1092" s="19" t="s">
        <v>24</v>
      </c>
      <c r="G1092" s="20">
        <v>103</v>
      </c>
      <c r="H1092" s="19" t="s">
        <v>12</v>
      </c>
      <c r="I1092" s="21">
        <v>36931</v>
      </c>
      <c r="J1092" s="21">
        <v>980285</v>
      </c>
      <c r="K1092" s="21">
        <v>784228</v>
      </c>
      <c r="L1092" s="21">
        <v>159126</v>
      </c>
      <c r="M1092" s="19" t="s">
        <v>17</v>
      </c>
      <c r="N1092" s="22">
        <v>4.2</v>
      </c>
    </row>
    <row r="1093" spans="1:14" x14ac:dyDescent="0.25">
      <c r="A1093" s="23">
        <v>1092</v>
      </c>
      <c r="B1093" s="24">
        <v>42764</v>
      </c>
      <c r="C1093" s="24">
        <v>43036</v>
      </c>
      <c r="D1093" s="24" t="str">
        <f>IF(Operaciones!$C1093-Operaciones!$B1093&gt;=150,"Demorado","En Tiempo")</f>
        <v>Demorado</v>
      </c>
      <c r="E1093" s="25" t="s">
        <v>20</v>
      </c>
      <c r="F1093" s="25" t="s">
        <v>25</v>
      </c>
      <c r="G1093" s="26">
        <v>294</v>
      </c>
      <c r="H1093" s="25" t="s">
        <v>12</v>
      </c>
      <c r="I1093" s="27">
        <v>84411</v>
      </c>
      <c r="J1093" s="27">
        <v>2166860</v>
      </c>
      <c r="K1093" s="27">
        <v>1733488</v>
      </c>
      <c r="L1093" s="27">
        <v>348961</v>
      </c>
      <c r="M1093" s="25" t="s">
        <v>14</v>
      </c>
      <c r="N1093" s="28">
        <v>4</v>
      </c>
    </row>
    <row r="1094" spans="1:14" x14ac:dyDescent="0.25">
      <c r="A1094" s="17">
        <v>1093</v>
      </c>
      <c r="B1094" s="18">
        <v>42766</v>
      </c>
      <c r="C1094" s="18">
        <v>42987</v>
      </c>
      <c r="D1094" s="18" t="str">
        <f>IF(Operaciones!$C1094-Operaciones!$B1094&gt;=150,"Demorado","En Tiempo")</f>
        <v>Demorado</v>
      </c>
      <c r="E1094" s="19" t="s">
        <v>22</v>
      </c>
      <c r="F1094" s="19" t="s">
        <v>29</v>
      </c>
      <c r="G1094" s="20">
        <v>215</v>
      </c>
      <c r="H1094" s="19" t="s">
        <v>12</v>
      </c>
      <c r="I1094" s="21">
        <v>87573.759999999995</v>
      </c>
      <c r="J1094" s="21">
        <v>2245829</v>
      </c>
      <c r="K1094" s="21">
        <v>1796663.2</v>
      </c>
      <c r="L1094" s="21">
        <v>361592.04000000004</v>
      </c>
      <c r="M1094" s="19" t="s">
        <v>14</v>
      </c>
      <c r="N1094" s="22">
        <v>3.8</v>
      </c>
    </row>
    <row r="1095" spans="1:14" x14ac:dyDescent="0.25">
      <c r="A1095" s="23">
        <v>1094</v>
      </c>
      <c r="B1095" s="24">
        <v>42767</v>
      </c>
      <c r="C1095" s="24">
        <v>42886</v>
      </c>
      <c r="D1095" s="24" t="str">
        <f>IF(Operaciones!$C1095-Operaciones!$B1095&gt;=150,"Demorado","En Tiempo")</f>
        <v>En Tiempo</v>
      </c>
      <c r="E1095" s="25" t="s">
        <v>22</v>
      </c>
      <c r="F1095" s="25" t="s">
        <v>27</v>
      </c>
      <c r="G1095" s="26">
        <v>136</v>
      </c>
      <c r="H1095" s="25" t="s">
        <v>12</v>
      </c>
      <c r="I1095" s="27">
        <v>46445.08</v>
      </c>
      <c r="J1095" s="27">
        <v>1223962</v>
      </c>
      <c r="K1095" s="27">
        <v>979169.6</v>
      </c>
      <c r="L1095" s="27">
        <v>198347.32</v>
      </c>
      <c r="M1095" s="25" t="s">
        <v>14</v>
      </c>
      <c r="N1095" s="28">
        <v>4.7</v>
      </c>
    </row>
    <row r="1096" spans="1:14" x14ac:dyDescent="0.25">
      <c r="A1096" s="17">
        <v>1095</v>
      </c>
      <c r="B1096" s="18">
        <v>42767</v>
      </c>
      <c r="C1096" s="18">
        <v>43103</v>
      </c>
      <c r="D1096" s="18" t="str">
        <f>IF(Operaciones!$C1096-Operaciones!$B1096&gt;=150,"Demorado","En Tiempo")</f>
        <v>Demorado</v>
      </c>
      <c r="E1096" s="19" t="s">
        <v>23</v>
      </c>
      <c r="F1096" s="19" t="s">
        <v>27</v>
      </c>
      <c r="G1096" s="20">
        <v>296</v>
      </c>
      <c r="H1096" s="19" t="s">
        <v>12</v>
      </c>
      <c r="I1096" s="21">
        <v>70209</v>
      </c>
      <c r="J1096" s="21">
        <v>1809185</v>
      </c>
      <c r="K1096" s="21">
        <v>1447348</v>
      </c>
      <c r="L1096" s="21">
        <v>291628</v>
      </c>
      <c r="M1096" s="19" t="s">
        <v>18</v>
      </c>
      <c r="N1096" s="22">
        <v>4.4000000000000004</v>
      </c>
    </row>
    <row r="1097" spans="1:14" x14ac:dyDescent="0.25">
      <c r="A1097" s="23">
        <v>1096</v>
      </c>
      <c r="B1097" s="24">
        <v>42767</v>
      </c>
      <c r="C1097" s="24">
        <v>42950</v>
      </c>
      <c r="D1097" s="24" t="str">
        <f>IF(Operaciones!$C1097-Operaciones!$B1097&gt;=150,"Demorado","En Tiempo")</f>
        <v>Demorado</v>
      </c>
      <c r="E1097" s="25" t="s">
        <v>20</v>
      </c>
      <c r="F1097" s="25" t="s">
        <v>25</v>
      </c>
      <c r="G1097" s="26">
        <v>57</v>
      </c>
      <c r="H1097" s="25" t="s">
        <v>11</v>
      </c>
      <c r="I1097" s="27">
        <v>20834.68</v>
      </c>
      <c r="J1097" s="27">
        <v>575877</v>
      </c>
      <c r="K1097" s="27">
        <v>460701.6</v>
      </c>
      <c r="L1097" s="27">
        <v>94340.72000000003</v>
      </c>
      <c r="M1097" s="25" t="s">
        <v>15</v>
      </c>
      <c r="N1097" s="28">
        <v>4.3</v>
      </c>
    </row>
    <row r="1098" spans="1:14" x14ac:dyDescent="0.25">
      <c r="A1098" s="17">
        <v>1097</v>
      </c>
      <c r="B1098" s="18">
        <v>42767</v>
      </c>
      <c r="C1098" s="18">
        <v>42941</v>
      </c>
      <c r="D1098" s="18" t="str">
        <f>IF(Operaciones!$C1098-Operaciones!$B1098&gt;=150,"Demorado","En Tiempo")</f>
        <v>Demorado</v>
      </c>
      <c r="E1098" s="19" t="s">
        <v>20</v>
      </c>
      <c r="F1098" s="19" t="s">
        <v>28</v>
      </c>
      <c r="G1098" s="20">
        <v>153</v>
      </c>
      <c r="H1098" s="19" t="s">
        <v>12</v>
      </c>
      <c r="I1098" s="21">
        <v>30037.32</v>
      </c>
      <c r="J1098" s="21">
        <v>807593</v>
      </c>
      <c r="K1098" s="21">
        <v>646074.4</v>
      </c>
      <c r="L1098" s="21">
        <v>131481.27999999997</v>
      </c>
      <c r="M1098" s="19" t="s">
        <v>19</v>
      </c>
      <c r="N1098" s="22">
        <v>4.3</v>
      </c>
    </row>
    <row r="1099" spans="1:14" x14ac:dyDescent="0.25">
      <c r="A1099" s="23">
        <v>1098</v>
      </c>
      <c r="B1099" s="24">
        <v>42767</v>
      </c>
      <c r="C1099" s="24">
        <v>42989</v>
      </c>
      <c r="D1099" s="24" t="str">
        <f>IF(Operaciones!$C1099-Operaciones!$B1099&gt;=150,"Demorado","En Tiempo")</f>
        <v>Demorado</v>
      </c>
      <c r="E1099" s="25" t="s">
        <v>23</v>
      </c>
      <c r="F1099" s="25" t="s">
        <v>25</v>
      </c>
      <c r="G1099" s="26">
        <v>259</v>
      </c>
      <c r="H1099" s="25" t="s">
        <v>12</v>
      </c>
      <c r="I1099" s="27">
        <v>77229.320000000007</v>
      </c>
      <c r="J1099" s="27">
        <v>1997293</v>
      </c>
      <c r="K1099" s="27">
        <v>1597834.4</v>
      </c>
      <c r="L1099" s="27">
        <v>322229.28000000009</v>
      </c>
      <c r="M1099" s="25" t="s">
        <v>15</v>
      </c>
      <c r="N1099" s="28">
        <v>5</v>
      </c>
    </row>
    <row r="1100" spans="1:14" x14ac:dyDescent="0.25">
      <c r="A1100" s="17">
        <v>1099</v>
      </c>
      <c r="B1100" s="18">
        <v>42768</v>
      </c>
      <c r="C1100" s="18">
        <v>42985</v>
      </c>
      <c r="D1100" s="18" t="str">
        <f>IF(Operaciones!$C1100-Operaciones!$B1100&gt;=150,"Demorado","En Tiempo")</f>
        <v>Demorado</v>
      </c>
      <c r="E1100" s="19" t="s">
        <v>21</v>
      </c>
      <c r="F1100" s="19" t="s">
        <v>25</v>
      </c>
      <c r="G1100" s="20">
        <v>79</v>
      </c>
      <c r="H1100" s="19" t="s">
        <v>11</v>
      </c>
      <c r="I1100" s="21">
        <v>24262.560000000001</v>
      </c>
      <c r="J1100" s="21">
        <v>657799</v>
      </c>
      <c r="K1100" s="21">
        <v>526239.19999999995</v>
      </c>
      <c r="L1100" s="21">
        <v>107297.24000000005</v>
      </c>
      <c r="M1100" s="19" t="s">
        <v>19</v>
      </c>
      <c r="N1100" s="22">
        <v>4.2</v>
      </c>
    </row>
    <row r="1101" spans="1:14" x14ac:dyDescent="0.25">
      <c r="A1101" s="23">
        <v>1100</v>
      </c>
      <c r="B1101" s="24">
        <v>42768</v>
      </c>
      <c r="C1101" s="24">
        <v>43129</v>
      </c>
      <c r="D1101" s="24" t="str">
        <f>IF(Operaciones!$C1101-Operaciones!$B1101&gt;=150,"Demorado","En Tiempo")</f>
        <v>Demorado</v>
      </c>
      <c r="E1101" s="25" t="s">
        <v>22</v>
      </c>
      <c r="F1101" s="25" t="s">
        <v>27</v>
      </c>
      <c r="G1101" s="26">
        <v>239</v>
      </c>
      <c r="H1101" s="25" t="s">
        <v>12</v>
      </c>
      <c r="I1101" s="27">
        <v>71576.52</v>
      </c>
      <c r="J1101" s="27">
        <v>1850723</v>
      </c>
      <c r="K1101" s="27">
        <v>1480578.4</v>
      </c>
      <c r="L1101" s="27">
        <v>298568.08000000007</v>
      </c>
      <c r="M1101" s="25" t="s">
        <v>17</v>
      </c>
      <c r="N1101" s="28">
        <v>4.9000000000000004</v>
      </c>
    </row>
    <row r="1102" spans="1:14" x14ac:dyDescent="0.25">
      <c r="A1102" s="17">
        <v>1101</v>
      </c>
      <c r="B1102" s="18">
        <v>42768</v>
      </c>
      <c r="C1102" s="18">
        <v>42897</v>
      </c>
      <c r="D1102" s="18" t="str">
        <f>IF(Operaciones!$C1102-Operaciones!$B1102&gt;=150,"Demorado","En Tiempo")</f>
        <v>En Tiempo</v>
      </c>
      <c r="E1102" s="19" t="s">
        <v>20</v>
      </c>
      <c r="F1102" s="19" t="s">
        <v>25</v>
      </c>
      <c r="G1102" s="20">
        <v>67</v>
      </c>
      <c r="H1102" s="19" t="s">
        <v>11</v>
      </c>
      <c r="I1102" s="21">
        <v>17575.080000000002</v>
      </c>
      <c r="J1102" s="21">
        <v>505437</v>
      </c>
      <c r="K1102" s="21">
        <v>404349.6</v>
      </c>
      <c r="L1102" s="21">
        <v>83512.320000000022</v>
      </c>
      <c r="M1102" s="19" t="s">
        <v>16</v>
      </c>
      <c r="N1102" s="22">
        <v>4.5</v>
      </c>
    </row>
    <row r="1103" spans="1:14" x14ac:dyDescent="0.25">
      <c r="A1103" s="23">
        <v>1102</v>
      </c>
      <c r="B1103" s="24">
        <v>42768</v>
      </c>
      <c r="C1103" s="24">
        <v>42888</v>
      </c>
      <c r="D1103" s="24" t="str">
        <f>IF(Operaciones!$C1103-Operaciones!$B1103&gt;=150,"Demorado","En Tiempo")</f>
        <v>En Tiempo</v>
      </c>
      <c r="E1103" s="25" t="s">
        <v>22</v>
      </c>
      <c r="F1103" s="25" t="s">
        <v>13</v>
      </c>
      <c r="G1103" s="26">
        <v>264</v>
      </c>
      <c r="H1103" s="25" t="s">
        <v>12</v>
      </c>
      <c r="I1103" s="27">
        <v>76871.88</v>
      </c>
      <c r="J1103" s="27">
        <v>1987257</v>
      </c>
      <c r="K1103" s="27">
        <v>1589805.6</v>
      </c>
      <c r="L1103" s="27">
        <v>320579.5199999999</v>
      </c>
      <c r="M1103" s="25" t="s">
        <v>16</v>
      </c>
      <c r="N1103" s="28">
        <v>5</v>
      </c>
    </row>
    <row r="1104" spans="1:14" x14ac:dyDescent="0.25">
      <c r="A1104" s="17">
        <v>1103</v>
      </c>
      <c r="B1104" s="18">
        <v>42769</v>
      </c>
      <c r="C1104" s="18">
        <v>42950</v>
      </c>
      <c r="D1104" s="18" t="str">
        <f>IF(Operaciones!$C1104-Operaciones!$B1104&gt;=150,"Demorado","En Tiempo")</f>
        <v>Demorado</v>
      </c>
      <c r="E1104" s="19" t="s">
        <v>21</v>
      </c>
      <c r="F1104" s="19" t="s">
        <v>29</v>
      </c>
      <c r="G1104" s="20">
        <v>120</v>
      </c>
      <c r="H1104" s="19" t="s">
        <v>12</v>
      </c>
      <c r="I1104" s="21">
        <v>36344</v>
      </c>
      <c r="J1104" s="21">
        <v>968735</v>
      </c>
      <c r="K1104" s="21">
        <v>774988</v>
      </c>
      <c r="L1104" s="21">
        <v>157403</v>
      </c>
      <c r="M1104" s="19" t="s">
        <v>18</v>
      </c>
      <c r="N1104" s="22">
        <v>3.7</v>
      </c>
    </row>
    <row r="1105" spans="1:14" x14ac:dyDescent="0.25">
      <c r="A1105" s="23">
        <v>1104</v>
      </c>
      <c r="B1105" s="24">
        <v>42769</v>
      </c>
      <c r="C1105" s="24">
        <v>42982</v>
      </c>
      <c r="D1105" s="24" t="str">
        <f>IF(Operaciones!$C1105-Operaciones!$B1105&gt;=150,"Demorado","En Tiempo")</f>
        <v>Demorado</v>
      </c>
      <c r="E1105" s="25" t="s">
        <v>21</v>
      </c>
      <c r="F1105" s="25" t="s">
        <v>24</v>
      </c>
      <c r="G1105" s="26">
        <v>110</v>
      </c>
      <c r="H1105" s="25" t="s">
        <v>12</v>
      </c>
      <c r="I1105" s="27">
        <v>30820.560000000001</v>
      </c>
      <c r="J1105" s="27">
        <v>823199</v>
      </c>
      <c r="K1105" s="27">
        <v>658559.19999999995</v>
      </c>
      <c r="L1105" s="27">
        <v>133819.24000000005</v>
      </c>
      <c r="M1105" s="25" t="s">
        <v>19</v>
      </c>
      <c r="N1105" s="28">
        <v>4.7</v>
      </c>
    </row>
    <row r="1106" spans="1:14" x14ac:dyDescent="0.25">
      <c r="A1106" s="17">
        <v>1105</v>
      </c>
      <c r="B1106" s="18">
        <v>42769</v>
      </c>
      <c r="C1106" s="18">
        <v>42897</v>
      </c>
      <c r="D1106" s="18" t="str">
        <f>IF(Operaciones!$C1106-Operaciones!$B1106&gt;=150,"Demorado","En Tiempo")</f>
        <v>En Tiempo</v>
      </c>
      <c r="E1106" s="19" t="s">
        <v>20</v>
      </c>
      <c r="F1106" s="19" t="s">
        <v>26</v>
      </c>
      <c r="G1106" s="20">
        <v>91</v>
      </c>
      <c r="H1106" s="19" t="s">
        <v>11</v>
      </c>
      <c r="I1106" s="21">
        <v>20642.919999999998</v>
      </c>
      <c r="J1106" s="21">
        <v>578133</v>
      </c>
      <c r="K1106" s="21">
        <v>462506.4</v>
      </c>
      <c r="L1106" s="21">
        <v>94983.679999999978</v>
      </c>
      <c r="M1106" s="19" t="s">
        <v>14</v>
      </c>
      <c r="N1106" s="22">
        <v>4.0999999999999996</v>
      </c>
    </row>
    <row r="1107" spans="1:14" x14ac:dyDescent="0.25">
      <c r="A1107" s="23">
        <v>1106</v>
      </c>
      <c r="B1107" s="24">
        <v>42770</v>
      </c>
      <c r="C1107" s="24">
        <v>43004</v>
      </c>
      <c r="D1107" s="24" t="str">
        <f>IF(Operaciones!$C1107-Operaciones!$B1107&gt;=150,"Demorado","En Tiempo")</f>
        <v>Demorado</v>
      </c>
      <c r="E1107" s="25" t="s">
        <v>22</v>
      </c>
      <c r="F1107" s="25" t="s">
        <v>27</v>
      </c>
      <c r="G1107" s="26">
        <v>137</v>
      </c>
      <c r="H1107" s="25" t="s">
        <v>12</v>
      </c>
      <c r="I1107" s="27">
        <v>50147.360000000001</v>
      </c>
      <c r="J1107" s="27">
        <v>1315919</v>
      </c>
      <c r="K1107" s="27">
        <v>1052735.2</v>
      </c>
      <c r="L1107" s="27">
        <v>213036.44000000006</v>
      </c>
      <c r="M1107" s="25" t="s">
        <v>14</v>
      </c>
      <c r="N1107" s="28">
        <v>4.2</v>
      </c>
    </row>
    <row r="1108" spans="1:14" x14ac:dyDescent="0.25">
      <c r="A1108" s="17">
        <v>1107</v>
      </c>
      <c r="B1108" s="18">
        <v>42771</v>
      </c>
      <c r="C1108" s="18">
        <v>42881</v>
      </c>
      <c r="D1108" s="18" t="str">
        <f>IF(Operaciones!$C1108-Operaciones!$B1108&gt;=150,"Demorado","En Tiempo")</f>
        <v>En Tiempo</v>
      </c>
      <c r="E1108" s="19" t="s">
        <v>21</v>
      </c>
      <c r="F1108" s="19" t="s">
        <v>28</v>
      </c>
      <c r="G1108" s="20">
        <v>101</v>
      </c>
      <c r="H1108" s="19" t="s">
        <v>11</v>
      </c>
      <c r="I1108" s="21">
        <v>24969.200000000001</v>
      </c>
      <c r="J1108" s="21">
        <v>687065</v>
      </c>
      <c r="K1108" s="21">
        <v>549652</v>
      </c>
      <c r="L1108" s="21">
        <v>112443.8</v>
      </c>
      <c r="M1108" s="19" t="s">
        <v>14</v>
      </c>
      <c r="N1108" s="22">
        <v>4.0999999999999996</v>
      </c>
    </row>
    <row r="1109" spans="1:14" x14ac:dyDescent="0.25">
      <c r="A1109" s="23">
        <v>1108</v>
      </c>
      <c r="B1109" s="24">
        <v>42771</v>
      </c>
      <c r="C1109" s="24">
        <v>43073</v>
      </c>
      <c r="D1109" s="24" t="str">
        <f>IF(Operaciones!$C1109-Operaciones!$B1109&gt;=150,"Demorado","En Tiempo")</f>
        <v>Demorado</v>
      </c>
      <c r="E1109" s="25" t="s">
        <v>20</v>
      </c>
      <c r="F1109" s="25" t="s">
        <v>24</v>
      </c>
      <c r="G1109" s="26">
        <v>193</v>
      </c>
      <c r="H1109" s="25" t="s">
        <v>12</v>
      </c>
      <c r="I1109" s="27">
        <v>39758.120000000003</v>
      </c>
      <c r="J1109" s="27">
        <v>1045813</v>
      </c>
      <c r="K1109" s="27">
        <v>836650.4</v>
      </c>
      <c r="L1109" s="27">
        <v>169404.47999999998</v>
      </c>
      <c r="M1109" s="25" t="s">
        <v>15</v>
      </c>
      <c r="N1109" s="28">
        <v>4.7</v>
      </c>
    </row>
    <row r="1110" spans="1:14" x14ac:dyDescent="0.25">
      <c r="A1110" s="17">
        <v>1109</v>
      </c>
      <c r="B1110" s="18">
        <v>42771</v>
      </c>
      <c r="C1110" s="18">
        <v>42881</v>
      </c>
      <c r="D1110" s="18" t="str">
        <f>IF(Operaciones!$C1110-Operaciones!$B1110&gt;=150,"Demorado","En Tiempo")</f>
        <v>En Tiempo</v>
      </c>
      <c r="E1110" s="19" t="s">
        <v>20</v>
      </c>
      <c r="F1110" s="19" t="s">
        <v>27</v>
      </c>
      <c r="G1110" s="20">
        <v>279</v>
      </c>
      <c r="H1110" s="19" t="s">
        <v>12</v>
      </c>
      <c r="I1110" s="21">
        <v>81927.360000000001</v>
      </c>
      <c r="J1110" s="21">
        <v>2101119</v>
      </c>
      <c r="K1110" s="21">
        <v>1680895.2</v>
      </c>
      <c r="L1110" s="21">
        <v>338296.44000000006</v>
      </c>
      <c r="M1110" s="19" t="s">
        <v>14</v>
      </c>
      <c r="N1110" s="22">
        <v>3.8</v>
      </c>
    </row>
    <row r="1111" spans="1:14" x14ac:dyDescent="0.25">
      <c r="A1111" s="23">
        <v>1110</v>
      </c>
      <c r="B1111" s="24">
        <v>42771</v>
      </c>
      <c r="C1111" s="24">
        <v>43003</v>
      </c>
      <c r="D1111" s="24" t="str">
        <f>IF(Operaciones!$C1111-Operaciones!$B1111&gt;=150,"Demorado","En Tiempo")</f>
        <v>Demorado</v>
      </c>
      <c r="E1111" s="25" t="s">
        <v>21</v>
      </c>
      <c r="F1111" s="25" t="s">
        <v>26</v>
      </c>
      <c r="G1111" s="26">
        <v>107</v>
      </c>
      <c r="H1111" s="25" t="s">
        <v>12</v>
      </c>
      <c r="I1111" s="27">
        <v>36373.599999999999</v>
      </c>
      <c r="J1111" s="27">
        <v>961475</v>
      </c>
      <c r="K1111" s="27">
        <v>769180</v>
      </c>
      <c r="L1111" s="27">
        <v>155921.4</v>
      </c>
      <c r="M1111" s="25" t="s">
        <v>15</v>
      </c>
      <c r="N1111" s="28">
        <v>4.4000000000000004</v>
      </c>
    </row>
    <row r="1112" spans="1:14" x14ac:dyDescent="0.25">
      <c r="A1112" s="17">
        <v>1111</v>
      </c>
      <c r="B1112" s="18">
        <v>42772</v>
      </c>
      <c r="C1112" s="18">
        <v>42933</v>
      </c>
      <c r="D1112" s="18" t="str">
        <f>IF(Operaciones!$C1112-Operaciones!$B1112&gt;=150,"Demorado","En Tiempo")</f>
        <v>Demorado</v>
      </c>
      <c r="E1112" s="19" t="s">
        <v>20</v>
      </c>
      <c r="F1112" s="19" t="s">
        <v>26</v>
      </c>
      <c r="G1112" s="20">
        <v>81</v>
      </c>
      <c r="H1112" s="19" t="s">
        <v>11</v>
      </c>
      <c r="I1112" s="21">
        <v>13731.88</v>
      </c>
      <c r="J1112" s="21">
        <v>408932</v>
      </c>
      <c r="K1112" s="21">
        <v>327145.59999999998</v>
      </c>
      <c r="L1112" s="21">
        <v>68054.520000000019</v>
      </c>
      <c r="M1112" s="19" t="s">
        <v>17</v>
      </c>
      <c r="N1112" s="22">
        <v>3.9</v>
      </c>
    </row>
    <row r="1113" spans="1:14" x14ac:dyDescent="0.25">
      <c r="A1113" s="23">
        <v>1112</v>
      </c>
      <c r="B1113" s="24">
        <v>42772</v>
      </c>
      <c r="C1113" s="24">
        <v>42912</v>
      </c>
      <c r="D1113" s="24" t="str">
        <f>IF(Operaciones!$C1113-Operaciones!$B1113&gt;=150,"Demorado","En Tiempo")</f>
        <v>En Tiempo</v>
      </c>
      <c r="E1113" s="25" t="s">
        <v>23</v>
      </c>
      <c r="F1113" s="25" t="s">
        <v>27</v>
      </c>
      <c r="G1113" s="26">
        <v>205</v>
      </c>
      <c r="H1113" s="25" t="s">
        <v>12</v>
      </c>
      <c r="I1113" s="27">
        <v>63456</v>
      </c>
      <c r="J1113" s="27">
        <v>1638785</v>
      </c>
      <c r="K1113" s="27">
        <v>1311028</v>
      </c>
      <c r="L1113" s="27">
        <v>264301</v>
      </c>
      <c r="M1113" s="25" t="s">
        <v>15</v>
      </c>
      <c r="N1113" s="28">
        <v>4.5</v>
      </c>
    </row>
    <row r="1114" spans="1:14" x14ac:dyDescent="0.25">
      <c r="A1114" s="17">
        <v>1113</v>
      </c>
      <c r="B1114" s="18">
        <v>42772</v>
      </c>
      <c r="C1114" s="18">
        <v>42941</v>
      </c>
      <c r="D1114" s="18" t="str">
        <f>IF(Operaciones!$C1114-Operaciones!$B1114&gt;=150,"Demorado","En Tiempo")</f>
        <v>Demorado</v>
      </c>
      <c r="E1114" s="19" t="s">
        <v>22</v>
      </c>
      <c r="F1114" s="19" t="s">
        <v>29</v>
      </c>
      <c r="G1114" s="20">
        <v>153</v>
      </c>
      <c r="H1114" s="19" t="s">
        <v>12</v>
      </c>
      <c r="I1114" s="21">
        <v>51801.120000000003</v>
      </c>
      <c r="J1114" s="21">
        <v>1359838</v>
      </c>
      <c r="K1114" s="21">
        <v>1087870.3999999999</v>
      </c>
      <c r="L1114" s="21">
        <v>220166.4800000001</v>
      </c>
      <c r="M1114" s="19" t="s">
        <v>19</v>
      </c>
      <c r="N1114" s="22">
        <v>4.5</v>
      </c>
    </row>
    <row r="1115" spans="1:14" x14ac:dyDescent="0.25">
      <c r="A1115" s="23">
        <v>1114</v>
      </c>
      <c r="B1115" s="24">
        <v>42773</v>
      </c>
      <c r="C1115" s="24">
        <v>42920</v>
      </c>
      <c r="D1115" s="24" t="str">
        <f>IF(Operaciones!$C1115-Operaciones!$B1115&gt;=150,"Demorado","En Tiempo")</f>
        <v>En Tiempo</v>
      </c>
      <c r="E1115" s="25" t="s">
        <v>23</v>
      </c>
      <c r="F1115" s="25" t="s">
        <v>25</v>
      </c>
      <c r="G1115" s="26">
        <v>69</v>
      </c>
      <c r="H1115" s="25" t="s">
        <v>11</v>
      </c>
      <c r="I1115" s="27">
        <v>19346.759999999998</v>
      </c>
      <c r="J1115" s="27">
        <v>535729</v>
      </c>
      <c r="K1115" s="27">
        <v>428583.2</v>
      </c>
      <c r="L1115" s="27">
        <v>87799.039999999994</v>
      </c>
      <c r="M1115" s="25" t="s">
        <v>19</v>
      </c>
      <c r="N1115" s="28">
        <v>4.7</v>
      </c>
    </row>
    <row r="1116" spans="1:14" x14ac:dyDescent="0.25">
      <c r="A1116" s="17">
        <v>1115</v>
      </c>
      <c r="B1116" s="18">
        <v>42774</v>
      </c>
      <c r="C1116" s="18">
        <v>43045</v>
      </c>
      <c r="D1116" s="18" t="str">
        <f>IF(Operaciones!$C1116-Operaciones!$B1116&gt;=150,"Demorado","En Tiempo")</f>
        <v>Demorado</v>
      </c>
      <c r="E1116" s="19" t="s">
        <v>21</v>
      </c>
      <c r="F1116" s="19" t="s">
        <v>25</v>
      </c>
      <c r="G1116" s="20">
        <v>173</v>
      </c>
      <c r="H1116" s="19" t="s">
        <v>12</v>
      </c>
      <c r="I1116" s="21">
        <v>37418.800000000003</v>
      </c>
      <c r="J1116" s="21">
        <v>999505</v>
      </c>
      <c r="K1116" s="21">
        <v>799604</v>
      </c>
      <c r="L1116" s="21">
        <v>162482.20000000001</v>
      </c>
      <c r="M1116" s="19" t="s">
        <v>15</v>
      </c>
      <c r="N1116" s="22">
        <v>4.5</v>
      </c>
    </row>
    <row r="1117" spans="1:14" x14ac:dyDescent="0.25">
      <c r="A1117" s="23">
        <v>1116</v>
      </c>
      <c r="B1117" s="24">
        <v>42774</v>
      </c>
      <c r="C1117" s="24">
        <v>43113</v>
      </c>
      <c r="D1117" s="24" t="str">
        <f>IF(Operaciones!$C1117-Operaciones!$B1117&gt;=150,"Demorado","En Tiempo")</f>
        <v>Demorado</v>
      </c>
      <c r="E1117" s="25" t="s">
        <v>22</v>
      </c>
      <c r="F1117" s="25" t="s">
        <v>24</v>
      </c>
      <c r="G1117" s="26">
        <v>90</v>
      </c>
      <c r="H1117" s="25" t="s">
        <v>11</v>
      </c>
      <c r="I1117" s="27">
        <v>18722.28</v>
      </c>
      <c r="J1117" s="27">
        <v>530117</v>
      </c>
      <c r="K1117" s="27">
        <v>424093.6</v>
      </c>
      <c r="L1117" s="27">
        <v>87301.120000000024</v>
      </c>
      <c r="M1117" s="25" t="s">
        <v>17</v>
      </c>
      <c r="N1117" s="28">
        <v>4.9000000000000004</v>
      </c>
    </row>
    <row r="1118" spans="1:14" x14ac:dyDescent="0.25">
      <c r="A1118" s="17">
        <v>1117</v>
      </c>
      <c r="B1118" s="18">
        <v>42774</v>
      </c>
      <c r="C1118" s="18">
        <v>42998</v>
      </c>
      <c r="D1118" s="18" t="str">
        <f>IF(Operaciones!$C1118-Operaciones!$B1118&gt;=150,"Demorado","En Tiempo")</f>
        <v>Demorado</v>
      </c>
      <c r="E1118" s="19" t="s">
        <v>21</v>
      </c>
      <c r="F1118" s="19" t="s">
        <v>27</v>
      </c>
      <c r="G1118" s="20">
        <v>147</v>
      </c>
      <c r="H1118" s="19" t="s">
        <v>12</v>
      </c>
      <c r="I1118" s="21">
        <v>40750.92</v>
      </c>
      <c r="J1118" s="21">
        <v>1073983</v>
      </c>
      <c r="K1118" s="21">
        <v>859186.4</v>
      </c>
      <c r="L1118" s="21">
        <v>174045.68</v>
      </c>
      <c r="M1118" s="19" t="s">
        <v>19</v>
      </c>
      <c r="N1118" s="22">
        <v>3.6</v>
      </c>
    </row>
    <row r="1119" spans="1:14" x14ac:dyDescent="0.25">
      <c r="A1119" s="23">
        <v>1118</v>
      </c>
      <c r="B1119" s="24">
        <v>42775</v>
      </c>
      <c r="C1119" s="24">
        <v>43028</v>
      </c>
      <c r="D1119" s="24" t="str">
        <f>IF(Operaciones!$C1119-Operaciones!$B1119&gt;=150,"Demorado","En Tiempo")</f>
        <v>Demorado</v>
      </c>
      <c r="E1119" s="25" t="s">
        <v>21</v>
      </c>
      <c r="F1119" s="25" t="s">
        <v>28</v>
      </c>
      <c r="G1119" s="26">
        <v>290</v>
      </c>
      <c r="H1119" s="25" t="s">
        <v>12</v>
      </c>
      <c r="I1119" s="27">
        <v>108533.32</v>
      </c>
      <c r="J1119" s="27">
        <v>2777793</v>
      </c>
      <c r="K1119" s="27">
        <v>2222234.4</v>
      </c>
      <c r="L1119" s="27">
        <v>447025.28000000009</v>
      </c>
      <c r="M1119" s="25" t="s">
        <v>18</v>
      </c>
      <c r="N1119" s="28">
        <v>4.7</v>
      </c>
    </row>
    <row r="1120" spans="1:14" x14ac:dyDescent="0.25">
      <c r="A1120" s="17">
        <v>1119</v>
      </c>
      <c r="B1120" s="18">
        <v>42776</v>
      </c>
      <c r="C1120" s="18">
        <v>43065</v>
      </c>
      <c r="D1120" s="18" t="str">
        <f>IF(Operaciones!$C1120-Operaciones!$B1120&gt;=150,"Demorado","En Tiempo")</f>
        <v>Demorado</v>
      </c>
      <c r="E1120" s="19" t="s">
        <v>20</v>
      </c>
      <c r="F1120" s="19" t="s">
        <v>26</v>
      </c>
      <c r="G1120" s="20">
        <v>283</v>
      </c>
      <c r="H1120" s="19" t="s">
        <v>12</v>
      </c>
      <c r="I1120" s="21">
        <v>75383.28</v>
      </c>
      <c r="J1120" s="21">
        <v>1948967</v>
      </c>
      <c r="K1120" s="21">
        <v>1559173.6</v>
      </c>
      <c r="L1120" s="21">
        <v>314410.11999999988</v>
      </c>
      <c r="M1120" s="19" t="s">
        <v>15</v>
      </c>
      <c r="N1120" s="22">
        <v>4</v>
      </c>
    </row>
    <row r="1121" spans="1:14" x14ac:dyDescent="0.25">
      <c r="A1121" s="23">
        <v>1120</v>
      </c>
      <c r="B1121" s="24">
        <v>42776</v>
      </c>
      <c r="C1121" s="24">
        <v>42944</v>
      </c>
      <c r="D1121" s="24" t="str">
        <f>IF(Operaciones!$C1121-Operaciones!$B1121&gt;=150,"Demorado","En Tiempo")</f>
        <v>Demorado</v>
      </c>
      <c r="E1121" s="25" t="s">
        <v>22</v>
      </c>
      <c r="F1121" s="25" t="s">
        <v>25</v>
      </c>
      <c r="G1121" s="26">
        <v>173</v>
      </c>
      <c r="H1121" s="25" t="s">
        <v>12</v>
      </c>
      <c r="I1121" s="27">
        <v>67684.399999999994</v>
      </c>
      <c r="J1121" s="27">
        <v>1744145</v>
      </c>
      <c r="K1121" s="27">
        <v>1395316</v>
      </c>
      <c r="L1121" s="27">
        <v>281144.59999999998</v>
      </c>
      <c r="M1121" s="25" t="s">
        <v>16</v>
      </c>
      <c r="N1121" s="28">
        <v>4.5</v>
      </c>
    </row>
    <row r="1122" spans="1:14" x14ac:dyDescent="0.25">
      <c r="A1122" s="17">
        <v>1121</v>
      </c>
      <c r="B1122" s="18">
        <v>42776</v>
      </c>
      <c r="C1122" s="18">
        <v>42875</v>
      </c>
      <c r="D1122" s="18" t="str">
        <f>IF(Operaciones!$C1122-Operaciones!$B1122&gt;=150,"Demorado","En Tiempo")</f>
        <v>En Tiempo</v>
      </c>
      <c r="E1122" s="19" t="s">
        <v>23</v>
      </c>
      <c r="F1122" s="19" t="s">
        <v>29</v>
      </c>
      <c r="G1122" s="20">
        <v>173</v>
      </c>
      <c r="H1122" s="19" t="s">
        <v>12</v>
      </c>
      <c r="I1122" s="21">
        <v>62657.96</v>
      </c>
      <c r="J1122" s="21">
        <v>1629109</v>
      </c>
      <c r="K1122" s="21">
        <v>1303287.2</v>
      </c>
      <c r="L1122" s="21">
        <v>263163.84000000003</v>
      </c>
      <c r="M1122" s="19" t="s">
        <v>14</v>
      </c>
      <c r="N1122" s="22">
        <v>3.9</v>
      </c>
    </row>
    <row r="1123" spans="1:14" x14ac:dyDescent="0.25">
      <c r="A1123" s="23">
        <v>1122</v>
      </c>
      <c r="B1123" s="24">
        <v>42777</v>
      </c>
      <c r="C1123" s="24">
        <v>43083</v>
      </c>
      <c r="D1123" s="24" t="str">
        <f>IF(Operaciones!$C1123-Operaciones!$B1123&gt;=150,"Demorado","En Tiempo")</f>
        <v>Demorado</v>
      </c>
      <c r="E1123" s="25" t="s">
        <v>21</v>
      </c>
      <c r="F1123" s="25" t="s">
        <v>27</v>
      </c>
      <c r="G1123" s="26">
        <v>221</v>
      </c>
      <c r="H1123" s="25" t="s">
        <v>12</v>
      </c>
      <c r="I1123" s="27">
        <v>52428.76</v>
      </c>
      <c r="J1123" s="27">
        <v>1375529</v>
      </c>
      <c r="K1123" s="27">
        <v>1100423.2</v>
      </c>
      <c r="L1123" s="27">
        <v>222677.04000000004</v>
      </c>
      <c r="M1123" s="25" t="s">
        <v>15</v>
      </c>
      <c r="N1123" s="28">
        <v>3.7</v>
      </c>
    </row>
    <row r="1124" spans="1:14" x14ac:dyDescent="0.25">
      <c r="A1124" s="17">
        <v>1123</v>
      </c>
      <c r="B1124" s="18">
        <v>42777</v>
      </c>
      <c r="C1124" s="18">
        <v>42872</v>
      </c>
      <c r="D1124" s="18" t="str">
        <f>IF(Operaciones!$C1124-Operaciones!$B1124&gt;=150,"Demorado","En Tiempo")</f>
        <v>En Tiempo</v>
      </c>
      <c r="E1124" s="19" t="s">
        <v>21</v>
      </c>
      <c r="F1124" s="19" t="s">
        <v>27</v>
      </c>
      <c r="G1124" s="20">
        <v>150</v>
      </c>
      <c r="H1124" s="19" t="s">
        <v>12</v>
      </c>
      <c r="I1124" s="21">
        <v>34157.279999999999</v>
      </c>
      <c r="J1124" s="21">
        <v>915842</v>
      </c>
      <c r="K1124" s="21">
        <v>732673.6</v>
      </c>
      <c r="L1124" s="21">
        <v>149011.12000000002</v>
      </c>
      <c r="M1124" s="19" t="s">
        <v>16</v>
      </c>
      <c r="N1124" s="22">
        <v>4.8</v>
      </c>
    </row>
    <row r="1125" spans="1:14" x14ac:dyDescent="0.25">
      <c r="A1125" s="23">
        <v>1124</v>
      </c>
      <c r="B1125" s="24">
        <v>42777</v>
      </c>
      <c r="C1125" s="24">
        <v>42882</v>
      </c>
      <c r="D1125" s="24" t="str">
        <f>IF(Operaciones!$C1125-Operaciones!$B1125&gt;=150,"Demorado","En Tiempo")</f>
        <v>En Tiempo</v>
      </c>
      <c r="E1125" s="25" t="s">
        <v>23</v>
      </c>
      <c r="F1125" s="25" t="s">
        <v>24</v>
      </c>
      <c r="G1125" s="26">
        <v>204</v>
      </c>
      <c r="H1125" s="25" t="s">
        <v>12</v>
      </c>
      <c r="I1125" s="27">
        <v>47738.76</v>
      </c>
      <c r="J1125" s="27">
        <v>1251829</v>
      </c>
      <c r="K1125" s="27">
        <v>1001463.2</v>
      </c>
      <c r="L1125" s="27">
        <v>202627.04000000004</v>
      </c>
      <c r="M1125" s="25" t="s">
        <v>17</v>
      </c>
      <c r="N1125" s="28">
        <v>3.9</v>
      </c>
    </row>
    <row r="1126" spans="1:14" x14ac:dyDescent="0.25">
      <c r="A1126" s="17">
        <v>1125</v>
      </c>
      <c r="B1126" s="18">
        <v>42779</v>
      </c>
      <c r="C1126" s="18">
        <v>43131</v>
      </c>
      <c r="D1126" s="18" t="str">
        <f>IF(Operaciones!$C1126-Operaciones!$B1126&gt;=150,"Demorado","En Tiempo")</f>
        <v>Demorado</v>
      </c>
      <c r="E1126" s="19" t="s">
        <v>20</v>
      </c>
      <c r="F1126" s="19" t="s">
        <v>29</v>
      </c>
      <c r="G1126" s="20">
        <v>241</v>
      </c>
      <c r="H1126" s="19" t="s">
        <v>12</v>
      </c>
      <c r="I1126" s="21">
        <v>90862</v>
      </c>
      <c r="J1126" s="21">
        <v>2323560</v>
      </c>
      <c r="K1126" s="21">
        <v>1858848</v>
      </c>
      <c r="L1126" s="21">
        <v>373850</v>
      </c>
      <c r="M1126" s="19" t="s">
        <v>19</v>
      </c>
      <c r="N1126" s="22">
        <v>4.5</v>
      </c>
    </row>
    <row r="1127" spans="1:14" x14ac:dyDescent="0.25">
      <c r="A1127" s="23">
        <v>1126</v>
      </c>
      <c r="B1127" s="24">
        <v>42779</v>
      </c>
      <c r="C1127" s="24">
        <v>43113</v>
      </c>
      <c r="D1127" s="24" t="str">
        <f>IF(Operaciones!$C1127-Operaciones!$B1127&gt;=150,"Demorado","En Tiempo")</f>
        <v>Demorado</v>
      </c>
      <c r="E1127" s="25" t="s">
        <v>23</v>
      </c>
      <c r="F1127" s="25" t="s">
        <v>13</v>
      </c>
      <c r="G1127" s="26">
        <v>104</v>
      </c>
      <c r="H1127" s="25" t="s">
        <v>11</v>
      </c>
      <c r="I1127" s="27">
        <v>17828.599999999999</v>
      </c>
      <c r="J1127" s="27">
        <v>498800</v>
      </c>
      <c r="K1127" s="27">
        <v>399040</v>
      </c>
      <c r="L1127" s="27">
        <v>81931.399999999994</v>
      </c>
      <c r="M1127" s="25" t="s">
        <v>19</v>
      </c>
      <c r="N1127" s="28">
        <v>4.0999999999999996</v>
      </c>
    </row>
    <row r="1128" spans="1:14" x14ac:dyDescent="0.25">
      <c r="A1128" s="17">
        <v>1127</v>
      </c>
      <c r="B1128" s="18">
        <v>42780</v>
      </c>
      <c r="C1128" s="18">
        <v>42884</v>
      </c>
      <c r="D1128" s="18" t="str">
        <f>IF(Operaciones!$C1128-Operaciones!$B1128&gt;=150,"Demorado","En Tiempo")</f>
        <v>En Tiempo</v>
      </c>
      <c r="E1128" s="19" t="s">
        <v>23</v>
      </c>
      <c r="F1128" s="19" t="s">
        <v>28</v>
      </c>
      <c r="G1128" s="20">
        <v>68</v>
      </c>
      <c r="H1128" s="19" t="s">
        <v>11</v>
      </c>
      <c r="I1128" s="21">
        <v>13542</v>
      </c>
      <c r="J1128" s="21">
        <v>396260</v>
      </c>
      <c r="K1128" s="21">
        <v>317008</v>
      </c>
      <c r="L1128" s="21">
        <v>65710</v>
      </c>
      <c r="M1128" s="19" t="s">
        <v>18</v>
      </c>
      <c r="N1128" s="22">
        <v>3.8</v>
      </c>
    </row>
    <row r="1129" spans="1:14" x14ac:dyDescent="0.25">
      <c r="A1129" s="23">
        <v>1128</v>
      </c>
      <c r="B1129" s="24">
        <v>42780</v>
      </c>
      <c r="C1129" s="24">
        <v>43106</v>
      </c>
      <c r="D1129" s="24" t="str">
        <f>IF(Operaciones!$C1129-Operaciones!$B1129&gt;=150,"Demorado","En Tiempo")</f>
        <v>Demorado</v>
      </c>
      <c r="E1129" s="25" t="s">
        <v>23</v>
      </c>
      <c r="F1129" s="25" t="s">
        <v>13</v>
      </c>
      <c r="G1129" s="26">
        <v>224</v>
      </c>
      <c r="H1129" s="25" t="s">
        <v>12</v>
      </c>
      <c r="I1129" s="27">
        <v>73507.199999999997</v>
      </c>
      <c r="J1129" s="27">
        <v>1895965</v>
      </c>
      <c r="K1129" s="27">
        <v>1516772</v>
      </c>
      <c r="L1129" s="27">
        <v>305685.8</v>
      </c>
      <c r="M1129" s="25" t="s">
        <v>16</v>
      </c>
      <c r="N1129" s="28">
        <v>3.9</v>
      </c>
    </row>
    <row r="1130" spans="1:14" x14ac:dyDescent="0.25">
      <c r="A1130" s="17">
        <v>1129</v>
      </c>
      <c r="B1130" s="18">
        <v>42780</v>
      </c>
      <c r="C1130" s="18">
        <v>43081</v>
      </c>
      <c r="D1130" s="18" t="str">
        <f>IF(Operaciones!$C1130-Operaciones!$B1130&gt;=150,"Demorado","En Tiempo")</f>
        <v>Demorado</v>
      </c>
      <c r="E1130" s="19" t="s">
        <v>23</v>
      </c>
      <c r="F1130" s="19" t="s">
        <v>25</v>
      </c>
      <c r="G1130" s="20">
        <v>116</v>
      </c>
      <c r="H1130" s="19" t="s">
        <v>12</v>
      </c>
      <c r="I1130" s="21">
        <v>34791.599999999999</v>
      </c>
      <c r="J1130" s="21">
        <v>936125</v>
      </c>
      <c r="K1130" s="21">
        <v>748900</v>
      </c>
      <c r="L1130" s="21">
        <v>152433.4</v>
      </c>
      <c r="M1130" s="19" t="s">
        <v>15</v>
      </c>
      <c r="N1130" s="22">
        <v>4</v>
      </c>
    </row>
    <row r="1131" spans="1:14" x14ac:dyDescent="0.25">
      <c r="A1131" s="23">
        <v>1130</v>
      </c>
      <c r="B1131" s="24">
        <v>42781</v>
      </c>
      <c r="C1131" s="24">
        <v>42890</v>
      </c>
      <c r="D1131" s="24" t="str">
        <f>IF(Operaciones!$C1131-Operaciones!$B1131&gt;=150,"Demorado","En Tiempo")</f>
        <v>En Tiempo</v>
      </c>
      <c r="E1131" s="25" t="s">
        <v>21</v>
      </c>
      <c r="F1131" s="25" t="s">
        <v>26</v>
      </c>
      <c r="G1131" s="26">
        <v>52</v>
      </c>
      <c r="H1131" s="25" t="s">
        <v>11</v>
      </c>
      <c r="I1131" s="27">
        <v>16730.52</v>
      </c>
      <c r="J1131" s="27">
        <v>480823</v>
      </c>
      <c r="K1131" s="27">
        <v>384658.4</v>
      </c>
      <c r="L1131" s="27">
        <v>79434.079999999973</v>
      </c>
      <c r="M1131" s="25" t="s">
        <v>14</v>
      </c>
      <c r="N1131" s="28">
        <v>5</v>
      </c>
    </row>
    <row r="1132" spans="1:14" x14ac:dyDescent="0.25">
      <c r="A1132" s="17">
        <v>1131</v>
      </c>
      <c r="B1132" s="18">
        <v>42781</v>
      </c>
      <c r="C1132" s="18">
        <v>43106</v>
      </c>
      <c r="D1132" s="18" t="str">
        <f>IF(Operaciones!$C1132-Operaciones!$B1132&gt;=150,"Demorado","En Tiempo")</f>
        <v>Demorado</v>
      </c>
      <c r="E1132" s="19" t="s">
        <v>20</v>
      </c>
      <c r="F1132" s="19" t="s">
        <v>13</v>
      </c>
      <c r="G1132" s="20">
        <v>151</v>
      </c>
      <c r="H1132" s="19" t="s">
        <v>12</v>
      </c>
      <c r="I1132" s="21">
        <v>30727.48</v>
      </c>
      <c r="J1132" s="21">
        <v>832397</v>
      </c>
      <c r="K1132" s="21">
        <v>665917.6</v>
      </c>
      <c r="L1132" s="21">
        <v>135751.92000000001</v>
      </c>
      <c r="M1132" s="19" t="s">
        <v>14</v>
      </c>
      <c r="N1132" s="22">
        <v>5</v>
      </c>
    </row>
    <row r="1133" spans="1:14" x14ac:dyDescent="0.25">
      <c r="A1133" s="23">
        <v>1132</v>
      </c>
      <c r="B1133" s="24">
        <v>42781</v>
      </c>
      <c r="C1133" s="24">
        <v>42900</v>
      </c>
      <c r="D1133" s="24" t="str">
        <f>IF(Operaciones!$C1133-Operaciones!$B1133&gt;=150,"Demorado","En Tiempo")</f>
        <v>En Tiempo</v>
      </c>
      <c r="E1133" s="25" t="s">
        <v>22</v>
      </c>
      <c r="F1133" s="25" t="s">
        <v>29</v>
      </c>
      <c r="G1133" s="26">
        <v>88</v>
      </c>
      <c r="H1133" s="25" t="s">
        <v>12</v>
      </c>
      <c r="I1133" s="27">
        <v>35245.24</v>
      </c>
      <c r="J1133" s="27">
        <v>937441</v>
      </c>
      <c r="K1133" s="27">
        <v>749952.8</v>
      </c>
      <c r="L1133" s="27">
        <v>152242.95999999996</v>
      </c>
      <c r="M1133" s="25" t="s">
        <v>15</v>
      </c>
      <c r="N1133" s="28">
        <v>4.5999999999999996</v>
      </c>
    </row>
    <row r="1134" spans="1:14" x14ac:dyDescent="0.25">
      <c r="A1134" s="17">
        <v>1133</v>
      </c>
      <c r="B1134" s="18">
        <v>42781</v>
      </c>
      <c r="C1134" s="18">
        <v>42950</v>
      </c>
      <c r="D1134" s="18" t="str">
        <f>IF(Operaciones!$C1134-Operaciones!$B1134&gt;=150,"Demorado","En Tiempo")</f>
        <v>Demorado</v>
      </c>
      <c r="E1134" s="19" t="s">
        <v>20</v>
      </c>
      <c r="F1134" s="19" t="s">
        <v>29</v>
      </c>
      <c r="G1134" s="20">
        <v>128</v>
      </c>
      <c r="H1134" s="19" t="s">
        <v>11</v>
      </c>
      <c r="I1134" s="21">
        <v>27690.16</v>
      </c>
      <c r="J1134" s="21">
        <v>748889</v>
      </c>
      <c r="K1134" s="21">
        <v>599111.19999999995</v>
      </c>
      <c r="L1134" s="21">
        <v>122087.64000000004</v>
      </c>
      <c r="M1134" s="19" t="s">
        <v>14</v>
      </c>
      <c r="N1134" s="22">
        <v>4.0999999999999996</v>
      </c>
    </row>
    <row r="1135" spans="1:14" x14ac:dyDescent="0.25">
      <c r="A1135" s="23">
        <v>1134</v>
      </c>
      <c r="B1135" s="24">
        <v>42781</v>
      </c>
      <c r="C1135" s="24">
        <v>42911</v>
      </c>
      <c r="D1135" s="24" t="str">
        <f>IF(Operaciones!$C1135-Operaciones!$B1135&gt;=150,"Demorado","En Tiempo")</f>
        <v>En Tiempo</v>
      </c>
      <c r="E1135" s="25" t="s">
        <v>21</v>
      </c>
      <c r="F1135" s="25" t="s">
        <v>13</v>
      </c>
      <c r="G1135" s="26">
        <v>117</v>
      </c>
      <c r="H1135" s="25" t="s">
        <v>12</v>
      </c>
      <c r="I1135" s="27">
        <v>34504.160000000003</v>
      </c>
      <c r="J1135" s="27">
        <v>915739</v>
      </c>
      <c r="K1135" s="27">
        <v>732591.2</v>
      </c>
      <c r="L1135" s="27">
        <v>148643.64000000004</v>
      </c>
      <c r="M1135" s="25" t="s">
        <v>19</v>
      </c>
      <c r="N1135" s="28">
        <v>3.6</v>
      </c>
    </row>
    <row r="1136" spans="1:14" x14ac:dyDescent="0.25">
      <c r="A1136" s="17">
        <v>1135</v>
      </c>
      <c r="B1136" s="18">
        <v>42782</v>
      </c>
      <c r="C1136" s="18">
        <v>43030</v>
      </c>
      <c r="D1136" s="18" t="str">
        <f>IF(Operaciones!$C1136-Operaciones!$B1136&gt;=150,"Demorado","En Tiempo")</f>
        <v>Demorado</v>
      </c>
      <c r="E1136" s="19" t="s">
        <v>22</v>
      </c>
      <c r="F1136" s="19" t="s">
        <v>28</v>
      </c>
      <c r="G1136" s="20">
        <v>53</v>
      </c>
      <c r="H1136" s="19" t="s">
        <v>11</v>
      </c>
      <c r="I1136" s="21">
        <v>12872.08</v>
      </c>
      <c r="J1136" s="21">
        <v>385587</v>
      </c>
      <c r="K1136" s="21">
        <v>308469.59999999998</v>
      </c>
      <c r="L1136" s="21">
        <v>64245.320000000022</v>
      </c>
      <c r="M1136" s="19" t="s">
        <v>14</v>
      </c>
      <c r="N1136" s="22">
        <v>3.9</v>
      </c>
    </row>
    <row r="1137" spans="1:14" x14ac:dyDescent="0.25">
      <c r="A1137" s="23">
        <v>1136</v>
      </c>
      <c r="B1137" s="24">
        <v>42782</v>
      </c>
      <c r="C1137" s="24">
        <v>43139</v>
      </c>
      <c r="D1137" s="24" t="str">
        <f>IF(Operaciones!$C1137-Operaciones!$B1137&gt;=150,"Demorado","En Tiempo")</f>
        <v>Demorado</v>
      </c>
      <c r="E1137" s="25" t="s">
        <v>23</v>
      </c>
      <c r="F1137" s="25" t="s">
        <v>27</v>
      </c>
      <c r="G1137" s="26">
        <v>63</v>
      </c>
      <c r="H1137" s="25" t="s">
        <v>11</v>
      </c>
      <c r="I1137" s="27">
        <v>10821.28</v>
      </c>
      <c r="J1137" s="27">
        <v>334367</v>
      </c>
      <c r="K1137" s="27">
        <v>267493.59999999998</v>
      </c>
      <c r="L1137" s="27">
        <v>56052.120000000024</v>
      </c>
      <c r="M1137" s="25" t="s">
        <v>16</v>
      </c>
      <c r="N1137" s="28">
        <v>4.4000000000000004</v>
      </c>
    </row>
    <row r="1138" spans="1:14" x14ac:dyDescent="0.25">
      <c r="A1138" s="17">
        <v>1137</v>
      </c>
      <c r="B1138" s="18">
        <v>42782</v>
      </c>
      <c r="C1138" s="18">
        <v>43094</v>
      </c>
      <c r="D1138" s="18" t="str">
        <f>IF(Operaciones!$C1138-Operaciones!$B1138&gt;=150,"Demorado","En Tiempo")</f>
        <v>Demorado</v>
      </c>
      <c r="E1138" s="19" t="s">
        <v>23</v>
      </c>
      <c r="F1138" s="19" t="s">
        <v>25</v>
      </c>
      <c r="G1138" s="20">
        <v>70</v>
      </c>
      <c r="H1138" s="19" t="s">
        <v>11</v>
      </c>
      <c r="I1138" s="21">
        <v>21497</v>
      </c>
      <c r="J1138" s="21">
        <v>599960</v>
      </c>
      <c r="K1138" s="21">
        <v>479968</v>
      </c>
      <c r="L1138" s="21">
        <v>98495</v>
      </c>
      <c r="M1138" s="19" t="s">
        <v>15</v>
      </c>
      <c r="N1138" s="22">
        <v>4.3</v>
      </c>
    </row>
    <row r="1139" spans="1:14" x14ac:dyDescent="0.25">
      <c r="A1139" s="23">
        <v>1138</v>
      </c>
      <c r="B1139" s="24">
        <v>42782</v>
      </c>
      <c r="C1139" s="24">
        <v>43001</v>
      </c>
      <c r="D1139" s="24" t="str">
        <f>IF(Operaciones!$C1139-Operaciones!$B1139&gt;=150,"Demorado","En Tiempo")</f>
        <v>Demorado</v>
      </c>
      <c r="E1139" s="25" t="s">
        <v>22</v>
      </c>
      <c r="F1139" s="25" t="s">
        <v>25</v>
      </c>
      <c r="G1139" s="26">
        <v>253</v>
      </c>
      <c r="H1139" s="25" t="s">
        <v>12</v>
      </c>
      <c r="I1139" s="27">
        <v>41638</v>
      </c>
      <c r="J1139" s="27">
        <v>1103035</v>
      </c>
      <c r="K1139" s="27">
        <v>882428</v>
      </c>
      <c r="L1139" s="27">
        <v>178969</v>
      </c>
      <c r="M1139" s="25" t="s">
        <v>14</v>
      </c>
      <c r="N1139" s="28">
        <v>3.9</v>
      </c>
    </row>
    <row r="1140" spans="1:14" x14ac:dyDescent="0.25">
      <c r="A1140" s="17">
        <v>1139</v>
      </c>
      <c r="B1140" s="18">
        <v>42782</v>
      </c>
      <c r="C1140" s="18">
        <v>43084</v>
      </c>
      <c r="D1140" s="18" t="str">
        <f>IF(Operaciones!$C1140-Operaciones!$B1140&gt;=150,"Demorado","En Tiempo")</f>
        <v>Demorado</v>
      </c>
      <c r="E1140" s="19" t="s">
        <v>23</v>
      </c>
      <c r="F1140" s="19" t="s">
        <v>24</v>
      </c>
      <c r="G1140" s="20">
        <v>90</v>
      </c>
      <c r="H1140" s="19" t="s">
        <v>11</v>
      </c>
      <c r="I1140" s="21">
        <v>28755.040000000001</v>
      </c>
      <c r="J1140" s="21">
        <v>778661</v>
      </c>
      <c r="K1140" s="21">
        <v>622928.80000000005</v>
      </c>
      <c r="L1140" s="21">
        <v>126977.15999999995</v>
      </c>
      <c r="M1140" s="19" t="s">
        <v>15</v>
      </c>
      <c r="N1140" s="22">
        <v>4.5999999999999996</v>
      </c>
    </row>
    <row r="1141" spans="1:14" x14ac:dyDescent="0.25">
      <c r="A1141" s="23">
        <v>1140</v>
      </c>
      <c r="B1141" s="24">
        <v>42782</v>
      </c>
      <c r="C1141" s="24">
        <v>43024</v>
      </c>
      <c r="D1141" s="24" t="str">
        <f>IF(Operaciones!$C1141-Operaciones!$B1141&gt;=150,"Demorado","En Tiempo")</f>
        <v>Demorado</v>
      </c>
      <c r="E1141" s="25" t="s">
        <v>22</v>
      </c>
      <c r="F1141" s="25" t="s">
        <v>24</v>
      </c>
      <c r="G1141" s="26">
        <v>137</v>
      </c>
      <c r="H1141" s="25" t="s">
        <v>12</v>
      </c>
      <c r="I1141" s="27">
        <v>52143.4</v>
      </c>
      <c r="J1141" s="27">
        <v>1355145</v>
      </c>
      <c r="K1141" s="27">
        <v>1084116</v>
      </c>
      <c r="L1141" s="27">
        <v>218885.6</v>
      </c>
      <c r="M1141" s="25" t="s">
        <v>15</v>
      </c>
      <c r="N1141" s="28">
        <v>4.5999999999999996</v>
      </c>
    </row>
    <row r="1142" spans="1:14" x14ac:dyDescent="0.25">
      <c r="A1142" s="17">
        <v>1141</v>
      </c>
      <c r="B1142" s="18">
        <v>42782</v>
      </c>
      <c r="C1142" s="18">
        <v>43046</v>
      </c>
      <c r="D1142" s="18" t="str">
        <f>IF(Operaciones!$C1142-Operaciones!$B1142&gt;=150,"Demorado","En Tiempo")</f>
        <v>Demorado</v>
      </c>
      <c r="E1142" s="19" t="s">
        <v>21</v>
      </c>
      <c r="F1142" s="19" t="s">
        <v>27</v>
      </c>
      <c r="G1142" s="20">
        <v>172</v>
      </c>
      <c r="H1142" s="19" t="s">
        <v>12</v>
      </c>
      <c r="I1142" s="21">
        <v>62883.360000000001</v>
      </c>
      <c r="J1142" s="21">
        <v>1637819</v>
      </c>
      <c r="K1142" s="21">
        <v>1310255.2</v>
      </c>
      <c r="L1142" s="21">
        <v>264680.44000000006</v>
      </c>
      <c r="M1142" s="19" t="s">
        <v>17</v>
      </c>
      <c r="N1142" s="22">
        <v>3.8</v>
      </c>
    </row>
    <row r="1143" spans="1:14" x14ac:dyDescent="0.25">
      <c r="A1143" s="23">
        <v>1142</v>
      </c>
      <c r="B1143" s="24">
        <v>42782</v>
      </c>
      <c r="C1143" s="24">
        <v>43038</v>
      </c>
      <c r="D1143" s="24" t="str">
        <f>IF(Operaciones!$C1143-Operaciones!$B1143&gt;=150,"Demorado","En Tiempo")</f>
        <v>Demorado</v>
      </c>
      <c r="E1143" s="25" t="s">
        <v>21</v>
      </c>
      <c r="F1143" s="25" t="s">
        <v>28</v>
      </c>
      <c r="G1143" s="26">
        <v>225</v>
      </c>
      <c r="H1143" s="25" t="s">
        <v>12</v>
      </c>
      <c r="I1143" s="27">
        <v>40691</v>
      </c>
      <c r="J1143" s="27">
        <v>1070335</v>
      </c>
      <c r="K1143" s="27">
        <v>856268</v>
      </c>
      <c r="L1143" s="27">
        <v>173376</v>
      </c>
      <c r="M1143" s="25" t="s">
        <v>18</v>
      </c>
      <c r="N1143" s="28">
        <v>4</v>
      </c>
    </row>
    <row r="1144" spans="1:14" x14ac:dyDescent="0.25">
      <c r="A1144" s="17">
        <v>1143</v>
      </c>
      <c r="B1144" s="18">
        <v>42783</v>
      </c>
      <c r="C1144" s="18">
        <v>42883</v>
      </c>
      <c r="D1144" s="18" t="str">
        <f>IF(Operaciones!$C1144-Operaciones!$B1144&gt;=150,"Demorado","En Tiempo")</f>
        <v>En Tiempo</v>
      </c>
      <c r="E1144" s="19" t="s">
        <v>22</v>
      </c>
      <c r="F1144" s="19" t="s">
        <v>29</v>
      </c>
      <c r="G1144" s="20">
        <v>248</v>
      </c>
      <c r="H1144" s="19" t="s">
        <v>12</v>
      </c>
      <c r="I1144" s="21">
        <v>54908.24</v>
      </c>
      <c r="J1144" s="21">
        <v>1430691</v>
      </c>
      <c r="K1144" s="21">
        <v>1144552.8</v>
      </c>
      <c r="L1144" s="21">
        <v>231229.95999999996</v>
      </c>
      <c r="M1144" s="19" t="s">
        <v>14</v>
      </c>
      <c r="N1144" s="22">
        <v>4.0999999999999996</v>
      </c>
    </row>
    <row r="1145" spans="1:14" x14ac:dyDescent="0.25">
      <c r="A1145" s="23">
        <v>1144</v>
      </c>
      <c r="B1145" s="24">
        <v>42783</v>
      </c>
      <c r="C1145" s="24">
        <v>43144</v>
      </c>
      <c r="D1145" s="24" t="str">
        <f>IF(Operaciones!$C1145-Operaciones!$B1145&gt;=150,"Demorado","En Tiempo")</f>
        <v>Demorado</v>
      </c>
      <c r="E1145" s="25" t="s">
        <v>23</v>
      </c>
      <c r="F1145" s="25" t="s">
        <v>25</v>
      </c>
      <c r="G1145" s="26">
        <v>249</v>
      </c>
      <c r="H1145" s="25" t="s">
        <v>12</v>
      </c>
      <c r="I1145" s="27">
        <v>86101.72</v>
      </c>
      <c r="J1145" s="27">
        <v>2213253</v>
      </c>
      <c r="K1145" s="27">
        <v>1770602.4</v>
      </c>
      <c r="L1145" s="27">
        <v>356548.88000000012</v>
      </c>
      <c r="M1145" s="25" t="s">
        <v>14</v>
      </c>
      <c r="N1145" s="28">
        <v>3.7</v>
      </c>
    </row>
    <row r="1146" spans="1:14" x14ac:dyDescent="0.25">
      <c r="A1146" s="17">
        <v>1145</v>
      </c>
      <c r="B1146" s="18">
        <v>42783</v>
      </c>
      <c r="C1146" s="18">
        <v>42980</v>
      </c>
      <c r="D1146" s="18" t="str">
        <f>IF(Operaciones!$C1146-Operaciones!$B1146&gt;=150,"Demorado","En Tiempo")</f>
        <v>Demorado</v>
      </c>
      <c r="E1146" s="19" t="s">
        <v>22</v>
      </c>
      <c r="F1146" s="19" t="s">
        <v>28</v>
      </c>
      <c r="G1146" s="20">
        <v>101</v>
      </c>
      <c r="H1146" s="19" t="s">
        <v>12</v>
      </c>
      <c r="I1146" s="21">
        <v>33193.040000000001</v>
      </c>
      <c r="J1146" s="21">
        <v>886711</v>
      </c>
      <c r="K1146" s="21">
        <v>709368.8</v>
      </c>
      <c r="L1146" s="21">
        <v>144149.15999999995</v>
      </c>
      <c r="M1146" s="19" t="s">
        <v>16</v>
      </c>
      <c r="N1146" s="22">
        <v>4.2</v>
      </c>
    </row>
    <row r="1147" spans="1:14" x14ac:dyDescent="0.25">
      <c r="A1147" s="23">
        <v>1146</v>
      </c>
      <c r="B1147" s="24">
        <v>42783</v>
      </c>
      <c r="C1147" s="24">
        <v>43132</v>
      </c>
      <c r="D1147" s="24" t="str">
        <f>IF(Operaciones!$C1147-Operaciones!$B1147&gt;=150,"Demorado","En Tiempo")</f>
        <v>Demorado</v>
      </c>
      <c r="E1147" s="25" t="s">
        <v>21</v>
      </c>
      <c r="F1147" s="25" t="s">
        <v>24</v>
      </c>
      <c r="G1147" s="26">
        <v>195</v>
      </c>
      <c r="H1147" s="25" t="s">
        <v>12</v>
      </c>
      <c r="I1147" s="27">
        <v>42749.279999999999</v>
      </c>
      <c r="J1147" s="27">
        <v>1127267</v>
      </c>
      <c r="K1147" s="27">
        <v>901813.6</v>
      </c>
      <c r="L1147" s="27">
        <v>182704.12000000002</v>
      </c>
      <c r="M1147" s="25" t="s">
        <v>16</v>
      </c>
      <c r="N1147" s="28">
        <v>4.2</v>
      </c>
    </row>
    <row r="1148" spans="1:14" x14ac:dyDescent="0.25">
      <c r="A1148" s="17">
        <v>1147</v>
      </c>
      <c r="B1148" s="18">
        <v>42784</v>
      </c>
      <c r="C1148" s="18">
        <v>42906</v>
      </c>
      <c r="D1148" s="18" t="str">
        <f>IF(Operaciones!$C1148-Operaciones!$B1148&gt;=150,"Demorado","En Tiempo")</f>
        <v>En Tiempo</v>
      </c>
      <c r="E1148" s="19" t="s">
        <v>20</v>
      </c>
      <c r="F1148" s="19" t="s">
        <v>25</v>
      </c>
      <c r="G1148" s="20">
        <v>146</v>
      </c>
      <c r="H1148" s="19" t="s">
        <v>12</v>
      </c>
      <c r="I1148" s="21">
        <v>59621.48</v>
      </c>
      <c r="J1148" s="21">
        <v>1555622</v>
      </c>
      <c r="K1148" s="21">
        <v>1244497.6000000001</v>
      </c>
      <c r="L1148" s="21">
        <v>251502.9199999999</v>
      </c>
      <c r="M1148" s="19" t="s">
        <v>14</v>
      </c>
      <c r="N1148" s="22">
        <v>4.3</v>
      </c>
    </row>
    <row r="1149" spans="1:14" x14ac:dyDescent="0.25">
      <c r="A1149" s="23">
        <v>1148</v>
      </c>
      <c r="B1149" s="24">
        <v>42784</v>
      </c>
      <c r="C1149" s="24">
        <v>43128</v>
      </c>
      <c r="D1149" s="24" t="str">
        <f>IF(Operaciones!$C1149-Operaciones!$B1149&gt;=150,"Demorado","En Tiempo")</f>
        <v>Demorado</v>
      </c>
      <c r="E1149" s="25" t="s">
        <v>21</v>
      </c>
      <c r="F1149" s="25" t="s">
        <v>13</v>
      </c>
      <c r="G1149" s="26">
        <v>230</v>
      </c>
      <c r="H1149" s="25" t="s">
        <v>12</v>
      </c>
      <c r="I1149" s="27">
        <v>38145.68</v>
      </c>
      <c r="J1149" s="27">
        <v>1020677</v>
      </c>
      <c r="K1149" s="27">
        <v>816541.6</v>
      </c>
      <c r="L1149" s="27">
        <v>165989.72000000003</v>
      </c>
      <c r="M1149" s="25" t="s">
        <v>17</v>
      </c>
      <c r="N1149" s="28">
        <v>5</v>
      </c>
    </row>
    <row r="1150" spans="1:14" x14ac:dyDescent="0.25">
      <c r="A1150" s="17">
        <v>1149</v>
      </c>
      <c r="B1150" s="18">
        <v>42784</v>
      </c>
      <c r="C1150" s="18">
        <v>42996</v>
      </c>
      <c r="D1150" s="18" t="str">
        <f>IF(Operaciones!$C1150-Operaciones!$B1150&gt;=150,"Demorado","En Tiempo")</f>
        <v>Demorado</v>
      </c>
      <c r="E1150" s="19" t="s">
        <v>23</v>
      </c>
      <c r="F1150" s="19" t="s">
        <v>13</v>
      </c>
      <c r="G1150" s="20">
        <v>57</v>
      </c>
      <c r="H1150" s="19" t="s">
        <v>11</v>
      </c>
      <c r="I1150" s="21">
        <v>18027.240000000002</v>
      </c>
      <c r="J1150" s="21">
        <v>518141</v>
      </c>
      <c r="K1150" s="21">
        <v>414512.8</v>
      </c>
      <c r="L1150" s="21">
        <v>85600.960000000006</v>
      </c>
      <c r="M1150" s="19" t="s">
        <v>14</v>
      </c>
      <c r="N1150" s="22">
        <v>4</v>
      </c>
    </row>
    <row r="1151" spans="1:14" x14ac:dyDescent="0.25">
      <c r="A1151" s="23">
        <v>1150</v>
      </c>
      <c r="B1151" s="24">
        <v>42784</v>
      </c>
      <c r="C1151" s="24">
        <v>43033</v>
      </c>
      <c r="D1151" s="24" t="str">
        <f>IF(Operaciones!$C1151-Operaciones!$B1151&gt;=150,"Demorado","En Tiempo")</f>
        <v>Demorado</v>
      </c>
      <c r="E1151" s="25" t="s">
        <v>20</v>
      </c>
      <c r="F1151" s="25" t="s">
        <v>29</v>
      </c>
      <c r="G1151" s="26">
        <v>100</v>
      </c>
      <c r="H1151" s="25" t="s">
        <v>12</v>
      </c>
      <c r="I1151" s="27">
        <v>35221.599999999999</v>
      </c>
      <c r="J1151" s="27">
        <v>945575</v>
      </c>
      <c r="K1151" s="27">
        <v>756460</v>
      </c>
      <c r="L1151" s="27">
        <v>153893.4</v>
      </c>
      <c r="M1151" s="25" t="s">
        <v>17</v>
      </c>
      <c r="N1151" s="28">
        <v>4.7</v>
      </c>
    </row>
    <row r="1152" spans="1:14" x14ac:dyDescent="0.25">
      <c r="A1152" s="17">
        <v>1151</v>
      </c>
      <c r="B1152" s="18">
        <v>42784</v>
      </c>
      <c r="C1152" s="18">
        <v>43136</v>
      </c>
      <c r="D1152" s="18" t="str">
        <f>IF(Operaciones!$C1152-Operaciones!$B1152&gt;=150,"Demorado","En Tiempo")</f>
        <v>Demorado</v>
      </c>
      <c r="E1152" s="19" t="s">
        <v>20</v>
      </c>
      <c r="F1152" s="19" t="s">
        <v>28</v>
      </c>
      <c r="G1152" s="20">
        <v>154</v>
      </c>
      <c r="H1152" s="19" t="s">
        <v>12</v>
      </c>
      <c r="I1152" s="21">
        <v>51427.92</v>
      </c>
      <c r="J1152" s="21">
        <v>1344883</v>
      </c>
      <c r="K1152" s="21">
        <v>1075906.3999999999</v>
      </c>
      <c r="L1152" s="21">
        <v>217548.68000000011</v>
      </c>
      <c r="M1152" s="19" t="s">
        <v>14</v>
      </c>
      <c r="N1152" s="22">
        <v>4.2</v>
      </c>
    </row>
    <row r="1153" spans="1:14" x14ac:dyDescent="0.25">
      <c r="A1153" s="23">
        <v>1152</v>
      </c>
      <c r="B1153" s="24">
        <v>42785</v>
      </c>
      <c r="C1153" s="24">
        <v>43071</v>
      </c>
      <c r="D1153" s="24" t="str">
        <f>IF(Operaciones!$C1153-Operaciones!$B1153&gt;=150,"Demorado","En Tiempo")</f>
        <v>Demorado</v>
      </c>
      <c r="E1153" s="25" t="s">
        <v>21</v>
      </c>
      <c r="F1153" s="25" t="s">
        <v>28</v>
      </c>
      <c r="G1153" s="26">
        <v>219</v>
      </c>
      <c r="H1153" s="25" t="s">
        <v>12</v>
      </c>
      <c r="I1153" s="27">
        <v>77414.880000000005</v>
      </c>
      <c r="J1153" s="27">
        <v>2002757</v>
      </c>
      <c r="K1153" s="27">
        <v>1602205.6</v>
      </c>
      <c r="L1153" s="27">
        <v>323136.5199999999</v>
      </c>
      <c r="M1153" s="25" t="s">
        <v>15</v>
      </c>
      <c r="N1153" s="28">
        <v>4.9000000000000004</v>
      </c>
    </row>
    <row r="1154" spans="1:14" x14ac:dyDescent="0.25">
      <c r="A1154" s="17">
        <v>1153</v>
      </c>
      <c r="B1154" s="18">
        <v>42785</v>
      </c>
      <c r="C1154" s="18">
        <v>43024</v>
      </c>
      <c r="D1154" s="18" t="str">
        <f>IF(Operaciones!$C1154-Operaciones!$B1154&gt;=150,"Demorado","En Tiempo")</f>
        <v>Demorado</v>
      </c>
      <c r="E1154" s="19" t="s">
        <v>20</v>
      </c>
      <c r="F1154" s="19" t="s">
        <v>24</v>
      </c>
      <c r="G1154" s="20">
        <v>268</v>
      </c>
      <c r="H1154" s="19" t="s">
        <v>12</v>
      </c>
      <c r="I1154" s="21">
        <v>79935.28</v>
      </c>
      <c r="J1154" s="21">
        <v>2057717</v>
      </c>
      <c r="K1154" s="21">
        <v>1646173.6</v>
      </c>
      <c r="L1154" s="21">
        <v>331608.11999999988</v>
      </c>
      <c r="M1154" s="19" t="s">
        <v>17</v>
      </c>
      <c r="N1154" s="22">
        <v>4</v>
      </c>
    </row>
    <row r="1155" spans="1:14" x14ac:dyDescent="0.25">
      <c r="A1155" s="23">
        <v>1154</v>
      </c>
      <c r="B1155" s="24">
        <v>42786</v>
      </c>
      <c r="C1155" s="24">
        <v>42968</v>
      </c>
      <c r="D1155" s="24" t="str">
        <f>IF(Operaciones!$C1155-Operaciones!$B1155&gt;=150,"Demorado","En Tiempo")</f>
        <v>Demorado</v>
      </c>
      <c r="E1155" s="25" t="s">
        <v>21</v>
      </c>
      <c r="F1155" s="25" t="s">
        <v>13</v>
      </c>
      <c r="G1155" s="26">
        <v>287</v>
      </c>
      <c r="H1155" s="25" t="s">
        <v>12</v>
      </c>
      <c r="I1155" s="27">
        <v>113686.52</v>
      </c>
      <c r="J1155" s="27">
        <v>2902173</v>
      </c>
      <c r="K1155" s="27">
        <v>2321738.4</v>
      </c>
      <c r="L1155" s="27">
        <v>466748.08000000007</v>
      </c>
      <c r="M1155" s="25" t="s">
        <v>14</v>
      </c>
      <c r="N1155" s="28">
        <v>4.0999999999999996</v>
      </c>
    </row>
    <row r="1156" spans="1:14" x14ac:dyDescent="0.25">
      <c r="A1156" s="17">
        <v>1155</v>
      </c>
      <c r="B1156" s="18">
        <v>42786</v>
      </c>
      <c r="C1156" s="18">
        <v>43080</v>
      </c>
      <c r="D1156" s="18" t="str">
        <f>IF(Operaciones!$C1156-Operaciones!$B1156&gt;=150,"Demorado","En Tiempo")</f>
        <v>Demorado</v>
      </c>
      <c r="E1156" s="19" t="s">
        <v>22</v>
      </c>
      <c r="F1156" s="19" t="s">
        <v>13</v>
      </c>
      <c r="G1156" s="20">
        <v>89</v>
      </c>
      <c r="H1156" s="19" t="s">
        <v>12</v>
      </c>
      <c r="I1156" s="21">
        <v>33249.96</v>
      </c>
      <c r="J1156" s="21">
        <v>893859</v>
      </c>
      <c r="K1156" s="21">
        <v>715087.2</v>
      </c>
      <c r="L1156" s="21">
        <v>145521.84000000005</v>
      </c>
      <c r="M1156" s="19" t="s">
        <v>14</v>
      </c>
      <c r="N1156" s="22">
        <v>4</v>
      </c>
    </row>
    <row r="1157" spans="1:14" x14ac:dyDescent="0.25">
      <c r="A1157" s="23">
        <v>1156</v>
      </c>
      <c r="B1157" s="24">
        <v>42786</v>
      </c>
      <c r="C1157" s="24">
        <v>43087</v>
      </c>
      <c r="D1157" s="24" t="str">
        <f>IF(Operaciones!$C1157-Operaciones!$B1157&gt;=150,"Demorado","En Tiempo")</f>
        <v>Demorado</v>
      </c>
      <c r="E1157" s="25" t="s">
        <v>22</v>
      </c>
      <c r="F1157" s="25" t="s">
        <v>28</v>
      </c>
      <c r="G1157" s="26">
        <v>244</v>
      </c>
      <c r="H1157" s="25" t="s">
        <v>12</v>
      </c>
      <c r="I1157" s="27">
        <v>51508</v>
      </c>
      <c r="J1157" s="27">
        <v>1341685</v>
      </c>
      <c r="K1157" s="27">
        <v>1073348</v>
      </c>
      <c r="L1157" s="27">
        <v>216829</v>
      </c>
      <c r="M1157" s="25" t="s">
        <v>19</v>
      </c>
      <c r="N1157" s="28">
        <v>4.7</v>
      </c>
    </row>
    <row r="1158" spans="1:14" x14ac:dyDescent="0.25">
      <c r="A1158" s="17">
        <v>1157</v>
      </c>
      <c r="B1158" s="18">
        <v>42786</v>
      </c>
      <c r="C1158" s="18">
        <v>43118</v>
      </c>
      <c r="D1158" s="18" t="str">
        <f>IF(Operaciones!$C1158-Operaciones!$B1158&gt;=150,"Demorado","En Tiempo")</f>
        <v>Demorado</v>
      </c>
      <c r="E1158" s="19" t="s">
        <v>23</v>
      </c>
      <c r="F1158" s="19" t="s">
        <v>24</v>
      </c>
      <c r="G1158" s="20">
        <v>248</v>
      </c>
      <c r="H1158" s="19" t="s">
        <v>12</v>
      </c>
      <c r="I1158" s="21">
        <v>63757.8</v>
      </c>
      <c r="J1158" s="21">
        <v>1650655</v>
      </c>
      <c r="K1158" s="21">
        <v>1320524</v>
      </c>
      <c r="L1158" s="21">
        <v>266373.2</v>
      </c>
      <c r="M1158" s="19" t="s">
        <v>18</v>
      </c>
      <c r="N1158" s="22">
        <v>4.3</v>
      </c>
    </row>
    <row r="1159" spans="1:14" x14ac:dyDescent="0.25">
      <c r="A1159" s="23">
        <v>1158</v>
      </c>
      <c r="B1159" s="24">
        <v>42786</v>
      </c>
      <c r="C1159" s="24">
        <v>42960</v>
      </c>
      <c r="D1159" s="24" t="str">
        <f>IF(Operaciones!$C1159-Operaciones!$B1159&gt;=150,"Demorado","En Tiempo")</f>
        <v>Demorado</v>
      </c>
      <c r="E1159" s="25" t="s">
        <v>23</v>
      </c>
      <c r="F1159" s="25" t="s">
        <v>27</v>
      </c>
      <c r="G1159" s="26">
        <v>291</v>
      </c>
      <c r="H1159" s="25" t="s">
        <v>12</v>
      </c>
      <c r="I1159" s="27">
        <v>96863.92</v>
      </c>
      <c r="J1159" s="27">
        <v>2472933</v>
      </c>
      <c r="K1159" s="27">
        <v>1978346.4</v>
      </c>
      <c r="L1159" s="27">
        <v>397722.68000000011</v>
      </c>
      <c r="M1159" s="25" t="s">
        <v>14</v>
      </c>
      <c r="N1159" s="28">
        <v>4.9000000000000004</v>
      </c>
    </row>
    <row r="1160" spans="1:14" x14ac:dyDescent="0.25">
      <c r="A1160" s="17">
        <v>1159</v>
      </c>
      <c r="B1160" s="18">
        <v>42786</v>
      </c>
      <c r="C1160" s="18">
        <v>42994</v>
      </c>
      <c r="D1160" s="18" t="str">
        <f>IF(Operaciones!$C1160-Operaciones!$B1160&gt;=150,"Demorado","En Tiempo")</f>
        <v>Demorado</v>
      </c>
      <c r="E1160" s="19" t="s">
        <v>21</v>
      </c>
      <c r="F1160" s="19" t="s">
        <v>24</v>
      </c>
      <c r="G1160" s="20">
        <v>207</v>
      </c>
      <c r="H1160" s="19" t="s">
        <v>12</v>
      </c>
      <c r="I1160" s="21">
        <v>72002.320000000007</v>
      </c>
      <c r="J1160" s="21">
        <v>1860193</v>
      </c>
      <c r="K1160" s="21">
        <v>1488154.4</v>
      </c>
      <c r="L1160" s="21">
        <v>300036.28000000009</v>
      </c>
      <c r="M1160" s="19" t="s">
        <v>16</v>
      </c>
      <c r="N1160" s="22">
        <v>3.8</v>
      </c>
    </row>
    <row r="1161" spans="1:14" x14ac:dyDescent="0.25">
      <c r="A1161" s="23">
        <v>1160</v>
      </c>
      <c r="B1161" s="24">
        <v>42787</v>
      </c>
      <c r="C1161" s="24">
        <v>43020</v>
      </c>
      <c r="D1161" s="24" t="str">
        <f>IF(Operaciones!$C1161-Operaciones!$B1161&gt;=150,"Demorado","En Tiempo")</f>
        <v>Demorado</v>
      </c>
      <c r="E1161" s="25" t="s">
        <v>20</v>
      </c>
      <c r="F1161" s="25" t="s">
        <v>29</v>
      </c>
      <c r="G1161" s="26">
        <v>272</v>
      </c>
      <c r="H1161" s="25" t="s">
        <v>12</v>
      </c>
      <c r="I1161" s="27">
        <v>85172.36</v>
      </c>
      <c r="J1161" s="27">
        <v>2184869</v>
      </c>
      <c r="K1161" s="27">
        <v>1747895.2</v>
      </c>
      <c r="L1161" s="27">
        <v>351801.44000000006</v>
      </c>
      <c r="M1161" s="25" t="s">
        <v>17</v>
      </c>
      <c r="N1161" s="28">
        <v>4.2</v>
      </c>
    </row>
    <row r="1162" spans="1:14" x14ac:dyDescent="0.25">
      <c r="A1162" s="17">
        <v>1161</v>
      </c>
      <c r="B1162" s="18">
        <v>42788</v>
      </c>
      <c r="C1162" s="18">
        <v>43115</v>
      </c>
      <c r="D1162" s="18" t="str">
        <f>IF(Operaciones!$C1162-Operaciones!$B1162&gt;=150,"Demorado","En Tiempo")</f>
        <v>Demorado</v>
      </c>
      <c r="E1162" s="19" t="s">
        <v>22</v>
      </c>
      <c r="F1162" s="19" t="s">
        <v>28</v>
      </c>
      <c r="G1162" s="20">
        <v>191</v>
      </c>
      <c r="H1162" s="19" t="s">
        <v>12</v>
      </c>
      <c r="I1162" s="21">
        <v>62847.6</v>
      </c>
      <c r="J1162" s="21">
        <v>1631200</v>
      </c>
      <c r="K1162" s="21">
        <v>1304960</v>
      </c>
      <c r="L1162" s="21">
        <v>263392.40000000002</v>
      </c>
      <c r="M1162" s="19" t="s">
        <v>19</v>
      </c>
      <c r="N1162" s="22">
        <v>4</v>
      </c>
    </row>
    <row r="1163" spans="1:14" x14ac:dyDescent="0.25">
      <c r="A1163" s="23">
        <v>1162</v>
      </c>
      <c r="B1163" s="24">
        <v>42788</v>
      </c>
      <c r="C1163" s="24">
        <v>43031</v>
      </c>
      <c r="D1163" s="24" t="str">
        <f>IF(Operaciones!$C1163-Operaciones!$B1163&gt;=150,"Demorado","En Tiempo")</f>
        <v>Demorado</v>
      </c>
      <c r="E1163" s="25" t="s">
        <v>23</v>
      </c>
      <c r="F1163" s="25" t="s">
        <v>29</v>
      </c>
      <c r="G1163" s="26">
        <v>104</v>
      </c>
      <c r="H1163" s="25" t="s">
        <v>11</v>
      </c>
      <c r="I1163" s="27">
        <v>26742.04</v>
      </c>
      <c r="J1163" s="27">
        <v>734786</v>
      </c>
      <c r="K1163" s="27">
        <v>587828.80000000005</v>
      </c>
      <c r="L1163" s="27">
        <v>120215.15999999995</v>
      </c>
      <c r="M1163" s="25" t="s">
        <v>16</v>
      </c>
      <c r="N1163" s="28">
        <v>3.8</v>
      </c>
    </row>
    <row r="1164" spans="1:14" x14ac:dyDescent="0.25">
      <c r="A1164" s="17">
        <v>1163</v>
      </c>
      <c r="B1164" s="18">
        <v>42788</v>
      </c>
      <c r="C1164" s="18">
        <v>43021</v>
      </c>
      <c r="D1164" s="18" t="str">
        <f>IF(Operaciones!$C1164-Operaciones!$B1164&gt;=150,"Demorado","En Tiempo")</f>
        <v>Demorado</v>
      </c>
      <c r="E1164" s="19" t="s">
        <v>20</v>
      </c>
      <c r="F1164" s="19" t="s">
        <v>25</v>
      </c>
      <c r="G1164" s="20">
        <v>78</v>
      </c>
      <c r="H1164" s="19" t="s">
        <v>11</v>
      </c>
      <c r="I1164" s="21">
        <v>20111.560000000001</v>
      </c>
      <c r="J1164" s="21">
        <v>560474</v>
      </c>
      <c r="K1164" s="21">
        <v>448379.2</v>
      </c>
      <c r="L1164" s="21">
        <v>91983.239999999991</v>
      </c>
      <c r="M1164" s="19" t="s">
        <v>16</v>
      </c>
      <c r="N1164" s="22">
        <v>3.6</v>
      </c>
    </row>
    <row r="1165" spans="1:14" x14ac:dyDescent="0.25">
      <c r="A1165" s="23">
        <v>1164</v>
      </c>
      <c r="B1165" s="24">
        <v>42788</v>
      </c>
      <c r="C1165" s="24">
        <v>42923</v>
      </c>
      <c r="D1165" s="24" t="str">
        <f>IF(Operaciones!$C1165-Operaciones!$B1165&gt;=150,"Demorado","En Tiempo")</f>
        <v>En Tiempo</v>
      </c>
      <c r="E1165" s="25" t="s">
        <v>23</v>
      </c>
      <c r="F1165" s="25" t="s">
        <v>25</v>
      </c>
      <c r="G1165" s="26">
        <v>167</v>
      </c>
      <c r="H1165" s="25" t="s">
        <v>11</v>
      </c>
      <c r="I1165" s="27">
        <v>29065.360000000001</v>
      </c>
      <c r="J1165" s="27">
        <v>787469</v>
      </c>
      <c r="K1165" s="27">
        <v>629975.19999999995</v>
      </c>
      <c r="L1165" s="27">
        <v>128428.44000000005</v>
      </c>
      <c r="M1165" s="25" t="s">
        <v>16</v>
      </c>
      <c r="N1165" s="28">
        <v>4.0999999999999996</v>
      </c>
    </row>
    <row r="1166" spans="1:14" x14ac:dyDescent="0.25">
      <c r="A1166" s="17">
        <v>1165</v>
      </c>
      <c r="B1166" s="18">
        <v>42789</v>
      </c>
      <c r="C1166" s="18">
        <v>43029</v>
      </c>
      <c r="D1166" s="18" t="str">
        <f>IF(Operaciones!$C1166-Operaciones!$B1166&gt;=150,"Demorado","En Tiempo")</f>
        <v>Demorado</v>
      </c>
      <c r="E1166" s="19" t="s">
        <v>23</v>
      </c>
      <c r="F1166" s="19" t="s">
        <v>26</v>
      </c>
      <c r="G1166" s="20">
        <v>209</v>
      </c>
      <c r="H1166" s="19" t="s">
        <v>12</v>
      </c>
      <c r="I1166" s="21">
        <v>65742.36</v>
      </c>
      <c r="J1166" s="21">
        <v>1701619</v>
      </c>
      <c r="K1166" s="21">
        <v>1361295.2</v>
      </c>
      <c r="L1166" s="21">
        <v>274581.44000000006</v>
      </c>
      <c r="M1166" s="19" t="s">
        <v>15</v>
      </c>
      <c r="N1166" s="22">
        <v>4.7</v>
      </c>
    </row>
    <row r="1167" spans="1:14" x14ac:dyDescent="0.25">
      <c r="A1167" s="23">
        <v>1166</v>
      </c>
      <c r="B1167" s="24">
        <v>42789</v>
      </c>
      <c r="C1167" s="24">
        <v>43020</v>
      </c>
      <c r="D1167" s="24" t="str">
        <f>IF(Operaciones!$C1167-Operaciones!$B1167&gt;=150,"Demorado","En Tiempo")</f>
        <v>Demorado</v>
      </c>
      <c r="E1167" s="25" t="s">
        <v>21</v>
      </c>
      <c r="F1167" s="25" t="s">
        <v>25</v>
      </c>
      <c r="G1167" s="26">
        <v>224</v>
      </c>
      <c r="H1167" s="25" t="s">
        <v>12</v>
      </c>
      <c r="I1167" s="27">
        <v>71696.600000000006</v>
      </c>
      <c r="J1167" s="27">
        <v>1857025</v>
      </c>
      <c r="K1167" s="27">
        <v>1485620</v>
      </c>
      <c r="L1167" s="27">
        <v>299708.40000000002</v>
      </c>
      <c r="M1167" s="25" t="s">
        <v>19</v>
      </c>
      <c r="N1167" s="28">
        <v>4.2</v>
      </c>
    </row>
    <row r="1168" spans="1:14" x14ac:dyDescent="0.25">
      <c r="A1168" s="17">
        <v>1167</v>
      </c>
      <c r="B1168" s="18">
        <v>42789</v>
      </c>
      <c r="C1168" s="18">
        <v>42882</v>
      </c>
      <c r="D1168" s="18" t="str">
        <f>IF(Operaciones!$C1168-Operaciones!$B1168&gt;=150,"Demorado","En Tiempo")</f>
        <v>En Tiempo</v>
      </c>
      <c r="E1168" s="19" t="s">
        <v>21</v>
      </c>
      <c r="F1168" s="19" t="s">
        <v>24</v>
      </c>
      <c r="G1168" s="20">
        <v>149</v>
      </c>
      <c r="H1168" s="19" t="s">
        <v>12</v>
      </c>
      <c r="I1168" s="21">
        <v>42165.56</v>
      </c>
      <c r="J1168" s="21">
        <v>1112949</v>
      </c>
      <c r="K1168" s="21">
        <v>890359.2</v>
      </c>
      <c r="L1168" s="21">
        <v>180424.24000000005</v>
      </c>
      <c r="M1168" s="19" t="s">
        <v>15</v>
      </c>
      <c r="N1168" s="22">
        <v>4.9000000000000004</v>
      </c>
    </row>
    <row r="1169" spans="1:14" x14ac:dyDescent="0.25">
      <c r="A1169" s="23">
        <v>1168</v>
      </c>
      <c r="B1169" s="24">
        <v>42790</v>
      </c>
      <c r="C1169" s="24">
        <v>43122</v>
      </c>
      <c r="D1169" s="24" t="str">
        <f>IF(Operaciones!$C1169-Operaciones!$B1169&gt;=150,"Demorado","En Tiempo")</f>
        <v>Demorado</v>
      </c>
      <c r="E1169" s="25" t="s">
        <v>22</v>
      </c>
      <c r="F1169" s="25" t="s">
        <v>13</v>
      </c>
      <c r="G1169" s="26">
        <v>202</v>
      </c>
      <c r="H1169" s="25" t="s">
        <v>12</v>
      </c>
      <c r="I1169" s="27">
        <v>44697.08</v>
      </c>
      <c r="J1169" s="27">
        <v>1172987</v>
      </c>
      <c r="K1169" s="27">
        <v>938389.6</v>
      </c>
      <c r="L1169" s="27">
        <v>189900.32</v>
      </c>
      <c r="M1169" s="25" t="s">
        <v>15</v>
      </c>
      <c r="N1169" s="28">
        <v>4.5</v>
      </c>
    </row>
    <row r="1170" spans="1:14" x14ac:dyDescent="0.25">
      <c r="A1170" s="17">
        <v>1169</v>
      </c>
      <c r="B1170" s="18">
        <v>42790</v>
      </c>
      <c r="C1170" s="18">
        <v>43148</v>
      </c>
      <c r="D1170" s="18" t="str">
        <f>IF(Operaciones!$C1170-Operaciones!$B1170&gt;=150,"Demorado","En Tiempo")</f>
        <v>Demorado</v>
      </c>
      <c r="E1170" s="19" t="s">
        <v>20</v>
      </c>
      <c r="F1170" s="19" t="s">
        <v>29</v>
      </c>
      <c r="G1170" s="20">
        <v>143</v>
      </c>
      <c r="H1170" s="19" t="s">
        <v>12</v>
      </c>
      <c r="I1170" s="21">
        <v>41036</v>
      </c>
      <c r="J1170" s="21">
        <v>1087985</v>
      </c>
      <c r="K1170" s="21">
        <v>870388</v>
      </c>
      <c r="L1170" s="21">
        <v>176561</v>
      </c>
      <c r="M1170" s="19" t="s">
        <v>16</v>
      </c>
      <c r="N1170" s="22">
        <v>3.8</v>
      </c>
    </row>
    <row r="1171" spans="1:14" x14ac:dyDescent="0.25">
      <c r="A1171" s="23">
        <v>1170</v>
      </c>
      <c r="B1171" s="24">
        <v>42790</v>
      </c>
      <c r="C1171" s="24">
        <v>42953</v>
      </c>
      <c r="D1171" s="24" t="str">
        <f>IF(Operaciones!$C1171-Operaciones!$B1171&gt;=150,"Demorado","En Tiempo")</f>
        <v>Demorado</v>
      </c>
      <c r="E1171" s="25" t="s">
        <v>22</v>
      </c>
      <c r="F1171" s="25" t="s">
        <v>26</v>
      </c>
      <c r="G1171" s="26">
        <v>159</v>
      </c>
      <c r="H1171" s="25" t="s">
        <v>11</v>
      </c>
      <c r="I1171" s="27">
        <v>28871.200000000001</v>
      </c>
      <c r="J1171" s="27">
        <v>780965</v>
      </c>
      <c r="K1171" s="27">
        <v>624772</v>
      </c>
      <c r="L1171" s="27">
        <v>127321.8</v>
      </c>
      <c r="M1171" s="25" t="s">
        <v>17</v>
      </c>
      <c r="N1171" s="28">
        <v>4.0999999999999996</v>
      </c>
    </row>
    <row r="1172" spans="1:14" x14ac:dyDescent="0.25">
      <c r="A1172" s="17">
        <v>1171</v>
      </c>
      <c r="B1172" s="18">
        <v>42790</v>
      </c>
      <c r="C1172" s="18">
        <v>42980</v>
      </c>
      <c r="D1172" s="18" t="str">
        <f>IF(Operaciones!$C1172-Operaciones!$B1172&gt;=150,"Demorado","En Tiempo")</f>
        <v>Demorado</v>
      </c>
      <c r="E1172" s="19" t="s">
        <v>22</v>
      </c>
      <c r="F1172" s="19" t="s">
        <v>27</v>
      </c>
      <c r="G1172" s="20">
        <v>115</v>
      </c>
      <c r="H1172" s="19" t="s">
        <v>11</v>
      </c>
      <c r="I1172" s="21">
        <v>25040.2</v>
      </c>
      <c r="J1172" s="21">
        <v>683765</v>
      </c>
      <c r="K1172" s="21">
        <v>547012</v>
      </c>
      <c r="L1172" s="21">
        <v>111712.8</v>
      </c>
      <c r="M1172" s="19" t="s">
        <v>17</v>
      </c>
      <c r="N1172" s="22">
        <v>4.7</v>
      </c>
    </row>
    <row r="1173" spans="1:14" x14ac:dyDescent="0.25">
      <c r="A1173" s="23">
        <v>1172</v>
      </c>
      <c r="B1173" s="24">
        <v>42790</v>
      </c>
      <c r="C1173" s="24">
        <v>42951</v>
      </c>
      <c r="D1173" s="24" t="str">
        <f>IF(Operaciones!$C1173-Operaciones!$B1173&gt;=150,"Demorado","En Tiempo")</f>
        <v>Demorado</v>
      </c>
      <c r="E1173" s="25" t="s">
        <v>21</v>
      </c>
      <c r="F1173" s="25" t="s">
        <v>28</v>
      </c>
      <c r="G1173" s="26">
        <v>185</v>
      </c>
      <c r="H1173" s="25" t="s">
        <v>12</v>
      </c>
      <c r="I1173" s="27">
        <v>67276.600000000006</v>
      </c>
      <c r="J1173" s="27">
        <v>1734125</v>
      </c>
      <c r="K1173" s="27">
        <v>1387300</v>
      </c>
      <c r="L1173" s="27">
        <v>279548.40000000002</v>
      </c>
      <c r="M1173" s="25" t="s">
        <v>19</v>
      </c>
      <c r="N1173" s="28">
        <v>4.5</v>
      </c>
    </row>
    <row r="1174" spans="1:14" x14ac:dyDescent="0.25">
      <c r="A1174" s="17">
        <v>1173</v>
      </c>
      <c r="B1174" s="18">
        <v>42791</v>
      </c>
      <c r="C1174" s="18">
        <v>42982</v>
      </c>
      <c r="D1174" s="18" t="str">
        <f>IF(Operaciones!$C1174-Operaciones!$B1174&gt;=150,"Demorado","En Tiempo")</f>
        <v>Demorado</v>
      </c>
      <c r="E1174" s="19" t="s">
        <v>22</v>
      </c>
      <c r="F1174" s="19" t="s">
        <v>25</v>
      </c>
      <c r="G1174" s="20">
        <v>77</v>
      </c>
      <c r="H1174" s="19" t="s">
        <v>11</v>
      </c>
      <c r="I1174" s="21">
        <v>17816.240000000002</v>
      </c>
      <c r="J1174" s="21">
        <v>499791</v>
      </c>
      <c r="K1174" s="21">
        <v>399832.8</v>
      </c>
      <c r="L1174" s="21">
        <v>82141.960000000006</v>
      </c>
      <c r="M1174" s="19" t="s">
        <v>18</v>
      </c>
      <c r="N1174" s="22">
        <v>4</v>
      </c>
    </row>
    <row r="1175" spans="1:14" x14ac:dyDescent="0.25">
      <c r="A1175" s="23">
        <v>1174</v>
      </c>
      <c r="B1175" s="24">
        <v>42792</v>
      </c>
      <c r="C1175" s="24">
        <v>42950</v>
      </c>
      <c r="D1175" s="24" t="str">
        <f>IF(Operaciones!$C1175-Operaciones!$B1175&gt;=150,"Demorado","En Tiempo")</f>
        <v>Demorado</v>
      </c>
      <c r="E1175" s="25" t="s">
        <v>21</v>
      </c>
      <c r="F1175" s="25" t="s">
        <v>26</v>
      </c>
      <c r="G1175" s="26">
        <v>65</v>
      </c>
      <c r="H1175" s="25" t="s">
        <v>11</v>
      </c>
      <c r="I1175" s="27">
        <v>11681.76</v>
      </c>
      <c r="J1175" s="27">
        <v>358829</v>
      </c>
      <c r="K1175" s="27">
        <v>287063.2</v>
      </c>
      <c r="L1175" s="27">
        <v>60084.039999999986</v>
      </c>
      <c r="M1175" s="25" t="s">
        <v>18</v>
      </c>
      <c r="N1175" s="28">
        <v>4.5</v>
      </c>
    </row>
    <row r="1176" spans="1:14" x14ac:dyDescent="0.25">
      <c r="A1176" s="17">
        <v>1175</v>
      </c>
      <c r="B1176" s="18">
        <v>42792</v>
      </c>
      <c r="C1176" s="18">
        <v>43017</v>
      </c>
      <c r="D1176" s="18" t="str">
        <f>IF(Operaciones!$C1176-Operaciones!$B1176&gt;=150,"Demorado","En Tiempo")</f>
        <v>Demorado</v>
      </c>
      <c r="E1176" s="19" t="s">
        <v>22</v>
      </c>
      <c r="F1176" s="19" t="s">
        <v>27</v>
      </c>
      <c r="G1176" s="20">
        <v>57</v>
      </c>
      <c r="H1176" s="19" t="s">
        <v>11</v>
      </c>
      <c r="I1176" s="21">
        <v>18339.68</v>
      </c>
      <c r="J1176" s="21">
        <v>521077</v>
      </c>
      <c r="K1176" s="21">
        <v>416861.6</v>
      </c>
      <c r="L1176" s="21">
        <v>85875.72000000003</v>
      </c>
      <c r="M1176" s="19" t="s">
        <v>18</v>
      </c>
      <c r="N1176" s="22">
        <v>4.7</v>
      </c>
    </row>
    <row r="1177" spans="1:14" x14ac:dyDescent="0.25">
      <c r="A1177" s="23">
        <v>1176</v>
      </c>
      <c r="B1177" s="24">
        <v>42792</v>
      </c>
      <c r="C1177" s="24">
        <v>43091</v>
      </c>
      <c r="D1177" s="24" t="str">
        <f>IF(Operaciones!$C1177-Operaciones!$B1177&gt;=150,"Demorado","En Tiempo")</f>
        <v>Demorado</v>
      </c>
      <c r="E1177" s="25" t="s">
        <v>22</v>
      </c>
      <c r="F1177" s="25" t="s">
        <v>29</v>
      </c>
      <c r="G1177" s="26">
        <v>128</v>
      </c>
      <c r="H1177" s="25" t="s">
        <v>12</v>
      </c>
      <c r="I1177" s="27">
        <v>51244.160000000003</v>
      </c>
      <c r="J1177" s="27">
        <v>1341614</v>
      </c>
      <c r="K1177" s="27">
        <v>1073291.2</v>
      </c>
      <c r="L1177" s="27">
        <v>217078.64000000004</v>
      </c>
      <c r="M1177" s="25" t="s">
        <v>16</v>
      </c>
      <c r="N1177" s="28">
        <v>4.7</v>
      </c>
    </row>
    <row r="1178" spans="1:14" x14ac:dyDescent="0.25">
      <c r="A1178" s="17">
        <v>1177</v>
      </c>
      <c r="B1178" s="18">
        <v>42793</v>
      </c>
      <c r="C1178" s="18">
        <v>43049</v>
      </c>
      <c r="D1178" s="18" t="str">
        <f>IF(Operaciones!$C1178-Operaciones!$B1178&gt;=150,"Demorado","En Tiempo")</f>
        <v>Demorado</v>
      </c>
      <c r="E1178" s="19" t="s">
        <v>23</v>
      </c>
      <c r="F1178" s="19" t="s">
        <v>28</v>
      </c>
      <c r="G1178" s="20">
        <v>73</v>
      </c>
      <c r="H1178" s="19" t="s">
        <v>11</v>
      </c>
      <c r="I1178" s="21">
        <v>27298.36</v>
      </c>
      <c r="J1178" s="21">
        <v>748119</v>
      </c>
      <c r="K1178" s="21">
        <v>598495.19999999995</v>
      </c>
      <c r="L1178" s="21">
        <v>122325.44000000005</v>
      </c>
      <c r="M1178" s="19" t="s">
        <v>17</v>
      </c>
      <c r="N1178" s="22">
        <v>3.6</v>
      </c>
    </row>
    <row r="1179" spans="1:14" x14ac:dyDescent="0.25">
      <c r="A1179" s="23">
        <v>1178</v>
      </c>
      <c r="B1179" s="24">
        <v>42793</v>
      </c>
      <c r="C1179" s="24">
        <v>43018</v>
      </c>
      <c r="D1179" s="24" t="str">
        <f>IF(Operaciones!$C1179-Operaciones!$B1179&gt;=150,"Demorado","En Tiempo")</f>
        <v>Demorado</v>
      </c>
      <c r="E1179" s="25" t="s">
        <v>23</v>
      </c>
      <c r="F1179" s="25" t="s">
        <v>28</v>
      </c>
      <c r="G1179" s="26">
        <v>215</v>
      </c>
      <c r="H1179" s="25" t="s">
        <v>12</v>
      </c>
      <c r="I1179" s="27">
        <v>57515.56</v>
      </c>
      <c r="J1179" s="27">
        <v>1505099</v>
      </c>
      <c r="K1179" s="27">
        <v>1204079.2</v>
      </c>
      <c r="L1179" s="27">
        <v>243504.24000000005</v>
      </c>
      <c r="M1179" s="25" t="s">
        <v>15</v>
      </c>
      <c r="N1179" s="28">
        <v>3.6</v>
      </c>
    </row>
    <row r="1180" spans="1:14" x14ac:dyDescent="0.25">
      <c r="A1180" s="17">
        <v>1179</v>
      </c>
      <c r="B1180" s="18">
        <v>42793</v>
      </c>
      <c r="C1180" s="18">
        <v>43046</v>
      </c>
      <c r="D1180" s="18" t="str">
        <f>IF(Operaciones!$C1180-Operaciones!$B1180&gt;=150,"Demorado","En Tiempo")</f>
        <v>Demorado</v>
      </c>
      <c r="E1180" s="19" t="s">
        <v>23</v>
      </c>
      <c r="F1180" s="19" t="s">
        <v>28</v>
      </c>
      <c r="G1180" s="20">
        <v>85</v>
      </c>
      <c r="H1180" s="19" t="s">
        <v>12</v>
      </c>
      <c r="I1180" s="21">
        <v>30463.919999999998</v>
      </c>
      <c r="J1180" s="21">
        <v>817083</v>
      </c>
      <c r="K1180" s="21">
        <v>653666.4</v>
      </c>
      <c r="L1180" s="21">
        <v>132952.68</v>
      </c>
      <c r="M1180" s="19" t="s">
        <v>17</v>
      </c>
      <c r="N1180" s="22">
        <v>3.6</v>
      </c>
    </row>
    <row r="1181" spans="1:14" x14ac:dyDescent="0.25">
      <c r="A1181" s="23">
        <v>1180</v>
      </c>
      <c r="B1181" s="24">
        <v>42794</v>
      </c>
      <c r="C1181" s="24">
        <v>43057</v>
      </c>
      <c r="D1181" s="24" t="str">
        <f>IF(Operaciones!$C1181-Operaciones!$B1181&gt;=150,"Demorado","En Tiempo")</f>
        <v>Demorado</v>
      </c>
      <c r="E1181" s="25" t="s">
        <v>23</v>
      </c>
      <c r="F1181" s="25" t="s">
        <v>26</v>
      </c>
      <c r="G1181" s="26">
        <v>67</v>
      </c>
      <c r="H1181" s="25" t="s">
        <v>11</v>
      </c>
      <c r="I1181" s="27">
        <v>13196.8</v>
      </c>
      <c r="J1181" s="27">
        <v>390755</v>
      </c>
      <c r="K1181" s="27">
        <v>312604</v>
      </c>
      <c r="L1181" s="27">
        <v>64954.2</v>
      </c>
      <c r="M1181" s="25" t="s">
        <v>17</v>
      </c>
      <c r="N1181" s="28">
        <v>3.6</v>
      </c>
    </row>
    <row r="1182" spans="1:14" x14ac:dyDescent="0.25">
      <c r="A1182" s="17">
        <v>1181</v>
      </c>
      <c r="B1182" s="18">
        <v>42794</v>
      </c>
      <c r="C1182" s="18">
        <v>43116</v>
      </c>
      <c r="D1182" s="18" t="str">
        <f>IF(Operaciones!$C1182-Operaciones!$B1182&gt;=150,"Demorado","En Tiempo")</f>
        <v>Demorado</v>
      </c>
      <c r="E1182" s="19" t="s">
        <v>20</v>
      </c>
      <c r="F1182" s="19" t="s">
        <v>29</v>
      </c>
      <c r="G1182" s="20">
        <v>42</v>
      </c>
      <c r="H1182" s="19" t="s">
        <v>11</v>
      </c>
      <c r="I1182" s="21">
        <v>16196.6</v>
      </c>
      <c r="J1182" s="21">
        <v>462275</v>
      </c>
      <c r="K1182" s="21">
        <v>369820</v>
      </c>
      <c r="L1182" s="21">
        <v>76258.399999999994</v>
      </c>
      <c r="M1182" s="19" t="s">
        <v>18</v>
      </c>
      <c r="N1182" s="22">
        <v>3.7</v>
      </c>
    </row>
    <row r="1183" spans="1:14" x14ac:dyDescent="0.25">
      <c r="A1183" s="23">
        <v>1182</v>
      </c>
      <c r="B1183" s="24">
        <v>42795</v>
      </c>
      <c r="C1183" s="24">
        <v>43151</v>
      </c>
      <c r="D1183" s="24" t="str">
        <f>IF(Operaciones!$C1183-Operaciones!$B1183&gt;=150,"Demorado","En Tiempo")</f>
        <v>Demorado</v>
      </c>
      <c r="E1183" s="25" t="s">
        <v>23</v>
      </c>
      <c r="F1183" s="25" t="s">
        <v>25</v>
      </c>
      <c r="G1183" s="26">
        <v>174</v>
      </c>
      <c r="H1183" s="25" t="s">
        <v>12</v>
      </c>
      <c r="I1183" s="27">
        <v>47328.84</v>
      </c>
      <c r="J1183" s="27">
        <v>1239731</v>
      </c>
      <c r="K1183" s="27">
        <v>991784.8</v>
      </c>
      <c r="L1183" s="27">
        <v>200617.35999999996</v>
      </c>
      <c r="M1183" s="25" t="s">
        <v>14</v>
      </c>
      <c r="N1183" s="28">
        <v>3.7</v>
      </c>
    </row>
    <row r="1184" spans="1:14" x14ac:dyDescent="0.25">
      <c r="A1184" s="17">
        <v>1183</v>
      </c>
      <c r="B1184" s="18">
        <v>42795</v>
      </c>
      <c r="C1184" s="18">
        <v>42980</v>
      </c>
      <c r="D1184" s="18" t="str">
        <f>IF(Operaciones!$C1184-Operaciones!$B1184&gt;=150,"Demorado","En Tiempo")</f>
        <v>Demorado</v>
      </c>
      <c r="E1184" s="19" t="s">
        <v>23</v>
      </c>
      <c r="F1184" s="19" t="s">
        <v>27</v>
      </c>
      <c r="G1184" s="20">
        <v>38</v>
      </c>
      <c r="H1184" s="19" t="s">
        <v>11</v>
      </c>
      <c r="I1184" s="21">
        <v>13743.6</v>
      </c>
      <c r="J1184" s="21">
        <v>397025</v>
      </c>
      <c r="K1184" s="21">
        <v>317620</v>
      </c>
      <c r="L1184" s="21">
        <v>65661.399999999994</v>
      </c>
      <c r="M1184" s="19" t="s">
        <v>18</v>
      </c>
      <c r="N1184" s="22">
        <v>4.3</v>
      </c>
    </row>
    <row r="1185" spans="1:14" x14ac:dyDescent="0.25">
      <c r="A1185" s="23">
        <v>1184</v>
      </c>
      <c r="B1185" s="24">
        <v>42795</v>
      </c>
      <c r="C1185" s="24">
        <v>43004</v>
      </c>
      <c r="D1185" s="24" t="str">
        <f>IF(Operaciones!$C1185-Operaciones!$B1185&gt;=150,"Demorado","En Tiempo")</f>
        <v>Demorado</v>
      </c>
      <c r="E1185" s="25" t="s">
        <v>22</v>
      </c>
      <c r="F1185" s="25" t="s">
        <v>13</v>
      </c>
      <c r="G1185" s="26">
        <v>89</v>
      </c>
      <c r="H1185" s="25" t="s">
        <v>11</v>
      </c>
      <c r="I1185" s="27">
        <v>24641.08</v>
      </c>
      <c r="J1185" s="27">
        <v>676437</v>
      </c>
      <c r="K1185" s="27">
        <v>541149.6</v>
      </c>
      <c r="L1185" s="27">
        <v>110646.32000000002</v>
      </c>
      <c r="M1185" s="25" t="s">
        <v>19</v>
      </c>
      <c r="N1185" s="28">
        <v>4.8</v>
      </c>
    </row>
    <row r="1186" spans="1:14" x14ac:dyDescent="0.25">
      <c r="A1186" s="17">
        <v>1185</v>
      </c>
      <c r="B1186" s="18">
        <v>42796</v>
      </c>
      <c r="C1186" s="18">
        <v>43135</v>
      </c>
      <c r="D1186" s="18" t="str">
        <f>IF(Operaciones!$C1186-Operaciones!$B1186&gt;=150,"Demorado","En Tiempo")</f>
        <v>Demorado</v>
      </c>
      <c r="E1186" s="19" t="s">
        <v>23</v>
      </c>
      <c r="F1186" s="19" t="s">
        <v>27</v>
      </c>
      <c r="G1186" s="20">
        <v>229</v>
      </c>
      <c r="H1186" s="19" t="s">
        <v>12</v>
      </c>
      <c r="I1186" s="21">
        <v>54761.52</v>
      </c>
      <c r="J1186" s="21">
        <v>1424873</v>
      </c>
      <c r="K1186" s="21">
        <v>1139898.3999999999</v>
      </c>
      <c r="L1186" s="21">
        <v>230213.0800000001</v>
      </c>
      <c r="M1186" s="19" t="s">
        <v>16</v>
      </c>
      <c r="N1186" s="22">
        <v>4.5</v>
      </c>
    </row>
    <row r="1187" spans="1:14" x14ac:dyDescent="0.25">
      <c r="A1187" s="23">
        <v>1186</v>
      </c>
      <c r="B1187" s="24">
        <v>42797</v>
      </c>
      <c r="C1187" s="24">
        <v>43144</v>
      </c>
      <c r="D1187" s="24" t="str">
        <f>IF(Operaciones!$C1187-Operaciones!$B1187&gt;=150,"Demorado","En Tiempo")</f>
        <v>Demorado</v>
      </c>
      <c r="E1187" s="25" t="s">
        <v>20</v>
      </c>
      <c r="F1187" s="25" t="s">
        <v>13</v>
      </c>
      <c r="G1187" s="26">
        <v>146</v>
      </c>
      <c r="H1187" s="25" t="s">
        <v>11</v>
      </c>
      <c r="I1187" s="27">
        <v>29334.32</v>
      </c>
      <c r="J1187" s="27">
        <v>792693</v>
      </c>
      <c r="K1187" s="27">
        <v>634154.4</v>
      </c>
      <c r="L1187" s="27">
        <v>129204.27999999997</v>
      </c>
      <c r="M1187" s="25" t="s">
        <v>19</v>
      </c>
      <c r="N1187" s="28">
        <v>4</v>
      </c>
    </row>
    <row r="1188" spans="1:14" x14ac:dyDescent="0.25">
      <c r="A1188" s="17">
        <v>1187</v>
      </c>
      <c r="B1188" s="18">
        <v>42797</v>
      </c>
      <c r="C1188" s="18">
        <v>42916</v>
      </c>
      <c r="D1188" s="18" t="str">
        <f>IF(Operaciones!$C1188-Operaciones!$B1188&gt;=150,"Demorado","En Tiempo")</f>
        <v>En Tiempo</v>
      </c>
      <c r="E1188" s="19" t="s">
        <v>23</v>
      </c>
      <c r="F1188" s="19" t="s">
        <v>28</v>
      </c>
      <c r="G1188" s="20">
        <v>44</v>
      </c>
      <c r="H1188" s="19" t="s">
        <v>11</v>
      </c>
      <c r="I1188" s="21">
        <v>17013</v>
      </c>
      <c r="J1188" s="21">
        <v>478785</v>
      </c>
      <c r="K1188" s="21">
        <v>383028</v>
      </c>
      <c r="L1188" s="21">
        <v>78744</v>
      </c>
      <c r="M1188" s="19" t="s">
        <v>18</v>
      </c>
      <c r="N1188" s="22">
        <v>3.8</v>
      </c>
    </row>
    <row r="1189" spans="1:14" x14ac:dyDescent="0.25">
      <c r="A1189" s="23">
        <v>1188</v>
      </c>
      <c r="B1189" s="24">
        <v>42797</v>
      </c>
      <c r="C1189" s="24">
        <v>42928</v>
      </c>
      <c r="D1189" s="24" t="str">
        <f>IF(Operaciones!$C1189-Operaciones!$B1189&gt;=150,"Demorado","En Tiempo")</f>
        <v>En Tiempo</v>
      </c>
      <c r="E1189" s="25" t="s">
        <v>22</v>
      </c>
      <c r="F1189" s="25" t="s">
        <v>27</v>
      </c>
      <c r="G1189" s="26">
        <v>86</v>
      </c>
      <c r="H1189" s="25" t="s">
        <v>11</v>
      </c>
      <c r="I1189" s="27">
        <v>13900.52</v>
      </c>
      <c r="J1189" s="27">
        <v>412298</v>
      </c>
      <c r="K1189" s="27">
        <v>329838.40000000002</v>
      </c>
      <c r="L1189" s="27">
        <v>68559.079999999973</v>
      </c>
      <c r="M1189" s="25" t="s">
        <v>15</v>
      </c>
      <c r="N1189" s="28">
        <v>4.9000000000000004</v>
      </c>
    </row>
    <row r="1190" spans="1:14" x14ac:dyDescent="0.25">
      <c r="A1190" s="17">
        <v>1189</v>
      </c>
      <c r="B1190" s="18">
        <v>42797</v>
      </c>
      <c r="C1190" s="18">
        <v>43019</v>
      </c>
      <c r="D1190" s="18" t="str">
        <f>IF(Operaciones!$C1190-Operaciones!$B1190&gt;=150,"Demorado","En Tiempo")</f>
        <v>Demorado</v>
      </c>
      <c r="E1190" s="19" t="s">
        <v>20</v>
      </c>
      <c r="F1190" s="19" t="s">
        <v>27</v>
      </c>
      <c r="G1190" s="20">
        <v>249</v>
      </c>
      <c r="H1190" s="19" t="s">
        <v>12</v>
      </c>
      <c r="I1190" s="21">
        <v>57650.2</v>
      </c>
      <c r="J1190" s="21">
        <v>1508090</v>
      </c>
      <c r="K1190" s="21">
        <v>1206472</v>
      </c>
      <c r="L1190" s="21">
        <v>243967.8</v>
      </c>
      <c r="M1190" s="19" t="s">
        <v>14</v>
      </c>
      <c r="N1190" s="22">
        <v>4.5</v>
      </c>
    </row>
    <row r="1191" spans="1:14" x14ac:dyDescent="0.25">
      <c r="A1191" s="23">
        <v>1190</v>
      </c>
      <c r="B1191" s="24">
        <v>42797</v>
      </c>
      <c r="C1191" s="24">
        <v>42992</v>
      </c>
      <c r="D1191" s="24" t="str">
        <f>IF(Operaciones!$C1191-Operaciones!$B1191&gt;=150,"Demorado","En Tiempo")</f>
        <v>Demorado</v>
      </c>
      <c r="E1191" s="25" t="s">
        <v>23</v>
      </c>
      <c r="F1191" s="25" t="s">
        <v>29</v>
      </c>
      <c r="G1191" s="26">
        <v>149</v>
      </c>
      <c r="H1191" s="25" t="s">
        <v>12</v>
      </c>
      <c r="I1191" s="27">
        <v>54898.32</v>
      </c>
      <c r="J1191" s="27">
        <v>1438118</v>
      </c>
      <c r="K1191" s="27">
        <v>1150494.3999999999</v>
      </c>
      <c r="L1191" s="27">
        <v>232725.28000000009</v>
      </c>
      <c r="M1191" s="25" t="s">
        <v>14</v>
      </c>
      <c r="N1191" s="28">
        <v>3.6</v>
      </c>
    </row>
    <row r="1192" spans="1:14" x14ac:dyDescent="0.25">
      <c r="A1192" s="17">
        <v>1191</v>
      </c>
      <c r="B1192" s="18">
        <v>42797</v>
      </c>
      <c r="C1192" s="18">
        <v>42937</v>
      </c>
      <c r="D1192" s="18" t="str">
        <f>IF(Operaciones!$C1192-Operaciones!$B1192&gt;=150,"Demorado","En Tiempo")</f>
        <v>En Tiempo</v>
      </c>
      <c r="E1192" s="19" t="s">
        <v>23</v>
      </c>
      <c r="F1192" s="19" t="s">
        <v>29</v>
      </c>
      <c r="G1192" s="20">
        <v>135</v>
      </c>
      <c r="H1192" s="19" t="s">
        <v>12</v>
      </c>
      <c r="I1192" s="21">
        <v>49302.96</v>
      </c>
      <c r="J1192" s="21">
        <v>1292759</v>
      </c>
      <c r="K1192" s="21">
        <v>1034207.2</v>
      </c>
      <c r="L1192" s="21">
        <v>209248.84000000005</v>
      </c>
      <c r="M1192" s="19" t="s">
        <v>15</v>
      </c>
      <c r="N1192" s="22">
        <v>4.7</v>
      </c>
    </row>
    <row r="1193" spans="1:14" x14ac:dyDescent="0.25">
      <c r="A1193" s="23">
        <v>1192</v>
      </c>
      <c r="B1193" s="24">
        <v>42798</v>
      </c>
      <c r="C1193" s="24">
        <v>43103</v>
      </c>
      <c r="D1193" s="24" t="str">
        <f>IF(Operaciones!$C1193-Operaciones!$B1193&gt;=150,"Demorado","En Tiempo")</f>
        <v>Demorado</v>
      </c>
      <c r="E1193" s="25" t="s">
        <v>22</v>
      </c>
      <c r="F1193" s="25" t="s">
        <v>25</v>
      </c>
      <c r="G1193" s="26">
        <v>230</v>
      </c>
      <c r="H1193" s="25" t="s">
        <v>12</v>
      </c>
      <c r="I1193" s="27">
        <v>81278.399999999994</v>
      </c>
      <c r="J1193" s="27">
        <v>2091795</v>
      </c>
      <c r="K1193" s="27">
        <v>1673436</v>
      </c>
      <c r="L1193" s="27">
        <v>337080.6</v>
      </c>
      <c r="M1193" s="25" t="s">
        <v>17</v>
      </c>
      <c r="N1193" s="28">
        <v>4.3</v>
      </c>
    </row>
    <row r="1194" spans="1:14" x14ac:dyDescent="0.25">
      <c r="A1194" s="17">
        <v>1193</v>
      </c>
      <c r="B1194" s="18">
        <v>42798</v>
      </c>
      <c r="C1194" s="18">
        <v>42950</v>
      </c>
      <c r="D1194" s="18" t="str">
        <f>IF(Operaciones!$C1194-Operaciones!$B1194&gt;=150,"Demorado","En Tiempo")</f>
        <v>Demorado</v>
      </c>
      <c r="E1194" s="19" t="s">
        <v>20</v>
      </c>
      <c r="F1194" s="19" t="s">
        <v>27</v>
      </c>
      <c r="G1194" s="20">
        <v>234</v>
      </c>
      <c r="H1194" s="19" t="s">
        <v>12</v>
      </c>
      <c r="I1194" s="21">
        <v>51598.44</v>
      </c>
      <c r="J1194" s="21">
        <v>1356721</v>
      </c>
      <c r="K1194" s="21">
        <v>1085376.8</v>
      </c>
      <c r="L1194" s="21">
        <v>219745.75999999995</v>
      </c>
      <c r="M1194" s="19" t="s">
        <v>14</v>
      </c>
      <c r="N1194" s="22">
        <v>3.6</v>
      </c>
    </row>
    <row r="1195" spans="1:14" x14ac:dyDescent="0.25">
      <c r="A1195" s="23">
        <v>1194</v>
      </c>
      <c r="B1195" s="24">
        <v>42798</v>
      </c>
      <c r="C1195" s="24">
        <v>43074</v>
      </c>
      <c r="D1195" s="24" t="str">
        <f>IF(Operaciones!$C1195-Operaciones!$B1195&gt;=150,"Demorado","En Tiempo")</f>
        <v>Demorado</v>
      </c>
      <c r="E1195" s="25" t="s">
        <v>21</v>
      </c>
      <c r="F1195" s="25" t="s">
        <v>28</v>
      </c>
      <c r="G1195" s="26">
        <v>185</v>
      </c>
      <c r="H1195" s="25" t="s">
        <v>12</v>
      </c>
      <c r="I1195" s="27">
        <v>37817.279999999999</v>
      </c>
      <c r="J1195" s="27">
        <v>1006192</v>
      </c>
      <c r="K1195" s="27">
        <v>804953.59999999998</v>
      </c>
      <c r="L1195" s="27">
        <v>163421.12000000002</v>
      </c>
      <c r="M1195" s="25" t="s">
        <v>15</v>
      </c>
      <c r="N1195" s="28">
        <v>4.5999999999999996</v>
      </c>
    </row>
    <row r="1196" spans="1:14" x14ac:dyDescent="0.25">
      <c r="A1196" s="17">
        <v>1195</v>
      </c>
      <c r="B1196" s="18">
        <v>42798</v>
      </c>
      <c r="C1196" s="18">
        <v>42958</v>
      </c>
      <c r="D1196" s="18" t="str">
        <f>IF(Operaciones!$C1196-Operaciones!$B1196&gt;=150,"Demorado","En Tiempo")</f>
        <v>Demorado</v>
      </c>
      <c r="E1196" s="19" t="s">
        <v>20</v>
      </c>
      <c r="F1196" s="19" t="s">
        <v>26</v>
      </c>
      <c r="G1196" s="20">
        <v>86</v>
      </c>
      <c r="H1196" s="19" t="s">
        <v>11</v>
      </c>
      <c r="I1196" s="21">
        <v>28526.400000000001</v>
      </c>
      <c r="J1196" s="21">
        <v>779845</v>
      </c>
      <c r="K1196" s="21">
        <v>623876</v>
      </c>
      <c r="L1196" s="21">
        <v>127442.6</v>
      </c>
      <c r="M1196" s="19" t="s">
        <v>15</v>
      </c>
      <c r="N1196" s="22">
        <v>4.9000000000000004</v>
      </c>
    </row>
    <row r="1197" spans="1:14" x14ac:dyDescent="0.25">
      <c r="A1197" s="23">
        <v>1196</v>
      </c>
      <c r="B1197" s="24">
        <v>42799</v>
      </c>
      <c r="C1197" s="24">
        <v>42929</v>
      </c>
      <c r="D1197" s="24" t="str">
        <f>IF(Operaciones!$C1197-Operaciones!$B1197&gt;=150,"Demorado","En Tiempo")</f>
        <v>En Tiempo</v>
      </c>
      <c r="E1197" s="25" t="s">
        <v>22</v>
      </c>
      <c r="F1197" s="25" t="s">
        <v>27</v>
      </c>
      <c r="G1197" s="26">
        <v>120</v>
      </c>
      <c r="H1197" s="25" t="s">
        <v>11</v>
      </c>
      <c r="I1197" s="27">
        <v>23561.919999999998</v>
      </c>
      <c r="J1197" s="27">
        <v>650533</v>
      </c>
      <c r="K1197" s="27">
        <v>520426.4</v>
      </c>
      <c r="L1197" s="27">
        <v>106544.67999999998</v>
      </c>
      <c r="M1197" s="25" t="s">
        <v>16</v>
      </c>
      <c r="N1197" s="28">
        <v>3.9</v>
      </c>
    </row>
    <row r="1198" spans="1:14" x14ac:dyDescent="0.25">
      <c r="A1198" s="17">
        <v>1197</v>
      </c>
      <c r="B1198" s="18">
        <v>42800</v>
      </c>
      <c r="C1198" s="18">
        <v>43087</v>
      </c>
      <c r="D1198" s="18" t="str">
        <f>IF(Operaciones!$C1198-Operaciones!$B1198&gt;=150,"Demorado","En Tiempo")</f>
        <v>Demorado</v>
      </c>
      <c r="E1198" s="19" t="s">
        <v>22</v>
      </c>
      <c r="F1198" s="19" t="s">
        <v>24</v>
      </c>
      <c r="G1198" s="20">
        <v>52</v>
      </c>
      <c r="H1198" s="19" t="s">
        <v>11</v>
      </c>
      <c r="I1198" s="21">
        <v>8225.32</v>
      </c>
      <c r="J1198" s="21">
        <v>269843</v>
      </c>
      <c r="K1198" s="21">
        <v>215874.4</v>
      </c>
      <c r="L1198" s="21">
        <v>45743.280000000006</v>
      </c>
      <c r="M1198" s="19" t="s">
        <v>19</v>
      </c>
      <c r="N1198" s="22">
        <v>3.6</v>
      </c>
    </row>
    <row r="1199" spans="1:14" x14ac:dyDescent="0.25">
      <c r="A1199" s="23">
        <v>1198</v>
      </c>
      <c r="B1199" s="24">
        <v>42800</v>
      </c>
      <c r="C1199" s="24">
        <v>43075</v>
      </c>
      <c r="D1199" s="24" t="str">
        <f>IF(Operaciones!$C1199-Operaciones!$B1199&gt;=150,"Demorado","En Tiempo")</f>
        <v>Demorado</v>
      </c>
      <c r="E1199" s="25" t="s">
        <v>22</v>
      </c>
      <c r="F1199" s="25" t="s">
        <v>29</v>
      </c>
      <c r="G1199" s="26">
        <v>91</v>
      </c>
      <c r="H1199" s="25" t="s">
        <v>12</v>
      </c>
      <c r="I1199" s="27">
        <v>35703.120000000003</v>
      </c>
      <c r="J1199" s="27">
        <v>953863</v>
      </c>
      <c r="K1199" s="27">
        <v>763090.4</v>
      </c>
      <c r="L1199" s="27">
        <v>155069.47999999998</v>
      </c>
      <c r="M1199" s="25" t="s">
        <v>15</v>
      </c>
      <c r="N1199" s="28">
        <v>4.2</v>
      </c>
    </row>
    <row r="1200" spans="1:14" x14ac:dyDescent="0.25">
      <c r="A1200" s="17">
        <v>1199</v>
      </c>
      <c r="B1200" s="18">
        <v>42800</v>
      </c>
      <c r="C1200" s="18">
        <v>42941</v>
      </c>
      <c r="D1200" s="18" t="str">
        <f>IF(Operaciones!$C1200-Operaciones!$B1200&gt;=150,"Demorado","En Tiempo")</f>
        <v>En Tiempo</v>
      </c>
      <c r="E1200" s="19" t="s">
        <v>21</v>
      </c>
      <c r="F1200" s="19" t="s">
        <v>25</v>
      </c>
      <c r="G1200" s="20">
        <v>39</v>
      </c>
      <c r="H1200" s="19" t="s">
        <v>11</v>
      </c>
      <c r="I1200" s="21">
        <v>8768.84</v>
      </c>
      <c r="J1200" s="21">
        <v>272231</v>
      </c>
      <c r="K1200" s="21">
        <v>217784.8</v>
      </c>
      <c r="L1200" s="21">
        <v>45677.360000000015</v>
      </c>
      <c r="M1200" s="19" t="s">
        <v>16</v>
      </c>
      <c r="N1200" s="22">
        <v>4.8</v>
      </c>
    </row>
    <row r="1201" spans="1:14" x14ac:dyDescent="0.25">
      <c r="A1201" s="23">
        <v>1200</v>
      </c>
      <c r="B1201" s="24">
        <v>42800</v>
      </c>
      <c r="C1201" s="24">
        <v>43009</v>
      </c>
      <c r="D1201" s="24" t="str">
        <f>IF(Operaciones!$C1201-Operaciones!$B1201&gt;=150,"Demorado","En Tiempo")</f>
        <v>Demorado</v>
      </c>
      <c r="E1201" s="25" t="s">
        <v>21</v>
      </c>
      <c r="F1201" s="25" t="s">
        <v>25</v>
      </c>
      <c r="G1201" s="26">
        <v>57</v>
      </c>
      <c r="H1201" s="25" t="s">
        <v>11</v>
      </c>
      <c r="I1201" s="27">
        <v>18327</v>
      </c>
      <c r="J1201" s="27">
        <v>511085</v>
      </c>
      <c r="K1201" s="27">
        <v>408868</v>
      </c>
      <c r="L1201" s="27">
        <v>83890</v>
      </c>
      <c r="M1201" s="25" t="s">
        <v>19</v>
      </c>
      <c r="N1201" s="28">
        <v>4.5</v>
      </c>
    </row>
    <row r="1202" spans="1:14" x14ac:dyDescent="0.25">
      <c r="A1202" s="17">
        <v>1201</v>
      </c>
      <c r="B1202" s="18">
        <v>42801</v>
      </c>
      <c r="C1202" s="18">
        <v>42900</v>
      </c>
      <c r="D1202" s="18" t="str">
        <f>IF(Operaciones!$C1202-Operaciones!$B1202&gt;=150,"Demorado","En Tiempo")</f>
        <v>En Tiempo</v>
      </c>
      <c r="E1202" s="19" t="s">
        <v>22</v>
      </c>
      <c r="F1202" s="19" t="s">
        <v>26</v>
      </c>
      <c r="G1202" s="20">
        <v>50</v>
      </c>
      <c r="H1202" s="19" t="s">
        <v>11</v>
      </c>
      <c r="I1202" s="21">
        <v>11108</v>
      </c>
      <c r="J1202" s="21">
        <v>334835</v>
      </c>
      <c r="K1202" s="21">
        <v>267868</v>
      </c>
      <c r="L1202" s="21">
        <v>55859</v>
      </c>
      <c r="M1202" s="19" t="s">
        <v>14</v>
      </c>
      <c r="N1202" s="22">
        <v>4.3</v>
      </c>
    </row>
    <row r="1203" spans="1:14" x14ac:dyDescent="0.25">
      <c r="A1203" s="23">
        <v>1202</v>
      </c>
      <c r="B1203" s="24">
        <v>42801</v>
      </c>
      <c r="C1203" s="24">
        <v>42975</v>
      </c>
      <c r="D1203" s="24" t="str">
        <f>IF(Operaciones!$C1203-Operaciones!$B1203&gt;=150,"Demorado","En Tiempo")</f>
        <v>Demorado</v>
      </c>
      <c r="E1203" s="25" t="s">
        <v>22</v>
      </c>
      <c r="F1203" s="25" t="s">
        <v>26</v>
      </c>
      <c r="G1203" s="26">
        <v>132</v>
      </c>
      <c r="H1203" s="25" t="s">
        <v>12</v>
      </c>
      <c r="I1203" s="27">
        <v>43108.84</v>
      </c>
      <c r="J1203" s="27">
        <v>1136531</v>
      </c>
      <c r="K1203" s="27">
        <v>909224.8</v>
      </c>
      <c r="L1203" s="27">
        <v>184197.35999999996</v>
      </c>
      <c r="M1203" s="25" t="s">
        <v>18</v>
      </c>
      <c r="N1203" s="28">
        <v>4.4000000000000004</v>
      </c>
    </row>
    <row r="1204" spans="1:14" x14ac:dyDescent="0.25">
      <c r="A1204" s="17">
        <v>1203</v>
      </c>
      <c r="B1204" s="18">
        <v>42801</v>
      </c>
      <c r="C1204" s="18">
        <v>43110</v>
      </c>
      <c r="D1204" s="18" t="str">
        <f>IF(Operaciones!$C1204-Operaciones!$B1204&gt;=150,"Demorado","En Tiempo")</f>
        <v>Demorado</v>
      </c>
      <c r="E1204" s="19" t="s">
        <v>22</v>
      </c>
      <c r="F1204" s="19" t="s">
        <v>28</v>
      </c>
      <c r="G1204" s="20">
        <v>234</v>
      </c>
      <c r="H1204" s="19" t="s">
        <v>12</v>
      </c>
      <c r="I1204" s="21">
        <v>39431</v>
      </c>
      <c r="J1204" s="21">
        <v>1049660</v>
      </c>
      <c r="K1204" s="21">
        <v>839728</v>
      </c>
      <c r="L1204" s="21">
        <v>170501</v>
      </c>
      <c r="M1204" s="19" t="s">
        <v>15</v>
      </c>
      <c r="N1204" s="22">
        <v>3.9</v>
      </c>
    </row>
    <row r="1205" spans="1:14" x14ac:dyDescent="0.25">
      <c r="A1205" s="23">
        <v>1204</v>
      </c>
      <c r="B1205" s="24">
        <v>42801</v>
      </c>
      <c r="C1205" s="24">
        <v>42973</v>
      </c>
      <c r="D1205" s="24" t="str">
        <f>IF(Operaciones!$C1205-Operaciones!$B1205&gt;=150,"Demorado","En Tiempo")</f>
        <v>Demorado</v>
      </c>
      <c r="E1205" s="25" t="s">
        <v>21</v>
      </c>
      <c r="F1205" s="25" t="s">
        <v>28</v>
      </c>
      <c r="G1205" s="26">
        <v>250</v>
      </c>
      <c r="H1205" s="25" t="s">
        <v>12</v>
      </c>
      <c r="I1205" s="27">
        <v>85078.399999999994</v>
      </c>
      <c r="J1205" s="27">
        <v>2187920</v>
      </c>
      <c r="K1205" s="27">
        <v>1750336</v>
      </c>
      <c r="L1205" s="27">
        <v>352505.59999999998</v>
      </c>
      <c r="M1205" s="25" t="s">
        <v>15</v>
      </c>
      <c r="N1205" s="28">
        <v>4.2</v>
      </c>
    </row>
    <row r="1206" spans="1:14" x14ac:dyDescent="0.25">
      <c r="A1206" s="17">
        <v>1205</v>
      </c>
      <c r="B1206" s="18">
        <v>42801</v>
      </c>
      <c r="C1206" s="18">
        <v>42941</v>
      </c>
      <c r="D1206" s="18" t="str">
        <f>IF(Operaciones!$C1206-Operaciones!$B1206&gt;=150,"Demorado","En Tiempo")</f>
        <v>En Tiempo</v>
      </c>
      <c r="E1206" s="19" t="s">
        <v>21</v>
      </c>
      <c r="F1206" s="19" t="s">
        <v>26</v>
      </c>
      <c r="G1206" s="20">
        <v>210</v>
      </c>
      <c r="H1206" s="19" t="s">
        <v>12</v>
      </c>
      <c r="I1206" s="21">
        <v>83425.16</v>
      </c>
      <c r="J1206" s="21">
        <v>2141564</v>
      </c>
      <c r="K1206" s="21">
        <v>1713251.2</v>
      </c>
      <c r="L1206" s="21">
        <v>344887.64</v>
      </c>
      <c r="M1206" s="19" t="s">
        <v>16</v>
      </c>
      <c r="N1206" s="22">
        <v>3.6</v>
      </c>
    </row>
    <row r="1207" spans="1:14" x14ac:dyDescent="0.25">
      <c r="A1207" s="23">
        <v>1206</v>
      </c>
      <c r="B1207" s="24">
        <v>42801</v>
      </c>
      <c r="C1207" s="24">
        <v>43096</v>
      </c>
      <c r="D1207" s="24" t="str">
        <f>IF(Operaciones!$C1207-Operaciones!$B1207&gt;=150,"Demorado","En Tiempo")</f>
        <v>Demorado</v>
      </c>
      <c r="E1207" s="25" t="s">
        <v>22</v>
      </c>
      <c r="F1207" s="25" t="s">
        <v>25</v>
      </c>
      <c r="G1207" s="26">
        <v>113</v>
      </c>
      <c r="H1207" s="25" t="s">
        <v>12</v>
      </c>
      <c r="I1207" s="27">
        <v>37537.64</v>
      </c>
      <c r="J1207" s="27">
        <v>989801</v>
      </c>
      <c r="K1207" s="27">
        <v>791840.8</v>
      </c>
      <c r="L1207" s="27">
        <v>160422.55999999994</v>
      </c>
      <c r="M1207" s="25" t="s">
        <v>18</v>
      </c>
      <c r="N1207" s="28">
        <v>3.6</v>
      </c>
    </row>
    <row r="1208" spans="1:14" x14ac:dyDescent="0.25">
      <c r="A1208" s="17">
        <v>1207</v>
      </c>
      <c r="B1208" s="18">
        <v>42801</v>
      </c>
      <c r="C1208" s="18">
        <v>43140</v>
      </c>
      <c r="D1208" s="18" t="str">
        <f>IF(Operaciones!$C1208-Operaciones!$B1208&gt;=150,"Demorado","En Tiempo")</f>
        <v>Demorado</v>
      </c>
      <c r="E1208" s="19" t="s">
        <v>20</v>
      </c>
      <c r="F1208" s="19" t="s">
        <v>27</v>
      </c>
      <c r="G1208" s="20">
        <v>245</v>
      </c>
      <c r="H1208" s="19" t="s">
        <v>12</v>
      </c>
      <c r="I1208" s="21">
        <v>60490</v>
      </c>
      <c r="J1208" s="21">
        <v>1567485</v>
      </c>
      <c r="K1208" s="21">
        <v>1253988</v>
      </c>
      <c r="L1208" s="21">
        <v>253007</v>
      </c>
      <c r="M1208" s="19" t="s">
        <v>16</v>
      </c>
      <c r="N1208" s="22">
        <v>4.3</v>
      </c>
    </row>
    <row r="1209" spans="1:14" x14ac:dyDescent="0.25">
      <c r="A1209" s="23">
        <v>1208</v>
      </c>
      <c r="B1209" s="24">
        <v>42802</v>
      </c>
      <c r="C1209" s="24">
        <v>43136</v>
      </c>
      <c r="D1209" s="24" t="str">
        <f>IF(Operaciones!$C1209-Operaciones!$B1209&gt;=150,"Demorado","En Tiempo")</f>
        <v>Demorado</v>
      </c>
      <c r="E1209" s="25" t="s">
        <v>21</v>
      </c>
      <c r="F1209" s="25" t="s">
        <v>29</v>
      </c>
      <c r="G1209" s="26">
        <v>232</v>
      </c>
      <c r="H1209" s="25" t="s">
        <v>12</v>
      </c>
      <c r="I1209" s="27">
        <v>57252.480000000003</v>
      </c>
      <c r="J1209" s="27">
        <v>1485997</v>
      </c>
      <c r="K1209" s="27">
        <v>1188797.6000000001</v>
      </c>
      <c r="L1209" s="27">
        <v>239946.9199999999</v>
      </c>
      <c r="M1209" s="25" t="s">
        <v>16</v>
      </c>
      <c r="N1209" s="28">
        <v>4.4000000000000004</v>
      </c>
    </row>
    <row r="1210" spans="1:14" x14ac:dyDescent="0.25">
      <c r="A1210" s="17">
        <v>1209</v>
      </c>
      <c r="B1210" s="18">
        <v>42802</v>
      </c>
      <c r="C1210" s="18">
        <v>43079</v>
      </c>
      <c r="D1210" s="18" t="str">
        <f>IF(Operaciones!$C1210-Operaciones!$B1210&gt;=150,"Demorado","En Tiempo")</f>
        <v>Demorado</v>
      </c>
      <c r="E1210" s="19" t="s">
        <v>22</v>
      </c>
      <c r="F1210" s="19" t="s">
        <v>13</v>
      </c>
      <c r="G1210" s="20">
        <v>84</v>
      </c>
      <c r="H1210" s="19" t="s">
        <v>11</v>
      </c>
      <c r="I1210" s="21">
        <v>15079</v>
      </c>
      <c r="J1210" s="21">
        <v>432335</v>
      </c>
      <c r="K1210" s="21">
        <v>345868</v>
      </c>
      <c r="L1210" s="21">
        <v>71388</v>
      </c>
      <c r="M1210" s="19" t="s">
        <v>14</v>
      </c>
      <c r="N1210" s="22">
        <v>4.9000000000000004</v>
      </c>
    </row>
    <row r="1211" spans="1:14" x14ac:dyDescent="0.25">
      <c r="A1211" s="23">
        <v>1210</v>
      </c>
      <c r="B1211" s="24">
        <v>42803</v>
      </c>
      <c r="C1211" s="24">
        <v>43103</v>
      </c>
      <c r="D1211" s="24" t="str">
        <f>IF(Operaciones!$C1211-Operaciones!$B1211&gt;=150,"Demorado","En Tiempo")</f>
        <v>Demorado</v>
      </c>
      <c r="E1211" s="25" t="s">
        <v>20</v>
      </c>
      <c r="F1211" s="25" t="s">
        <v>13</v>
      </c>
      <c r="G1211" s="26">
        <v>240</v>
      </c>
      <c r="H1211" s="25" t="s">
        <v>12</v>
      </c>
      <c r="I1211" s="27">
        <v>59487.08</v>
      </c>
      <c r="J1211" s="27">
        <v>1540962</v>
      </c>
      <c r="K1211" s="27">
        <v>1232769.6000000001</v>
      </c>
      <c r="L1211" s="27">
        <v>248705.31999999989</v>
      </c>
      <c r="M1211" s="25" t="s">
        <v>17</v>
      </c>
      <c r="N1211" s="28">
        <v>4.0999999999999996</v>
      </c>
    </row>
    <row r="1212" spans="1:14" x14ac:dyDescent="0.25">
      <c r="A1212" s="17">
        <v>1211</v>
      </c>
      <c r="B1212" s="18">
        <v>42803</v>
      </c>
      <c r="C1212" s="18">
        <v>43026</v>
      </c>
      <c r="D1212" s="18" t="str">
        <f>IF(Operaciones!$C1212-Operaciones!$B1212&gt;=150,"Demorado","En Tiempo")</f>
        <v>Demorado</v>
      </c>
      <c r="E1212" s="19" t="s">
        <v>20</v>
      </c>
      <c r="F1212" s="19" t="s">
        <v>13</v>
      </c>
      <c r="G1212" s="20">
        <v>225</v>
      </c>
      <c r="H1212" s="19" t="s">
        <v>12</v>
      </c>
      <c r="I1212" s="21">
        <v>36548.76</v>
      </c>
      <c r="J1212" s="21">
        <v>972179</v>
      </c>
      <c r="K1212" s="21">
        <v>777743.2</v>
      </c>
      <c r="L1212" s="21">
        <v>157887.04000000004</v>
      </c>
      <c r="M1212" s="19" t="s">
        <v>17</v>
      </c>
      <c r="N1212" s="22">
        <v>4.5999999999999996</v>
      </c>
    </row>
    <row r="1213" spans="1:14" x14ac:dyDescent="0.25">
      <c r="A1213" s="23">
        <v>1212</v>
      </c>
      <c r="B1213" s="24">
        <v>42804</v>
      </c>
      <c r="C1213" s="24">
        <v>43006</v>
      </c>
      <c r="D1213" s="24" t="str">
        <f>IF(Operaciones!$C1213-Operaciones!$B1213&gt;=150,"Demorado","En Tiempo")</f>
        <v>Demorado</v>
      </c>
      <c r="E1213" s="25" t="s">
        <v>22</v>
      </c>
      <c r="F1213" s="25" t="s">
        <v>25</v>
      </c>
      <c r="G1213" s="26">
        <v>136</v>
      </c>
      <c r="H1213" s="25" t="s">
        <v>12</v>
      </c>
      <c r="I1213" s="27">
        <v>48653.4</v>
      </c>
      <c r="J1213" s="27">
        <v>1283445</v>
      </c>
      <c r="K1213" s="27">
        <v>1026756</v>
      </c>
      <c r="L1213" s="27">
        <v>208035.6</v>
      </c>
      <c r="M1213" s="25" t="s">
        <v>14</v>
      </c>
      <c r="N1213" s="28">
        <v>4</v>
      </c>
    </row>
    <row r="1214" spans="1:14" x14ac:dyDescent="0.25">
      <c r="A1214" s="17">
        <v>1213</v>
      </c>
      <c r="B1214" s="18">
        <v>42804</v>
      </c>
      <c r="C1214" s="18">
        <v>42982</v>
      </c>
      <c r="D1214" s="18" t="str">
        <f>IF(Operaciones!$C1214-Operaciones!$B1214&gt;=150,"Demorado","En Tiempo")</f>
        <v>Demorado</v>
      </c>
      <c r="E1214" s="19" t="s">
        <v>21</v>
      </c>
      <c r="F1214" s="19" t="s">
        <v>13</v>
      </c>
      <c r="G1214" s="20">
        <v>148</v>
      </c>
      <c r="H1214" s="19" t="s">
        <v>12</v>
      </c>
      <c r="I1214" s="21">
        <v>48481.24</v>
      </c>
      <c r="J1214" s="21">
        <v>1274491</v>
      </c>
      <c r="K1214" s="21">
        <v>1019592.8</v>
      </c>
      <c r="L1214" s="21">
        <v>206416.95999999996</v>
      </c>
      <c r="M1214" s="19" t="s">
        <v>18</v>
      </c>
      <c r="N1214" s="22">
        <v>4.7</v>
      </c>
    </row>
    <row r="1215" spans="1:14" x14ac:dyDescent="0.25">
      <c r="A1215" s="23">
        <v>1214</v>
      </c>
      <c r="B1215" s="24">
        <v>42804</v>
      </c>
      <c r="C1215" s="24">
        <v>42894</v>
      </c>
      <c r="D1215" s="24" t="str">
        <f>IF(Operaciones!$C1215-Operaciones!$B1215&gt;=150,"Demorado","En Tiempo")</f>
        <v>En Tiempo</v>
      </c>
      <c r="E1215" s="25" t="s">
        <v>21</v>
      </c>
      <c r="F1215" s="25" t="s">
        <v>29</v>
      </c>
      <c r="G1215" s="26">
        <v>138</v>
      </c>
      <c r="H1215" s="25" t="s">
        <v>11</v>
      </c>
      <c r="I1215" s="27">
        <v>25533.599999999999</v>
      </c>
      <c r="J1215" s="27">
        <v>692175</v>
      </c>
      <c r="K1215" s="27">
        <v>553740</v>
      </c>
      <c r="L1215" s="27">
        <v>112901.4</v>
      </c>
      <c r="M1215" s="25" t="s">
        <v>18</v>
      </c>
      <c r="N1215" s="28">
        <v>4.4000000000000004</v>
      </c>
    </row>
    <row r="1216" spans="1:14" x14ac:dyDescent="0.25">
      <c r="A1216" s="17">
        <v>1215</v>
      </c>
      <c r="B1216" s="18">
        <v>42804</v>
      </c>
      <c r="C1216" s="18">
        <v>42967</v>
      </c>
      <c r="D1216" s="18" t="str">
        <f>IF(Operaciones!$C1216-Operaciones!$B1216&gt;=150,"Demorado","En Tiempo")</f>
        <v>Demorado</v>
      </c>
      <c r="E1216" s="19" t="s">
        <v>23</v>
      </c>
      <c r="F1216" s="19" t="s">
        <v>27</v>
      </c>
      <c r="G1216" s="20">
        <v>38</v>
      </c>
      <c r="H1216" s="19" t="s">
        <v>11</v>
      </c>
      <c r="I1216" s="21">
        <v>10949.8</v>
      </c>
      <c r="J1216" s="21">
        <v>329855</v>
      </c>
      <c r="K1216" s="21">
        <v>263884</v>
      </c>
      <c r="L1216" s="21">
        <v>55021.2</v>
      </c>
      <c r="M1216" s="19" t="s">
        <v>15</v>
      </c>
      <c r="N1216" s="22">
        <v>3.8</v>
      </c>
    </row>
    <row r="1217" spans="1:14" x14ac:dyDescent="0.25">
      <c r="A1217" s="23">
        <v>1216</v>
      </c>
      <c r="B1217" s="24">
        <v>42804</v>
      </c>
      <c r="C1217" s="24">
        <v>43032</v>
      </c>
      <c r="D1217" s="24" t="str">
        <f>IF(Operaciones!$C1217-Operaciones!$B1217&gt;=150,"Demorado","En Tiempo")</f>
        <v>Demorado</v>
      </c>
      <c r="E1217" s="25" t="s">
        <v>22</v>
      </c>
      <c r="F1217" s="25" t="s">
        <v>27</v>
      </c>
      <c r="G1217" s="26">
        <v>274</v>
      </c>
      <c r="H1217" s="25" t="s">
        <v>12</v>
      </c>
      <c r="I1217" s="27">
        <v>106775.84</v>
      </c>
      <c r="J1217" s="27">
        <v>2724531</v>
      </c>
      <c r="K1217" s="27">
        <v>2179624.7999999998</v>
      </c>
      <c r="L1217" s="27">
        <v>438130.36000000022</v>
      </c>
      <c r="M1217" s="25" t="s">
        <v>19</v>
      </c>
      <c r="N1217" s="28">
        <v>4.7</v>
      </c>
    </row>
    <row r="1218" spans="1:14" x14ac:dyDescent="0.25">
      <c r="A1218" s="17">
        <v>1217</v>
      </c>
      <c r="B1218" s="18">
        <v>42805</v>
      </c>
      <c r="C1218" s="18">
        <v>43125</v>
      </c>
      <c r="D1218" s="18" t="str">
        <f>IF(Operaciones!$C1218-Operaciones!$B1218&gt;=150,"Demorado","En Tiempo")</f>
        <v>Demorado</v>
      </c>
      <c r="E1218" s="19" t="s">
        <v>20</v>
      </c>
      <c r="F1218" s="19" t="s">
        <v>26</v>
      </c>
      <c r="G1218" s="20">
        <v>177</v>
      </c>
      <c r="H1218" s="19" t="s">
        <v>12</v>
      </c>
      <c r="I1218" s="21">
        <v>72640</v>
      </c>
      <c r="J1218" s="21">
        <v>1867285</v>
      </c>
      <c r="K1218" s="21">
        <v>1493828</v>
      </c>
      <c r="L1218" s="21">
        <v>300817</v>
      </c>
      <c r="M1218" s="19" t="s">
        <v>15</v>
      </c>
      <c r="N1218" s="22">
        <v>4.8</v>
      </c>
    </row>
    <row r="1219" spans="1:14" x14ac:dyDescent="0.25">
      <c r="A1219" s="23">
        <v>1218</v>
      </c>
      <c r="B1219" s="24">
        <v>42805</v>
      </c>
      <c r="C1219" s="24">
        <v>42996</v>
      </c>
      <c r="D1219" s="24" t="str">
        <f>IF(Operaciones!$C1219-Operaciones!$B1219&gt;=150,"Demorado","En Tiempo")</f>
        <v>Demorado</v>
      </c>
      <c r="E1219" s="25" t="s">
        <v>23</v>
      </c>
      <c r="F1219" s="25" t="s">
        <v>28</v>
      </c>
      <c r="G1219" s="26">
        <v>234</v>
      </c>
      <c r="H1219" s="25" t="s">
        <v>12</v>
      </c>
      <c r="I1219" s="27">
        <v>68289.64</v>
      </c>
      <c r="J1219" s="27">
        <v>1765901</v>
      </c>
      <c r="K1219" s="27">
        <v>1412720.8</v>
      </c>
      <c r="L1219" s="27">
        <v>284890.55999999994</v>
      </c>
      <c r="M1219" s="25" t="s">
        <v>14</v>
      </c>
      <c r="N1219" s="28">
        <v>3.9</v>
      </c>
    </row>
    <row r="1220" spans="1:14" x14ac:dyDescent="0.25">
      <c r="A1220" s="17">
        <v>1219</v>
      </c>
      <c r="B1220" s="18">
        <v>42805</v>
      </c>
      <c r="C1220" s="18">
        <v>42948</v>
      </c>
      <c r="D1220" s="18" t="str">
        <f>IF(Operaciones!$C1220-Operaciones!$B1220&gt;=150,"Demorado","En Tiempo")</f>
        <v>En Tiempo</v>
      </c>
      <c r="E1220" s="19" t="s">
        <v>23</v>
      </c>
      <c r="F1220" s="19" t="s">
        <v>24</v>
      </c>
      <c r="G1220" s="20">
        <v>247</v>
      </c>
      <c r="H1220" s="19" t="s">
        <v>12</v>
      </c>
      <c r="I1220" s="21">
        <v>88390.12</v>
      </c>
      <c r="J1220" s="21">
        <v>2271138</v>
      </c>
      <c r="K1220" s="21">
        <v>1816910.4</v>
      </c>
      <c r="L1220" s="21">
        <v>365837.4800000001</v>
      </c>
      <c r="M1220" s="19" t="s">
        <v>19</v>
      </c>
      <c r="N1220" s="22">
        <v>4.9000000000000004</v>
      </c>
    </row>
    <row r="1221" spans="1:14" x14ac:dyDescent="0.25">
      <c r="A1221" s="23">
        <v>1220</v>
      </c>
      <c r="B1221" s="24">
        <v>42806</v>
      </c>
      <c r="C1221" s="24">
        <v>43031</v>
      </c>
      <c r="D1221" s="24" t="str">
        <f>IF(Operaciones!$C1221-Operaciones!$B1221&gt;=150,"Demorado","En Tiempo")</f>
        <v>Demorado</v>
      </c>
      <c r="E1221" s="25" t="s">
        <v>22</v>
      </c>
      <c r="F1221" s="25" t="s">
        <v>27</v>
      </c>
      <c r="G1221" s="26">
        <v>87</v>
      </c>
      <c r="H1221" s="25" t="s">
        <v>11</v>
      </c>
      <c r="I1221" s="27">
        <v>16383.2</v>
      </c>
      <c r="J1221" s="27">
        <v>474965</v>
      </c>
      <c r="K1221" s="27">
        <v>379972</v>
      </c>
      <c r="L1221" s="27">
        <v>78609.8</v>
      </c>
      <c r="M1221" s="25" t="s">
        <v>16</v>
      </c>
      <c r="N1221" s="28">
        <v>4.3</v>
      </c>
    </row>
    <row r="1222" spans="1:14" x14ac:dyDescent="0.25">
      <c r="A1222" s="17">
        <v>1221</v>
      </c>
      <c r="B1222" s="18">
        <v>42806</v>
      </c>
      <c r="C1222" s="18">
        <v>43066</v>
      </c>
      <c r="D1222" s="18" t="str">
        <f>IF(Operaciones!$C1222-Operaciones!$B1222&gt;=150,"Demorado","En Tiempo")</f>
        <v>Demorado</v>
      </c>
      <c r="E1222" s="19" t="s">
        <v>21</v>
      </c>
      <c r="F1222" s="19" t="s">
        <v>24</v>
      </c>
      <c r="G1222" s="20">
        <v>262</v>
      </c>
      <c r="H1222" s="19" t="s">
        <v>12</v>
      </c>
      <c r="I1222" s="21">
        <v>80358.8</v>
      </c>
      <c r="J1222" s="21">
        <v>2068780</v>
      </c>
      <c r="K1222" s="21">
        <v>1655024</v>
      </c>
      <c r="L1222" s="21">
        <v>333397.2</v>
      </c>
      <c r="M1222" s="19" t="s">
        <v>16</v>
      </c>
      <c r="N1222" s="22">
        <v>3.9</v>
      </c>
    </row>
    <row r="1223" spans="1:14" x14ac:dyDescent="0.25">
      <c r="A1223" s="23">
        <v>1222</v>
      </c>
      <c r="B1223" s="24">
        <v>42806</v>
      </c>
      <c r="C1223" s="24">
        <v>42926</v>
      </c>
      <c r="D1223" s="24" t="str">
        <f>IF(Operaciones!$C1223-Operaciones!$B1223&gt;=150,"Demorado","En Tiempo")</f>
        <v>En Tiempo</v>
      </c>
      <c r="E1223" s="25" t="s">
        <v>23</v>
      </c>
      <c r="F1223" s="25" t="s">
        <v>27</v>
      </c>
      <c r="G1223" s="26">
        <v>238</v>
      </c>
      <c r="H1223" s="25" t="s">
        <v>12</v>
      </c>
      <c r="I1223" s="27">
        <v>54498.2</v>
      </c>
      <c r="J1223" s="27">
        <v>1414365</v>
      </c>
      <c r="K1223" s="27">
        <v>1131492</v>
      </c>
      <c r="L1223" s="27">
        <v>228374.8</v>
      </c>
      <c r="M1223" s="25" t="s">
        <v>16</v>
      </c>
      <c r="N1223" s="28">
        <v>4.0999999999999996</v>
      </c>
    </row>
    <row r="1224" spans="1:14" x14ac:dyDescent="0.25">
      <c r="A1224" s="17">
        <v>1223</v>
      </c>
      <c r="B1224" s="18">
        <v>42806</v>
      </c>
      <c r="C1224" s="18">
        <v>42896</v>
      </c>
      <c r="D1224" s="18" t="str">
        <f>IF(Operaciones!$C1224-Operaciones!$B1224&gt;=150,"Demorado","En Tiempo")</f>
        <v>En Tiempo</v>
      </c>
      <c r="E1224" s="19" t="s">
        <v>22</v>
      </c>
      <c r="F1224" s="19" t="s">
        <v>24</v>
      </c>
      <c r="G1224" s="20">
        <v>176</v>
      </c>
      <c r="H1224" s="19" t="s">
        <v>12</v>
      </c>
      <c r="I1224" s="21">
        <v>71283</v>
      </c>
      <c r="J1224" s="21">
        <v>1841960</v>
      </c>
      <c r="K1224" s="21">
        <v>1473568</v>
      </c>
      <c r="L1224" s="21">
        <v>297109</v>
      </c>
      <c r="M1224" s="19" t="s">
        <v>18</v>
      </c>
      <c r="N1224" s="22">
        <v>4.7</v>
      </c>
    </row>
    <row r="1225" spans="1:14" x14ac:dyDescent="0.25">
      <c r="A1225" s="23">
        <v>1224</v>
      </c>
      <c r="B1225" s="24">
        <v>42807</v>
      </c>
      <c r="C1225" s="24">
        <v>43091</v>
      </c>
      <c r="D1225" s="24" t="str">
        <f>IF(Operaciones!$C1225-Operaciones!$B1225&gt;=150,"Demorado","En Tiempo")</f>
        <v>Demorado</v>
      </c>
      <c r="E1225" s="25" t="s">
        <v>22</v>
      </c>
      <c r="F1225" s="25" t="s">
        <v>28</v>
      </c>
      <c r="G1225" s="26">
        <v>121</v>
      </c>
      <c r="H1225" s="25" t="s">
        <v>12</v>
      </c>
      <c r="I1225" s="27">
        <v>41976.6</v>
      </c>
      <c r="J1225" s="27">
        <v>1107225</v>
      </c>
      <c r="K1225" s="27">
        <v>885780</v>
      </c>
      <c r="L1225" s="27">
        <v>179468.4</v>
      </c>
      <c r="M1225" s="25" t="s">
        <v>14</v>
      </c>
      <c r="N1225" s="28">
        <v>4.0999999999999996</v>
      </c>
    </row>
    <row r="1226" spans="1:14" x14ac:dyDescent="0.25">
      <c r="A1226" s="17">
        <v>1225</v>
      </c>
      <c r="B1226" s="18">
        <v>42808</v>
      </c>
      <c r="C1226" s="18">
        <v>43122</v>
      </c>
      <c r="D1226" s="18" t="str">
        <f>IF(Operaciones!$C1226-Operaciones!$B1226&gt;=150,"Demorado","En Tiempo")</f>
        <v>Demorado</v>
      </c>
      <c r="E1226" s="19" t="s">
        <v>20</v>
      </c>
      <c r="F1226" s="19" t="s">
        <v>29</v>
      </c>
      <c r="G1226" s="20">
        <v>158</v>
      </c>
      <c r="H1226" s="19" t="s">
        <v>12</v>
      </c>
      <c r="I1226" s="21">
        <v>30572.720000000001</v>
      </c>
      <c r="J1226" s="21">
        <v>821553</v>
      </c>
      <c r="K1226" s="21">
        <v>657242.4</v>
      </c>
      <c r="L1226" s="21">
        <v>133737.87999999998</v>
      </c>
      <c r="M1226" s="19" t="s">
        <v>17</v>
      </c>
      <c r="N1226" s="22">
        <v>4.0999999999999996</v>
      </c>
    </row>
    <row r="1227" spans="1:14" x14ac:dyDescent="0.25">
      <c r="A1227" s="23">
        <v>1226</v>
      </c>
      <c r="B1227" s="24">
        <v>42808</v>
      </c>
      <c r="C1227" s="24">
        <v>42964</v>
      </c>
      <c r="D1227" s="24" t="str">
        <f>IF(Operaciones!$C1227-Operaciones!$B1227&gt;=150,"Demorado","En Tiempo")</f>
        <v>Demorado</v>
      </c>
      <c r="E1227" s="25" t="s">
        <v>21</v>
      </c>
      <c r="F1227" s="25" t="s">
        <v>24</v>
      </c>
      <c r="G1227" s="26">
        <v>284</v>
      </c>
      <c r="H1227" s="25" t="s">
        <v>12</v>
      </c>
      <c r="I1227" s="27">
        <v>59103.8</v>
      </c>
      <c r="J1227" s="27">
        <v>1533680</v>
      </c>
      <c r="K1227" s="27">
        <v>1226944</v>
      </c>
      <c r="L1227" s="27">
        <v>247632.2</v>
      </c>
      <c r="M1227" s="25" t="s">
        <v>18</v>
      </c>
      <c r="N1227" s="28">
        <v>4.8</v>
      </c>
    </row>
    <row r="1228" spans="1:14" x14ac:dyDescent="0.25">
      <c r="A1228" s="17">
        <v>1227</v>
      </c>
      <c r="B1228" s="18">
        <v>42808</v>
      </c>
      <c r="C1228" s="18">
        <v>43028</v>
      </c>
      <c r="D1228" s="18" t="str">
        <f>IF(Operaciones!$C1228-Operaciones!$B1228&gt;=150,"Demorado","En Tiempo")</f>
        <v>Demorado</v>
      </c>
      <c r="E1228" s="19" t="s">
        <v>20</v>
      </c>
      <c r="F1228" s="19" t="s">
        <v>24</v>
      </c>
      <c r="G1228" s="20">
        <v>160</v>
      </c>
      <c r="H1228" s="19" t="s">
        <v>12</v>
      </c>
      <c r="I1228" s="21">
        <v>60418.6</v>
      </c>
      <c r="J1228" s="21">
        <v>1563325</v>
      </c>
      <c r="K1228" s="21">
        <v>1250660</v>
      </c>
      <c r="L1228" s="21">
        <v>252246.39999999999</v>
      </c>
      <c r="M1228" s="19" t="s">
        <v>18</v>
      </c>
      <c r="N1228" s="22">
        <v>5</v>
      </c>
    </row>
    <row r="1229" spans="1:14" x14ac:dyDescent="0.25">
      <c r="A1229" s="23">
        <v>1228</v>
      </c>
      <c r="B1229" s="24">
        <v>42808</v>
      </c>
      <c r="C1229" s="24">
        <v>42906</v>
      </c>
      <c r="D1229" s="24" t="str">
        <f>IF(Operaciones!$C1229-Operaciones!$B1229&gt;=150,"Demorado","En Tiempo")</f>
        <v>En Tiempo</v>
      </c>
      <c r="E1229" s="25" t="s">
        <v>20</v>
      </c>
      <c r="F1229" s="25" t="s">
        <v>27</v>
      </c>
      <c r="G1229" s="26">
        <v>182</v>
      </c>
      <c r="H1229" s="25" t="s">
        <v>12</v>
      </c>
      <c r="I1229" s="27">
        <v>38714.519999999997</v>
      </c>
      <c r="J1229" s="27">
        <v>1033073</v>
      </c>
      <c r="K1229" s="27">
        <v>826458.4</v>
      </c>
      <c r="L1229" s="27">
        <v>167900.08</v>
      </c>
      <c r="M1229" s="25" t="s">
        <v>14</v>
      </c>
      <c r="N1229" s="28">
        <v>4</v>
      </c>
    </row>
    <row r="1230" spans="1:14" x14ac:dyDescent="0.25">
      <c r="A1230" s="17">
        <v>1229</v>
      </c>
      <c r="B1230" s="18">
        <v>42808</v>
      </c>
      <c r="C1230" s="18">
        <v>43115</v>
      </c>
      <c r="D1230" s="18" t="str">
        <f>IF(Operaciones!$C1230-Operaciones!$B1230&gt;=150,"Demorado","En Tiempo")</f>
        <v>Demorado</v>
      </c>
      <c r="E1230" s="19" t="s">
        <v>20</v>
      </c>
      <c r="F1230" s="19" t="s">
        <v>13</v>
      </c>
      <c r="G1230" s="20">
        <v>72</v>
      </c>
      <c r="H1230" s="19" t="s">
        <v>11</v>
      </c>
      <c r="I1230" s="21">
        <v>17148.72</v>
      </c>
      <c r="J1230" s="21">
        <v>488128</v>
      </c>
      <c r="K1230" s="21">
        <v>390502.40000000002</v>
      </c>
      <c r="L1230" s="21">
        <v>80476.879999999976</v>
      </c>
      <c r="M1230" s="19" t="s">
        <v>18</v>
      </c>
      <c r="N1230" s="22">
        <v>3.6</v>
      </c>
    </row>
    <row r="1231" spans="1:14" x14ac:dyDescent="0.25">
      <c r="A1231" s="23">
        <v>1230</v>
      </c>
      <c r="B1231" s="24">
        <v>42809</v>
      </c>
      <c r="C1231" s="24">
        <v>43066</v>
      </c>
      <c r="D1231" s="24" t="str">
        <f>IF(Operaciones!$C1231-Operaciones!$B1231&gt;=150,"Demorado","En Tiempo")</f>
        <v>Demorado</v>
      </c>
      <c r="E1231" s="25" t="s">
        <v>22</v>
      </c>
      <c r="F1231" s="25" t="s">
        <v>13</v>
      </c>
      <c r="G1231" s="26">
        <v>262</v>
      </c>
      <c r="H1231" s="25" t="s">
        <v>12</v>
      </c>
      <c r="I1231" s="27">
        <v>95763.8</v>
      </c>
      <c r="J1231" s="27">
        <v>2459205</v>
      </c>
      <c r="K1231" s="27">
        <v>1967364</v>
      </c>
      <c r="L1231" s="27">
        <v>396077.2</v>
      </c>
      <c r="M1231" s="25" t="s">
        <v>14</v>
      </c>
      <c r="N1231" s="28">
        <v>5</v>
      </c>
    </row>
    <row r="1232" spans="1:14" x14ac:dyDescent="0.25">
      <c r="A1232" s="17">
        <v>1231</v>
      </c>
      <c r="B1232" s="18">
        <v>42810</v>
      </c>
      <c r="C1232" s="18">
        <v>43050</v>
      </c>
      <c r="D1232" s="18" t="str">
        <f>IF(Operaciones!$C1232-Operaciones!$B1232&gt;=150,"Demorado","En Tiempo")</f>
        <v>Demorado</v>
      </c>
      <c r="E1232" s="19" t="s">
        <v>23</v>
      </c>
      <c r="F1232" s="19" t="s">
        <v>28</v>
      </c>
      <c r="G1232" s="20">
        <v>125</v>
      </c>
      <c r="H1232" s="19" t="s">
        <v>12</v>
      </c>
      <c r="I1232" s="21">
        <v>50575.199999999997</v>
      </c>
      <c r="J1232" s="21">
        <v>1329465</v>
      </c>
      <c r="K1232" s="21">
        <v>1063572</v>
      </c>
      <c r="L1232" s="21">
        <v>215317.8</v>
      </c>
      <c r="M1232" s="19" t="s">
        <v>19</v>
      </c>
      <c r="N1232" s="22">
        <v>4.8</v>
      </c>
    </row>
    <row r="1233" spans="1:14" x14ac:dyDescent="0.25">
      <c r="A1233" s="23">
        <v>1232</v>
      </c>
      <c r="B1233" s="24">
        <v>42810</v>
      </c>
      <c r="C1233" s="24">
        <v>43148</v>
      </c>
      <c r="D1233" s="24" t="str">
        <f>IF(Operaciones!$C1233-Operaciones!$B1233&gt;=150,"Demorado","En Tiempo")</f>
        <v>Demorado</v>
      </c>
      <c r="E1233" s="25" t="s">
        <v>20</v>
      </c>
      <c r="F1233" s="25" t="s">
        <v>25</v>
      </c>
      <c r="G1233" s="26">
        <v>134</v>
      </c>
      <c r="H1233" s="25" t="s">
        <v>12</v>
      </c>
      <c r="I1233" s="27">
        <v>37258.120000000003</v>
      </c>
      <c r="J1233" s="27">
        <v>986063</v>
      </c>
      <c r="K1233" s="27">
        <v>788850.4</v>
      </c>
      <c r="L1233" s="27">
        <v>159954.47999999998</v>
      </c>
      <c r="M1233" s="25" t="s">
        <v>18</v>
      </c>
      <c r="N1233" s="28">
        <v>4.8</v>
      </c>
    </row>
    <row r="1234" spans="1:14" x14ac:dyDescent="0.25">
      <c r="A1234" s="17">
        <v>1233</v>
      </c>
      <c r="B1234" s="18">
        <v>42811</v>
      </c>
      <c r="C1234" s="18">
        <v>42967</v>
      </c>
      <c r="D1234" s="18" t="str">
        <f>IF(Operaciones!$C1234-Operaciones!$B1234&gt;=150,"Demorado","En Tiempo")</f>
        <v>Demorado</v>
      </c>
      <c r="E1234" s="19" t="s">
        <v>23</v>
      </c>
      <c r="F1234" s="19" t="s">
        <v>29</v>
      </c>
      <c r="G1234" s="20">
        <v>84</v>
      </c>
      <c r="H1234" s="19" t="s">
        <v>12</v>
      </c>
      <c r="I1234" s="21">
        <v>31762.04</v>
      </c>
      <c r="J1234" s="21">
        <v>857261</v>
      </c>
      <c r="K1234" s="21">
        <v>685808.8</v>
      </c>
      <c r="L1234" s="21">
        <v>139690.15999999995</v>
      </c>
      <c r="M1234" s="19" t="s">
        <v>14</v>
      </c>
      <c r="N1234" s="22">
        <v>4.9000000000000004</v>
      </c>
    </row>
    <row r="1235" spans="1:14" x14ac:dyDescent="0.25">
      <c r="A1235" s="23">
        <v>1234</v>
      </c>
      <c r="B1235" s="24">
        <v>42811</v>
      </c>
      <c r="C1235" s="24">
        <v>42942</v>
      </c>
      <c r="D1235" s="24" t="str">
        <f>IF(Operaciones!$C1235-Operaciones!$B1235&gt;=150,"Demorado","En Tiempo")</f>
        <v>En Tiempo</v>
      </c>
      <c r="E1235" s="25" t="s">
        <v>21</v>
      </c>
      <c r="F1235" s="25" t="s">
        <v>27</v>
      </c>
      <c r="G1235" s="26">
        <v>109</v>
      </c>
      <c r="H1235" s="25" t="s">
        <v>12</v>
      </c>
      <c r="I1235" s="27">
        <v>32977.519999999997</v>
      </c>
      <c r="J1235" s="27">
        <v>885373</v>
      </c>
      <c r="K1235" s="27">
        <v>708298.4</v>
      </c>
      <c r="L1235" s="27">
        <v>144097.07999999999</v>
      </c>
      <c r="M1235" s="25" t="s">
        <v>17</v>
      </c>
      <c r="N1235" s="28">
        <v>3.7</v>
      </c>
    </row>
    <row r="1236" spans="1:14" x14ac:dyDescent="0.25">
      <c r="A1236" s="17">
        <v>1235</v>
      </c>
      <c r="B1236" s="18">
        <v>42812</v>
      </c>
      <c r="C1236" s="18">
        <v>42914</v>
      </c>
      <c r="D1236" s="18" t="str">
        <f>IF(Operaciones!$C1236-Operaciones!$B1236&gt;=150,"Demorado","En Tiempo")</f>
        <v>En Tiempo</v>
      </c>
      <c r="E1236" s="19" t="s">
        <v>20</v>
      </c>
      <c r="F1236" s="19" t="s">
        <v>25</v>
      </c>
      <c r="G1236" s="20">
        <v>226</v>
      </c>
      <c r="H1236" s="19" t="s">
        <v>12</v>
      </c>
      <c r="I1236" s="21">
        <v>65744.92</v>
      </c>
      <c r="J1236" s="21">
        <v>1709658</v>
      </c>
      <c r="K1236" s="21">
        <v>1367726.4</v>
      </c>
      <c r="L1236" s="21">
        <v>276186.68000000011</v>
      </c>
      <c r="M1236" s="19" t="s">
        <v>16</v>
      </c>
      <c r="N1236" s="22">
        <v>4</v>
      </c>
    </row>
    <row r="1237" spans="1:14" x14ac:dyDescent="0.25">
      <c r="A1237" s="23">
        <v>1236</v>
      </c>
      <c r="B1237" s="24">
        <v>42812</v>
      </c>
      <c r="C1237" s="24">
        <v>43118</v>
      </c>
      <c r="D1237" s="24" t="str">
        <f>IF(Operaciones!$C1237-Operaciones!$B1237&gt;=150,"Demorado","En Tiempo")</f>
        <v>Demorado</v>
      </c>
      <c r="E1237" s="25" t="s">
        <v>23</v>
      </c>
      <c r="F1237" s="25" t="s">
        <v>29</v>
      </c>
      <c r="G1237" s="26">
        <v>111</v>
      </c>
      <c r="H1237" s="25" t="s">
        <v>12</v>
      </c>
      <c r="I1237" s="27">
        <v>33008.28</v>
      </c>
      <c r="J1237" s="27">
        <v>877717</v>
      </c>
      <c r="K1237" s="27">
        <v>702173.6</v>
      </c>
      <c r="L1237" s="27">
        <v>142535.12000000002</v>
      </c>
      <c r="M1237" s="25" t="s">
        <v>18</v>
      </c>
      <c r="N1237" s="28">
        <v>4.4000000000000004</v>
      </c>
    </row>
    <row r="1238" spans="1:14" x14ac:dyDescent="0.25">
      <c r="A1238" s="17">
        <v>1237</v>
      </c>
      <c r="B1238" s="18">
        <v>42813</v>
      </c>
      <c r="C1238" s="18">
        <v>43158</v>
      </c>
      <c r="D1238" s="18" t="str">
        <f>IF(Operaciones!$C1238-Operaciones!$B1238&gt;=150,"Demorado","En Tiempo")</f>
        <v>Demorado</v>
      </c>
      <c r="E1238" s="19" t="s">
        <v>20</v>
      </c>
      <c r="F1238" s="19" t="s">
        <v>24</v>
      </c>
      <c r="G1238" s="20">
        <v>51</v>
      </c>
      <c r="H1238" s="19" t="s">
        <v>11</v>
      </c>
      <c r="I1238" s="21">
        <v>13943.6</v>
      </c>
      <c r="J1238" s="21">
        <v>412575</v>
      </c>
      <c r="K1238" s="21">
        <v>330060</v>
      </c>
      <c r="L1238" s="21">
        <v>68571.399999999994</v>
      </c>
      <c r="M1238" s="19" t="s">
        <v>16</v>
      </c>
      <c r="N1238" s="22">
        <v>4.5999999999999996</v>
      </c>
    </row>
    <row r="1239" spans="1:14" x14ac:dyDescent="0.25">
      <c r="A1239" s="23">
        <v>1238</v>
      </c>
      <c r="B1239" s="24">
        <v>42813</v>
      </c>
      <c r="C1239" s="24">
        <v>42944</v>
      </c>
      <c r="D1239" s="24" t="str">
        <f>IF(Operaciones!$C1239-Operaciones!$B1239&gt;=150,"Demorado","En Tiempo")</f>
        <v>En Tiempo</v>
      </c>
      <c r="E1239" s="25" t="s">
        <v>23</v>
      </c>
      <c r="F1239" s="25" t="s">
        <v>28</v>
      </c>
      <c r="G1239" s="26">
        <v>188</v>
      </c>
      <c r="H1239" s="25" t="s">
        <v>12</v>
      </c>
      <c r="I1239" s="27">
        <v>31819.32</v>
      </c>
      <c r="J1239" s="27">
        <v>857093</v>
      </c>
      <c r="K1239" s="27">
        <v>685674.4</v>
      </c>
      <c r="L1239" s="27">
        <v>139599.27999999997</v>
      </c>
      <c r="M1239" s="25" t="s">
        <v>19</v>
      </c>
      <c r="N1239" s="28">
        <v>3.7</v>
      </c>
    </row>
    <row r="1240" spans="1:14" x14ac:dyDescent="0.25">
      <c r="A1240" s="17">
        <v>1239</v>
      </c>
      <c r="B1240" s="18">
        <v>42813</v>
      </c>
      <c r="C1240" s="18">
        <v>43013</v>
      </c>
      <c r="D1240" s="18" t="str">
        <f>IF(Operaciones!$C1240-Operaciones!$B1240&gt;=150,"Demorado","En Tiempo")</f>
        <v>Demorado</v>
      </c>
      <c r="E1240" s="19" t="s">
        <v>20</v>
      </c>
      <c r="F1240" s="19" t="s">
        <v>29</v>
      </c>
      <c r="G1240" s="20">
        <v>142</v>
      </c>
      <c r="H1240" s="19" t="s">
        <v>12</v>
      </c>
      <c r="I1240" s="21">
        <v>32611.599999999999</v>
      </c>
      <c r="J1240" s="21">
        <v>876100</v>
      </c>
      <c r="K1240" s="21">
        <v>700880</v>
      </c>
      <c r="L1240" s="21">
        <v>142608.4</v>
      </c>
      <c r="M1240" s="19" t="s">
        <v>18</v>
      </c>
      <c r="N1240" s="22">
        <v>3.6</v>
      </c>
    </row>
    <row r="1241" spans="1:14" x14ac:dyDescent="0.25">
      <c r="A1241" s="23">
        <v>1240</v>
      </c>
      <c r="B1241" s="24">
        <v>42813</v>
      </c>
      <c r="C1241" s="24">
        <v>42906</v>
      </c>
      <c r="D1241" s="24" t="str">
        <f>IF(Operaciones!$C1241-Operaciones!$B1241&gt;=150,"Demorado","En Tiempo")</f>
        <v>En Tiempo</v>
      </c>
      <c r="E1241" s="25" t="s">
        <v>23</v>
      </c>
      <c r="F1241" s="25" t="s">
        <v>28</v>
      </c>
      <c r="G1241" s="26">
        <v>280</v>
      </c>
      <c r="H1241" s="25" t="s">
        <v>12</v>
      </c>
      <c r="I1241" s="27">
        <v>101761.4</v>
      </c>
      <c r="J1241" s="27">
        <v>2598920</v>
      </c>
      <c r="K1241" s="27">
        <v>2079136</v>
      </c>
      <c r="L1241" s="27">
        <v>418022.6</v>
      </c>
      <c r="M1241" s="25" t="s">
        <v>14</v>
      </c>
      <c r="N1241" s="28">
        <v>4.3</v>
      </c>
    </row>
    <row r="1242" spans="1:14" x14ac:dyDescent="0.25">
      <c r="A1242" s="17">
        <v>1241</v>
      </c>
      <c r="B1242" s="18">
        <v>42813</v>
      </c>
      <c r="C1242" s="18">
        <v>43086</v>
      </c>
      <c r="D1242" s="18" t="str">
        <f>IF(Operaciones!$C1242-Operaciones!$B1242&gt;=150,"Demorado","En Tiempo")</f>
        <v>Demorado</v>
      </c>
      <c r="E1242" s="19" t="s">
        <v>23</v>
      </c>
      <c r="F1242" s="19" t="s">
        <v>26</v>
      </c>
      <c r="G1242" s="20">
        <v>83</v>
      </c>
      <c r="H1242" s="19" t="s">
        <v>11</v>
      </c>
      <c r="I1242" s="21">
        <v>24372.32</v>
      </c>
      <c r="J1242" s="21">
        <v>667093</v>
      </c>
      <c r="K1242" s="21">
        <v>533674.4</v>
      </c>
      <c r="L1242" s="21">
        <v>109046.27999999997</v>
      </c>
      <c r="M1242" s="19" t="s">
        <v>16</v>
      </c>
      <c r="N1242" s="22">
        <v>4.2</v>
      </c>
    </row>
    <row r="1243" spans="1:14" x14ac:dyDescent="0.25">
      <c r="A1243" s="23">
        <v>1242</v>
      </c>
      <c r="B1243" s="24">
        <v>42814</v>
      </c>
      <c r="C1243" s="24">
        <v>43008</v>
      </c>
      <c r="D1243" s="24" t="str">
        <f>IF(Operaciones!$C1243-Operaciones!$B1243&gt;=150,"Demorado","En Tiempo")</f>
        <v>Demorado</v>
      </c>
      <c r="E1243" s="25" t="s">
        <v>21</v>
      </c>
      <c r="F1243" s="25" t="s">
        <v>28</v>
      </c>
      <c r="G1243" s="26">
        <v>93</v>
      </c>
      <c r="H1243" s="25" t="s">
        <v>11</v>
      </c>
      <c r="I1243" s="27">
        <v>18230</v>
      </c>
      <c r="J1243" s="27">
        <v>520685</v>
      </c>
      <c r="K1243" s="27">
        <v>416548</v>
      </c>
      <c r="L1243" s="27">
        <v>85907</v>
      </c>
      <c r="M1243" s="25" t="s">
        <v>15</v>
      </c>
      <c r="N1243" s="28">
        <v>3.7</v>
      </c>
    </row>
    <row r="1244" spans="1:14" x14ac:dyDescent="0.25">
      <c r="A1244" s="17">
        <v>1243</v>
      </c>
      <c r="B1244" s="18">
        <v>42814</v>
      </c>
      <c r="C1244" s="18">
        <v>42968</v>
      </c>
      <c r="D1244" s="18" t="str">
        <f>IF(Operaciones!$C1244-Operaciones!$B1244&gt;=150,"Demorado","En Tiempo")</f>
        <v>Demorado</v>
      </c>
      <c r="E1244" s="19" t="s">
        <v>22</v>
      </c>
      <c r="F1244" s="19" t="s">
        <v>26</v>
      </c>
      <c r="G1244" s="20">
        <v>46</v>
      </c>
      <c r="H1244" s="19" t="s">
        <v>11</v>
      </c>
      <c r="I1244" s="21">
        <v>9819.64</v>
      </c>
      <c r="J1244" s="21">
        <v>306001</v>
      </c>
      <c r="K1244" s="21">
        <v>244800.8</v>
      </c>
      <c r="L1244" s="21">
        <v>51380.560000000012</v>
      </c>
      <c r="M1244" s="19" t="s">
        <v>14</v>
      </c>
      <c r="N1244" s="22">
        <v>4.8</v>
      </c>
    </row>
    <row r="1245" spans="1:14" x14ac:dyDescent="0.25">
      <c r="A1245" s="23">
        <v>1244</v>
      </c>
      <c r="B1245" s="24">
        <v>42814</v>
      </c>
      <c r="C1245" s="24">
        <v>42947</v>
      </c>
      <c r="D1245" s="24" t="str">
        <f>IF(Operaciones!$C1245-Operaciones!$B1245&gt;=150,"Demorado","En Tiempo")</f>
        <v>En Tiempo</v>
      </c>
      <c r="E1245" s="25" t="s">
        <v>23</v>
      </c>
      <c r="F1245" s="25" t="s">
        <v>27</v>
      </c>
      <c r="G1245" s="26">
        <v>270</v>
      </c>
      <c r="H1245" s="25" t="s">
        <v>12</v>
      </c>
      <c r="I1245" s="27">
        <v>44909.72</v>
      </c>
      <c r="J1245" s="27">
        <v>1189203</v>
      </c>
      <c r="K1245" s="27">
        <v>951362.4</v>
      </c>
      <c r="L1245" s="27">
        <v>192930.87999999998</v>
      </c>
      <c r="M1245" s="25" t="s">
        <v>15</v>
      </c>
      <c r="N1245" s="28">
        <v>4</v>
      </c>
    </row>
    <row r="1246" spans="1:14" x14ac:dyDescent="0.25">
      <c r="A1246" s="17">
        <v>1245</v>
      </c>
      <c r="B1246" s="18">
        <v>42814</v>
      </c>
      <c r="C1246" s="18">
        <v>43062</v>
      </c>
      <c r="D1246" s="18" t="str">
        <f>IF(Operaciones!$C1246-Operaciones!$B1246&gt;=150,"Demorado","En Tiempo")</f>
        <v>Demorado</v>
      </c>
      <c r="E1246" s="19" t="s">
        <v>20</v>
      </c>
      <c r="F1246" s="19" t="s">
        <v>26</v>
      </c>
      <c r="G1246" s="20">
        <v>273</v>
      </c>
      <c r="H1246" s="19" t="s">
        <v>12</v>
      </c>
      <c r="I1246" s="21">
        <v>57944.12</v>
      </c>
      <c r="J1246" s="21">
        <v>1513913</v>
      </c>
      <c r="K1246" s="21">
        <v>1211130.3999999999</v>
      </c>
      <c r="L1246" s="21">
        <v>244838.4800000001</v>
      </c>
      <c r="M1246" s="19" t="s">
        <v>18</v>
      </c>
      <c r="N1246" s="22">
        <v>3.7</v>
      </c>
    </row>
    <row r="1247" spans="1:14" x14ac:dyDescent="0.25">
      <c r="A1247" s="23">
        <v>1246</v>
      </c>
      <c r="B1247" s="24">
        <v>42815</v>
      </c>
      <c r="C1247" s="24">
        <v>42978</v>
      </c>
      <c r="D1247" s="24" t="str">
        <f>IF(Operaciones!$C1247-Operaciones!$B1247&gt;=150,"Demorado","En Tiempo")</f>
        <v>Demorado</v>
      </c>
      <c r="E1247" s="25" t="s">
        <v>21</v>
      </c>
      <c r="F1247" s="25" t="s">
        <v>26</v>
      </c>
      <c r="G1247" s="26">
        <v>64</v>
      </c>
      <c r="H1247" s="25" t="s">
        <v>11</v>
      </c>
      <c r="I1247" s="27">
        <v>13550.28</v>
      </c>
      <c r="J1247" s="27">
        <v>403617</v>
      </c>
      <c r="K1247" s="27">
        <v>322893.59999999998</v>
      </c>
      <c r="L1247" s="27">
        <v>67173.120000000024</v>
      </c>
      <c r="M1247" s="25" t="s">
        <v>16</v>
      </c>
      <c r="N1247" s="28">
        <v>4.0999999999999996</v>
      </c>
    </row>
    <row r="1248" spans="1:14" x14ac:dyDescent="0.25">
      <c r="A1248" s="17">
        <v>1247</v>
      </c>
      <c r="B1248" s="18">
        <v>42816</v>
      </c>
      <c r="C1248" s="18">
        <v>43078</v>
      </c>
      <c r="D1248" s="18" t="str">
        <f>IF(Operaciones!$C1248-Operaciones!$B1248&gt;=150,"Demorado","En Tiempo")</f>
        <v>Demorado</v>
      </c>
      <c r="E1248" s="19" t="s">
        <v>22</v>
      </c>
      <c r="F1248" s="19" t="s">
        <v>26</v>
      </c>
      <c r="G1248" s="20">
        <v>263</v>
      </c>
      <c r="H1248" s="19" t="s">
        <v>12</v>
      </c>
      <c r="I1248" s="21">
        <v>61457.36</v>
      </c>
      <c r="J1248" s="21">
        <v>1594369</v>
      </c>
      <c r="K1248" s="21">
        <v>1275495.2</v>
      </c>
      <c r="L1248" s="21">
        <v>257416.44000000006</v>
      </c>
      <c r="M1248" s="19" t="s">
        <v>19</v>
      </c>
      <c r="N1248" s="22">
        <v>4.8</v>
      </c>
    </row>
    <row r="1249" spans="1:14" x14ac:dyDescent="0.25">
      <c r="A1249" s="23">
        <v>1248</v>
      </c>
      <c r="B1249" s="24">
        <v>42816</v>
      </c>
      <c r="C1249" s="24">
        <v>43102</v>
      </c>
      <c r="D1249" s="24" t="str">
        <f>IF(Operaciones!$C1249-Operaciones!$B1249&gt;=150,"Demorado","En Tiempo")</f>
        <v>Demorado</v>
      </c>
      <c r="E1249" s="25" t="s">
        <v>23</v>
      </c>
      <c r="F1249" s="25" t="s">
        <v>28</v>
      </c>
      <c r="G1249" s="26">
        <v>179</v>
      </c>
      <c r="H1249" s="25" t="s">
        <v>12</v>
      </c>
      <c r="I1249" s="27">
        <v>33059.279999999999</v>
      </c>
      <c r="J1249" s="27">
        <v>887517</v>
      </c>
      <c r="K1249" s="27">
        <v>710013.6</v>
      </c>
      <c r="L1249" s="27">
        <v>144444.12000000002</v>
      </c>
      <c r="M1249" s="25" t="s">
        <v>14</v>
      </c>
      <c r="N1249" s="28">
        <v>4.5</v>
      </c>
    </row>
    <row r="1250" spans="1:14" x14ac:dyDescent="0.25">
      <c r="A1250" s="17">
        <v>1249</v>
      </c>
      <c r="B1250" s="18">
        <v>42816</v>
      </c>
      <c r="C1250" s="18">
        <v>42956</v>
      </c>
      <c r="D1250" s="18" t="str">
        <f>IF(Operaciones!$C1250-Operaciones!$B1250&gt;=150,"Demorado","En Tiempo")</f>
        <v>En Tiempo</v>
      </c>
      <c r="E1250" s="19" t="s">
        <v>20</v>
      </c>
      <c r="F1250" s="19" t="s">
        <v>26</v>
      </c>
      <c r="G1250" s="20">
        <v>92</v>
      </c>
      <c r="H1250" s="19" t="s">
        <v>11</v>
      </c>
      <c r="I1250" s="21">
        <v>19089.919999999998</v>
      </c>
      <c r="J1250" s="21">
        <v>536633</v>
      </c>
      <c r="K1250" s="21">
        <v>429306.4</v>
      </c>
      <c r="L1250" s="21">
        <v>88236.679999999978</v>
      </c>
      <c r="M1250" s="19" t="s">
        <v>16</v>
      </c>
      <c r="N1250" s="22">
        <v>4.3</v>
      </c>
    </row>
    <row r="1251" spans="1:14" x14ac:dyDescent="0.25">
      <c r="A1251" s="23">
        <v>1250</v>
      </c>
      <c r="B1251" s="24">
        <v>42817</v>
      </c>
      <c r="C1251" s="24">
        <v>43131</v>
      </c>
      <c r="D1251" s="24" t="str">
        <f>IF(Operaciones!$C1251-Operaciones!$B1251&gt;=150,"Demorado","En Tiempo")</f>
        <v>Demorado</v>
      </c>
      <c r="E1251" s="25" t="s">
        <v>23</v>
      </c>
      <c r="F1251" s="25" t="s">
        <v>24</v>
      </c>
      <c r="G1251" s="26">
        <v>156</v>
      </c>
      <c r="H1251" s="25" t="s">
        <v>12</v>
      </c>
      <c r="I1251" s="27">
        <v>53816.72</v>
      </c>
      <c r="J1251" s="27">
        <v>1399328</v>
      </c>
      <c r="K1251" s="27">
        <v>1119462.3999999999</v>
      </c>
      <c r="L1251" s="27">
        <v>226048.88000000009</v>
      </c>
      <c r="M1251" s="25" t="s">
        <v>19</v>
      </c>
      <c r="N1251" s="28">
        <v>4</v>
      </c>
    </row>
    <row r="1252" spans="1:14" x14ac:dyDescent="0.25">
      <c r="A1252" s="17">
        <v>1251</v>
      </c>
      <c r="B1252" s="18">
        <v>42817</v>
      </c>
      <c r="C1252" s="18">
        <v>42914</v>
      </c>
      <c r="D1252" s="18" t="str">
        <f>IF(Operaciones!$C1252-Operaciones!$B1252&gt;=150,"Demorado","En Tiempo")</f>
        <v>En Tiempo</v>
      </c>
      <c r="E1252" s="19" t="s">
        <v>21</v>
      </c>
      <c r="F1252" s="19" t="s">
        <v>27</v>
      </c>
      <c r="G1252" s="20">
        <v>145</v>
      </c>
      <c r="H1252" s="19" t="s">
        <v>11</v>
      </c>
      <c r="I1252" s="21">
        <v>28201</v>
      </c>
      <c r="J1252" s="21">
        <v>766835</v>
      </c>
      <c r="K1252" s="21">
        <v>613468</v>
      </c>
      <c r="L1252" s="21">
        <v>125166</v>
      </c>
      <c r="M1252" s="19" t="s">
        <v>14</v>
      </c>
      <c r="N1252" s="22">
        <v>3.6</v>
      </c>
    </row>
    <row r="1253" spans="1:14" x14ac:dyDescent="0.25">
      <c r="A1253" s="23">
        <v>1252</v>
      </c>
      <c r="B1253" s="24">
        <v>42817</v>
      </c>
      <c r="C1253" s="24">
        <v>43041</v>
      </c>
      <c r="D1253" s="24" t="str">
        <f>IF(Operaciones!$C1253-Operaciones!$B1253&gt;=150,"Demorado","En Tiempo")</f>
        <v>Demorado</v>
      </c>
      <c r="E1253" s="25" t="s">
        <v>21</v>
      </c>
      <c r="F1253" s="25" t="s">
        <v>28</v>
      </c>
      <c r="G1253" s="26">
        <v>122</v>
      </c>
      <c r="H1253" s="25" t="s">
        <v>12</v>
      </c>
      <c r="I1253" s="27">
        <v>33551.440000000002</v>
      </c>
      <c r="J1253" s="27">
        <v>904121</v>
      </c>
      <c r="K1253" s="27">
        <v>723296.8</v>
      </c>
      <c r="L1253" s="27">
        <v>147272.75999999995</v>
      </c>
      <c r="M1253" s="25" t="s">
        <v>19</v>
      </c>
      <c r="N1253" s="28">
        <v>4.4000000000000004</v>
      </c>
    </row>
    <row r="1254" spans="1:14" x14ac:dyDescent="0.25">
      <c r="A1254" s="17">
        <v>1253</v>
      </c>
      <c r="B1254" s="18">
        <v>42817</v>
      </c>
      <c r="C1254" s="18">
        <v>43126</v>
      </c>
      <c r="D1254" s="18" t="str">
        <f>IF(Operaciones!$C1254-Operaciones!$B1254&gt;=150,"Demorado","En Tiempo")</f>
        <v>Demorado</v>
      </c>
      <c r="E1254" s="19" t="s">
        <v>20</v>
      </c>
      <c r="F1254" s="19" t="s">
        <v>26</v>
      </c>
      <c r="G1254" s="20">
        <v>65</v>
      </c>
      <c r="H1254" s="19" t="s">
        <v>11</v>
      </c>
      <c r="I1254" s="21">
        <v>17194</v>
      </c>
      <c r="J1254" s="21">
        <v>496210</v>
      </c>
      <c r="K1254" s="21">
        <v>396968</v>
      </c>
      <c r="L1254" s="21">
        <v>82048</v>
      </c>
      <c r="M1254" s="19" t="s">
        <v>16</v>
      </c>
      <c r="N1254" s="22">
        <v>3.8</v>
      </c>
    </row>
    <row r="1255" spans="1:14" x14ac:dyDescent="0.25">
      <c r="A1255" s="23">
        <v>1254</v>
      </c>
      <c r="B1255" s="24">
        <v>42818</v>
      </c>
      <c r="C1255" s="24">
        <v>43151</v>
      </c>
      <c r="D1255" s="24" t="str">
        <f>IF(Operaciones!$C1255-Operaciones!$B1255&gt;=150,"Demorado","En Tiempo")</f>
        <v>Demorado</v>
      </c>
      <c r="E1255" s="25" t="s">
        <v>21</v>
      </c>
      <c r="F1255" s="25" t="s">
        <v>28</v>
      </c>
      <c r="G1255" s="26">
        <v>122</v>
      </c>
      <c r="H1255" s="25" t="s">
        <v>11</v>
      </c>
      <c r="I1255" s="27">
        <v>29115.360000000001</v>
      </c>
      <c r="J1255" s="27">
        <v>794294</v>
      </c>
      <c r="K1255" s="27">
        <v>635435.19999999995</v>
      </c>
      <c r="L1255" s="27">
        <v>129743.44000000005</v>
      </c>
      <c r="M1255" s="25" t="s">
        <v>19</v>
      </c>
      <c r="N1255" s="28">
        <v>3.9</v>
      </c>
    </row>
    <row r="1256" spans="1:14" x14ac:dyDescent="0.25">
      <c r="A1256" s="17">
        <v>1255</v>
      </c>
      <c r="B1256" s="18">
        <v>42818</v>
      </c>
      <c r="C1256" s="18">
        <v>43024</v>
      </c>
      <c r="D1256" s="18" t="str">
        <f>IF(Operaciones!$C1256-Operaciones!$B1256&gt;=150,"Demorado","En Tiempo")</f>
        <v>Demorado</v>
      </c>
      <c r="E1256" s="19" t="s">
        <v>20</v>
      </c>
      <c r="F1256" s="19" t="s">
        <v>29</v>
      </c>
      <c r="G1256" s="20">
        <v>33</v>
      </c>
      <c r="H1256" s="19" t="s">
        <v>11</v>
      </c>
      <c r="I1256" s="21">
        <v>13269.4</v>
      </c>
      <c r="J1256" s="21">
        <v>390845</v>
      </c>
      <c r="K1256" s="21">
        <v>312676</v>
      </c>
      <c r="L1256" s="21">
        <v>64899.6</v>
      </c>
      <c r="M1256" s="19" t="s">
        <v>14</v>
      </c>
      <c r="N1256" s="22">
        <v>5</v>
      </c>
    </row>
    <row r="1257" spans="1:14" x14ac:dyDescent="0.25">
      <c r="A1257" s="23">
        <v>1256</v>
      </c>
      <c r="B1257" s="24">
        <v>42818</v>
      </c>
      <c r="C1257" s="24">
        <v>43017</v>
      </c>
      <c r="D1257" s="24" t="str">
        <f>IF(Operaciones!$C1257-Operaciones!$B1257&gt;=150,"Demorado","En Tiempo")</f>
        <v>Demorado</v>
      </c>
      <c r="E1257" s="25" t="s">
        <v>21</v>
      </c>
      <c r="F1257" s="25" t="s">
        <v>24</v>
      </c>
      <c r="G1257" s="26">
        <v>162</v>
      </c>
      <c r="H1257" s="25" t="s">
        <v>12</v>
      </c>
      <c r="I1257" s="27">
        <v>64087.68</v>
      </c>
      <c r="J1257" s="27">
        <v>1656677</v>
      </c>
      <c r="K1257" s="27">
        <v>1325341.6000000001</v>
      </c>
      <c r="L1257" s="27">
        <v>267247.71999999991</v>
      </c>
      <c r="M1257" s="25" t="s">
        <v>18</v>
      </c>
      <c r="N1257" s="28">
        <v>4.9000000000000004</v>
      </c>
    </row>
    <row r="1258" spans="1:14" x14ac:dyDescent="0.25">
      <c r="A1258" s="17">
        <v>1257</v>
      </c>
      <c r="B1258" s="18">
        <v>42819</v>
      </c>
      <c r="C1258" s="18">
        <v>43158</v>
      </c>
      <c r="D1258" s="18" t="str">
        <f>IF(Operaciones!$C1258-Operaciones!$B1258&gt;=150,"Demorado","En Tiempo")</f>
        <v>Demorado</v>
      </c>
      <c r="E1258" s="19" t="s">
        <v>22</v>
      </c>
      <c r="F1258" s="19" t="s">
        <v>13</v>
      </c>
      <c r="G1258" s="20">
        <v>112</v>
      </c>
      <c r="H1258" s="19" t="s">
        <v>12</v>
      </c>
      <c r="I1258" s="21">
        <v>45180</v>
      </c>
      <c r="J1258" s="21">
        <v>1186010</v>
      </c>
      <c r="K1258" s="21">
        <v>948808</v>
      </c>
      <c r="L1258" s="21">
        <v>192022</v>
      </c>
      <c r="M1258" s="19" t="s">
        <v>15</v>
      </c>
      <c r="N1258" s="22">
        <v>3.6</v>
      </c>
    </row>
    <row r="1259" spans="1:14" x14ac:dyDescent="0.25">
      <c r="A1259" s="23">
        <v>1258</v>
      </c>
      <c r="B1259" s="24">
        <v>42819</v>
      </c>
      <c r="C1259" s="24">
        <v>42969</v>
      </c>
      <c r="D1259" s="24" t="str">
        <f>IF(Operaciones!$C1259-Operaciones!$B1259&gt;=150,"Demorado","En Tiempo")</f>
        <v>Demorado</v>
      </c>
      <c r="E1259" s="25" t="s">
        <v>21</v>
      </c>
      <c r="F1259" s="25" t="s">
        <v>24</v>
      </c>
      <c r="G1259" s="26">
        <v>235</v>
      </c>
      <c r="H1259" s="25" t="s">
        <v>12</v>
      </c>
      <c r="I1259" s="27">
        <v>48815.48</v>
      </c>
      <c r="J1259" s="27">
        <v>1285347</v>
      </c>
      <c r="K1259" s="27">
        <v>1028277.6</v>
      </c>
      <c r="L1259" s="27">
        <v>208253.92</v>
      </c>
      <c r="M1259" s="25" t="s">
        <v>17</v>
      </c>
      <c r="N1259" s="28">
        <v>4.9000000000000004</v>
      </c>
    </row>
    <row r="1260" spans="1:14" x14ac:dyDescent="0.25">
      <c r="A1260" s="17">
        <v>1259</v>
      </c>
      <c r="B1260" s="18">
        <v>42819</v>
      </c>
      <c r="C1260" s="18">
        <v>43042</v>
      </c>
      <c r="D1260" s="18" t="str">
        <f>IF(Operaciones!$C1260-Operaciones!$B1260&gt;=150,"Demorado","En Tiempo")</f>
        <v>Demorado</v>
      </c>
      <c r="E1260" s="19" t="s">
        <v>22</v>
      </c>
      <c r="F1260" s="19" t="s">
        <v>29</v>
      </c>
      <c r="G1260" s="20">
        <v>173</v>
      </c>
      <c r="H1260" s="19" t="s">
        <v>12</v>
      </c>
      <c r="I1260" s="21">
        <v>58682.400000000001</v>
      </c>
      <c r="J1260" s="21">
        <v>1531745</v>
      </c>
      <c r="K1260" s="21">
        <v>1225396</v>
      </c>
      <c r="L1260" s="21">
        <v>247666.6</v>
      </c>
      <c r="M1260" s="19" t="s">
        <v>19</v>
      </c>
      <c r="N1260" s="22">
        <v>4.5999999999999996</v>
      </c>
    </row>
    <row r="1261" spans="1:14" x14ac:dyDescent="0.25">
      <c r="A1261" s="23">
        <v>1260</v>
      </c>
      <c r="B1261" s="24">
        <v>42820</v>
      </c>
      <c r="C1261" s="24">
        <v>42940</v>
      </c>
      <c r="D1261" s="24" t="str">
        <f>IF(Operaciones!$C1261-Operaciones!$B1261&gt;=150,"Demorado","En Tiempo")</f>
        <v>En Tiempo</v>
      </c>
      <c r="E1261" s="25" t="s">
        <v>23</v>
      </c>
      <c r="F1261" s="25" t="s">
        <v>24</v>
      </c>
      <c r="G1261" s="26">
        <v>87</v>
      </c>
      <c r="H1261" s="25" t="s">
        <v>11</v>
      </c>
      <c r="I1261" s="27">
        <v>18623.96</v>
      </c>
      <c r="J1261" s="27">
        <v>522334</v>
      </c>
      <c r="K1261" s="27">
        <v>417867.2</v>
      </c>
      <c r="L1261" s="27">
        <v>85842.84</v>
      </c>
      <c r="M1261" s="25" t="s">
        <v>15</v>
      </c>
      <c r="N1261" s="28">
        <v>4.7</v>
      </c>
    </row>
    <row r="1262" spans="1:14" x14ac:dyDescent="0.25">
      <c r="A1262" s="17">
        <v>1261</v>
      </c>
      <c r="B1262" s="18">
        <v>42820</v>
      </c>
      <c r="C1262" s="18">
        <v>43139</v>
      </c>
      <c r="D1262" s="18" t="str">
        <f>IF(Operaciones!$C1262-Operaciones!$B1262&gt;=150,"Demorado","En Tiempo")</f>
        <v>Demorado</v>
      </c>
      <c r="E1262" s="19" t="s">
        <v>22</v>
      </c>
      <c r="F1262" s="19" t="s">
        <v>25</v>
      </c>
      <c r="G1262" s="20">
        <v>180</v>
      </c>
      <c r="H1262" s="19" t="s">
        <v>12</v>
      </c>
      <c r="I1262" s="21">
        <v>46749.2</v>
      </c>
      <c r="J1262" s="21">
        <v>1231415</v>
      </c>
      <c r="K1262" s="21">
        <v>985132</v>
      </c>
      <c r="L1262" s="21">
        <v>199533.8</v>
      </c>
      <c r="M1262" s="19" t="s">
        <v>17</v>
      </c>
      <c r="N1262" s="22">
        <v>3.8</v>
      </c>
    </row>
    <row r="1263" spans="1:14" x14ac:dyDescent="0.25">
      <c r="A1263" s="23">
        <v>1262</v>
      </c>
      <c r="B1263" s="24">
        <v>42820</v>
      </c>
      <c r="C1263" s="24">
        <v>42974</v>
      </c>
      <c r="D1263" s="24" t="str">
        <f>IF(Operaciones!$C1263-Operaciones!$B1263&gt;=150,"Demorado","En Tiempo")</f>
        <v>Demorado</v>
      </c>
      <c r="E1263" s="25" t="s">
        <v>22</v>
      </c>
      <c r="F1263" s="25" t="s">
        <v>26</v>
      </c>
      <c r="G1263" s="26">
        <v>63</v>
      </c>
      <c r="H1263" s="25" t="s">
        <v>11</v>
      </c>
      <c r="I1263" s="27">
        <v>19995.84</v>
      </c>
      <c r="J1263" s="27">
        <v>561581</v>
      </c>
      <c r="K1263" s="27">
        <v>449264.8</v>
      </c>
      <c r="L1263" s="27">
        <v>92320.360000000015</v>
      </c>
      <c r="M1263" s="25" t="s">
        <v>16</v>
      </c>
      <c r="N1263" s="28">
        <v>4.4000000000000004</v>
      </c>
    </row>
    <row r="1264" spans="1:14" x14ac:dyDescent="0.25">
      <c r="A1264" s="17">
        <v>1263</v>
      </c>
      <c r="B1264" s="18">
        <v>42821</v>
      </c>
      <c r="C1264" s="18">
        <v>43185</v>
      </c>
      <c r="D1264" s="18" t="str">
        <f>IF(Operaciones!$C1264-Operaciones!$B1264&gt;=150,"Demorado","En Tiempo")</f>
        <v>Demorado</v>
      </c>
      <c r="E1264" s="19" t="s">
        <v>23</v>
      </c>
      <c r="F1264" s="19" t="s">
        <v>28</v>
      </c>
      <c r="G1264" s="20">
        <v>192</v>
      </c>
      <c r="H1264" s="19" t="s">
        <v>12</v>
      </c>
      <c r="I1264" s="21">
        <v>33036.559999999998</v>
      </c>
      <c r="J1264" s="21">
        <v>885949</v>
      </c>
      <c r="K1264" s="21">
        <v>708759.2</v>
      </c>
      <c r="L1264" s="21">
        <v>144153.24000000005</v>
      </c>
      <c r="M1264" s="19" t="s">
        <v>17</v>
      </c>
      <c r="N1264" s="22">
        <v>3.9</v>
      </c>
    </row>
    <row r="1265" spans="1:14" x14ac:dyDescent="0.25">
      <c r="A1265" s="23">
        <v>1264</v>
      </c>
      <c r="B1265" s="24">
        <v>42822</v>
      </c>
      <c r="C1265" s="24">
        <v>43012</v>
      </c>
      <c r="D1265" s="24" t="str">
        <f>IF(Operaciones!$C1265-Operaciones!$B1265&gt;=150,"Demorado","En Tiempo")</f>
        <v>Demorado</v>
      </c>
      <c r="E1265" s="25" t="s">
        <v>20</v>
      </c>
      <c r="F1265" s="25" t="s">
        <v>25</v>
      </c>
      <c r="G1265" s="26">
        <v>180</v>
      </c>
      <c r="H1265" s="25" t="s">
        <v>12</v>
      </c>
      <c r="I1265" s="27">
        <v>73015.960000000006</v>
      </c>
      <c r="J1265" s="27">
        <v>1879559</v>
      </c>
      <c r="K1265" s="27">
        <v>1503647.2</v>
      </c>
      <c r="L1265" s="27">
        <v>302895.84000000003</v>
      </c>
      <c r="M1265" s="25" t="s">
        <v>15</v>
      </c>
      <c r="N1265" s="28">
        <v>4.5</v>
      </c>
    </row>
    <row r="1266" spans="1:14" x14ac:dyDescent="0.25">
      <c r="A1266" s="17">
        <v>1265</v>
      </c>
      <c r="B1266" s="18">
        <v>42822</v>
      </c>
      <c r="C1266" s="18">
        <v>42928</v>
      </c>
      <c r="D1266" s="18" t="str">
        <f>IF(Operaciones!$C1266-Operaciones!$B1266&gt;=150,"Demorado","En Tiempo")</f>
        <v>En Tiempo</v>
      </c>
      <c r="E1266" s="19" t="s">
        <v>20</v>
      </c>
      <c r="F1266" s="19" t="s">
        <v>29</v>
      </c>
      <c r="G1266" s="20">
        <v>63</v>
      </c>
      <c r="H1266" s="19" t="s">
        <v>11</v>
      </c>
      <c r="I1266" s="21">
        <v>24273.84</v>
      </c>
      <c r="J1266" s="21">
        <v>663806</v>
      </c>
      <c r="K1266" s="21">
        <v>531044.80000000005</v>
      </c>
      <c r="L1266" s="21">
        <v>108487.35999999996</v>
      </c>
      <c r="M1266" s="19" t="s">
        <v>16</v>
      </c>
      <c r="N1266" s="22">
        <v>4</v>
      </c>
    </row>
    <row r="1267" spans="1:14" x14ac:dyDescent="0.25">
      <c r="A1267" s="23">
        <v>1266</v>
      </c>
      <c r="B1267" s="24">
        <v>42822</v>
      </c>
      <c r="C1267" s="24">
        <v>42940</v>
      </c>
      <c r="D1267" s="24" t="str">
        <f>IF(Operaciones!$C1267-Operaciones!$B1267&gt;=150,"Demorado","En Tiempo")</f>
        <v>En Tiempo</v>
      </c>
      <c r="E1267" s="25" t="s">
        <v>21</v>
      </c>
      <c r="F1267" s="25" t="s">
        <v>24</v>
      </c>
      <c r="G1267" s="26">
        <v>52</v>
      </c>
      <c r="H1267" s="25" t="s">
        <v>11</v>
      </c>
      <c r="I1267" s="27">
        <v>13528.44</v>
      </c>
      <c r="J1267" s="27">
        <v>399746</v>
      </c>
      <c r="K1267" s="27">
        <v>319796.8</v>
      </c>
      <c r="L1267" s="27">
        <v>66420.760000000009</v>
      </c>
      <c r="M1267" s="25" t="s">
        <v>16</v>
      </c>
      <c r="N1267" s="28">
        <v>4.3</v>
      </c>
    </row>
    <row r="1268" spans="1:14" x14ac:dyDescent="0.25">
      <c r="A1268" s="17">
        <v>1267</v>
      </c>
      <c r="B1268" s="18">
        <v>42823</v>
      </c>
      <c r="C1268" s="18">
        <v>43145</v>
      </c>
      <c r="D1268" s="18" t="str">
        <f>IF(Operaciones!$C1268-Operaciones!$B1268&gt;=150,"Demorado","En Tiempo")</f>
        <v>Demorado</v>
      </c>
      <c r="E1268" s="19" t="s">
        <v>21</v>
      </c>
      <c r="F1268" s="19" t="s">
        <v>25</v>
      </c>
      <c r="G1268" s="20">
        <v>33</v>
      </c>
      <c r="H1268" s="19" t="s">
        <v>11</v>
      </c>
      <c r="I1268" s="21">
        <v>12909.8</v>
      </c>
      <c r="J1268" s="21">
        <v>386205</v>
      </c>
      <c r="K1268" s="21">
        <v>308964</v>
      </c>
      <c r="L1268" s="21">
        <v>64331.199999999997</v>
      </c>
      <c r="M1268" s="19" t="s">
        <v>19</v>
      </c>
      <c r="N1268" s="22">
        <v>4.5</v>
      </c>
    </row>
    <row r="1269" spans="1:14" x14ac:dyDescent="0.25">
      <c r="A1269" s="23">
        <v>1268</v>
      </c>
      <c r="B1269" s="24">
        <v>42824</v>
      </c>
      <c r="C1269" s="24">
        <v>43189</v>
      </c>
      <c r="D1269" s="24" t="str">
        <f>IF(Operaciones!$C1269-Operaciones!$B1269&gt;=150,"Demorado","En Tiempo")</f>
        <v>Demorado</v>
      </c>
      <c r="E1269" s="25" t="s">
        <v>21</v>
      </c>
      <c r="F1269" s="25" t="s">
        <v>24</v>
      </c>
      <c r="G1269" s="26">
        <v>163</v>
      </c>
      <c r="H1269" s="25" t="s">
        <v>12</v>
      </c>
      <c r="I1269" s="27">
        <v>46891.76</v>
      </c>
      <c r="J1269" s="27">
        <v>1227529</v>
      </c>
      <c r="K1269" s="27">
        <v>982023.2</v>
      </c>
      <c r="L1269" s="27">
        <v>198614.04000000004</v>
      </c>
      <c r="M1269" s="25" t="s">
        <v>16</v>
      </c>
      <c r="N1269" s="28">
        <v>4.5999999999999996</v>
      </c>
    </row>
    <row r="1270" spans="1:14" x14ac:dyDescent="0.25">
      <c r="A1270" s="17">
        <v>1269</v>
      </c>
      <c r="B1270" s="18">
        <v>42824</v>
      </c>
      <c r="C1270" s="18">
        <v>43142</v>
      </c>
      <c r="D1270" s="18" t="str">
        <f>IF(Operaciones!$C1270-Operaciones!$B1270&gt;=150,"Demorado","En Tiempo")</f>
        <v>Demorado</v>
      </c>
      <c r="E1270" s="19" t="s">
        <v>23</v>
      </c>
      <c r="F1270" s="19" t="s">
        <v>13</v>
      </c>
      <c r="G1270" s="20">
        <v>134</v>
      </c>
      <c r="H1270" s="19" t="s">
        <v>12</v>
      </c>
      <c r="I1270" s="21">
        <v>51211.519999999997</v>
      </c>
      <c r="J1270" s="21">
        <v>1344173</v>
      </c>
      <c r="K1270" s="21">
        <v>1075338.3999999999</v>
      </c>
      <c r="L1270" s="21">
        <v>217623.0800000001</v>
      </c>
      <c r="M1270" s="19" t="s">
        <v>18</v>
      </c>
      <c r="N1270" s="22">
        <v>3.6</v>
      </c>
    </row>
    <row r="1271" spans="1:14" x14ac:dyDescent="0.25">
      <c r="A1271" s="23">
        <v>1270</v>
      </c>
      <c r="B1271" s="24">
        <v>42824</v>
      </c>
      <c r="C1271" s="24">
        <v>43111</v>
      </c>
      <c r="D1271" s="24" t="str">
        <f>IF(Operaciones!$C1271-Operaciones!$B1271&gt;=150,"Demorado","En Tiempo")</f>
        <v>Demorado</v>
      </c>
      <c r="E1271" s="25" t="s">
        <v>21</v>
      </c>
      <c r="F1271" s="25" t="s">
        <v>28</v>
      </c>
      <c r="G1271" s="26">
        <v>84</v>
      </c>
      <c r="H1271" s="25" t="s">
        <v>11</v>
      </c>
      <c r="I1271" s="27">
        <v>20348.36</v>
      </c>
      <c r="J1271" s="27">
        <v>568269</v>
      </c>
      <c r="K1271" s="27">
        <v>454615.2</v>
      </c>
      <c r="L1271" s="27">
        <v>93305.439999999988</v>
      </c>
      <c r="M1271" s="25" t="s">
        <v>16</v>
      </c>
      <c r="N1271" s="28">
        <v>5</v>
      </c>
    </row>
    <row r="1272" spans="1:14" x14ac:dyDescent="0.25">
      <c r="A1272" s="17">
        <v>1271</v>
      </c>
      <c r="B1272" s="18">
        <v>42824</v>
      </c>
      <c r="C1272" s="18">
        <v>42928</v>
      </c>
      <c r="D1272" s="18" t="str">
        <f>IF(Operaciones!$C1272-Operaciones!$B1272&gt;=150,"Demorado","En Tiempo")</f>
        <v>En Tiempo</v>
      </c>
      <c r="E1272" s="19" t="s">
        <v>22</v>
      </c>
      <c r="F1272" s="19" t="s">
        <v>29</v>
      </c>
      <c r="G1272" s="20">
        <v>192</v>
      </c>
      <c r="H1272" s="19" t="s">
        <v>12</v>
      </c>
      <c r="I1272" s="21">
        <v>68467.039999999994</v>
      </c>
      <c r="J1272" s="21">
        <v>1767361</v>
      </c>
      <c r="K1272" s="21">
        <v>1413888.8</v>
      </c>
      <c r="L1272" s="21">
        <v>285005.15999999997</v>
      </c>
      <c r="M1272" s="19" t="s">
        <v>19</v>
      </c>
      <c r="N1272" s="22">
        <v>4.4000000000000004</v>
      </c>
    </row>
    <row r="1273" spans="1:14" x14ac:dyDescent="0.25">
      <c r="A1273" s="23">
        <v>1272</v>
      </c>
      <c r="B1273" s="24">
        <v>42824</v>
      </c>
      <c r="C1273" s="24">
        <v>43031</v>
      </c>
      <c r="D1273" s="24" t="str">
        <f>IF(Operaciones!$C1273-Operaciones!$B1273&gt;=150,"Demorado","En Tiempo")</f>
        <v>Demorado</v>
      </c>
      <c r="E1273" s="25" t="s">
        <v>22</v>
      </c>
      <c r="F1273" s="25" t="s">
        <v>25</v>
      </c>
      <c r="G1273" s="26">
        <v>211</v>
      </c>
      <c r="H1273" s="25" t="s">
        <v>12</v>
      </c>
      <c r="I1273" s="27">
        <v>58840.36</v>
      </c>
      <c r="J1273" s="27">
        <v>1537469</v>
      </c>
      <c r="K1273" s="27">
        <v>1229975.2</v>
      </c>
      <c r="L1273" s="27">
        <v>248653.44000000006</v>
      </c>
      <c r="M1273" s="25" t="s">
        <v>16</v>
      </c>
      <c r="N1273" s="28">
        <v>3.7</v>
      </c>
    </row>
    <row r="1274" spans="1:14" x14ac:dyDescent="0.25">
      <c r="A1274" s="17">
        <v>1273</v>
      </c>
      <c r="B1274" s="18">
        <v>42825</v>
      </c>
      <c r="C1274" s="18">
        <v>43043</v>
      </c>
      <c r="D1274" s="18" t="str">
        <f>IF(Operaciones!$C1274-Operaciones!$B1274&gt;=150,"Demorado","En Tiempo")</f>
        <v>Demorado</v>
      </c>
      <c r="E1274" s="19" t="s">
        <v>22</v>
      </c>
      <c r="F1274" s="19" t="s">
        <v>24</v>
      </c>
      <c r="G1274" s="20">
        <v>278</v>
      </c>
      <c r="H1274" s="19" t="s">
        <v>12</v>
      </c>
      <c r="I1274" s="21">
        <v>62885.32</v>
      </c>
      <c r="J1274" s="21">
        <v>1635718</v>
      </c>
      <c r="K1274" s="21">
        <v>1308574.3999999999</v>
      </c>
      <c r="L1274" s="21">
        <v>264258.28000000009</v>
      </c>
      <c r="M1274" s="19" t="s">
        <v>15</v>
      </c>
      <c r="N1274" s="22">
        <v>3.7</v>
      </c>
    </row>
    <row r="1275" spans="1:14" x14ac:dyDescent="0.25">
      <c r="A1275" s="23">
        <v>1274</v>
      </c>
      <c r="B1275" s="24">
        <v>42825</v>
      </c>
      <c r="C1275" s="24">
        <v>42925</v>
      </c>
      <c r="D1275" s="24" t="str">
        <f>IF(Operaciones!$C1275-Operaciones!$B1275&gt;=150,"Demorado","En Tiempo")</f>
        <v>En Tiempo</v>
      </c>
      <c r="E1275" s="25" t="s">
        <v>20</v>
      </c>
      <c r="F1275" s="25" t="s">
        <v>24</v>
      </c>
      <c r="G1275" s="26">
        <v>185</v>
      </c>
      <c r="H1275" s="25" t="s">
        <v>12</v>
      </c>
      <c r="I1275" s="27">
        <v>72227.839999999997</v>
      </c>
      <c r="J1275" s="27">
        <v>1858256</v>
      </c>
      <c r="K1275" s="27">
        <v>1486604.8</v>
      </c>
      <c r="L1275" s="27">
        <v>299423.35999999999</v>
      </c>
      <c r="M1275" s="25" t="s">
        <v>15</v>
      </c>
      <c r="N1275" s="28">
        <v>4.9000000000000004</v>
      </c>
    </row>
    <row r="1276" spans="1:14" x14ac:dyDescent="0.25">
      <c r="A1276" s="17">
        <v>1275</v>
      </c>
      <c r="B1276" s="18">
        <v>42826</v>
      </c>
      <c r="C1276" s="18">
        <v>43072</v>
      </c>
      <c r="D1276" s="18" t="str">
        <f>IF(Operaciones!$C1276-Operaciones!$B1276&gt;=150,"Demorado","En Tiempo")</f>
        <v>Demorado</v>
      </c>
      <c r="E1276" s="19" t="s">
        <v>20</v>
      </c>
      <c r="F1276" s="19" t="s">
        <v>28</v>
      </c>
      <c r="G1276" s="20">
        <v>273</v>
      </c>
      <c r="H1276" s="19" t="s">
        <v>12</v>
      </c>
      <c r="I1276" s="21">
        <v>69541.2</v>
      </c>
      <c r="J1276" s="21">
        <v>1790665</v>
      </c>
      <c r="K1276" s="21">
        <v>1432532</v>
      </c>
      <c r="L1276" s="21">
        <v>288591.8</v>
      </c>
      <c r="M1276" s="19" t="s">
        <v>19</v>
      </c>
      <c r="N1276" s="22">
        <v>4.5999999999999996</v>
      </c>
    </row>
    <row r="1277" spans="1:14" x14ac:dyDescent="0.25">
      <c r="A1277" s="23">
        <v>1276</v>
      </c>
      <c r="B1277" s="24">
        <v>42827</v>
      </c>
      <c r="C1277" s="24">
        <v>43073</v>
      </c>
      <c r="D1277" s="24" t="str">
        <f>IF(Operaciones!$C1277-Operaciones!$B1277&gt;=150,"Demorado","En Tiempo")</f>
        <v>Demorado</v>
      </c>
      <c r="E1277" s="25" t="s">
        <v>20</v>
      </c>
      <c r="F1277" s="25" t="s">
        <v>26</v>
      </c>
      <c r="G1277" s="26">
        <v>217</v>
      </c>
      <c r="H1277" s="25" t="s">
        <v>12</v>
      </c>
      <c r="I1277" s="27">
        <v>63925.8</v>
      </c>
      <c r="J1277" s="27">
        <v>1653755</v>
      </c>
      <c r="K1277" s="27">
        <v>1323004</v>
      </c>
      <c r="L1277" s="27">
        <v>266825.2</v>
      </c>
      <c r="M1277" s="25" t="s">
        <v>19</v>
      </c>
      <c r="N1277" s="28">
        <v>4.2</v>
      </c>
    </row>
    <row r="1278" spans="1:14" x14ac:dyDescent="0.25">
      <c r="A1278" s="17">
        <v>1277</v>
      </c>
      <c r="B1278" s="18">
        <v>42827</v>
      </c>
      <c r="C1278" s="18">
        <v>43129</v>
      </c>
      <c r="D1278" s="18" t="str">
        <f>IF(Operaciones!$C1278-Operaciones!$B1278&gt;=150,"Demorado","En Tiempo")</f>
        <v>Demorado</v>
      </c>
      <c r="E1278" s="19" t="s">
        <v>20</v>
      </c>
      <c r="F1278" s="19" t="s">
        <v>27</v>
      </c>
      <c r="G1278" s="20">
        <v>280</v>
      </c>
      <c r="H1278" s="19" t="s">
        <v>12</v>
      </c>
      <c r="I1278" s="21">
        <v>88533.6</v>
      </c>
      <c r="J1278" s="21">
        <v>2269175</v>
      </c>
      <c r="K1278" s="21">
        <v>1815340</v>
      </c>
      <c r="L1278" s="21">
        <v>365301.4</v>
      </c>
      <c r="M1278" s="19" t="s">
        <v>18</v>
      </c>
      <c r="N1278" s="22">
        <v>4.8</v>
      </c>
    </row>
    <row r="1279" spans="1:14" x14ac:dyDescent="0.25">
      <c r="A1279" s="23">
        <v>1278</v>
      </c>
      <c r="B1279" s="24">
        <v>42827</v>
      </c>
      <c r="C1279" s="24">
        <v>43056</v>
      </c>
      <c r="D1279" s="24" t="str">
        <f>IF(Operaciones!$C1279-Operaciones!$B1279&gt;=150,"Demorado","En Tiempo")</f>
        <v>Demorado</v>
      </c>
      <c r="E1279" s="25" t="s">
        <v>20</v>
      </c>
      <c r="F1279" s="25" t="s">
        <v>27</v>
      </c>
      <c r="G1279" s="26">
        <v>126</v>
      </c>
      <c r="H1279" s="25" t="s">
        <v>12</v>
      </c>
      <c r="I1279" s="27">
        <v>40977.120000000003</v>
      </c>
      <c r="J1279" s="27">
        <v>1076513</v>
      </c>
      <c r="K1279" s="27">
        <v>861210.4</v>
      </c>
      <c r="L1279" s="27">
        <v>174325.47999999998</v>
      </c>
      <c r="M1279" s="25" t="s">
        <v>18</v>
      </c>
      <c r="N1279" s="28">
        <v>3.7</v>
      </c>
    </row>
    <row r="1280" spans="1:14" x14ac:dyDescent="0.25">
      <c r="A1280" s="17">
        <v>1279</v>
      </c>
      <c r="B1280" s="18">
        <v>42827</v>
      </c>
      <c r="C1280" s="18">
        <v>42940</v>
      </c>
      <c r="D1280" s="18" t="str">
        <f>IF(Operaciones!$C1280-Operaciones!$B1280&gt;=150,"Demorado","En Tiempo")</f>
        <v>En Tiempo</v>
      </c>
      <c r="E1280" s="19" t="s">
        <v>20</v>
      </c>
      <c r="F1280" s="19" t="s">
        <v>29</v>
      </c>
      <c r="G1280" s="20">
        <v>117</v>
      </c>
      <c r="H1280" s="19" t="s">
        <v>12</v>
      </c>
      <c r="I1280" s="21">
        <v>31089.360000000001</v>
      </c>
      <c r="J1280" s="21">
        <v>841369</v>
      </c>
      <c r="K1280" s="21">
        <v>673095.2</v>
      </c>
      <c r="L1280" s="21">
        <v>137184.44000000006</v>
      </c>
      <c r="M1280" s="19" t="s">
        <v>14</v>
      </c>
      <c r="N1280" s="22">
        <v>4.0999999999999996</v>
      </c>
    </row>
    <row r="1281" spans="1:14" x14ac:dyDescent="0.25">
      <c r="A1281" s="23">
        <v>1280</v>
      </c>
      <c r="B1281" s="24">
        <v>42828</v>
      </c>
      <c r="C1281" s="24">
        <v>43004</v>
      </c>
      <c r="D1281" s="24" t="str">
        <f>IF(Operaciones!$C1281-Operaciones!$B1281&gt;=150,"Demorado","En Tiempo")</f>
        <v>Demorado</v>
      </c>
      <c r="E1281" s="25" t="s">
        <v>23</v>
      </c>
      <c r="F1281" s="25" t="s">
        <v>13</v>
      </c>
      <c r="G1281" s="26">
        <v>281</v>
      </c>
      <c r="H1281" s="25" t="s">
        <v>12</v>
      </c>
      <c r="I1281" s="27">
        <v>76491</v>
      </c>
      <c r="J1281" s="27">
        <v>1974485</v>
      </c>
      <c r="K1281" s="27">
        <v>1579588</v>
      </c>
      <c r="L1281" s="27">
        <v>318406</v>
      </c>
      <c r="M1281" s="25" t="s">
        <v>16</v>
      </c>
      <c r="N1281" s="28">
        <v>3.8</v>
      </c>
    </row>
    <row r="1282" spans="1:14" x14ac:dyDescent="0.25">
      <c r="A1282" s="17">
        <v>1281</v>
      </c>
      <c r="B1282" s="18">
        <v>42829</v>
      </c>
      <c r="C1282" s="18">
        <v>43106</v>
      </c>
      <c r="D1282" s="18" t="str">
        <f>IF(Operaciones!$C1282-Operaciones!$B1282&gt;=150,"Demorado","En Tiempo")</f>
        <v>Demorado</v>
      </c>
      <c r="E1282" s="19" t="s">
        <v>20</v>
      </c>
      <c r="F1282" s="19" t="s">
        <v>29</v>
      </c>
      <c r="G1282" s="20">
        <v>171</v>
      </c>
      <c r="H1282" s="19" t="s">
        <v>12</v>
      </c>
      <c r="I1282" s="21">
        <v>39143.32</v>
      </c>
      <c r="J1282" s="21">
        <v>1041093</v>
      </c>
      <c r="K1282" s="21">
        <v>832874.4</v>
      </c>
      <c r="L1282" s="21">
        <v>169075.27999999997</v>
      </c>
      <c r="M1282" s="19" t="s">
        <v>17</v>
      </c>
      <c r="N1282" s="22">
        <v>4.4000000000000004</v>
      </c>
    </row>
    <row r="1283" spans="1:14" x14ac:dyDescent="0.25">
      <c r="A1283" s="23">
        <v>1282</v>
      </c>
      <c r="B1283" s="24">
        <v>42829</v>
      </c>
      <c r="C1283" s="24">
        <v>42933</v>
      </c>
      <c r="D1283" s="24" t="str">
        <f>IF(Operaciones!$C1283-Operaciones!$B1283&gt;=150,"Demorado","En Tiempo")</f>
        <v>En Tiempo</v>
      </c>
      <c r="E1283" s="25" t="s">
        <v>21</v>
      </c>
      <c r="F1283" s="25" t="s">
        <v>28</v>
      </c>
      <c r="G1283" s="26">
        <v>97</v>
      </c>
      <c r="H1283" s="25" t="s">
        <v>11</v>
      </c>
      <c r="I1283" s="27">
        <v>19810.560000000001</v>
      </c>
      <c r="J1283" s="27">
        <v>557399</v>
      </c>
      <c r="K1283" s="27">
        <v>445919.2</v>
      </c>
      <c r="L1283" s="27">
        <v>91669.239999999991</v>
      </c>
      <c r="M1283" s="25" t="s">
        <v>17</v>
      </c>
      <c r="N1283" s="28">
        <v>5</v>
      </c>
    </row>
    <row r="1284" spans="1:14" x14ac:dyDescent="0.25">
      <c r="A1284" s="17">
        <v>1283</v>
      </c>
      <c r="B1284" s="18">
        <v>42829</v>
      </c>
      <c r="C1284" s="18">
        <v>43039</v>
      </c>
      <c r="D1284" s="18" t="str">
        <f>IF(Operaciones!$C1284-Operaciones!$B1284&gt;=150,"Demorado","En Tiempo")</f>
        <v>Demorado</v>
      </c>
      <c r="E1284" s="19" t="s">
        <v>20</v>
      </c>
      <c r="F1284" s="19" t="s">
        <v>27</v>
      </c>
      <c r="G1284" s="20">
        <v>176</v>
      </c>
      <c r="H1284" s="19" t="s">
        <v>12</v>
      </c>
      <c r="I1284" s="21">
        <v>31331.4</v>
      </c>
      <c r="J1284" s="21">
        <v>849145</v>
      </c>
      <c r="K1284" s="21">
        <v>679316</v>
      </c>
      <c r="L1284" s="21">
        <v>138497.60000000001</v>
      </c>
      <c r="M1284" s="19" t="s">
        <v>17</v>
      </c>
      <c r="N1284" s="22">
        <v>4.9000000000000004</v>
      </c>
    </row>
    <row r="1285" spans="1:14" x14ac:dyDescent="0.25">
      <c r="A1285" s="23">
        <v>1284</v>
      </c>
      <c r="B1285" s="24">
        <v>42830</v>
      </c>
      <c r="C1285" s="24">
        <v>42973</v>
      </c>
      <c r="D1285" s="24" t="str">
        <f>IF(Operaciones!$C1285-Operaciones!$B1285&gt;=150,"Demorado","En Tiempo")</f>
        <v>En Tiempo</v>
      </c>
      <c r="E1285" s="25" t="s">
        <v>21</v>
      </c>
      <c r="F1285" s="25" t="s">
        <v>13</v>
      </c>
      <c r="G1285" s="26">
        <v>72</v>
      </c>
      <c r="H1285" s="25" t="s">
        <v>11</v>
      </c>
      <c r="I1285" s="27">
        <v>15000</v>
      </c>
      <c r="J1285" s="27">
        <v>437360</v>
      </c>
      <c r="K1285" s="27">
        <v>349888</v>
      </c>
      <c r="L1285" s="27">
        <v>72472</v>
      </c>
      <c r="M1285" s="25" t="s">
        <v>16</v>
      </c>
      <c r="N1285" s="28">
        <v>4</v>
      </c>
    </row>
    <row r="1286" spans="1:14" x14ac:dyDescent="0.25">
      <c r="A1286" s="17">
        <v>1285</v>
      </c>
      <c r="B1286" s="18">
        <v>42830</v>
      </c>
      <c r="C1286" s="18">
        <v>42973</v>
      </c>
      <c r="D1286" s="18" t="str">
        <f>IF(Operaciones!$C1286-Operaciones!$B1286&gt;=150,"Demorado","En Tiempo")</f>
        <v>En Tiempo</v>
      </c>
      <c r="E1286" s="19" t="s">
        <v>21</v>
      </c>
      <c r="F1286" s="19" t="s">
        <v>25</v>
      </c>
      <c r="G1286" s="20">
        <v>65</v>
      </c>
      <c r="H1286" s="19" t="s">
        <v>11</v>
      </c>
      <c r="I1286" s="21">
        <v>26411.759999999998</v>
      </c>
      <c r="J1286" s="21">
        <v>718829</v>
      </c>
      <c r="K1286" s="21">
        <v>575063.19999999995</v>
      </c>
      <c r="L1286" s="21">
        <v>117354.04000000005</v>
      </c>
      <c r="M1286" s="19" t="s">
        <v>15</v>
      </c>
      <c r="N1286" s="22">
        <v>3.7</v>
      </c>
    </row>
    <row r="1287" spans="1:14" x14ac:dyDescent="0.25">
      <c r="A1287" s="23">
        <v>1286</v>
      </c>
      <c r="B1287" s="24">
        <v>42830</v>
      </c>
      <c r="C1287" s="24">
        <v>42994</v>
      </c>
      <c r="D1287" s="24" t="str">
        <f>IF(Operaciones!$C1287-Operaciones!$B1287&gt;=150,"Demorado","En Tiempo")</f>
        <v>Demorado</v>
      </c>
      <c r="E1287" s="25" t="s">
        <v>20</v>
      </c>
      <c r="F1287" s="25" t="s">
        <v>24</v>
      </c>
      <c r="G1287" s="26">
        <v>291</v>
      </c>
      <c r="H1287" s="25" t="s">
        <v>12</v>
      </c>
      <c r="I1287" s="27">
        <v>114033.48</v>
      </c>
      <c r="J1287" s="27">
        <v>2908772</v>
      </c>
      <c r="K1287" s="27">
        <v>2327017.6</v>
      </c>
      <c r="L1287" s="27">
        <v>467720.91999999993</v>
      </c>
      <c r="M1287" s="25" t="s">
        <v>19</v>
      </c>
      <c r="N1287" s="28">
        <v>4.5</v>
      </c>
    </row>
    <row r="1288" spans="1:14" x14ac:dyDescent="0.25">
      <c r="A1288" s="17">
        <v>1287</v>
      </c>
      <c r="B1288" s="18">
        <v>42830</v>
      </c>
      <c r="C1288" s="18">
        <v>42999</v>
      </c>
      <c r="D1288" s="18" t="str">
        <f>IF(Operaciones!$C1288-Operaciones!$B1288&gt;=150,"Demorado","En Tiempo")</f>
        <v>Demorado</v>
      </c>
      <c r="E1288" s="19" t="s">
        <v>21</v>
      </c>
      <c r="F1288" s="19" t="s">
        <v>25</v>
      </c>
      <c r="G1288" s="20">
        <v>190</v>
      </c>
      <c r="H1288" s="19" t="s">
        <v>12</v>
      </c>
      <c r="I1288" s="21">
        <v>63412.36</v>
      </c>
      <c r="J1288" s="21">
        <v>1648819</v>
      </c>
      <c r="K1288" s="21">
        <v>1319055.2</v>
      </c>
      <c r="L1288" s="21">
        <v>266351.44000000006</v>
      </c>
      <c r="M1288" s="19" t="s">
        <v>17</v>
      </c>
      <c r="N1288" s="22">
        <v>3.8</v>
      </c>
    </row>
    <row r="1289" spans="1:14" x14ac:dyDescent="0.25">
      <c r="A1289" s="23">
        <v>1288</v>
      </c>
      <c r="B1289" s="24">
        <v>42830</v>
      </c>
      <c r="C1289" s="24">
        <v>43106</v>
      </c>
      <c r="D1289" s="24" t="str">
        <f>IF(Operaciones!$C1289-Operaciones!$B1289&gt;=150,"Demorado","En Tiempo")</f>
        <v>Demorado</v>
      </c>
      <c r="E1289" s="25" t="s">
        <v>20</v>
      </c>
      <c r="F1289" s="25" t="s">
        <v>13</v>
      </c>
      <c r="G1289" s="26">
        <v>240</v>
      </c>
      <c r="H1289" s="25" t="s">
        <v>12</v>
      </c>
      <c r="I1289" s="27">
        <v>95576.92</v>
      </c>
      <c r="J1289" s="27">
        <v>2450133</v>
      </c>
      <c r="K1289" s="27">
        <v>1960106.4</v>
      </c>
      <c r="L1289" s="27">
        <v>394449.68000000011</v>
      </c>
      <c r="M1289" s="25" t="s">
        <v>18</v>
      </c>
      <c r="N1289" s="28">
        <v>4.9000000000000004</v>
      </c>
    </row>
    <row r="1290" spans="1:14" x14ac:dyDescent="0.25">
      <c r="A1290" s="17">
        <v>1289</v>
      </c>
      <c r="B1290" s="18">
        <v>42830</v>
      </c>
      <c r="C1290" s="18">
        <v>43046</v>
      </c>
      <c r="D1290" s="18" t="str">
        <f>IF(Operaciones!$C1290-Operaciones!$B1290&gt;=150,"Demorado","En Tiempo")</f>
        <v>Demorado</v>
      </c>
      <c r="E1290" s="19" t="s">
        <v>22</v>
      </c>
      <c r="F1290" s="19" t="s">
        <v>29</v>
      </c>
      <c r="G1290" s="20">
        <v>253</v>
      </c>
      <c r="H1290" s="19" t="s">
        <v>12</v>
      </c>
      <c r="I1290" s="21">
        <v>73563.28</v>
      </c>
      <c r="J1290" s="21">
        <v>1894292</v>
      </c>
      <c r="K1290" s="21">
        <v>1515433.6</v>
      </c>
      <c r="L1290" s="21">
        <v>305295.11999999988</v>
      </c>
      <c r="M1290" s="19" t="s">
        <v>19</v>
      </c>
      <c r="N1290" s="22">
        <v>3.7</v>
      </c>
    </row>
    <row r="1291" spans="1:14" x14ac:dyDescent="0.25">
      <c r="A1291" s="23">
        <v>1290</v>
      </c>
      <c r="B1291" s="24">
        <v>42830</v>
      </c>
      <c r="C1291" s="24">
        <v>42937</v>
      </c>
      <c r="D1291" s="24" t="str">
        <f>IF(Operaciones!$C1291-Operaciones!$B1291&gt;=150,"Demorado","En Tiempo")</f>
        <v>En Tiempo</v>
      </c>
      <c r="E1291" s="25" t="s">
        <v>20</v>
      </c>
      <c r="F1291" s="25" t="s">
        <v>13</v>
      </c>
      <c r="G1291" s="26">
        <v>172</v>
      </c>
      <c r="H1291" s="25" t="s">
        <v>12</v>
      </c>
      <c r="I1291" s="27">
        <v>61521</v>
      </c>
      <c r="J1291" s="27">
        <v>1596610</v>
      </c>
      <c r="K1291" s="27">
        <v>1277288</v>
      </c>
      <c r="L1291" s="27">
        <v>257801</v>
      </c>
      <c r="M1291" s="25" t="s">
        <v>19</v>
      </c>
      <c r="N1291" s="28">
        <v>4.5999999999999996</v>
      </c>
    </row>
    <row r="1292" spans="1:14" x14ac:dyDescent="0.25">
      <c r="A1292" s="17">
        <v>1291</v>
      </c>
      <c r="B1292" s="18">
        <v>42831</v>
      </c>
      <c r="C1292" s="18">
        <v>43069</v>
      </c>
      <c r="D1292" s="18" t="str">
        <f>IF(Operaciones!$C1292-Operaciones!$B1292&gt;=150,"Demorado","En Tiempo")</f>
        <v>Demorado</v>
      </c>
      <c r="E1292" s="19" t="s">
        <v>22</v>
      </c>
      <c r="F1292" s="19" t="s">
        <v>26</v>
      </c>
      <c r="G1292" s="20">
        <v>124</v>
      </c>
      <c r="H1292" s="19" t="s">
        <v>12</v>
      </c>
      <c r="I1292" s="21">
        <v>50144.800000000003</v>
      </c>
      <c r="J1292" s="21">
        <v>1309805</v>
      </c>
      <c r="K1292" s="21">
        <v>1047844</v>
      </c>
      <c r="L1292" s="21">
        <v>211816.2</v>
      </c>
      <c r="M1292" s="19" t="s">
        <v>16</v>
      </c>
      <c r="N1292" s="22">
        <v>3.9</v>
      </c>
    </row>
    <row r="1293" spans="1:14" x14ac:dyDescent="0.25">
      <c r="A1293" s="23">
        <v>1292</v>
      </c>
      <c r="B1293" s="24">
        <v>42831</v>
      </c>
      <c r="C1293" s="24">
        <v>42980</v>
      </c>
      <c r="D1293" s="24" t="str">
        <f>IF(Operaciones!$C1293-Operaciones!$B1293&gt;=150,"Demorado","En Tiempo")</f>
        <v>En Tiempo</v>
      </c>
      <c r="E1293" s="25" t="s">
        <v>21</v>
      </c>
      <c r="F1293" s="25" t="s">
        <v>13</v>
      </c>
      <c r="G1293" s="26">
        <v>164</v>
      </c>
      <c r="H1293" s="25" t="s">
        <v>12</v>
      </c>
      <c r="I1293" s="27">
        <v>61457.8</v>
      </c>
      <c r="J1293" s="27">
        <v>1603205</v>
      </c>
      <c r="K1293" s="27">
        <v>1282564</v>
      </c>
      <c r="L1293" s="27">
        <v>259183.2</v>
      </c>
      <c r="M1293" s="25" t="s">
        <v>15</v>
      </c>
      <c r="N1293" s="28">
        <v>4.8</v>
      </c>
    </row>
    <row r="1294" spans="1:14" x14ac:dyDescent="0.25">
      <c r="A1294" s="17">
        <v>1293</v>
      </c>
      <c r="B1294" s="18">
        <v>42831</v>
      </c>
      <c r="C1294" s="18">
        <v>43069</v>
      </c>
      <c r="D1294" s="18" t="str">
        <f>IF(Operaciones!$C1294-Operaciones!$B1294&gt;=150,"Demorado","En Tiempo")</f>
        <v>Demorado</v>
      </c>
      <c r="E1294" s="19" t="s">
        <v>23</v>
      </c>
      <c r="F1294" s="19" t="s">
        <v>27</v>
      </c>
      <c r="G1294" s="20">
        <v>224</v>
      </c>
      <c r="H1294" s="19" t="s">
        <v>12</v>
      </c>
      <c r="I1294" s="21">
        <v>71237</v>
      </c>
      <c r="J1294" s="21">
        <v>1843135</v>
      </c>
      <c r="K1294" s="21">
        <v>1474508</v>
      </c>
      <c r="L1294" s="21">
        <v>297390</v>
      </c>
      <c r="M1294" s="19" t="s">
        <v>15</v>
      </c>
      <c r="N1294" s="22">
        <v>4.9000000000000004</v>
      </c>
    </row>
    <row r="1295" spans="1:14" x14ac:dyDescent="0.25">
      <c r="A1295" s="23">
        <v>1294</v>
      </c>
      <c r="B1295" s="24">
        <v>42832</v>
      </c>
      <c r="C1295" s="24">
        <v>43112</v>
      </c>
      <c r="D1295" s="24" t="str">
        <f>IF(Operaciones!$C1295-Operaciones!$B1295&gt;=150,"Demorado","En Tiempo")</f>
        <v>Demorado</v>
      </c>
      <c r="E1295" s="25" t="s">
        <v>23</v>
      </c>
      <c r="F1295" s="25" t="s">
        <v>28</v>
      </c>
      <c r="G1295" s="26">
        <v>96</v>
      </c>
      <c r="H1295" s="25" t="s">
        <v>11</v>
      </c>
      <c r="I1295" s="27">
        <v>18601.72</v>
      </c>
      <c r="J1295" s="27">
        <v>516803</v>
      </c>
      <c r="K1295" s="27">
        <v>413442.4</v>
      </c>
      <c r="L1295" s="27">
        <v>84758.879999999976</v>
      </c>
      <c r="M1295" s="25" t="s">
        <v>16</v>
      </c>
      <c r="N1295" s="28">
        <v>4.5</v>
      </c>
    </row>
    <row r="1296" spans="1:14" x14ac:dyDescent="0.25">
      <c r="A1296" s="17">
        <v>1295</v>
      </c>
      <c r="B1296" s="18">
        <v>42832</v>
      </c>
      <c r="C1296" s="18">
        <v>43093</v>
      </c>
      <c r="D1296" s="18" t="str">
        <f>IF(Operaciones!$C1296-Operaciones!$B1296&gt;=150,"Demorado","En Tiempo")</f>
        <v>Demorado</v>
      </c>
      <c r="E1296" s="19" t="s">
        <v>23</v>
      </c>
      <c r="F1296" s="19" t="s">
        <v>28</v>
      </c>
      <c r="G1296" s="20">
        <v>209</v>
      </c>
      <c r="H1296" s="19" t="s">
        <v>12</v>
      </c>
      <c r="I1296" s="21">
        <v>35376.120000000003</v>
      </c>
      <c r="J1296" s="21">
        <v>935713</v>
      </c>
      <c r="K1296" s="21">
        <v>748570.4</v>
      </c>
      <c r="L1296" s="21">
        <v>151766.47999999998</v>
      </c>
      <c r="M1296" s="19" t="s">
        <v>19</v>
      </c>
      <c r="N1296" s="22">
        <v>3.9</v>
      </c>
    </row>
    <row r="1297" spans="1:14" x14ac:dyDescent="0.25">
      <c r="A1297" s="23">
        <v>1296</v>
      </c>
      <c r="B1297" s="24">
        <v>42832</v>
      </c>
      <c r="C1297" s="24">
        <v>42978</v>
      </c>
      <c r="D1297" s="24" t="str">
        <f>IF(Operaciones!$C1297-Operaciones!$B1297&gt;=150,"Demorado","En Tiempo")</f>
        <v>En Tiempo</v>
      </c>
      <c r="E1297" s="25" t="s">
        <v>22</v>
      </c>
      <c r="F1297" s="25" t="s">
        <v>28</v>
      </c>
      <c r="G1297" s="26">
        <v>85</v>
      </c>
      <c r="H1297" s="25" t="s">
        <v>11</v>
      </c>
      <c r="I1297" s="27">
        <v>27827.88</v>
      </c>
      <c r="J1297" s="27">
        <v>752757</v>
      </c>
      <c r="K1297" s="27">
        <v>602205.6</v>
      </c>
      <c r="L1297" s="27">
        <v>122723.52000000002</v>
      </c>
      <c r="M1297" s="25" t="s">
        <v>14</v>
      </c>
      <c r="N1297" s="28">
        <v>4.2</v>
      </c>
    </row>
    <row r="1298" spans="1:14" x14ac:dyDescent="0.25">
      <c r="A1298" s="17">
        <v>1297</v>
      </c>
      <c r="B1298" s="18">
        <v>42832</v>
      </c>
      <c r="C1298" s="18">
        <v>42923</v>
      </c>
      <c r="D1298" s="18" t="str">
        <f>IF(Operaciones!$C1298-Operaciones!$B1298&gt;=150,"Demorado","En Tiempo")</f>
        <v>En Tiempo</v>
      </c>
      <c r="E1298" s="19" t="s">
        <v>22</v>
      </c>
      <c r="F1298" s="19" t="s">
        <v>27</v>
      </c>
      <c r="G1298" s="20">
        <v>226</v>
      </c>
      <c r="H1298" s="19" t="s">
        <v>12</v>
      </c>
      <c r="I1298" s="21">
        <v>68958</v>
      </c>
      <c r="J1298" s="21">
        <v>1787935</v>
      </c>
      <c r="K1298" s="21">
        <v>1430348</v>
      </c>
      <c r="L1298" s="21">
        <v>288629</v>
      </c>
      <c r="M1298" s="19" t="s">
        <v>17</v>
      </c>
      <c r="N1298" s="22">
        <v>5</v>
      </c>
    </row>
    <row r="1299" spans="1:14" x14ac:dyDescent="0.25">
      <c r="A1299" s="23">
        <v>1298</v>
      </c>
      <c r="B1299" s="24">
        <v>42833</v>
      </c>
      <c r="C1299" s="24">
        <v>43095</v>
      </c>
      <c r="D1299" s="24" t="str">
        <f>IF(Operaciones!$C1299-Operaciones!$B1299&gt;=150,"Demorado","En Tiempo")</f>
        <v>Demorado</v>
      </c>
      <c r="E1299" s="25" t="s">
        <v>21</v>
      </c>
      <c r="F1299" s="25" t="s">
        <v>24</v>
      </c>
      <c r="G1299" s="26">
        <v>245</v>
      </c>
      <c r="H1299" s="25" t="s">
        <v>12</v>
      </c>
      <c r="I1299" s="27">
        <v>46269.52</v>
      </c>
      <c r="J1299" s="27">
        <v>1215973</v>
      </c>
      <c r="K1299" s="27">
        <v>972778.4</v>
      </c>
      <c r="L1299" s="27">
        <v>196925.08</v>
      </c>
      <c r="M1299" s="25" t="s">
        <v>17</v>
      </c>
      <c r="N1299" s="28">
        <v>4.5</v>
      </c>
    </row>
    <row r="1300" spans="1:14" x14ac:dyDescent="0.25">
      <c r="A1300" s="17">
        <v>1299</v>
      </c>
      <c r="B1300" s="18">
        <v>42834</v>
      </c>
      <c r="C1300" s="18">
        <v>43199</v>
      </c>
      <c r="D1300" s="18" t="str">
        <f>IF(Operaciones!$C1300-Operaciones!$B1300&gt;=150,"Demorado","En Tiempo")</f>
        <v>Demorado</v>
      </c>
      <c r="E1300" s="19" t="s">
        <v>21</v>
      </c>
      <c r="F1300" s="19" t="s">
        <v>27</v>
      </c>
      <c r="G1300" s="20">
        <v>283</v>
      </c>
      <c r="H1300" s="19" t="s">
        <v>12</v>
      </c>
      <c r="I1300" s="21">
        <v>67159.600000000006</v>
      </c>
      <c r="J1300" s="21">
        <v>1739075</v>
      </c>
      <c r="K1300" s="21">
        <v>1391260</v>
      </c>
      <c r="L1300" s="21">
        <v>280655.40000000002</v>
      </c>
      <c r="M1300" s="19" t="s">
        <v>15</v>
      </c>
      <c r="N1300" s="22">
        <v>4.7</v>
      </c>
    </row>
    <row r="1301" spans="1:14" x14ac:dyDescent="0.25">
      <c r="A1301" s="23">
        <v>1300</v>
      </c>
      <c r="B1301" s="24">
        <v>42834</v>
      </c>
      <c r="C1301" s="24">
        <v>42956</v>
      </c>
      <c r="D1301" s="24" t="str">
        <f>IF(Operaciones!$C1301-Operaciones!$B1301&gt;=150,"Demorado","En Tiempo")</f>
        <v>En Tiempo</v>
      </c>
      <c r="E1301" s="25" t="s">
        <v>23</v>
      </c>
      <c r="F1301" s="25" t="s">
        <v>29</v>
      </c>
      <c r="G1301" s="26">
        <v>68</v>
      </c>
      <c r="H1301" s="25" t="s">
        <v>11</v>
      </c>
      <c r="I1301" s="27">
        <v>11683.08</v>
      </c>
      <c r="J1301" s="27">
        <v>346187</v>
      </c>
      <c r="K1301" s="27">
        <v>276949.59999999998</v>
      </c>
      <c r="L1301" s="27">
        <v>57554.320000000022</v>
      </c>
      <c r="M1301" s="25" t="s">
        <v>14</v>
      </c>
      <c r="N1301" s="28">
        <v>4.5</v>
      </c>
    </row>
    <row r="1302" spans="1:14" x14ac:dyDescent="0.25">
      <c r="A1302" s="17">
        <v>1301</v>
      </c>
      <c r="B1302" s="18">
        <v>42835</v>
      </c>
      <c r="C1302" s="18">
        <v>43087</v>
      </c>
      <c r="D1302" s="18" t="str">
        <f>IF(Operaciones!$C1302-Operaciones!$B1302&gt;=150,"Demorado","En Tiempo")</f>
        <v>Demorado</v>
      </c>
      <c r="E1302" s="19" t="s">
        <v>23</v>
      </c>
      <c r="F1302" s="19" t="s">
        <v>27</v>
      </c>
      <c r="G1302" s="20">
        <v>296</v>
      </c>
      <c r="H1302" s="19" t="s">
        <v>12</v>
      </c>
      <c r="I1302" s="21">
        <v>100603.36</v>
      </c>
      <c r="J1302" s="21">
        <v>2567819</v>
      </c>
      <c r="K1302" s="21">
        <v>2054255.2</v>
      </c>
      <c r="L1302" s="21">
        <v>412960.44000000006</v>
      </c>
      <c r="M1302" s="19" t="s">
        <v>14</v>
      </c>
      <c r="N1302" s="22">
        <v>4.2</v>
      </c>
    </row>
    <row r="1303" spans="1:14" x14ac:dyDescent="0.25">
      <c r="A1303" s="23">
        <v>1302</v>
      </c>
      <c r="B1303" s="24">
        <v>42836</v>
      </c>
      <c r="C1303" s="24">
        <v>43056</v>
      </c>
      <c r="D1303" s="24" t="str">
        <f>IF(Operaciones!$C1303-Operaciones!$B1303&gt;=150,"Demorado","En Tiempo")</f>
        <v>Demorado</v>
      </c>
      <c r="E1303" s="25" t="s">
        <v>20</v>
      </c>
      <c r="F1303" s="25" t="s">
        <v>24</v>
      </c>
      <c r="G1303" s="26">
        <v>281</v>
      </c>
      <c r="H1303" s="25" t="s">
        <v>12</v>
      </c>
      <c r="I1303" s="27">
        <v>93917.68</v>
      </c>
      <c r="J1303" s="27">
        <v>2407877</v>
      </c>
      <c r="K1303" s="27">
        <v>1926301.6</v>
      </c>
      <c r="L1303" s="27">
        <v>387657.71999999991</v>
      </c>
      <c r="M1303" s="25" t="s">
        <v>19</v>
      </c>
      <c r="N1303" s="28">
        <v>4.4000000000000004</v>
      </c>
    </row>
    <row r="1304" spans="1:14" x14ac:dyDescent="0.25">
      <c r="A1304" s="17">
        <v>1303</v>
      </c>
      <c r="B1304" s="18">
        <v>42836</v>
      </c>
      <c r="C1304" s="18">
        <v>43120</v>
      </c>
      <c r="D1304" s="18" t="str">
        <f>IF(Operaciones!$C1304-Operaciones!$B1304&gt;=150,"Demorado","En Tiempo")</f>
        <v>Demorado</v>
      </c>
      <c r="E1304" s="19" t="s">
        <v>21</v>
      </c>
      <c r="F1304" s="19" t="s">
        <v>24</v>
      </c>
      <c r="G1304" s="20">
        <v>126</v>
      </c>
      <c r="H1304" s="19" t="s">
        <v>11</v>
      </c>
      <c r="I1304" s="21">
        <v>25244.799999999999</v>
      </c>
      <c r="J1304" s="21">
        <v>693505</v>
      </c>
      <c r="K1304" s="21">
        <v>554804</v>
      </c>
      <c r="L1304" s="21">
        <v>113456.2</v>
      </c>
      <c r="M1304" s="19" t="s">
        <v>15</v>
      </c>
      <c r="N1304" s="22">
        <v>4.8</v>
      </c>
    </row>
    <row r="1305" spans="1:14" x14ac:dyDescent="0.25">
      <c r="A1305" s="23">
        <v>1304</v>
      </c>
      <c r="B1305" s="24">
        <v>42838</v>
      </c>
      <c r="C1305" s="24">
        <v>43187</v>
      </c>
      <c r="D1305" s="24" t="str">
        <f>IF(Operaciones!$C1305-Operaciones!$B1305&gt;=150,"Demorado","En Tiempo")</f>
        <v>Demorado</v>
      </c>
      <c r="E1305" s="25" t="s">
        <v>22</v>
      </c>
      <c r="F1305" s="25" t="s">
        <v>28</v>
      </c>
      <c r="G1305" s="26">
        <v>99</v>
      </c>
      <c r="H1305" s="25" t="s">
        <v>11</v>
      </c>
      <c r="I1305" s="27">
        <v>24285</v>
      </c>
      <c r="J1305" s="27">
        <v>663785</v>
      </c>
      <c r="K1305" s="27">
        <v>531028</v>
      </c>
      <c r="L1305" s="27">
        <v>108472</v>
      </c>
      <c r="M1305" s="25" t="s">
        <v>15</v>
      </c>
      <c r="N1305" s="28">
        <v>4</v>
      </c>
    </row>
    <row r="1306" spans="1:14" x14ac:dyDescent="0.25">
      <c r="A1306" s="17">
        <v>1305</v>
      </c>
      <c r="B1306" s="18">
        <v>42839</v>
      </c>
      <c r="C1306" s="18">
        <v>42993</v>
      </c>
      <c r="D1306" s="18" t="str">
        <f>IF(Operaciones!$C1306-Operaciones!$B1306&gt;=150,"Demorado","En Tiempo")</f>
        <v>Demorado</v>
      </c>
      <c r="E1306" s="19" t="s">
        <v>23</v>
      </c>
      <c r="F1306" s="19" t="s">
        <v>26</v>
      </c>
      <c r="G1306" s="20">
        <v>84</v>
      </c>
      <c r="H1306" s="19" t="s">
        <v>12</v>
      </c>
      <c r="I1306" s="21">
        <v>30120.639999999999</v>
      </c>
      <c r="J1306" s="21">
        <v>814626</v>
      </c>
      <c r="K1306" s="21">
        <v>651700.80000000005</v>
      </c>
      <c r="L1306" s="21">
        <v>132804.55999999994</v>
      </c>
      <c r="M1306" s="19" t="s">
        <v>17</v>
      </c>
      <c r="N1306" s="22">
        <v>4.3</v>
      </c>
    </row>
    <row r="1307" spans="1:14" x14ac:dyDescent="0.25">
      <c r="A1307" s="23">
        <v>1306</v>
      </c>
      <c r="B1307" s="24">
        <v>42839</v>
      </c>
      <c r="C1307" s="24">
        <v>42973</v>
      </c>
      <c r="D1307" s="24" t="str">
        <f>IF(Operaciones!$C1307-Operaciones!$B1307&gt;=150,"Demorado","En Tiempo")</f>
        <v>En Tiempo</v>
      </c>
      <c r="E1307" s="25" t="s">
        <v>22</v>
      </c>
      <c r="F1307" s="25" t="s">
        <v>24</v>
      </c>
      <c r="G1307" s="26">
        <v>269</v>
      </c>
      <c r="H1307" s="25" t="s">
        <v>12</v>
      </c>
      <c r="I1307" s="27">
        <v>88444.479999999996</v>
      </c>
      <c r="J1307" s="27">
        <v>2266297</v>
      </c>
      <c r="K1307" s="27">
        <v>1813037.6</v>
      </c>
      <c r="L1307" s="27">
        <v>364814.91999999993</v>
      </c>
      <c r="M1307" s="25" t="s">
        <v>18</v>
      </c>
      <c r="N1307" s="28">
        <v>4</v>
      </c>
    </row>
    <row r="1308" spans="1:14" x14ac:dyDescent="0.25">
      <c r="A1308" s="17">
        <v>1307</v>
      </c>
      <c r="B1308" s="18">
        <v>42840</v>
      </c>
      <c r="C1308" s="18">
        <v>42936</v>
      </c>
      <c r="D1308" s="18" t="str">
        <f>IF(Operaciones!$C1308-Operaciones!$B1308&gt;=150,"Demorado","En Tiempo")</f>
        <v>En Tiempo</v>
      </c>
      <c r="E1308" s="19" t="s">
        <v>21</v>
      </c>
      <c r="F1308" s="19" t="s">
        <v>28</v>
      </c>
      <c r="G1308" s="20">
        <v>258</v>
      </c>
      <c r="H1308" s="19" t="s">
        <v>12</v>
      </c>
      <c r="I1308" s="21">
        <v>102515.48</v>
      </c>
      <c r="J1308" s="21">
        <v>2625797</v>
      </c>
      <c r="K1308" s="21">
        <v>2100637.6</v>
      </c>
      <c r="L1308" s="21">
        <v>422643.91999999993</v>
      </c>
      <c r="M1308" s="19" t="s">
        <v>15</v>
      </c>
      <c r="N1308" s="22">
        <v>3.8</v>
      </c>
    </row>
    <row r="1309" spans="1:14" x14ac:dyDescent="0.25">
      <c r="A1309" s="23">
        <v>1308</v>
      </c>
      <c r="B1309" s="24">
        <v>42840</v>
      </c>
      <c r="C1309" s="24">
        <v>43118</v>
      </c>
      <c r="D1309" s="24" t="str">
        <f>IF(Operaciones!$C1309-Operaciones!$B1309&gt;=150,"Demorado","En Tiempo")</f>
        <v>Demorado</v>
      </c>
      <c r="E1309" s="25" t="s">
        <v>22</v>
      </c>
      <c r="F1309" s="25" t="s">
        <v>13</v>
      </c>
      <c r="G1309" s="26">
        <v>144</v>
      </c>
      <c r="H1309" s="25" t="s">
        <v>12</v>
      </c>
      <c r="I1309" s="27">
        <v>39598.28</v>
      </c>
      <c r="J1309" s="27">
        <v>1041192</v>
      </c>
      <c r="K1309" s="27">
        <v>832953.6</v>
      </c>
      <c r="L1309" s="27">
        <v>168640.12000000002</v>
      </c>
      <c r="M1309" s="25" t="s">
        <v>16</v>
      </c>
      <c r="N1309" s="28">
        <v>4.8</v>
      </c>
    </row>
    <row r="1310" spans="1:14" x14ac:dyDescent="0.25">
      <c r="A1310" s="17">
        <v>1309</v>
      </c>
      <c r="B1310" s="18">
        <v>42840</v>
      </c>
      <c r="C1310" s="18">
        <v>42994</v>
      </c>
      <c r="D1310" s="18" t="str">
        <f>IF(Operaciones!$C1310-Operaciones!$B1310&gt;=150,"Demorado","En Tiempo")</f>
        <v>Demorado</v>
      </c>
      <c r="E1310" s="19" t="s">
        <v>20</v>
      </c>
      <c r="F1310" s="19" t="s">
        <v>13</v>
      </c>
      <c r="G1310" s="20">
        <v>93</v>
      </c>
      <c r="H1310" s="19" t="s">
        <v>11</v>
      </c>
      <c r="I1310" s="21">
        <v>22071</v>
      </c>
      <c r="J1310" s="21">
        <v>610685</v>
      </c>
      <c r="K1310" s="21">
        <v>488548</v>
      </c>
      <c r="L1310" s="21">
        <v>100066</v>
      </c>
      <c r="M1310" s="19" t="s">
        <v>15</v>
      </c>
      <c r="N1310" s="22">
        <v>5</v>
      </c>
    </row>
    <row r="1311" spans="1:14" x14ac:dyDescent="0.25">
      <c r="A1311" s="23">
        <v>1310</v>
      </c>
      <c r="B1311" s="24">
        <v>42840</v>
      </c>
      <c r="C1311" s="24">
        <v>43145</v>
      </c>
      <c r="D1311" s="24" t="str">
        <f>IF(Operaciones!$C1311-Operaciones!$B1311&gt;=150,"Demorado","En Tiempo")</f>
        <v>Demorado</v>
      </c>
      <c r="E1311" s="25" t="s">
        <v>22</v>
      </c>
      <c r="F1311" s="25" t="s">
        <v>25</v>
      </c>
      <c r="G1311" s="26">
        <v>264</v>
      </c>
      <c r="H1311" s="25" t="s">
        <v>12</v>
      </c>
      <c r="I1311" s="27">
        <v>60062.12</v>
      </c>
      <c r="J1311" s="27">
        <v>1554113</v>
      </c>
      <c r="K1311" s="27">
        <v>1243290.3999999999</v>
      </c>
      <c r="L1311" s="27">
        <v>250760.4800000001</v>
      </c>
      <c r="M1311" s="25" t="s">
        <v>14</v>
      </c>
      <c r="N1311" s="28">
        <v>5</v>
      </c>
    </row>
    <row r="1312" spans="1:14" x14ac:dyDescent="0.25">
      <c r="A1312" s="17">
        <v>1311</v>
      </c>
      <c r="B1312" s="18">
        <v>42840</v>
      </c>
      <c r="C1312" s="18">
        <v>42930</v>
      </c>
      <c r="D1312" s="18" t="str">
        <f>IF(Operaciones!$C1312-Operaciones!$B1312&gt;=150,"Demorado","En Tiempo")</f>
        <v>En Tiempo</v>
      </c>
      <c r="E1312" s="19" t="s">
        <v>23</v>
      </c>
      <c r="F1312" s="19" t="s">
        <v>26</v>
      </c>
      <c r="G1312" s="20">
        <v>179</v>
      </c>
      <c r="H1312" s="19" t="s">
        <v>12</v>
      </c>
      <c r="I1312" s="21">
        <v>41624.199999999997</v>
      </c>
      <c r="J1312" s="21">
        <v>1096165</v>
      </c>
      <c r="K1312" s="21">
        <v>876932</v>
      </c>
      <c r="L1312" s="21">
        <v>177608.8</v>
      </c>
      <c r="M1312" s="19" t="s">
        <v>15</v>
      </c>
      <c r="N1312" s="22">
        <v>4.8</v>
      </c>
    </row>
    <row r="1313" spans="1:14" x14ac:dyDescent="0.25">
      <c r="A1313" s="23">
        <v>1312</v>
      </c>
      <c r="B1313" s="24">
        <v>42841</v>
      </c>
      <c r="C1313" s="24">
        <v>43050</v>
      </c>
      <c r="D1313" s="24" t="str">
        <f>IF(Operaciones!$C1313-Operaciones!$B1313&gt;=150,"Demorado","En Tiempo")</f>
        <v>Demorado</v>
      </c>
      <c r="E1313" s="25" t="s">
        <v>21</v>
      </c>
      <c r="F1313" s="25" t="s">
        <v>25</v>
      </c>
      <c r="G1313" s="26">
        <v>174</v>
      </c>
      <c r="H1313" s="25" t="s">
        <v>12</v>
      </c>
      <c r="I1313" s="27">
        <v>59828.2</v>
      </c>
      <c r="J1313" s="27">
        <v>1560365</v>
      </c>
      <c r="K1313" s="27">
        <v>1248292</v>
      </c>
      <c r="L1313" s="27">
        <v>252244.8</v>
      </c>
      <c r="M1313" s="25" t="s">
        <v>17</v>
      </c>
      <c r="N1313" s="28">
        <v>4.0999999999999996</v>
      </c>
    </row>
    <row r="1314" spans="1:14" x14ac:dyDescent="0.25">
      <c r="A1314" s="17">
        <v>1313</v>
      </c>
      <c r="B1314" s="18">
        <v>42841</v>
      </c>
      <c r="C1314" s="18">
        <v>43013</v>
      </c>
      <c r="D1314" s="18" t="str">
        <f>IF(Operaciones!$C1314-Operaciones!$B1314&gt;=150,"Demorado","En Tiempo")</f>
        <v>Demorado</v>
      </c>
      <c r="E1314" s="19" t="s">
        <v>23</v>
      </c>
      <c r="F1314" s="19" t="s">
        <v>29</v>
      </c>
      <c r="G1314" s="20">
        <v>158</v>
      </c>
      <c r="H1314" s="19" t="s">
        <v>12</v>
      </c>
      <c r="I1314" s="21">
        <v>35861.800000000003</v>
      </c>
      <c r="J1314" s="21">
        <v>957680</v>
      </c>
      <c r="K1314" s="21">
        <v>766144</v>
      </c>
      <c r="L1314" s="21">
        <v>155674.20000000001</v>
      </c>
      <c r="M1314" s="19" t="s">
        <v>19</v>
      </c>
      <c r="N1314" s="22">
        <v>4.5999999999999996</v>
      </c>
    </row>
    <row r="1315" spans="1:14" x14ac:dyDescent="0.25">
      <c r="A1315" s="23">
        <v>1314</v>
      </c>
      <c r="B1315" s="24">
        <v>42842</v>
      </c>
      <c r="C1315" s="24">
        <v>43136</v>
      </c>
      <c r="D1315" s="24" t="str">
        <f>IF(Operaciones!$C1315-Operaciones!$B1315&gt;=150,"Demorado","En Tiempo")</f>
        <v>Demorado</v>
      </c>
      <c r="E1315" s="25" t="s">
        <v>21</v>
      </c>
      <c r="F1315" s="25" t="s">
        <v>25</v>
      </c>
      <c r="G1315" s="26">
        <v>139</v>
      </c>
      <c r="H1315" s="25" t="s">
        <v>12</v>
      </c>
      <c r="I1315" s="27">
        <v>47200.56</v>
      </c>
      <c r="J1315" s="27">
        <v>1242349</v>
      </c>
      <c r="K1315" s="27">
        <v>993879.2</v>
      </c>
      <c r="L1315" s="27">
        <v>201269.24000000005</v>
      </c>
      <c r="M1315" s="25" t="s">
        <v>19</v>
      </c>
      <c r="N1315" s="28">
        <v>4.8</v>
      </c>
    </row>
    <row r="1316" spans="1:14" x14ac:dyDescent="0.25">
      <c r="A1316" s="17">
        <v>1315</v>
      </c>
      <c r="B1316" s="18">
        <v>42842</v>
      </c>
      <c r="C1316" s="18">
        <v>43132</v>
      </c>
      <c r="D1316" s="18" t="str">
        <f>IF(Operaciones!$C1316-Operaciones!$B1316&gt;=150,"Demorado","En Tiempo")</f>
        <v>Demorado</v>
      </c>
      <c r="E1316" s="19" t="s">
        <v>23</v>
      </c>
      <c r="F1316" s="19" t="s">
        <v>26</v>
      </c>
      <c r="G1316" s="20">
        <v>112</v>
      </c>
      <c r="H1316" s="19" t="s">
        <v>12</v>
      </c>
      <c r="I1316" s="21">
        <v>40372.639999999999</v>
      </c>
      <c r="J1316" s="21">
        <v>1071901</v>
      </c>
      <c r="K1316" s="21">
        <v>857520.8</v>
      </c>
      <c r="L1316" s="21">
        <v>174007.55999999994</v>
      </c>
      <c r="M1316" s="19" t="s">
        <v>18</v>
      </c>
      <c r="N1316" s="22">
        <v>4.3</v>
      </c>
    </row>
    <row r="1317" spans="1:14" x14ac:dyDescent="0.25">
      <c r="A1317" s="23">
        <v>1316</v>
      </c>
      <c r="B1317" s="24">
        <v>42842</v>
      </c>
      <c r="C1317" s="24">
        <v>42977</v>
      </c>
      <c r="D1317" s="24" t="str">
        <f>IF(Operaciones!$C1317-Operaciones!$B1317&gt;=150,"Demorado","En Tiempo")</f>
        <v>En Tiempo</v>
      </c>
      <c r="E1317" s="25" t="s">
        <v>20</v>
      </c>
      <c r="F1317" s="25" t="s">
        <v>26</v>
      </c>
      <c r="G1317" s="26">
        <v>219</v>
      </c>
      <c r="H1317" s="25" t="s">
        <v>12</v>
      </c>
      <c r="I1317" s="27">
        <v>70918.759999999995</v>
      </c>
      <c r="J1317" s="27">
        <v>1832304</v>
      </c>
      <c r="K1317" s="27">
        <v>1465843.2</v>
      </c>
      <c r="L1317" s="27">
        <v>295542.04000000004</v>
      </c>
      <c r="M1317" s="25" t="s">
        <v>19</v>
      </c>
      <c r="N1317" s="28">
        <v>3.8</v>
      </c>
    </row>
    <row r="1318" spans="1:14" x14ac:dyDescent="0.25">
      <c r="A1318" s="17">
        <v>1317</v>
      </c>
      <c r="B1318" s="18">
        <v>42842</v>
      </c>
      <c r="C1318" s="18">
        <v>43112</v>
      </c>
      <c r="D1318" s="18" t="str">
        <f>IF(Operaciones!$C1318-Operaciones!$B1318&gt;=150,"Demorado","En Tiempo")</f>
        <v>Demorado</v>
      </c>
      <c r="E1318" s="19" t="s">
        <v>23</v>
      </c>
      <c r="F1318" s="19" t="s">
        <v>25</v>
      </c>
      <c r="G1318" s="20">
        <v>90</v>
      </c>
      <c r="H1318" s="19" t="s">
        <v>11</v>
      </c>
      <c r="I1318" s="21">
        <v>14122.96</v>
      </c>
      <c r="J1318" s="21">
        <v>412484</v>
      </c>
      <c r="K1318" s="21">
        <v>329987.20000000001</v>
      </c>
      <c r="L1318" s="21">
        <v>68373.84</v>
      </c>
      <c r="M1318" s="19" t="s">
        <v>15</v>
      </c>
      <c r="N1318" s="22">
        <v>3.6</v>
      </c>
    </row>
    <row r="1319" spans="1:14" x14ac:dyDescent="0.25">
      <c r="A1319" s="23">
        <v>1318</v>
      </c>
      <c r="B1319" s="24">
        <v>42842</v>
      </c>
      <c r="C1319" s="24">
        <v>43090</v>
      </c>
      <c r="D1319" s="24" t="str">
        <f>IF(Operaciones!$C1319-Operaciones!$B1319&gt;=150,"Demorado","En Tiempo")</f>
        <v>Demorado</v>
      </c>
      <c r="E1319" s="25" t="s">
        <v>23</v>
      </c>
      <c r="F1319" s="25" t="s">
        <v>25</v>
      </c>
      <c r="G1319" s="26">
        <v>270</v>
      </c>
      <c r="H1319" s="25" t="s">
        <v>12</v>
      </c>
      <c r="I1319" s="27">
        <v>60915</v>
      </c>
      <c r="J1319" s="27">
        <v>1580335</v>
      </c>
      <c r="K1319" s="27">
        <v>1264268</v>
      </c>
      <c r="L1319" s="27">
        <v>255152</v>
      </c>
      <c r="M1319" s="25" t="s">
        <v>18</v>
      </c>
      <c r="N1319" s="28">
        <v>3.7</v>
      </c>
    </row>
    <row r="1320" spans="1:14" x14ac:dyDescent="0.25">
      <c r="A1320" s="17">
        <v>1319</v>
      </c>
      <c r="B1320" s="18">
        <v>42843</v>
      </c>
      <c r="C1320" s="18">
        <v>43197</v>
      </c>
      <c r="D1320" s="18" t="str">
        <f>IF(Operaciones!$C1320-Operaciones!$B1320&gt;=150,"Demorado","En Tiempo")</f>
        <v>Demorado</v>
      </c>
      <c r="E1320" s="19" t="s">
        <v>23</v>
      </c>
      <c r="F1320" s="19" t="s">
        <v>28</v>
      </c>
      <c r="G1320" s="20">
        <v>276</v>
      </c>
      <c r="H1320" s="19" t="s">
        <v>12</v>
      </c>
      <c r="I1320" s="21">
        <v>68508.52</v>
      </c>
      <c r="J1320" s="21">
        <v>1764073</v>
      </c>
      <c r="K1320" s="21">
        <v>1411258.4</v>
      </c>
      <c r="L1320" s="21">
        <v>284306.08000000007</v>
      </c>
      <c r="M1320" s="19" t="s">
        <v>19</v>
      </c>
      <c r="N1320" s="22">
        <v>4.0999999999999996</v>
      </c>
    </row>
    <row r="1321" spans="1:14" x14ac:dyDescent="0.25">
      <c r="A1321" s="23">
        <v>1320</v>
      </c>
      <c r="B1321" s="24">
        <v>42843</v>
      </c>
      <c r="C1321" s="24">
        <v>43197</v>
      </c>
      <c r="D1321" s="24" t="str">
        <f>IF(Operaciones!$C1321-Operaciones!$B1321&gt;=150,"Demorado","En Tiempo")</f>
        <v>Demorado</v>
      </c>
      <c r="E1321" s="25" t="s">
        <v>21</v>
      </c>
      <c r="F1321" s="25" t="s">
        <v>28</v>
      </c>
      <c r="G1321" s="26">
        <v>159</v>
      </c>
      <c r="H1321" s="25" t="s">
        <v>12</v>
      </c>
      <c r="I1321" s="27">
        <v>32899.360000000001</v>
      </c>
      <c r="J1321" s="27">
        <v>877969</v>
      </c>
      <c r="K1321" s="27">
        <v>702375.2</v>
      </c>
      <c r="L1321" s="27">
        <v>142694.44000000006</v>
      </c>
      <c r="M1321" s="25" t="s">
        <v>18</v>
      </c>
      <c r="N1321" s="28">
        <v>4.9000000000000004</v>
      </c>
    </row>
    <row r="1322" spans="1:14" x14ac:dyDescent="0.25">
      <c r="A1322" s="17">
        <v>1321</v>
      </c>
      <c r="B1322" s="18">
        <v>42843</v>
      </c>
      <c r="C1322" s="18">
        <v>42937</v>
      </c>
      <c r="D1322" s="18" t="str">
        <f>IF(Operaciones!$C1322-Operaciones!$B1322&gt;=150,"Demorado","En Tiempo")</f>
        <v>En Tiempo</v>
      </c>
      <c r="E1322" s="19" t="s">
        <v>20</v>
      </c>
      <c r="F1322" s="19" t="s">
        <v>26</v>
      </c>
      <c r="G1322" s="20">
        <v>268</v>
      </c>
      <c r="H1322" s="19" t="s">
        <v>12</v>
      </c>
      <c r="I1322" s="21">
        <v>98443.64</v>
      </c>
      <c r="J1322" s="21">
        <v>2515051</v>
      </c>
      <c r="K1322" s="21">
        <v>2012040.8</v>
      </c>
      <c r="L1322" s="21">
        <v>404566.55999999994</v>
      </c>
      <c r="M1322" s="19" t="s">
        <v>15</v>
      </c>
      <c r="N1322" s="22">
        <v>4.5999999999999996</v>
      </c>
    </row>
    <row r="1323" spans="1:14" x14ac:dyDescent="0.25">
      <c r="A1323" s="23">
        <v>1322</v>
      </c>
      <c r="B1323" s="24">
        <v>42843</v>
      </c>
      <c r="C1323" s="24">
        <v>42965</v>
      </c>
      <c r="D1323" s="24" t="str">
        <f>IF(Operaciones!$C1323-Operaciones!$B1323&gt;=150,"Demorado","En Tiempo")</f>
        <v>En Tiempo</v>
      </c>
      <c r="E1323" s="25" t="s">
        <v>21</v>
      </c>
      <c r="F1323" s="25" t="s">
        <v>25</v>
      </c>
      <c r="G1323" s="26">
        <v>239</v>
      </c>
      <c r="H1323" s="25" t="s">
        <v>12</v>
      </c>
      <c r="I1323" s="27">
        <v>94982.399999999994</v>
      </c>
      <c r="J1323" s="27">
        <v>2433320</v>
      </c>
      <c r="K1323" s="27">
        <v>1946656</v>
      </c>
      <c r="L1323" s="27">
        <v>391681.6</v>
      </c>
      <c r="M1323" s="25" t="s">
        <v>16</v>
      </c>
      <c r="N1323" s="28">
        <v>3.8</v>
      </c>
    </row>
    <row r="1324" spans="1:14" x14ac:dyDescent="0.25">
      <c r="A1324" s="17">
        <v>1323</v>
      </c>
      <c r="B1324" s="18">
        <v>42844</v>
      </c>
      <c r="C1324" s="18">
        <v>43199</v>
      </c>
      <c r="D1324" s="18" t="str">
        <f>IF(Operaciones!$C1324-Operaciones!$B1324&gt;=150,"Demorado","En Tiempo")</f>
        <v>Demorado</v>
      </c>
      <c r="E1324" s="19" t="s">
        <v>20</v>
      </c>
      <c r="F1324" s="19" t="s">
        <v>29</v>
      </c>
      <c r="G1324" s="20">
        <v>77</v>
      </c>
      <c r="H1324" s="19" t="s">
        <v>11</v>
      </c>
      <c r="I1324" s="21">
        <v>16365.4</v>
      </c>
      <c r="J1324" s="21">
        <v>468245</v>
      </c>
      <c r="K1324" s="21">
        <v>374596</v>
      </c>
      <c r="L1324" s="21">
        <v>77283.600000000006</v>
      </c>
      <c r="M1324" s="19" t="s">
        <v>14</v>
      </c>
      <c r="N1324" s="22">
        <v>4.2</v>
      </c>
    </row>
    <row r="1325" spans="1:14" x14ac:dyDescent="0.25">
      <c r="A1325" s="23">
        <v>1324</v>
      </c>
      <c r="B1325" s="24">
        <v>42844</v>
      </c>
      <c r="C1325" s="24">
        <v>43003</v>
      </c>
      <c r="D1325" s="24" t="str">
        <f>IF(Operaciones!$C1325-Operaciones!$B1325&gt;=150,"Demorado","En Tiempo")</f>
        <v>Demorado</v>
      </c>
      <c r="E1325" s="25" t="s">
        <v>20</v>
      </c>
      <c r="F1325" s="25" t="s">
        <v>24</v>
      </c>
      <c r="G1325" s="26">
        <v>45</v>
      </c>
      <c r="H1325" s="25" t="s">
        <v>11</v>
      </c>
      <c r="I1325" s="27">
        <v>17342.64</v>
      </c>
      <c r="J1325" s="27">
        <v>490901</v>
      </c>
      <c r="K1325" s="27">
        <v>392720.8</v>
      </c>
      <c r="L1325" s="27">
        <v>80837.560000000012</v>
      </c>
      <c r="M1325" s="25" t="s">
        <v>15</v>
      </c>
      <c r="N1325" s="28">
        <v>4.5</v>
      </c>
    </row>
    <row r="1326" spans="1:14" x14ac:dyDescent="0.25">
      <c r="A1326" s="17">
        <v>1325</v>
      </c>
      <c r="B1326" s="18">
        <v>42844</v>
      </c>
      <c r="C1326" s="18">
        <v>43033</v>
      </c>
      <c r="D1326" s="18" t="str">
        <f>IF(Operaciones!$C1326-Operaciones!$B1326&gt;=150,"Demorado","En Tiempo")</f>
        <v>Demorado</v>
      </c>
      <c r="E1326" s="19" t="s">
        <v>20</v>
      </c>
      <c r="F1326" s="19" t="s">
        <v>24</v>
      </c>
      <c r="G1326" s="20">
        <v>66</v>
      </c>
      <c r="H1326" s="19" t="s">
        <v>11</v>
      </c>
      <c r="I1326" s="21">
        <v>21284.880000000001</v>
      </c>
      <c r="J1326" s="21">
        <v>599607</v>
      </c>
      <c r="K1326" s="21">
        <v>479685.6</v>
      </c>
      <c r="L1326" s="21">
        <v>98636.520000000019</v>
      </c>
      <c r="M1326" s="19" t="s">
        <v>14</v>
      </c>
      <c r="N1326" s="22">
        <v>4</v>
      </c>
    </row>
    <row r="1327" spans="1:14" x14ac:dyDescent="0.25">
      <c r="A1327" s="23">
        <v>1326</v>
      </c>
      <c r="B1327" s="24">
        <v>42844</v>
      </c>
      <c r="C1327" s="24">
        <v>42991</v>
      </c>
      <c r="D1327" s="24" t="str">
        <f>IF(Operaciones!$C1327-Operaciones!$B1327&gt;=150,"Demorado","En Tiempo")</f>
        <v>En Tiempo</v>
      </c>
      <c r="E1327" s="25" t="s">
        <v>21</v>
      </c>
      <c r="F1327" s="25" t="s">
        <v>26</v>
      </c>
      <c r="G1327" s="26">
        <v>145</v>
      </c>
      <c r="H1327" s="25" t="s">
        <v>11</v>
      </c>
      <c r="I1327" s="27">
        <v>25414.880000000001</v>
      </c>
      <c r="J1327" s="27">
        <v>687957</v>
      </c>
      <c r="K1327" s="27">
        <v>550365.6</v>
      </c>
      <c r="L1327" s="27">
        <v>112176.52000000002</v>
      </c>
      <c r="M1327" s="25" t="s">
        <v>14</v>
      </c>
      <c r="N1327" s="28">
        <v>4.8</v>
      </c>
    </row>
    <row r="1328" spans="1:14" x14ac:dyDescent="0.25">
      <c r="A1328" s="17">
        <v>1327</v>
      </c>
      <c r="B1328" s="18">
        <v>42844</v>
      </c>
      <c r="C1328" s="18">
        <v>43035</v>
      </c>
      <c r="D1328" s="18" t="str">
        <f>IF(Operaciones!$C1328-Operaciones!$B1328&gt;=150,"Demorado","En Tiempo")</f>
        <v>Demorado</v>
      </c>
      <c r="E1328" s="19" t="s">
        <v>23</v>
      </c>
      <c r="F1328" s="19" t="s">
        <v>28</v>
      </c>
      <c r="G1328" s="20">
        <v>37</v>
      </c>
      <c r="H1328" s="19" t="s">
        <v>11</v>
      </c>
      <c r="I1328" s="21">
        <v>10432.84</v>
      </c>
      <c r="J1328" s="21">
        <v>318006</v>
      </c>
      <c r="K1328" s="21">
        <v>254404.8</v>
      </c>
      <c r="L1328" s="21">
        <v>53168.360000000015</v>
      </c>
      <c r="M1328" s="19" t="s">
        <v>17</v>
      </c>
      <c r="N1328" s="22">
        <v>3.6</v>
      </c>
    </row>
    <row r="1329" spans="1:14" x14ac:dyDescent="0.25">
      <c r="A1329" s="23">
        <v>1328</v>
      </c>
      <c r="B1329" s="24">
        <v>42845</v>
      </c>
      <c r="C1329" s="24">
        <v>43003</v>
      </c>
      <c r="D1329" s="24" t="str">
        <f>IF(Operaciones!$C1329-Operaciones!$B1329&gt;=150,"Demorado","En Tiempo")</f>
        <v>Demorado</v>
      </c>
      <c r="E1329" s="25" t="s">
        <v>20</v>
      </c>
      <c r="F1329" s="25" t="s">
        <v>27</v>
      </c>
      <c r="G1329" s="26">
        <v>270</v>
      </c>
      <c r="H1329" s="25" t="s">
        <v>12</v>
      </c>
      <c r="I1329" s="27">
        <v>91415.24</v>
      </c>
      <c r="J1329" s="27">
        <v>2342516</v>
      </c>
      <c r="K1329" s="27">
        <v>1874012.8</v>
      </c>
      <c r="L1329" s="27">
        <v>377087.95999999996</v>
      </c>
      <c r="M1329" s="25" t="s">
        <v>14</v>
      </c>
      <c r="N1329" s="28">
        <v>5</v>
      </c>
    </row>
    <row r="1330" spans="1:14" x14ac:dyDescent="0.25">
      <c r="A1330" s="17">
        <v>1329</v>
      </c>
      <c r="B1330" s="18">
        <v>42845</v>
      </c>
      <c r="C1330" s="18">
        <v>42937</v>
      </c>
      <c r="D1330" s="18" t="str">
        <f>IF(Operaciones!$C1330-Operaciones!$B1330&gt;=150,"Demorado","En Tiempo")</f>
        <v>En Tiempo</v>
      </c>
      <c r="E1330" s="19" t="s">
        <v>20</v>
      </c>
      <c r="F1330" s="19" t="s">
        <v>27</v>
      </c>
      <c r="G1330" s="20">
        <v>175</v>
      </c>
      <c r="H1330" s="19" t="s">
        <v>12</v>
      </c>
      <c r="I1330" s="21">
        <v>54009.64</v>
      </c>
      <c r="J1330" s="21">
        <v>1403851</v>
      </c>
      <c r="K1330" s="21">
        <v>1123080.8</v>
      </c>
      <c r="L1330" s="21">
        <v>226760.55999999994</v>
      </c>
      <c r="M1330" s="19" t="s">
        <v>14</v>
      </c>
      <c r="N1330" s="22">
        <v>4.8</v>
      </c>
    </row>
    <row r="1331" spans="1:14" x14ac:dyDescent="0.25">
      <c r="A1331" s="23">
        <v>1330</v>
      </c>
      <c r="B1331" s="24">
        <v>42845</v>
      </c>
      <c r="C1331" s="24">
        <v>43143</v>
      </c>
      <c r="D1331" s="24" t="str">
        <f>IF(Operaciones!$C1331-Operaciones!$B1331&gt;=150,"Demorado","En Tiempo")</f>
        <v>Demorado</v>
      </c>
      <c r="E1331" s="25" t="s">
        <v>23</v>
      </c>
      <c r="F1331" s="25" t="s">
        <v>26</v>
      </c>
      <c r="G1331" s="26">
        <v>259</v>
      </c>
      <c r="H1331" s="25" t="s">
        <v>12</v>
      </c>
      <c r="I1331" s="27">
        <v>82664.800000000003</v>
      </c>
      <c r="J1331" s="27">
        <v>2131280</v>
      </c>
      <c r="K1331" s="27">
        <v>1705024</v>
      </c>
      <c r="L1331" s="27">
        <v>343591.2</v>
      </c>
      <c r="M1331" s="25" t="s">
        <v>14</v>
      </c>
      <c r="N1331" s="28">
        <v>4.3</v>
      </c>
    </row>
    <row r="1332" spans="1:14" x14ac:dyDescent="0.25">
      <c r="A1332" s="17">
        <v>1331</v>
      </c>
      <c r="B1332" s="18">
        <v>42846</v>
      </c>
      <c r="C1332" s="18">
        <v>43169</v>
      </c>
      <c r="D1332" s="18" t="str">
        <f>IF(Operaciones!$C1332-Operaciones!$B1332&gt;=150,"Demorado","En Tiempo")</f>
        <v>Demorado</v>
      </c>
      <c r="E1332" s="19" t="s">
        <v>21</v>
      </c>
      <c r="F1332" s="19" t="s">
        <v>27</v>
      </c>
      <c r="G1332" s="20">
        <v>173</v>
      </c>
      <c r="H1332" s="19" t="s">
        <v>12</v>
      </c>
      <c r="I1332" s="21">
        <v>56351.28</v>
      </c>
      <c r="J1332" s="21">
        <v>1472117</v>
      </c>
      <c r="K1332" s="21">
        <v>1177693.6000000001</v>
      </c>
      <c r="L1332" s="21">
        <v>238072.11999999991</v>
      </c>
      <c r="M1332" s="19" t="s">
        <v>19</v>
      </c>
      <c r="N1332" s="22">
        <v>4.9000000000000004</v>
      </c>
    </row>
    <row r="1333" spans="1:14" x14ac:dyDescent="0.25">
      <c r="A1333" s="23">
        <v>1332</v>
      </c>
      <c r="B1333" s="24">
        <v>42846</v>
      </c>
      <c r="C1333" s="24">
        <v>43004</v>
      </c>
      <c r="D1333" s="24" t="str">
        <f>IF(Operaciones!$C1333-Operaciones!$B1333&gt;=150,"Demorado","En Tiempo")</f>
        <v>Demorado</v>
      </c>
      <c r="E1333" s="25" t="s">
        <v>21</v>
      </c>
      <c r="F1333" s="25" t="s">
        <v>29</v>
      </c>
      <c r="G1333" s="26">
        <v>274</v>
      </c>
      <c r="H1333" s="25" t="s">
        <v>12</v>
      </c>
      <c r="I1333" s="27">
        <v>63878.879999999997</v>
      </c>
      <c r="J1333" s="27">
        <v>1655607</v>
      </c>
      <c r="K1333" s="27">
        <v>1324485.6000000001</v>
      </c>
      <c r="L1333" s="27">
        <v>267242.5199999999</v>
      </c>
      <c r="M1333" s="25" t="s">
        <v>19</v>
      </c>
      <c r="N1333" s="28">
        <v>4.9000000000000004</v>
      </c>
    </row>
    <row r="1334" spans="1:14" x14ac:dyDescent="0.25">
      <c r="A1334" s="17">
        <v>1333</v>
      </c>
      <c r="B1334" s="18">
        <v>42846</v>
      </c>
      <c r="C1334" s="18">
        <v>43101</v>
      </c>
      <c r="D1334" s="18" t="str">
        <f>IF(Operaciones!$C1334-Operaciones!$B1334&gt;=150,"Demorado","En Tiempo")</f>
        <v>Demorado</v>
      </c>
      <c r="E1334" s="19" t="s">
        <v>22</v>
      </c>
      <c r="F1334" s="19" t="s">
        <v>27</v>
      </c>
      <c r="G1334" s="20">
        <v>35</v>
      </c>
      <c r="H1334" s="19" t="s">
        <v>11</v>
      </c>
      <c r="I1334" s="21">
        <v>10570.08</v>
      </c>
      <c r="J1334" s="21">
        <v>324437</v>
      </c>
      <c r="K1334" s="21">
        <v>259549.6</v>
      </c>
      <c r="L1334" s="21">
        <v>54317.319999999992</v>
      </c>
      <c r="M1334" s="19" t="s">
        <v>14</v>
      </c>
      <c r="N1334" s="22">
        <v>4</v>
      </c>
    </row>
    <row r="1335" spans="1:14" x14ac:dyDescent="0.25">
      <c r="A1335" s="23">
        <v>1334</v>
      </c>
      <c r="B1335" s="24">
        <v>42846</v>
      </c>
      <c r="C1335" s="24">
        <v>43156</v>
      </c>
      <c r="D1335" s="24" t="str">
        <f>IF(Operaciones!$C1335-Operaciones!$B1335&gt;=150,"Demorado","En Tiempo")</f>
        <v>Demorado</v>
      </c>
      <c r="E1335" s="25" t="s">
        <v>21</v>
      </c>
      <c r="F1335" s="25" t="s">
        <v>28</v>
      </c>
      <c r="G1335" s="26">
        <v>75</v>
      </c>
      <c r="H1335" s="25" t="s">
        <v>11</v>
      </c>
      <c r="I1335" s="27">
        <v>27441.119999999999</v>
      </c>
      <c r="J1335" s="27">
        <v>742113</v>
      </c>
      <c r="K1335" s="27">
        <v>593690.4</v>
      </c>
      <c r="L1335" s="27">
        <v>120981.47999999998</v>
      </c>
      <c r="M1335" s="25" t="s">
        <v>19</v>
      </c>
      <c r="N1335" s="28">
        <v>4.0999999999999996</v>
      </c>
    </row>
    <row r="1336" spans="1:14" x14ac:dyDescent="0.25">
      <c r="A1336" s="17">
        <v>1335</v>
      </c>
      <c r="B1336" s="18">
        <v>42847</v>
      </c>
      <c r="C1336" s="18">
        <v>42962</v>
      </c>
      <c r="D1336" s="18" t="str">
        <f>IF(Operaciones!$C1336-Operaciones!$B1336&gt;=150,"Demorado","En Tiempo")</f>
        <v>En Tiempo</v>
      </c>
      <c r="E1336" s="19" t="s">
        <v>21</v>
      </c>
      <c r="F1336" s="19" t="s">
        <v>29</v>
      </c>
      <c r="G1336" s="20">
        <v>224</v>
      </c>
      <c r="H1336" s="19" t="s">
        <v>12</v>
      </c>
      <c r="I1336" s="21">
        <v>37054.199999999997</v>
      </c>
      <c r="J1336" s="21">
        <v>991415</v>
      </c>
      <c r="K1336" s="21">
        <v>793132</v>
      </c>
      <c r="L1336" s="21">
        <v>161228.79999999999</v>
      </c>
      <c r="M1336" s="19" t="s">
        <v>18</v>
      </c>
      <c r="N1336" s="22">
        <v>3.6</v>
      </c>
    </row>
    <row r="1337" spans="1:14" x14ac:dyDescent="0.25">
      <c r="A1337" s="23">
        <v>1336</v>
      </c>
      <c r="B1337" s="24">
        <v>42847</v>
      </c>
      <c r="C1337" s="24">
        <v>43071</v>
      </c>
      <c r="D1337" s="24" t="str">
        <f>IF(Operaciones!$C1337-Operaciones!$B1337&gt;=150,"Demorado","En Tiempo")</f>
        <v>Demorado</v>
      </c>
      <c r="E1337" s="25" t="s">
        <v>23</v>
      </c>
      <c r="F1337" s="25" t="s">
        <v>27</v>
      </c>
      <c r="G1337" s="26">
        <v>263</v>
      </c>
      <c r="H1337" s="25" t="s">
        <v>12</v>
      </c>
      <c r="I1337" s="27">
        <v>102234.04</v>
      </c>
      <c r="J1337" s="27">
        <v>2619611</v>
      </c>
      <c r="K1337" s="27">
        <v>2095688.8</v>
      </c>
      <c r="L1337" s="27">
        <v>421688.16</v>
      </c>
      <c r="M1337" s="25" t="s">
        <v>15</v>
      </c>
      <c r="N1337" s="28">
        <v>4.2</v>
      </c>
    </row>
    <row r="1338" spans="1:14" x14ac:dyDescent="0.25">
      <c r="A1338" s="17">
        <v>1337</v>
      </c>
      <c r="B1338" s="18">
        <v>42848</v>
      </c>
      <c r="C1338" s="18">
        <v>42983</v>
      </c>
      <c r="D1338" s="18" t="str">
        <f>IF(Operaciones!$C1338-Operaciones!$B1338&gt;=150,"Demorado","En Tiempo")</f>
        <v>En Tiempo</v>
      </c>
      <c r="E1338" s="19" t="s">
        <v>21</v>
      </c>
      <c r="F1338" s="19" t="s">
        <v>29</v>
      </c>
      <c r="G1338" s="20">
        <v>65</v>
      </c>
      <c r="H1338" s="19" t="s">
        <v>11</v>
      </c>
      <c r="I1338" s="21">
        <v>18725.84</v>
      </c>
      <c r="J1338" s="21">
        <v>530456</v>
      </c>
      <c r="K1338" s="21">
        <v>424364.79999999999</v>
      </c>
      <c r="L1338" s="21">
        <v>87365.360000000015</v>
      </c>
      <c r="M1338" s="19" t="s">
        <v>18</v>
      </c>
      <c r="N1338" s="22">
        <v>4.5</v>
      </c>
    </row>
    <row r="1339" spans="1:14" x14ac:dyDescent="0.25">
      <c r="A1339" s="23">
        <v>1338</v>
      </c>
      <c r="B1339" s="24">
        <v>42849</v>
      </c>
      <c r="C1339" s="24">
        <v>43199</v>
      </c>
      <c r="D1339" s="24" t="str">
        <f>IF(Operaciones!$C1339-Operaciones!$B1339&gt;=150,"Demorado","En Tiempo")</f>
        <v>Demorado</v>
      </c>
      <c r="E1339" s="25" t="s">
        <v>20</v>
      </c>
      <c r="F1339" s="25" t="s">
        <v>26</v>
      </c>
      <c r="G1339" s="26">
        <v>33</v>
      </c>
      <c r="H1339" s="25" t="s">
        <v>11</v>
      </c>
      <c r="I1339" s="27">
        <v>5549.8</v>
      </c>
      <c r="J1339" s="27">
        <v>200405</v>
      </c>
      <c r="K1339" s="27">
        <v>160324</v>
      </c>
      <c r="L1339" s="27">
        <v>34531.199999999997</v>
      </c>
      <c r="M1339" s="25" t="s">
        <v>14</v>
      </c>
      <c r="N1339" s="28">
        <v>4.8</v>
      </c>
    </row>
    <row r="1340" spans="1:14" x14ac:dyDescent="0.25">
      <c r="A1340" s="17">
        <v>1339</v>
      </c>
      <c r="B1340" s="18">
        <v>42849</v>
      </c>
      <c r="C1340" s="18">
        <v>43156</v>
      </c>
      <c r="D1340" s="18" t="str">
        <f>IF(Operaciones!$C1340-Operaciones!$B1340&gt;=150,"Demorado","En Tiempo")</f>
        <v>Demorado</v>
      </c>
      <c r="E1340" s="19" t="s">
        <v>23</v>
      </c>
      <c r="F1340" s="19" t="s">
        <v>26</v>
      </c>
      <c r="G1340" s="20">
        <v>74</v>
      </c>
      <c r="H1340" s="19" t="s">
        <v>11</v>
      </c>
      <c r="I1340" s="21">
        <v>27773.72</v>
      </c>
      <c r="J1340" s="21">
        <v>753278</v>
      </c>
      <c r="K1340" s="21">
        <v>602622.4</v>
      </c>
      <c r="L1340" s="21">
        <v>122881.87999999998</v>
      </c>
      <c r="M1340" s="19" t="s">
        <v>15</v>
      </c>
      <c r="N1340" s="22">
        <v>4.2</v>
      </c>
    </row>
    <row r="1341" spans="1:14" x14ac:dyDescent="0.25">
      <c r="A1341" s="23">
        <v>1340</v>
      </c>
      <c r="B1341" s="24">
        <v>42849</v>
      </c>
      <c r="C1341" s="24">
        <v>43101</v>
      </c>
      <c r="D1341" s="24" t="str">
        <f>IF(Operaciones!$C1341-Operaciones!$B1341&gt;=150,"Demorado","En Tiempo")</f>
        <v>Demorado</v>
      </c>
      <c r="E1341" s="25" t="s">
        <v>20</v>
      </c>
      <c r="F1341" s="25" t="s">
        <v>27</v>
      </c>
      <c r="G1341" s="26">
        <v>167</v>
      </c>
      <c r="H1341" s="25" t="s">
        <v>12</v>
      </c>
      <c r="I1341" s="27">
        <v>40197.919999999998</v>
      </c>
      <c r="J1341" s="27">
        <v>1070033</v>
      </c>
      <c r="K1341" s="27">
        <v>856026.4</v>
      </c>
      <c r="L1341" s="27">
        <v>173808.68</v>
      </c>
      <c r="M1341" s="25" t="s">
        <v>14</v>
      </c>
      <c r="N1341" s="28">
        <v>3.7</v>
      </c>
    </row>
    <row r="1342" spans="1:14" x14ac:dyDescent="0.25">
      <c r="A1342" s="17">
        <v>1341</v>
      </c>
      <c r="B1342" s="18">
        <v>42850</v>
      </c>
      <c r="C1342" s="18">
        <v>43095</v>
      </c>
      <c r="D1342" s="18" t="str">
        <f>IF(Operaciones!$C1342-Operaciones!$B1342&gt;=150,"Demorado","En Tiempo")</f>
        <v>Demorado</v>
      </c>
      <c r="E1342" s="19" t="s">
        <v>21</v>
      </c>
      <c r="F1342" s="19" t="s">
        <v>25</v>
      </c>
      <c r="G1342" s="20">
        <v>129</v>
      </c>
      <c r="H1342" s="19" t="s">
        <v>12</v>
      </c>
      <c r="I1342" s="21">
        <v>39469.519999999997</v>
      </c>
      <c r="J1342" s="21">
        <v>1044173</v>
      </c>
      <c r="K1342" s="21">
        <v>835338.4</v>
      </c>
      <c r="L1342" s="21">
        <v>169365.08</v>
      </c>
      <c r="M1342" s="19" t="s">
        <v>19</v>
      </c>
      <c r="N1342" s="22">
        <v>4</v>
      </c>
    </row>
    <row r="1343" spans="1:14" x14ac:dyDescent="0.25">
      <c r="A1343" s="23">
        <v>1342</v>
      </c>
      <c r="B1343" s="24">
        <v>42850</v>
      </c>
      <c r="C1343" s="24">
        <v>43179</v>
      </c>
      <c r="D1343" s="24" t="str">
        <f>IF(Operaciones!$C1343-Operaciones!$B1343&gt;=150,"Demorado","En Tiempo")</f>
        <v>Demorado</v>
      </c>
      <c r="E1343" s="25" t="s">
        <v>22</v>
      </c>
      <c r="F1343" s="25" t="s">
        <v>27</v>
      </c>
      <c r="G1343" s="26">
        <v>190</v>
      </c>
      <c r="H1343" s="25" t="s">
        <v>12</v>
      </c>
      <c r="I1343" s="27">
        <v>67086.559999999998</v>
      </c>
      <c r="J1343" s="27">
        <v>1735149</v>
      </c>
      <c r="K1343" s="27">
        <v>1388119.2</v>
      </c>
      <c r="L1343" s="27">
        <v>279943.24000000005</v>
      </c>
      <c r="M1343" s="25" t="s">
        <v>14</v>
      </c>
      <c r="N1343" s="28">
        <v>4.8</v>
      </c>
    </row>
    <row r="1344" spans="1:14" x14ac:dyDescent="0.25">
      <c r="A1344" s="17">
        <v>1343</v>
      </c>
      <c r="B1344" s="18">
        <v>42850</v>
      </c>
      <c r="C1344" s="18">
        <v>43122</v>
      </c>
      <c r="D1344" s="18" t="str">
        <f>IF(Operaciones!$C1344-Operaciones!$B1344&gt;=150,"Demorado","En Tiempo")</f>
        <v>Demorado</v>
      </c>
      <c r="E1344" s="19" t="s">
        <v>22</v>
      </c>
      <c r="F1344" s="19" t="s">
        <v>29</v>
      </c>
      <c r="G1344" s="20">
        <v>266</v>
      </c>
      <c r="H1344" s="19" t="s">
        <v>12</v>
      </c>
      <c r="I1344" s="21">
        <v>90481.96</v>
      </c>
      <c r="J1344" s="21">
        <v>2328634</v>
      </c>
      <c r="K1344" s="21">
        <v>1862907.2</v>
      </c>
      <c r="L1344" s="21">
        <v>375244.84</v>
      </c>
      <c r="M1344" s="19" t="s">
        <v>14</v>
      </c>
      <c r="N1344" s="22">
        <v>3.9</v>
      </c>
    </row>
    <row r="1345" spans="1:14" x14ac:dyDescent="0.25">
      <c r="A1345" s="23">
        <v>1344</v>
      </c>
      <c r="B1345" s="24">
        <v>42850</v>
      </c>
      <c r="C1345" s="24">
        <v>42967</v>
      </c>
      <c r="D1345" s="24" t="str">
        <f>IF(Operaciones!$C1345-Operaciones!$B1345&gt;=150,"Demorado","En Tiempo")</f>
        <v>En Tiempo</v>
      </c>
      <c r="E1345" s="25" t="s">
        <v>21</v>
      </c>
      <c r="F1345" s="25" t="s">
        <v>26</v>
      </c>
      <c r="G1345" s="26">
        <v>280</v>
      </c>
      <c r="H1345" s="25" t="s">
        <v>12</v>
      </c>
      <c r="I1345" s="27">
        <v>59304.6</v>
      </c>
      <c r="J1345" s="27">
        <v>1536725</v>
      </c>
      <c r="K1345" s="27">
        <v>1229380</v>
      </c>
      <c r="L1345" s="27">
        <v>248040.4</v>
      </c>
      <c r="M1345" s="25" t="s">
        <v>14</v>
      </c>
      <c r="N1345" s="28">
        <v>3.9</v>
      </c>
    </row>
    <row r="1346" spans="1:14" x14ac:dyDescent="0.25">
      <c r="A1346" s="17">
        <v>1345</v>
      </c>
      <c r="B1346" s="18">
        <v>42850</v>
      </c>
      <c r="C1346" s="18">
        <v>43211</v>
      </c>
      <c r="D1346" s="18" t="str">
        <f>IF(Operaciones!$C1346-Operaciones!$B1346&gt;=150,"Demorado","En Tiempo")</f>
        <v>Demorado</v>
      </c>
      <c r="E1346" s="19" t="s">
        <v>22</v>
      </c>
      <c r="F1346" s="19" t="s">
        <v>29</v>
      </c>
      <c r="G1346" s="20">
        <v>45</v>
      </c>
      <c r="H1346" s="19" t="s">
        <v>11</v>
      </c>
      <c r="I1346" s="21">
        <v>14166.32</v>
      </c>
      <c r="J1346" s="21">
        <v>406643</v>
      </c>
      <c r="K1346" s="21">
        <v>325314.40000000002</v>
      </c>
      <c r="L1346" s="21">
        <v>67162.27999999997</v>
      </c>
      <c r="M1346" s="19" t="s">
        <v>17</v>
      </c>
      <c r="N1346" s="22">
        <v>4</v>
      </c>
    </row>
    <row r="1347" spans="1:14" x14ac:dyDescent="0.25">
      <c r="A1347" s="23">
        <v>1346</v>
      </c>
      <c r="B1347" s="24">
        <v>42850</v>
      </c>
      <c r="C1347" s="24">
        <v>43085</v>
      </c>
      <c r="D1347" s="24" t="str">
        <f>IF(Operaciones!$C1347-Operaciones!$B1347&gt;=150,"Demorado","En Tiempo")</f>
        <v>Demorado</v>
      </c>
      <c r="E1347" s="25" t="s">
        <v>22</v>
      </c>
      <c r="F1347" s="25" t="s">
        <v>29</v>
      </c>
      <c r="G1347" s="26">
        <v>45</v>
      </c>
      <c r="H1347" s="25" t="s">
        <v>11</v>
      </c>
      <c r="I1347" s="27">
        <v>12383</v>
      </c>
      <c r="J1347" s="27">
        <v>370135</v>
      </c>
      <c r="K1347" s="27">
        <v>296108</v>
      </c>
      <c r="L1347" s="27">
        <v>61644</v>
      </c>
      <c r="M1347" s="25" t="s">
        <v>14</v>
      </c>
      <c r="N1347" s="28">
        <v>3.8</v>
      </c>
    </row>
    <row r="1348" spans="1:14" x14ac:dyDescent="0.25">
      <c r="A1348" s="17">
        <v>1347</v>
      </c>
      <c r="B1348" s="18">
        <v>42851</v>
      </c>
      <c r="C1348" s="18">
        <v>43004</v>
      </c>
      <c r="D1348" s="18" t="str">
        <f>IF(Operaciones!$C1348-Operaciones!$B1348&gt;=150,"Demorado","En Tiempo")</f>
        <v>Demorado</v>
      </c>
      <c r="E1348" s="19" t="s">
        <v>23</v>
      </c>
      <c r="F1348" s="19" t="s">
        <v>28</v>
      </c>
      <c r="G1348" s="20">
        <v>110</v>
      </c>
      <c r="H1348" s="19" t="s">
        <v>12</v>
      </c>
      <c r="I1348" s="21">
        <v>37063.599999999999</v>
      </c>
      <c r="J1348" s="21">
        <v>986500</v>
      </c>
      <c r="K1348" s="21">
        <v>789200</v>
      </c>
      <c r="L1348" s="21">
        <v>160236.4</v>
      </c>
      <c r="M1348" s="19" t="s">
        <v>15</v>
      </c>
      <c r="N1348" s="22">
        <v>4.7</v>
      </c>
    </row>
    <row r="1349" spans="1:14" x14ac:dyDescent="0.25">
      <c r="A1349" s="23">
        <v>1348</v>
      </c>
      <c r="B1349" s="24">
        <v>42851</v>
      </c>
      <c r="C1349" s="24">
        <v>43115</v>
      </c>
      <c r="D1349" s="24" t="str">
        <f>IF(Operaciones!$C1349-Operaciones!$B1349&gt;=150,"Demorado","En Tiempo")</f>
        <v>Demorado</v>
      </c>
      <c r="E1349" s="25" t="s">
        <v>21</v>
      </c>
      <c r="F1349" s="25" t="s">
        <v>13</v>
      </c>
      <c r="G1349" s="26">
        <v>194</v>
      </c>
      <c r="H1349" s="25" t="s">
        <v>12</v>
      </c>
      <c r="I1349" s="27">
        <v>73108.160000000003</v>
      </c>
      <c r="J1349" s="27">
        <v>1886489</v>
      </c>
      <c r="K1349" s="27">
        <v>1509191.2</v>
      </c>
      <c r="L1349" s="27">
        <v>304189.64</v>
      </c>
      <c r="M1349" s="25" t="s">
        <v>16</v>
      </c>
      <c r="N1349" s="28">
        <v>4.5999999999999996</v>
      </c>
    </row>
    <row r="1350" spans="1:14" x14ac:dyDescent="0.25">
      <c r="A1350" s="17">
        <v>1349</v>
      </c>
      <c r="B1350" s="18">
        <v>42851</v>
      </c>
      <c r="C1350" s="18">
        <v>43122</v>
      </c>
      <c r="D1350" s="18" t="str">
        <f>IF(Operaciones!$C1350-Operaciones!$B1350&gt;=150,"Demorado","En Tiempo")</f>
        <v>Demorado</v>
      </c>
      <c r="E1350" s="19" t="s">
        <v>22</v>
      </c>
      <c r="F1350" s="19" t="s">
        <v>25</v>
      </c>
      <c r="G1350" s="20">
        <v>95</v>
      </c>
      <c r="H1350" s="19" t="s">
        <v>12</v>
      </c>
      <c r="I1350" s="21">
        <v>35068.160000000003</v>
      </c>
      <c r="J1350" s="21">
        <v>929189</v>
      </c>
      <c r="K1350" s="21">
        <v>743351.2</v>
      </c>
      <c r="L1350" s="21">
        <v>150769.64000000004</v>
      </c>
      <c r="M1350" s="19" t="s">
        <v>16</v>
      </c>
      <c r="N1350" s="22">
        <v>4.0999999999999996</v>
      </c>
    </row>
    <row r="1351" spans="1:14" x14ac:dyDescent="0.25">
      <c r="A1351" s="23">
        <v>1350</v>
      </c>
      <c r="B1351" s="24">
        <v>42851</v>
      </c>
      <c r="C1351" s="24">
        <v>43182</v>
      </c>
      <c r="D1351" s="24" t="str">
        <f>IF(Operaciones!$C1351-Operaciones!$B1351&gt;=150,"Demorado","En Tiempo")</f>
        <v>Demorado</v>
      </c>
      <c r="E1351" s="25" t="s">
        <v>21</v>
      </c>
      <c r="F1351" s="25" t="s">
        <v>13</v>
      </c>
      <c r="G1351" s="26">
        <v>95</v>
      </c>
      <c r="H1351" s="25" t="s">
        <v>11</v>
      </c>
      <c r="I1351" s="27">
        <v>15992.48</v>
      </c>
      <c r="J1351" s="27">
        <v>462197</v>
      </c>
      <c r="K1351" s="27">
        <v>369757.6</v>
      </c>
      <c r="L1351" s="27">
        <v>76446.920000000027</v>
      </c>
      <c r="M1351" s="25" t="s">
        <v>15</v>
      </c>
      <c r="N1351" s="28">
        <v>3.8</v>
      </c>
    </row>
    <row r="1352" spans="1:14" x14ac:dyDescent="0.25">
      <c r="A1352" s="17">
        <v>1351</v>
      </c>
      <c r="B1352" s="18">
        <v>42851</v>
      </c>
      <c r="C1352" s="18">
        <v>42986</v>
      </c>
      <c r="D1352" s="18" t="str">
        <f>IF(Operaciones!$C1352-Operaciones!$B1352&gt;=150,"Demorado","En Tiempo")</f>
        <v>En Tiempo</v>
      </c>
      <c r="E1352" s="19" t="s">
        <v>21</v>
      </c>
      <c r="F1352" s="19" t="s">
        <v>13</v>
      </c>
      <c r="G1352" s="20">
        <v>56</v>
      </c>
      <c r="H1352" s="19" t="s">
        <v>11</v>
      </c>
      <c r="I1352" s="21">
        <v>19174.599999999999</v>
      </c>
      <c r="J1352" s="21">
        <v>541525</v>
      </c>
      <c r="K1352" s="21">
        <v>433220</v>
      </c>
      <c r="L1352" s="21">
        <v>89130.4</v>
      </c>
      <c r="M1352" s="19" t="s">
        <v>14</v>
      </c>
      <c r="N1352" s="22">
        <v>4.5999999999999996</v>
      </c>
    </row>
    <row r="1353" spans="1:14" x14ac:dyDescent="0.25">
      <c r="A1353" s="23">
        <v>1352</v>
      </c>
      <c r="B1353" s="24">
        <v>42852</v>
      </c>
      <c r="C1353" s="24">
        <v>43068</v>
      </c>
      <c r="D1353" s="24" t="str">
        <f>IF(Operaciones!$C1353-Operaciones!$B1353&gt;=150,"Demorado","En Tiempo")</f>
        <v>Demorado</v>
      </c>
      <c r="E1353" s="25" t="s">
        <v>22</v>
      </c>
      <c r="F1353" s="25" t="s">
        <v>27</v>
      </c>
      <c r="G1353" s="26">
        <v>183</v>
      </c>
      <c r="H1353" s="25" t="s">
        <v>12</v>
      </c>
      <c r="I1353" s="27">
        <v>41589.480000000003</v>
      </c>
      <c r="J1353" s="27">
        <v>1101122</v>
      </c>
      <c r="K1353" s="27">
        <v>880897.6</v>
      </c>
      <c r="L1353" s="27">
        <v>178634.92</v>
      </c>
      <c r="M1353" s="25" t="s">
        <v>17</v>
      </c>
      <c r="N1353" s="28">
        <v>4.0999999999999996</v>
      </c>
    </row>
    <row r="1354" spans="1:14" x14ac:dyDescent="0.25">
      <c r="A1354" s="17">
        <v>1353</v>
      </c>
      <c r="B1354" s="18">
        <v>42852</v>
      </c>
      <c r="C1354" s="18">
        <v>43079</v>
      </c>
      <c r="D1354" s="18" t="str">
        <f>IF(Operaciones!$C1354-Operaciones!$B1354&gt;=150,"Demorado","En Tiempo")</f>
        <v>Demorado</v>
      </c>
      <c r="E1354" s="19" t="s">
        <v>23</v>
      </c>
      <c r="F1354" s="19" t="s">
        <v>25</v>
      </c>
      <c r="G1354" s="20">
        <v>262</v>
      </c>
      <c r="H1354" s="19" t="s">
        <v>12</v>
      </c>
      <c r="I1354" s="21">
        <v>67493.039999999994</v>
      </c>
      <c r="J1354" s="21">
        <v>1738986</v>
      </c>
      <c r="K1354" s="21">
        <v>1391188.8</v>
      </c>
      <c r="L1354" s="21">
        <v>280304.15999999997</v>
      </c>
      <c r="M1354" s="19" t="s">
        <v>19</v>
      </c>
      <c r="N1354" s="22">
        <v>4.8</v>
      </c>
    </row>
    <row r="1355" spans="1:14" x14ac:dyDescent="0.25">
      <c r="A1355" s="23">
        <v>1354</v>
      </c>
      <c r="B1355" s="24">
        <v>42853</v>
      </c>
      <c r="C1355" s="24">
        <v>43032</v>
      </c>
      <c r="D1355" s="24" t="str">
        <f>IF(Operaciones!$C1355-Operaciones!$B1355&gt;=150,"Demorado","En Tiempo")</f>
        <v>Demorado</v>
      </c>
      <c r="E1355" s="25" t="s">
        <v>21</v>
      </c>
      <c r="F1355" s="25" t="s">
        <v>26</v>
      </c>
      <c r="G1355" s="26">
        <v>235</v>
      </c>
      <c r="H1355" s="25" t="s">
        <v>12</v>
      </c>
      <c r="I1355" s="27">
        <v>96003.56</v>
      </c>
      <c r="J1355" s="27">
        <v>2454549</v>
      </c>
      <c r="K1355" s="27">
        <v>1963639.2</v>
      </c>
      <c r="L1355" s="27">
        <v>394906.24000000005</v>
      </c>
      <c r="M1355" s="25" t="s">
        <v>17</v>
      </c>
      <c r="N1355" s="28">
        <v>4.3</v>
      </c>
    </row>
    <row r="1356" spans="1:14" x14ac:dyDescent="0.25">
      <c r="A1356" s="17">
        <v>1355</v>
      </c>
      <c r="B1356" s="18">
        <v>42853</v>
      </c>
      <c r="C1356" s="18">
        <v>43214</v>
      </c>
      <c r="D1356" s="18" t="str">
        <f>IF(Operaciones!$C1356-Operaciones!$B1356&gt;=150,"Demorado","En Tiempo")</f>
        <v>Demorado</v>
      </c>
      <c r="E1356" s="19" t="s">
        <v>20</v>
      </c>
      <c r="F1356" s="19" t="s">
        <v>28</v>
      </c>
      <c r="G1356" s="20">
        <v>151</v>
      </c>
      <c r="H1356" s="19" t="s">
        <v>12</v>
      </c>
      <c r="I1356" s="21">
        <v>34328.879999999997</v>
      </c>
      <c r="J1356" s="21">
        <v>922707</v>
      </c>
      <c r="K1356" s="21">
        <v>738165.6</v>
      </c>
      <c r="L1356" s="21">
        <v>150212.52000000002</v>
      </c>
      <c r="M1356" s="19" t="s">
        <v>19</v>
      </c>
      <c r="N1356" s="22">
        <v>4.0999999999999996</v>
      </c>
    </row>
    <row r="1357" spans="1:14" x14ac:dyDescent="0.25">
      <c r="A1357" s="23">
        <v>1356</v>
      </c>
      <c r="B1357" s="24">
        <v>42853</v>
      </c>
      <c r="C1357" s="24">
        <v>43051</v>
      </c>
      <c r="D1357" s="24" t="str">
        <f>IF(Operaciones!$C1357-Operaciones!$B1357&gt;=150,"Demorado","En Tiempo")</f>
        <v>Demorado</v>
      </c>
      <c r="E1357" s="25" t="s">
        <v>20</v>
      </c>
      <c r="F1357" s="25" t="s">
        <v>13</v>
      </c>
      <c r="G1357" s="26">
        <v>154</v>
      </c>
      <c r="H1357" s="25" t="s">
        <v>12</v>
      </c>
      <c r="I1357" s="27">
        <v>55996.32</v>
      </c>
      <c r="J1357" s="27">
        <v>1457793</v>
      </c>
      <c r="K1357" s="27">
        <v>1166234.3999999999</v>
      </c>
      <c r="L1357" s="27">
        <v>235562.28000000009</v>
      </c>
      <c r="M1357" s="25" t="s">
        <v>15</v>
      </c>
      <c r="N1357" s="28">
        <v>4.5999999999999996</v>
      </c>
    </row>
    <row r="1358" spans="1:14" x14ac:dyDescent="0.25">
      <c r="A1358" s="17">
        <v>1357</v>
      </c>
      <c r="B1358" s="18">
        <v>42853</v>
      </c>
      <c r="C1358" s="18">
        <v>43137</v>
      </c>
      <c r="D1358" s="18" t="str">
        <f>IF(Operaciones!$C1358-Operaciones!$B1358&gt;=150,"Demorado","En Tiempo")</f>
        <v>Demorado</v>
      </c>
      <c r="E1358" s="19" t="s">
        <v>21</v>
      </c>
      <c r="F1358" s="19" t="s">
        <v>27</v>
      </c>
      <c r="G1358" s="20">
        <v>281</v>
      </c>
      <c r="H1358" s="19" t="s">
        <v>12</v>
      </c>
      <c r="I1358" s="21">
        <v>72155.8</v>
      </c>
      <c r="J1358" s="21">
        <v>1863905</v>
      </c>
      <c r="K1358" s="21">
        <v>1491124</v>
      </c>
      <c r="L1358" s="21">
        <v>300625.2</v>
      </c>
      <c r="M1358" s="19" t="s">
        <v>19</v>
      </c>
      <c r="N1358" s="22">
        <v>5</v>
      </c>
    </row>
    <row r="1359" spans="1:14" x14ac:dyDescent="0.25">
      <c r="A1359" s="23">
        <v>1358</v>
      </c>
      <c r="B1359" s="24">
        <v>42854</v>
      </c>
      <c r="C1359" s="24">
        <v>43184</v>
      </c>
      <c r="D1359" s="24" t="str">
        <f>IF(Operaciones!$C1359-Operaciones!$B1359&gt;=150,"Demorado","En Tiempo")</f>
        <v>Demorado</v>
      </c>
      <c r="E1359" s="25" t="s">
        <v>21</v>
      </c>
      <c r="F1359" s="25" t="s">
        <v>28</v>
      </c>
      <c r="G1359" s="26">
        <v>269</v>
      </c>
      <c r="H1359" s="25" t="s">
        <v>12</v>
      </c>
      <c r="I1359" s="27">
        <v>98293.759999999995</v>
      </c>
      <c r="J1359" s="27">
        <v>2510979</v>
      </c>
      <c r="K1359" s="27">
        <v>2008783.2</v>
      </c>
      <c r="L1359" s="27">
        <v>403902.04000000004</v>
      </c>
      <c r="M1359" s="25" t="s">
        <v>14</v>
      </c>
      <c r="N1359" s="28">
        <v>3.8</v>
      </c>
    </row>
    <row r="1360" spans="1:14" x14ac:dyDescent="0.25">
      <c r="A1360" s="17">
        <v>1359</v>
      </c>
      <c r="B1360" s="18">
        <v>42854</v>
      </c>
      <c r="C1360" s="18">
        <v>43207</v>
      </c>
      <c r="D1360" s="18" t="str">
        <f>IF(Operaciones!$C1360-Operaciones!$B1360&gt;=150,"Demorado","En Tiempo")</f>
        <v>Demorado</v>
      </c>
      <c r="E1360" s="19" t="s">
        <v>23</v>
      </c>
      <c r="F1360" s="19" t="s">
        <v>28</v>
      </c>
      <c r="G1360" s="20">
        <v>249</v>
      </c>
      <c r="H1360" s="19" t="s">
        <v>12</v>
      </c>
      <c r="I1360" s="21">
        <v>41669.120000000003</v>
      </c>
      <c r="J1360" s="21">
        <v>1095813</v>
      </c>
      <c r="K1360" s="21">
        <v>876650.4</v>
      </c>
      <c r="L1360" s="21">
        <v>177493.47999999998</v>
      </c>
      <c r="M1360" s="19" t="s">
        <v>17</v>
      </c>
      <c r="N1360" s="22">
        <v>3.7</v>
      </c>
    </row>
    <row r="1361" spans="1:14" x14ac:dyDescent="0.25">
      <c r="A1361" s="23">
        <v>1360</v>
      </c>
      <c r="B1361" s="24">
        <v>42854</v>
      </c>
      <c r="C1361" s="24">
        <v>42996</v>
      </c>
      <c r="D1361" s="24" t="str">
        <f>IF(Operaciones!$C1361-Operaciones!$B1361&gt;=150,"Demorado","En Tiempo")</f>
        <v>En Tiempo</v>
      </c>
      <c r="E1361" s="25" t="s">
        <v>21</v>
      </c>
      <c r="F1361" s="25" t="s">
        <v>27</v>
      </c>
      <c r="G1361" s="26">
        <v>190</v>
      </c>
      <c r="H1361" s="25" t="s">
        <v>12</v>
      </c>
      <c r="I1361" s="27">
        <v>46981.2</v>
      </c>
      <c r="J1361" s="27">
        <v>1237965</v>
      </c>
      <c r="K1361" s="27">
        <v>990372</v>
      </c>
      <c r="L1361" s="27">
        <v>200611.8</v>
      </c>
      <c r="M1361" s="25" t="s">
        <v>18</v>
      </c>
      <c r="N1361" s="28">
        <v>4.5999999999999996</v>
      </c>
    </row>
    <row r="1362" spans="1:14" x14ac:dyDescent="0.25">
      <c r="A1362" s="17">
        <v>1361</v>
      </c>
      <c r="B1362" s="18">
        <v>42855</v>
      </c>
      <c r="C1362" s="18">
        <v>43014</v>
      </c>
      <c r="D1362" s="18" t="str">
        <f>IF(Operaciones!$C1362-Operaciones!$B1362&gt;=150,"Demorado","En Tiempo")</f>
        <v>Demorado</v>
      </c>
      <c r="E1362" s="19" t="s">
        <v>22</v>
      </c>
      <c r="F1362" s="19" t="s">
        <v>28</v>
      </c>
      <c r="G1362" s="20">
        <v>181</v>
      </c>
      <c r="H1362" s="19" t="s">
        <v>12</v>
      </c>
      <c r="I1362" s="21">
        <v>46125.48</v>
      </c>
      <c r="J1362" s="21">
        <v>1216097</v>
      </c>
      <c r="K1362" s="21">
        <v>972877.6</v>
      </c>
      <c r="L1362" s="21">
        <v>197093.92</v>
      </c>
      <c r="M1362" s="19" t="s">
        <v>14</v>
      </c>
      <c r="N1362" s="22">
        <v>4.4000000000000004</v>
      </c>
    </row>
    <row r="1363" spans="1:14" x14ac:dyDescent="0.25">
      <c r="A1363" s="23">
        <v>1362</v>
      </c>
      <c r="B1363" s="24">
        <v>42855</v>
      </c>
      <c r="C1363" s="24">
        <v>43202</v>
      </c>
      <c r="D1363" s="24" t="str">
        <f>IF(Operaciones!$C1363-Operaciones!$B1363&gt;=150,"Demorado","En Tiempo")</f>
        <v>Demorado</v>
      </c>
      <c r="E1363" s="25" t="s">
        <v>22</v>
      </c>
      <c r="F1363" s="25" t="s">
        <v>29</v>
      </c>
      <c r="G1363" s="26">
        <v>165</v>
      </c>
      <c r="H1363" s="25" t="s">
        <v>12</v>
      </c>
      <c r="I1363" s="27">
        <v>57014.52</v>
      </c>
      <c r="J1363" s="27">
        <v>1477673</v>
      </c>
      <c r="K1363" s="27">
        <v>1182138.3999999999</v>
      </c>
      <c r="L1363" s="27">
        <v>238520.0800000001</v>
      </c>
      <c r="M1363" s="25" t="s">
        <v>19</v>
      </c>
      <c r="N1363" s="28">
        <v>3.8</v>
      </c>
    </row>
    <row r="1364" spans="1:14" x14ac:dyDescent="0.25">
      <c r="A1364" s="17">
        <v>1363</v>
      </c>
      <c r="B1364" s="18">
        <v>42855</v>
      </c>
      <c r="C1364" s="18">
        <v>43101</v>
      </c>
      <c r="D1364" s="18" t="str">
        <f>IF(Operaciones!$C1364-Operaciones!$B1364&gt;=150,"Demorado","En Tiempo")</f>
        <v>Demorado</v>
      </c>
      <c r="E1364" s="19" t="s">
        <v>20</v>
      </c>
      <c r="F1364" s="19" t="s">
        <v>28</v>
      </c>
      <c r="G1364" s="20">
        <v>150</v>
      </c>
      <c r="H1364" s="19" t="s">
        <v>11</v>
      </c>
      <c r="I1364" s="21">
        <v>28252.16</v>
      </c>
      <c r="J1364" s="21">
        <v>766064</v>
      </c>
      <c r="K1364" s="21">
        <v>612851.19999999995</v>
      </c>
      <c r="L1364" s="21">
        <v>124960.64000000004</v>
      </c>
      <c r="M1364" s="19" t="s">
        <v>16</v>
      </c>
      <c r="N1364" s="22">
        <v>4.2</v>
      </c>
    </row>
    <row r="1365" spans="1:14" x14ac:dyDescent="0.25">
      <c r="A1365" s="23">
        <v>1364</v>
      </c>
      <c r="B1365" s="24">
        <v>42856</v>
      </c>
      <c r="C1365" s="24">
        <v>43144</v>
      </c>
      <c r="D1365" s="24" t="str">
        <f>IF(Operaciones!$C1365-Operaciones!$B1365&gt;=150,"Demorado","En Tiempo")</f>
        <v>Demorado</v>
      </c>
      <c r="E1365" s="25" t="s">
        <v>20</v>
      </c>
      <c r="F1365" s="25" t="s">
        <v>25</v>
      </c>
      <c r="G1365" s="26">
        <v>78</v>
      </c>
      <c r="H1365" s="25" t="s">
        <v>12</v>
      </c>
      <c r="I1365" s="27">
        <v>30523.4</v>
      </c>
      <c r="J1365" s="27">
        <v>819995</v>
      </c>
      <c r="K1365" s="27">
        <v>655996</v>
      </c>
      <c r="L1365" s="27">
        <v>133475.6</v>
      </c>
      <c r="M1365" s="25" t="s">
        <v>16</v>
      </c>
      <c r="N1365" s="28">
        <v>4.9000000000000004</v>
      </c>
    </row>
    <row r="1366" spans="1:14" x14ac:dyDescent="0.25">
      <c r="A1366" s="17">
        <v>1365</v>
      </c>
      <c r="B1366" s="18">
        <v>42856</v>
      </c>
      <c r="C1366" s="18">
        <v>43053</v>
      </c>
      <c r="D1366" s="18" t="str">
        <f>IF(Operaciones!$C1366-Operaciones!$B1366&gt;=150,"Demorado","En Tiempo")</f>
        <v>Demorado</v>
      </c>
      <c r="E1366" s="19" t="s">
        <v>23</v>
      </c>
      <c r="F1366" s="19" t="s">
        <v>27</v>
      </c>
      <c r="G1366" s="20">
        <v>61</v>
      </c>
      <c r="H1366" s="19" t="s">
        <v>11</v>
      </c>
      <c r="I1366" s="21">
        <v>13264.2</v>
      </c>
      <c r="J1366" s="21">
        <v>386640</v>
      </c>
      <c r="K1366" s="21">
        <v>309312</v>
      </c>
      <c r="L1366" s="21">
        <v>64063.8</v>
      </c>
      <c r="M1366" s="19" t="s">
        <v>18</v>
      </c>
      <c r="N1366" s="22">
        <v>4.8</v>
      </c>
    </row>
    <row r="1367" spans="1:14" x14ac:dyDescent="0.25">
      <c r="A1367" s="23">
        <v>1366</v>
      </c>
      <c r="B1367" s="24">
        <v>42856</v>
      </c>
      <c r="C1367" s="24">
        <v>43187</v>
      </c>
      <c r="D1367" s="24" t="str">
        <f>IF(Operaciones!$C1367-Operaciones!$B1367&gt;=150,"Demorado","En Tiempo")</f>
        <v>Demorado</v>
      </c>
      <c r="E1367" s="25" t="s">
        <v>22</v>
      </c>
      <c r="F1367" s="25" t="s">
        <v>26</v>
      </c>
      <c r="G1367" s="26">
        <v>98</v>
      </c>
      <c r="H1367" s="25" t="s">
        <v>12</v>
      </c>
      <c r="I1367" s="27">
        <v>32813.800000000003</v>
      </c>
      <c r="J1367" s="27">
        <v>887205</v>
      </c>
      <c r="K1367" s="27">
        <v>709764</v>
      </c>
      <c r="L1367" s="27">
        <v>144627.20000000001</v>
      </c>
      <c r="M1367" s="25" t="s">
        <v>15</v>
      </c>
      <c r="N1367" s="28">
        <v>5</v>
      </c>
    </row>
    <row r="1368" spans="1:14" x14ac:dyDescent="0.25">
      <c r="A1368" s="17">
        <v>1367</v>
      </c>
      <c r="B1368" s="18">
        <v>42857</v>
      </c>
      <c r="C1368" s="18">
        <v>43126</v>
      </c>
      <c r="D1368" s="18" t="str">
        <f>IF(Operaciones!$C1368-Operaciones!$B1368&gt;=150,"Demorado","En Tiempo")</f>
        <v>Demorado</v>
      </c>
      <c r="E1368" s="19" t="s">
        <v>22</v>
      </c>
      <c r="F1368" s="19" t="s">
        <v>25</v>
      </c>
      <c r="G1368" s="20">
        <v>75</v>
      </c>
      <c r="H1368" s="19" t="s">
        <v>11</v>
      </c>
      <c r="I1368" s="21">
        <v>21838.44</v>
      </c>
      <c r="J1368" s="21">
        <v>603971</v>
      </c>
      <c r="K1368" s="21">
        <v>483176.8</v>
      </c>
      <c r="L1368" s="21">
        <v>98955.760000000009</v>
      </c>
      <c r="M1368" s="19" t="s">
        <v>18</v>
      </c>
      <c r="N1368" s="22">
        <v>4.5</v>
      </c>
    </row>
    <row r="1369" spans="1:14" x14ac:dyDescent="0.25">
      <c r="A1369" s="23">
        <v>1368</v>
      </c>
      <c r="B1369" s="24">
        <v>42857</v>
      </c>
      <c r="C1369" s="24">
        <v>43075</v>
      </c>
      <c r="D1369" s="24" t="str">
        <f>IF(Operaciones!$C1369-Operaciones!$B1369&gt;=150,"Demorado","En Tiempo")</f>
        <v>Demorado</v>
      </c>
      <c r="E1369" s="25" t="s">
        <v>22</v>
      </c>
      <c r="F1369" s="25" t="s">
        <v>27</v>
      </c>
      <c r="G1369" s="26">
        <v>41</v>
      </c>
      <c r="H1369" s="25" t="s">
        <v>11</v>
      </c>
      <c r="I1369" s="27">
        <v>6501.2</v>
      </c>
      <c r="J1369" s="27">
        <v>219590</v>
      </c>
      <c r="K1369" s="27">
        <v>175672</v>
      </c>
      <c r="L1369" s="27">
        <v>37416.800000000003</v>
      </c>
      <c r="M1369" s="25" t="s">
        <v>16</v>
      </c>
      <c r="N1369" s="28">
        <v>3.6</v>
      </c>
    </row>
    <row r="1370" spans="1:14" x14ac:dyDescent="0.25">
      <c r="A1370" s="17">
        <v>1369</v>
      </c>
      <c r="B1370" s="18">
        <v>42857</v>
      </c>
      <c r="C1370" s="18">
        <v>43209</v>
      </c>
      <c r="D1370" s="18" t="str">
        <f>IF(Operaciones!$C1370-Operaciones!$B1370&gt;=150,"Demorado","En Tiempo")</f>
        <v>Demorado</v>
      </c>
      <c r="E1370" s="19" t="s">
        <v>22</v>
      </c>
      <c r="F1370" s="19" t="s">
        <v>13</v>
      </c>
      <c r="G1370" s="20">
        <v>123</v>
      </c>
      <c r="H1370" s="19" t="s">
        <v>12</v>
      </c>
      <c r="I1370" s="21">
        <v>37951.360000000001</v>
      </c>
      <c r="J1370" s="21">
        <v>1012869</v>
      </c>
      <c r="K1370" s="21">
        <v>810295.2</v>
      </c>
      <c r="L1370" s="21">
        <v>164622.44000000006</v>
      </c>
      <c r="M1370" s="19" t="s">
        <v>16</v>
      </c>
      <c r="N1370" s="22">
        <v>4.0999999999999996</v>
      </c>
    </row>
    <row r="1371" spans="1:14" x14ac:dyDescent="0.25">
      <c r="A1371" s="23">
        <v>1370</v>
      </c>
      <c r="B1371" s="24">
        <v>42857</v>
      </c>
      <c r="C1371" s="24">
        <v>43215</v>
      </c>
      <c r="D1371" s="24" t="str">
        <f>IF(Operaciones!$C1371-Operaciones!$B1371&gt;=150,"Demorado","En Tiempo")</f>
        <v>Demorado</v>
      </c>
      <c r="E1371" s="25" t="s">
        <v>22</v>
      </c>
      <c r="F1371" s="25" t="s">
        <v>27</v>
      </c>
      <c r="G1371" s="26">
        <v>233</v>
      </c>
      <c r="H1371" s="25" t="s">
        <v>12</v>
      </c>
      <c r="I1371" s="27">
        <v>49936</v>
      </c>
      <c r="J1371" s="27">
        <v>1307285</v>
      </c>
      <c r="K1371" s="27">
        <v>1045828</v>
      </c>
      <c r="L1371" s="27">
        <v>211521</v>
      </c>
      <c r="M1371" s="25" t="s">
        <v>19</v>
      </c>
      <c r="N1371" s="28">
        <v>4.5999999999999996</v>
      </c>
    </row>
    <row r="1372" spans="1:14" x14ac:dyDescent="0.25">
      <c r="A1372" s="17">
        <v>1371</v>
      </c>
      <c r="B1372" s="18">
        <v>42858</v>
      </c>
      <c r="C1372" s="18">
        <v>43156</v>
      </c>
      <c r="D1372" s="18" t="str">
        <f>IF(Operaciones!$C1372-Operaciones!$B1372&gt;=150,"Demorado","En Tiempo")</f>
        <v>Demorado</v>
      </c>
      <c r="E1372" s="19" t="s">
        <v>20</v>
      </c>
      <c r="F1372" s="19" t="s">
        <v>24</v>
      </c>
      <c r="G1372" s="20">
        <v>74</v>
      </c>
      <c r="H1372" s="19" t="s">
        <v>11</v>
      </c>
      <c r="I1372" s="21">
        <v>15578.08</v>
      </c>
      <c r="J1372" s="21">
        <v>442737</v>
      </c>
      <c r="K1372" s="21">
        <v>354189.6</v>
      </c>
      <c r="L1372" s="21">
        <v>72969.320000000022</v>
      </c>
      <c r="M1372" s="19" t="s">
        <v>18</v>
      </c>
      <c r="N1372" s="22">
        <v>4.2</v>
      </c>
    </row>
    <row r="1373" spans="1:14" x14ac:dyDescent="0.25">
      <c r="A1373" s="23">
        <v>1372</v>
      </c>
      <c r="B1373" s="24">
        <v>42859</v>
      </c>
      <c r="C1373" s="24">
        <v>42979</v>
      </c>
      <c r="D1373" s="24" t="str">
        <f>IF(Operaciones!$C1373-Operaciones!$B1373&gt;=150,"Demorado","En Tiempo")</f>
        <v>En Tiempo</v>
      </c>
      <c r="E1373" s="25" t="s">
        <v>23</v>
      </c>
      <c r="F1373" s="25" t="s">
        <v>24</v>
      </c>
      <c r="G1373" s="26">
        <v>281</v>
      </c>
      <c r="H1373" s="25" t="s">
        <v>12</v>
      </c>
      <c r="I1373" s="27">
        <v>104731.96</v>
      </c>
      <c r="J1373" s="27">
        <v>2670259</v>
      </c>
      <c r="K1373" s="27">
        <v>2136207.2000000002</v>
      </c>
      <c r="L1373" s="27">
        <v>429319.83999999979</v>
      </c>
      <c r="M1373" s="25" t="s">
        <v>14</v>
      </c>
      <c r="N1373" s="28">
        <v>3.8</v>
      </c>
    </row>
    <row r="1374" spans="1:14" x14ac:dyDescent="0.25">
      <c r="A1374" s="17">
        <v>1373</v>
      </c>
      <c r="B1374" s="18">
        <v>42859</v>
      </c>
      <c r="C1374" s="18">
        <v>43154</v>
      </c>
      <c r="D1374" s="18" t="str">
        <f>IF(Operaciones!$C1374-Operaciones!$B1374&gt;=150,"Demorado","En Tiempo")</f>
        <v>Demorado</v>
      </c>
      <c r="E1374" s="19" t="s">
        <v>21</v>
      </c>
      <c r="F1374" s="19" t="s">
        <v>29</v>
      </c>
      <c r="G1374" s="20">
        <v>219</v>
      </c>
      <c r="H1374" s="19" t="s">
        <v>12</v>
      </c>
      <c r="I1374" s="21">
        <v>87410.12</v>
      </c>
      <c r="J1374" s="21">
        <v>2247813</v>
      </c>
      <c r="K1374" s="21">
        <v>1798250.4</v>
      </c>
      <c r="L1374" s="21">
        <v>362152.4800000001</v>
      </c>
      <c r="M1374" s="19" t="s">
        <v>15</v>
      </c>
      <c r="N1374" s="22">
        <v>4.3</v>
      </c>
    </row>
    <row r="1375" spans="1:14" x14ac:dyDescent="0.25">
      <c r="A1375" s="23">
        <v>1374</v>
      </c>
      <c r="B1375" s="24">
        <v>42859</v>
      </c>
      <c r="C1375" s="24">
        <v>43090</v>
      </c>
      <c r="D1375" s="24" t="str">
        <f>IF(Operaciones!$C1375-Operaciones!$B1375&gt;=150,"Demorado","En Tiempo")</f>
        <v>Demorado</v>
      </c>
      <c r="E1375" s="25" t="s">
        <v>22</v>
      </c>
      <c r="F1375" s="25" t="s">
        <v>25</v>
      </c>
      <c r="G1375" s="26">
        <v>207</v>
      </c>
      <c r="H1375" s="25" t="s">
        <v>12</v>
      </c>
      <c r="I1375" s="27">
        <v>50893.4</v>
      </c>
      <c r="J1375" s="27">
        <v>1323695</v>
      </c>
      <c r="K1375" s="27">
        <v>1058956</v>
      </c>
      <c r="L1375" s="27">
        <v>213845.6</v>
      </c>
      <c r="M1375" s="25" t="s">
        <v>16</v>
      </c>
      <c r="N1375" s="28">
        <v>4.9000000000000004</v>
      </c>
    </row>
    <row r="1376" spans="1:14" x14ac:dyDescent="0.25">
      <c r="A1376" s="17">
        <v>1375</v>
      </c>
      <c r="B1376" s="18">
        <v>42859</v>
      </c>
      <c r="C1376" s="18">
        <v>42989</v>
      </c>
      <c r="D1376" s="18" t="str">
        <f>IF(Operaciones!$C1376-Operaciones!$B1376&gt;=150,"Demorado","En Tiempo")</f>
        <v>En Tiempo</v>
      </c>
      <c r="E1376" s="19" t="s">
        <v>21</v>
      </c>
      <c r="F1376" s="19" t="s">
        <v>27</v>
      </c>
      <c r="G1376" s="20">
        <v>170</v>
      </c>
      <c r="H1376" s="19" t="s">
        <v>12</v>
      </c>
      <c r="I1376" s="21">
        <v>53396</v>
      </c>
      <c r="J1376" s="21">
        <v>1400435</v>
      </c>
      <c r="K1376" s="21">
        <v>1120348</v>
      </c>
      <c r="L1376" s="21">
        <v>226691</v>
      </c>
      <c r="M1376" s="19" t="s">
        <v>17</v>
      </c>
      <c r="N1376" s="22">
        <v>3.6</v>
      </c>
    </row>
    <row r="1377" spans="1:14" x14ac:dyDescent="0.25">
      <c r="A1377" s="23">
        <v>1376</v>
      </c>
      <c r="B1377" s="24">
        <v>42859</v>
      </c>
      <c r="C1377" s="24">
        <v>43096</v>
      </c>
      <c r="D1377" s="24" t="str">
        <f>IF(Operaciones!$C1377-Operaciones!$B1377&gt;=150,"Demorado","En Tiempo")</f>
        <v>Demorado</v>
      </c>
      <c r="E1377" s="25" t="s">
        <v>23</v>
      </c>
      <c r="F1377" s="25" t="s">
        <v>27</v>
      </c>
      <c r="G1377" s="26">
        <v>98</v>
      </c>
      <c r="H1377" s="25" t="s">
        <v>11</v>
      </c>
      <c r="I1377" s="27">
        <v>23713.119999999999</v>
      </c>
      <c r="J1377" s="27">
        <v>645613</v>
      </c>
      <c r="K1377" s="27">
        <v>516490.4</v>
      </c>
      <c r="L1377" s="27">
        <v>105409.47999999998</v>
      </c>
      <c r="M1377" s="25" t="s">
        <v>18</v>
      </c>
      <c r="N1377" s="28">
        <v>4.5999999999999996</v>
      </c>
    </row>
    <row r="1378" spans="1:14" x14ac:dyDescent="0.25">
      <c r="A1378" s="17">
        <v>1377</v>
      </c>
      <c r="B1378" s="18">
        <v>42860</v>
      </c>
      <c r="C1378" s="18">
        <v>43014</v>
      </c>
      <c r="D1378" s="18" t="str">
        <f>IF(Operaciones!$C1378-Operaciones!$B1378&gt;=150,"Demorado","En Tiempo")</f>
        <v>Demorado</v>
      </c>
      <c r="E1378" s="19" t="s">
        <v>22</v>
      </c>
      <c r="F1378" s="19" t="s">
        <v>27</v>
      </c>
      <c r="G1378" s="20">
        <v>125</v>
      </c>
      <c r="H1378" s="19" t="s">
        <v>12</v>
      </c>
      <c r="I1378" s="21">
        <v>32277</v>
      </c>
      <c r="J1378" s="21">
        <v>868485</v>
      </c>
      <c r="K1378" s="21">
        <v>694788</v>
      </c>
      <c r="L1378" s="21">
        <v>141420</v>
      </c>
      <c r="M1378" s="19" t="s">
        <v>19</v>
      </c>
      <c r="N1378" s="22">
        <v>4.4000000000000004</v>
      </c>
    </row>
    <row r="1379" spans="1:14" x14ac:dyDescent="0.25">
      <c r="A1379" s="23">
        <v>1378</v>
      </c>
      <c r="B1379" s="24">
        <v>42860</v>
      </c>
      <c r="C1379" s="24">
        <v>42972</v>
      </c>
      <c r="D1379" s="24" t="str">
        <f>IF(Operaciones!$C1379-Operaciones!$B1379&gt;=150,"Demorado","En Tiempo")</f>
        <v>En Tiempo</v>
      </c>
      <c r="E1379" s="25" t="s">
        <v>23</v>
      </c>
      <c r="F1379" s="25" t="s">
        <v>13</v>
      </c>
      <c r="G1379" s="26">
        <v>179</v>
      </c>
      <c r="H1379" s="25" t="s">
        <v>12</v>
      </c>
      <c r="I1379" s="27">
        <v>60833.120000000003</v>
      </c>
      <c r="J1379" s="27">
        <v>1579913</v>
      </c>
      <c r="K1379" s="27">
        <v>1263930.3999999999</v>
      </c>
      <c r="L1379" s="27">
        <v>255149.4800000001</v>
      </c>
      <c r="M1379" s="25" t="s">
        <v>15</v>
      </c>
      <c r="N1379" s="28">
        <v>4.7</v>
      </c>
    </row>
    <row r="1380" spans="1:14" x14ac:dyDescent="0.25">
      <c r="A1380" s="17">
        <v>1379</v>
      </c>
      <c r="B1380" s="18">
        <v>42861</v>
      </c>
      <c r="C1380" s="18">
        <v>42964</v>
      </c>
      <c r="D1380" s="18" t="str">
        <f>IF(Operaciones!$C1380-Operaciones!$B1380&gt;=150,"Demorado","En Tiempo")</f>
        <v>En Tiempo</v>
      </c>
      <c r="E1380" s="19" t="s">
        <v>21</v>
      </c>
      <c r="F1380" s="19" t="s">
        <v>25</v>
      </c>
      <c r="G1380" s="20">
        <v>116</v>
      </c>
      <c r="H1380" s="19" t="s">
        <v>12</v>
      </c>
      <c r="I1380" s="21">
        <v>39602.92</v>
      </c>
      <c r="J1380" s="21">
        <v>1050008</v>
      </c>
      <c r="K1380" s="21">
        <v>840006.4</v>
      </c>
      <c r="L1380" s="21">
        <v>170398.68</v>
      </c>
      <c r="M1380" s="19" t="s">
        <v>16</v>
      </c>
      <c r="N1380" s="22">
        <v>4.3</v>
      </c>
    </row>
    <row r="1381" spans="1:14" x14ac:dyDescent="0.25">
      <c r="A1381" s="23">
        <v>1380</v>
      </c>
      <c r="B1381" s="24">
        <v>42861</v>
      </c>
      <c r="C1381" s="24">
        <v>42960</v>
      </c>
      <c r="D1381" s="24" t="str">
        <f>IF(Operaciones!$C1381-Operaciones!$B1381&gt;=150,"Demorado","En Tiempo")</f>
        <v>En Tiempo</v>
      </c>
      <c r="E1381" s="25" t="s">
        <v>22</v>
      </c>
      <c r="F1381" s="25" t="s">
        <v>27</v>
      </c>
      <c r="G1381" s="26">
        <v>186</v>
      </c>
      <c r="H1381" s="25" t="s">
        <v>12</v>
      </c>
      <c r="I1381" s="27">
        <v>37683.56</v>
      </c>
      <c r="J1381" s="27">
        <v>994949</v>
      </c>
      <c r="K1381" s="27">
        <v>795959.2</v>
      </c>
      <c r="L1381" s="27">
        <v>161306.24000000005</v>
      </c>
      <c r="M1381" s="25" t="s">
        <v>17</v>
      </c>
      <c r="N1381" s="28">
        <v>4.8</v>
      </c>
    </row>
    <row r="1382" spans="1:14" x14ac:dyDescent="0.25">
      <c r="A1382" s="17">
        <v>1381</v>
      </c>
      <c r="B1382" s="18">
        <v>42861</v>
      </c>
      <c r="C1382" s="18">
        <v>43220</v>
      </c>
      <c r="D1382" s="18" t="str">
        <f>IF(Operaciones!$C1382-Operaciones!$B1382&gt;=150,"Demorado","En Tiempo")</f>
        <v>Demorado</v>
      </c>
      <c r="E1382" s="19" t="s">
        <v>20</v>
      </c>
      <c r="F1382" s="19" t="s">
        <v>24</v>
      </c>
      <c r="G1382" s="20">
        <v>90</v>
      </c>
      <c r="H1382" s="19" t="s">
        <v>12</v>
      </c>
      <c r="I1382" s="21">
        <v>35235.480000000003</v>
      </c>
      <c r="J1382" s="21">
        <v>938697</v>
      </c>
      <c r="K1382" s="21">
        <v>750957.6</v>
      </c>
      <c r="L1382" s="21">
        <v>152503.92000000001</v>
      </c>
      <c r="M1382" s="19" t="s">
        <v>17</v>
      </c>
      <c r="N1382" s="22">
        <v>4.5</v>
      </c>
    </row>
    <row r="1383" spans="1:14" x14ac:dyDescent="0.25">
      <c r="A1383" s="23">
        <v>1382</v>
      </c>
      <c r="B1383" s="24">
        <v>42861</v>
      </c>
      <c r="C1383" s="24">
        <v>43173</v>
      </c>
      <c r="D1383" s="24" t="str">
        <f>IF(Operaciones!$C1383-Operaciones!$B1383&gt;=150,"Demorado","En Tiempo")</f>
        <v>Demorado</v>
      </c>
      <c r="E1383" s="25" t="s">
        <v>20</v>
      </c>
      <c r="F1383" s="25" t="s">
        <v>13</v>
      </c>
      <c r="G1383" s="26">
        <v>242</v>
      </c>
      <c r="H1383" s="25" t="s">
        <v>12</v>
      </c>
      <c r="I1383" s="27">
        <v>53236.84</v>
      </c>
      <c r="J1383" s="27">
        <v>1388581</v>
      </c>
      <c r="K1383" s="27">
        <v>1110864.8</v>
      </c>
      <c r="L1383" s="27">
        <v>224479.35999999996</v>
      </c>
      <c r="M1383" s="25" t="s">
        <v>17</v>
      </c>
      <c r="N1383" s="28">
        <v>4.5</v>
      </c>
    </row>
    <row r="1384" spans="1:14" x14ac:dyDescent="0.25">
      <c r="A1384" s="17">
        <v>1383</v>
      </c>
      <c r="B1384" s="18">
        <v>42861</v>
      </c>
      <c r="C1384" s="18">
        <v>43158</v>
      </c>
      <c r="D1384" s="18" t="str">
        <f>IF(Operaciones!$C1384-Operaciones!$B1384&gt;=150,"Demorado","En Tiempo")</f>
        <v>Demorado</v>
      </c>
      <c r="E1384" s="19" t="s">
        <v>21</v>
      </c>
      <c r="F1384" s="19" t="s">
        <v>27</v>
      </c>
      <c r="G1384" s="20">
        <v>161</v>
      </c>
      <c r="H1384" s="19" t="s">
        <v>12</v>
      </c>
      <c r="I1384" s="21">
        <v>31470.720000000001</v>
      </c>
      <c r="J1384" s="21">
        <v>851278</v>
      </c>
      <c r="K1384" s="21">
        <v>681022.4</v>
      </c>
      <c r="L1384" s="21">
        <v>138784.87999999998</v>
      </c>
      <c r="M1384" s="19" t="s">
        <v>19</v>
      </c>
      <c r="N1384" s="22">
        <v>4.3</v>
      </c>
    </row>
    <row r="1385" spans="1:14" x14ac:dyDescent="0.25">
      <c r="A1385" s="23">
        <v>1384</v>
      </c>
      <c r="B1385" s="24">
        <v>42862</v>
      </c>
      <c r="C1385" s="24">
        <v>43211</v>
      </c>
      <c r="D1385" s="24" t="str">
        <f>IF(Operaciones!$C1385-Operaciones!$B1385&gt;=150,"Demorado","En Tiempo")</f>
        <v>Demorado</v>
      </c>
      <c r="E1385" s="25" t="s">
        <v>22</v>
      </c>
      <c r="F1385" s="25" t="s">
        <v>28</v>
      </c>
      <c r="G1385" s="26">
        <v>98</v>
      </c>
      <c r="H1385" s="25" t="s">
        <v>11</v>
      </c>
      <c r="I1385" s="27">
        <v>24306.32</v>
      </c>
      <c r="J1385" s="27">
        <v>671068</v>
      </c>
      <c r="K1385" s="27">
        <v>536854.4</v>
      </c>
      <c r="L1385" s="27">
        <v>109907.27999999997</v>
      </c>
      <c r="M1385" s="25" t="s">
        <v>18</v>
      </c>
      <c r="N1385" s="28">
        <v>3.9</v>
      </c>
    </row>
    <row r="1386" spans="1:14" x14ac:dyDescent="0.25">
      <c r="A1386" s="17">
        <v>1385</v>
      </c>
      <c r="B1386" s="18">
        <v>42863</v>
      </c>
      <c r="C1386" s="18">
        <v>43064</v>
      </c>
      <c r="D1386" s="18" t="str">
        <f>IF(Operaciones!$C1386-Operaciones!$B1386&gt;=150,"Demorado","En Tiempo")</f>
        <v>Demorado</v>
      </c>
      <c r="E1386" s="19" t="s">
        <v>22</v>
      </c>
      <c r="F1386" s="19" t="s">
        <v>28</v>
      </c>
      <c r="G1386" s="20">
        <v>254</v>
      </c>
      <c r="H1386" s="19" t="s">
        <v>12</v>
      </c>
      <c r="I1386" s="21">
        <v>81802.559999999998</v>
      </c>
      <c r="J1386" s="21">
        <v>2102549</v>
      </c>
      <c r="K1386" s="21">
        <v>1682039.2</v>
      </c>
      <c r="L1386" s="21">
        <v>338707.24000000005</v>
      </c>
      <c r="M1386" s="19" t="s">
        <v>18</v>
      </c>
      <c r="N1386" s="22">
        <v>3.8</v>
      </c>
    </row>
    <row r="1387" spans="1:14" x14ac:dyDescent="0.25">
      <c r="A1387" s="23">
        <v>1386</v>
      </c>
      <c r="B1387" s="24">
        <v>42863</v>
      </c>
      <c r="C1387" s="24">
        <v>43103</v>
      </c>
      <c r="D1387" s="24" t="str">
        <f>IF(Operaciones!$C1387-Operaciones!$B1387&gt;=150,"Demorado","En Tiempo")</f>
        <v>Demorado</v>
      </c>
      <c r="E1387" s="25" t="s">
        <v>23</v>
      </c>
      <c r="F1387" s="25" t="s">
        <v>25</v>
      </c>
      <c r="G1387" s="26">
        <v>238</v>
      </c>
      <c r="H1387" s="25" t="s">
        <v>12</v>
      </c>
      <c r="I1387" s="27">
        <v>48961</v>
      </c>
      <c r="J1387" s="27">
        <v>1281085</v>
      </c>
      <c r="K1387" s="27">
        <v>1024868</v>
      </c>
      <c r="L1387" s="27">
        <v>207256</v>
      </c>
      <c r="M1387" s="25" t="s">
        <v>19</v>
      </c>
      <c r="N1387" s="28">
        <v>4.4000000000000004</v>
      </c>
    </row>
    <row r="1388" spans="1:14" x14ac:dyDescent="0.25">
      <c r="A1388" s="17">
        <v>1387</v>
      </c>
      <c r="B1388" s="18">
        <v>42863</v>
      </c>
      <c r="C1388" s="18">
        <v>43094</v>
      </c>
      <c r="D1388" s="18" t="str">
        <f>IF(Operaciones!$C1388-Operaciones!$B1388&gt;=150,"Demorado","En Tiempo")</f>
        <v>Demorado</v>
      </c>
      <c r="E1388" s="19" t="s">
        <v>23</v>
      </c>
      <c r="F1388" s="19" t="s">
        <v>29</v>
      </c>
      <c r="G1388" s="20">
        <v>136</v>
      </c>
      <c r="H1388" s="19" t="s">
        <v>12</v>
      </c>
      <c r="I1388" s="21">
        <v>32795.199999999997</v>
      </c>
      <c r="J1388" s="21">
        <v>879665</v>
      </c>
      <c r="K1388" s="21">
        <v>703732</v>
      </c>
      <c r="L1388" s="21">
        <v>143137.79999999999</v>
      </c>
      <c r="M1388" s="19" t="s">
        <v>14</v>
      </c>
      <c r="N1388" s="22">
        <v>4.7</v>
      </c>
    </row>
    <row r="1389" spans="1:14" x14ac:dyDescent="0.25">
      <c r="A1389" s="23">
        <v>1388</v>
      </c>
      <c r="B1389" s="24">
        <v>42863</v>
      </c>
      <c r="C1389" s="24">
        <v>43041</v>
      </c>
      <c r="D1389" s="24" t="str">
        <f>IF(Operaciones!$C1389-Operaciones!$B1389&gt;=150,"Demorado","En Tiempo")</f>
        <v>Demorado</v>
      </c>
      <c r="E1389" s="25" t="s">
        <v>21</v>
      </c>
      <c r="F1389" s="25" t="s">
        <v>29</v>
      </c>
      <c r="G1389" s="26">
        <v>264</v>
      </c>
      <c r="H1389" s="25" t="s">
        <v>12</v>
      </c>
      <c r="I1389" s="27">
        <v>90463.8</v>
      </c>
      <c r="J1389" s="27">
        <v>2325005</v>
      </c>
      <c r="K1389" s="27">
        <v>1860004</v>
      </c>
      <c r="L1389" s="27">
        <v>374537.2</v>
      </c>
      <c r="M1389" s="25" t="s">
        <v>16</v>
      </c>
      <c r="N1389" s="28">
        <v>4.9000000000000004</v>
      </c>
    </row>
    <row r="1390" spans="1:14" x14ac:dyDescent="0.25">
      <c r="A1390" s="17">
        <v>1389</v>
      </c>
      <c r="B1390" s="18">
        <v>42863</v>
      </c>
      <c r="C1390" s="18">
        <v>43185</v>
      </c>
      <c r="D1390" s="18" t="str">
        <f>IF(Operaciones!$C1390-Operaciones!$B1390&gt;=150,"Demorado","En Tiempo")</f>
        <v>Demorado</v>
      </c>
      <c r="E1390" s="19" t="s">
        <v>22</v>
      </c>
      <c r="F1390" s="19" t="s">
        <v>25</v>
      </c>
      <c r="G1390" s="20">
        <v>198</v>
      </c>
      <c r="H1390" s="19" t="s">
        <v>12</v>
      </c>
      <c r="I1390" s="21">
        <v>75022.880000000005</v>
      </c>
      <c r="J1390" s="21">
        <v>1929257</v>
      </c>
      <c r="K1390" s="21">
        <v>1543405.6</v>
      </c>
      <c r="L1390" s="21">
        <v>310828.5199999999</v>
      </c>
      <c r="M1390" s="19" t="s">
        <v>18</v>
      </c>
      <c r="N1390" s="22">
        <v>4.8</v>
      </c>
    </row>
    <row r="1391" spans="1:14" x14ac:dyDescent="0.25">
      <c r="A1391" s="23">
        <v>1390</v>
      </c>
      <c r="B1391" s="24">
        <v>42864</v>
      </c>
      <c r="C1391" s="24">
        <v>43174</v>
      </c>
      <c r="D1391" s="24" t="str">
        <f>IF(Operaciones!$C1391-Operaciones!$B1391&gt;=150,"Demorado","En Tiempo")</f>
        <v>Demorado</v>
      </c>
      <c r="E1391" s="25" t="s">
        <v>23</v>
      </c>
      <c r="F1391" s="25" t="s">
        <v>28</v>
      </c>
      <c r="G1391" s="26">
        <v>108</v>
      </c>
      <c r="H1391" s="25" t="s">
        <v>12</v>
      </c>
      <c r="I1391" s="27">
        <v>36270.639999999999</v>
      </c>
      <c r="J1391" s="27">
        <v>961226</v>
      </c>
      <c r="K1391" s="27">
        <v>768980.8</v>
      </c>
      <c r="L1391" s="27">
        <v>155974.55999999994</v>
      </c>
      <c r="M1391" s="25" t="s">
        <v>14</v>
      </c>
      <c r="N1391" s="28">
        <v>4.3</v>
      </c>
    </row>
    <row r="1392" spans="1:14" x14ac:dyDescent="0.25">
      <c r="A1392" s="17">
        <v>1391</v>
      </c>
      <c r="B1392" s="18">
        <v>42864</v>
      </c>
      <c r="C1392" s="18">
        <v>43193</v>
      </c>
      <c r="D1392" s="18" t="str">
        <f>IF(Operaciones!$C1392-Operaciones!$B1392&gt;=150,"Demorado","En Tiempo")</f>
        <v>Demorado</v>
      </c>
      <c r="E1392" s="19" t="s">
        <v>21</v>
      </c>
      <c r="F1392" s="19" t="s">
        <v>24</v>
      </c>
      <c r="G1392" s="20">
        <v>157</v>
      </c>
      <c r="H1392" s="19" t="s">
        <v>12</v>
      </c>
      <c r="I1392" s="21">
        <v>31431.599999999999</v>
      </c>
      <c r="J1392" s="21">
        <v>841125</v>
      </c>
      <c r="K1392" s="21">
        <v>672900</v>
      </c>
      <c r="L1392" s="21">
        <v>136793.4</v>
      </c>
      <c r="M1392" s="19" t="s">
        <v>14</v>
      </c>
      <c r="N1392" s="22">
        <v>3.8</v>
      </c>
    </row>
    <row r="1393" spans="1:14" x14ac:dyDescent="0.25">
      <c r="A1393" s="23">
        <v>1392</v>
      </c>
      <c r="B1393" s="24">
        <v>42864</v>
      </c>
      <c r="C1393" s="24">
        <v>43074</v>
      </c>
      <c r="D1393" s="24" t="str">
        <f>IF(Operaciones!$C1393-Operaciones!$B1393&gt;=150,"Demorado","En Tiempo")</f>
        <v>Demorado</v>
      </c>
      <c r="E1393" s="25" t="s">
        <v>21</v>
      </c>
      <c r="F1393" s="25" t="s">
        <v>26</v>
      </c>
      <c r="G1393" s="26">
        <v>229</v>
      </c>
      <c r="H1393" s="25" t="s">
        <v>12</v>
      </c>
      <c r="I1393" s="27">
        <v>41106</v>
      </c>
      <c r="J1393" s="27">
        <v>1083410</v>
      </c>
      <c r="K1393" s="27">
        <v>866728</v>
      </c>
      <c r="L1393" s="27">
        <v>175576</v>
      </c>
      <c r="M1393" s="25" t="s">
        <v>14</v>
      </c>
      <c r="N1393" s="28">
        <v>5</v>
      </c>
    </row>
    <row r="1394" spans="1:14" x14ac:dyDescent="0.25">
      <c r="A1394" s="17">
        <v>1393</v>
      </c>
      <c r="B1394" s="18">
        <v>42864</v>
      </c>
      <c r="C1394" s="18">
        <v>43041</v>
      </c>
      <c r="D1394" s="18" t="str">
        <f>IF(Operaciones!$C1394-Operaciones!$B1394&gt;=150,"Demorado","En Tiempo")</f>
        <v>Demorado</v>
      </c>
      <c r="E1394" s="19" t="s">
        <v>20</v>
      </c>
      <c r="F1394" s="19" t="s">
        <v>13</v>
      </c>
      <c r="G1394" s="20">
        <v>41</v>
      </c>
      <c r="H1394" s="19" t="s">
        <v>11</v>
      </c>
      <c r="I1394" s="21">
        <v>11392.24</v>
      </c>
      <c r="J1394" s="21">
        <v>342241</v>
      </c>
      <c r="K1394" s="21">
        <v>273792.8</v>
      </c>
      <c r="L1394" s="21">
        <v>57055.960000000014</v>
      </c>
      <c r="M1394" s="19" t="s">
        <v>14</v>
      </c>
      <c r="N1394" s="22">
        <v>4</v>
      </c>
    </row>
    <row r="1395" spans="1:14" x14ac:dyDescent="0.25">
      <c r="A1395" s="23">
        <v>1394</v>
      </c>
      <c r="B1395" s="24">
        <v>42864</v>
      </c>
      <c r="C1395" s="24">
        <v>43163</v>
      </c>
      <c r="D1395" s="24" t="str">
        <f>IF(Operaciones!$C1395-Operaciones!$B1395&gt;=150,"Demorado","En Tiempo")</f>
        <v>Demorado</v>
      </c>
      <c r="E1395" s="25" t="s">
        <v>20</v>
      </c>
      <c r="F1395" s="25" t="s">
        <v>28</v>
      </c>
      <c r="G1395" s="26">
        <v>249</v>
      </c>
      <c r="H1395" s="25" t="s">
        <v>12</v>
      </c>
      <c r="I1395" s="27">
        <v>79568.36</v>
      </c>
      <c r="J1395" s="27">
        <v>2048419</v>
      </c>
      <c r="K1395" s="27">
        <v>1638735.2</v>
      </c>
      <c r="L1395" s="27">
        <v>330115.44000000006</v>
      </c>
      <c r="M1395" s="25" t="s">
        <v>17</v>
      </c>
      <c r="N1395" s="28">
        <v>4.8</v>
      </c>
    </row>
    <row r="1396" spans="1:14" x14ac:dyDescent="0.25">
      <c r="A1396" s="17">
        <v>1395</v>
      </c>
      <c r="B1396" s="18">
        <v>42865</v>
      </c>
      <c r="C1396" s="18">
        <v>42999</v>
      </c>
      <c r="D1396" s="18" t="str">
        <f>IF(Operaciones!$C1396-Operaciones!$B1396&gt;=150,"Demorado","En Tiempo")</f>
        <v>En Tiempo</v>
      </c>
      <c r="E1396" s="19" t="s">
        <v>20</v>
      </c>
      <c r="F1396" s="19" t="s">
        <v>28</v>
      </c>
      <c r="G1396" s="20">
        <v>247</v>
      </c>
      <c r="H1396" s="19" t="s">
        <v>12</v>
      </c>
      <c r="I1396" s="21">
        <v>75995.56</v>
      </c>
      <c r="J1396" s="21">
        <v>1959749</v>
      </c>
      <c r="K1396" s="21">
        <v>1567799.2</v>
      </c>
      <c r="L1396" s="21">
        <v>315954.24000000005</v>
      </c>
      <c r="M1396" s="19" t="s">
        <v>14</v>
      </c>
      <c r="N1396" s="22">
        <v>4.0999999999999996</v>
      </c>
    </row>
    <row r="1397" spans="1:14" x14ac:dyDescent="0.25">
      <c r="A1397" s="23">
        <v>1396</v>
      </c>
      <c r="B1397" s="24">
        <v>42865</v>
      </c>
      <c r="C1397" s="24">
        <v>43220</v>
      </c>
      <c r="D1397" s="24" t="str">
        <f>IF(Operaciones!$C1397-Operaciones!$B1397&gt;=150,"Demorado","En Tiempo")</f>
        <v>Demorado</v>
      </c>
      <c r="E1397" s="25" t="s">
        <v>20</v>
      </c>
      <c r="F1397" s="25" t="s">
        <v>27</v>
      </c>
      <c r="G1397" s="26">
        <v>286</v>
      </c>
      <c r="H1397" s="25" t="s">
        <v>12</v>
      </c>
      <c r="I1397" s="27">
        <v>46365.08</v>
      </c>
      <c r="J1397" s="27">
        <v>1213537</v>
      </c>
      <c r="K1397" s="27">
        <v>970829.6</v>
      </c>
      <c r="L1397" s="27">
        <v>196342.32</v>
      </c>
      <c r="M1397" s="25" t="s">
        <v>17</v>
      </c>
      <c r="N1397" s="28">
        <v>4.7</v>
      </c>
    </row>
    <row r="1398" spans="1:14" x14ac:dyDescent="0.25">
      <c r="A1398" s="17">
        <v>1397</v>
      </c>
      <c r="B1398" s="18">
        <v>42865</v>
      </c>
      <c r="C1398" s="18">
        <v>42959</v>
      </c>
      <c r="D1398" s="18" t="str">
        <f>IF(Operaciones!$C1398-Operaciones!$B1398&gt;=150,"Demorado","En Tiempo")</f>
        <v>En Tiempo</v>
      </c>
      <c r="E1398" s="19" t="s">
        <v>20</v>
      </c>
      <c r="F1398" s="19" t="s">
        <v>27</v>
      </c>
      <c r="G1398" s="20">
        <v>217</v>
      </c>
      <c r="H1398" s="19" t="s">
        <v>12</v>
      </c>
      <c r="I1398" s="21">
        <v>64340.68</v>
      </c>
      <c r="J1398" s="21">
        <v>1659702</v>
      </c>
      <c r="K1398" s="21">
        <v>1327761.6000000001</v>
      </c>
      <c r="L1398" s="21">
        <v>267599.71999999991</v>
      </c>
      <c r="M1398" s="19" t="s">
        <v>19</v>
      </c>
      <c r="N1398" s="22">
        <v>3.9</v>
      </c>
    </row>
    <row r="1399" spans="1:14" x14ac:dyDescent="0.25">
      <c r="A1399" s="23">
        <v>1398</v>
      </c>
      <c r="B1399" s="24">
        <v>42865</v>
      </c>
      <c r="C1399" s="24">
        <v>43199</v>
      </c>
      <c r="D1399" s="24" t="str">
        <f>IF(Operaciones!$C1399-Operaciones!$B1399&gt;=150,"Demorado","En Tiempo")</f>
        <v>Demorado</v>
      </c>
      <c r="E1399" s="25" t="s">
        <v>23</v>
      </c>
      <c r="F1399" s="25" t="s">
        <v>13</v>
      </c>
      <c r="G1399" s="26">
        <v>103</v>
      </c>
      <c r="H1399" s="25" t="s">
        <v>12</v>
      </c>
      <c r="I1399" s="27">
        <v>35038.559999999998</v>
      </c>
      <c r="J1399" s="27">
        <v>935499</v>
      </c>
      <c r="K1399" s="27">
        <v>748399.2</v>
      </c>
      <c r="L1399" s="27">
        <v>152061.24000000005</v>
      </c>
      <c r="M1399" s="25" t="s">
        <v>18</v>
      </c>
      <c r="N1399" s="28">
        <v>4.3</v>
      </c>
    </row>
    <row r="1400" spans="1:14" x14ac:dyDescent="0.25">
      <c r="A1400" s="17">
        <v>1399</v>
      </c>
      <c r="B1400" s="18">
        <v>42866</v>
      </c>
      <c r="C1400" s="18">
        <v>43073</v>
      </c>
      <c r="D1400" s="18" t="str">
        <f>IF(Operaciones!$C1400-Operaciones!$B1400&gt;=150,"Demorado","En Tiempo")</f>
        <v>Demorado</v>
      </c>
      <c r="E1400" s="19" t="s">
        <v>23</v>
      </c>
      <c r="F1400" s="19" t="s">
        <v>27</v>
      </c>
      <c r="G1400" s="20">
        <v>162</v>
      </c>
      <c r="H1400" s="19" t="s">
        <v>12</v>
      </c>
      <c r="I1400" s="21">
        <v>31277.72</v>
      </c>
      <c r="J1400" s="21">
        <v>841253</v>
      </c>
      <c r="K1400" s="21">
        <v>673002.4</v>
      </c>
      <c r="L1400" s="21">
        <v>136972.87999999998</v>
      </c>
      <c r="M1400" s="19" t="s">
        <v>18</v>
      </c>
      <c r="N1400" s="22">
        <v>4.0999999999999996</v>
      </c>
    </row>
    <row r="1401" spans="1:14" x14ac:dyDescent="0.25">
      <c r="A1401" s="23">
        <v>1400</v>
      </c>
      <c r="B1401" s="24">
        <v>42868</v>
      </c>
      <c r="C1401" s="24">
        <v>43049</v>
      </c>
      <c r="D1401" s="24" t="str">
        <f>IF(Operaciones!$C1401-Operaciones!$B1401&gt;=150,"Demorado","En Tiempo")</f>
        <v>Demorado</v>
      </c>
      <c r="E1401" s="25" t="s">
        <v>22</v>
      </c>
      <c r="F1401" s="25" t="s">
        <v>27</v>
      </c>
      <c r="G1401" s="26">
        <v>187</v>
      </c>
      <c r="H1401" s="25" t="s">
        <v>12</v>
      </c>
      <c r="I1401" s="27">
        <v>65633</v>
      </c>
      <c r="J1401" s="27">
        <v>1706585</v>
      </c>
      <c r="K1401" s="27">
        <v>1365268</v>
      </c>
      <c r="L1401" s="27">
        <v>275684</v>
      </c>
      <c r="M1401" s="25" t="s">
        <v>18</v>
      </c>
      <c r="N1401" s="28">
        <v>4.4000000000000004</v>
      </c>
    </row>
    <row r="1402" spans="1:14" x14ac:dyDescent="0.25">
      <c r="A1402" s="17">
        <v>1401</v>
      </c>
      <c r="B1402" s="18">
        <v>42868</v>
      </c>
      <c r="C1402" s="18">
        <v>43203</v>
      </c>
      <c r="D1402" s="18" t="str">
        <f>IF(Operaciones!$C1402-Operaciones!$B1402&gt;=150,"Demorado","En Tiempo")</f>
        <v>Demorado</v>
      </c>
      <c r="E1402" s="19" t="s">
        <v>22</v>
      </c>
      <c r="F1402" s="19" t="s">
        <v>26</v>
      </c>
      <c r="G1402" s="20">
        <v>275</v>
      </c>
      <c r="H1402" s="19" t="s">
        <v>12</v>
      </c>
      <c r="I1402" s="21">
        <v>92964</v>
      </c>
      <c r="J1402" s="21">
        <v>2385685</v>
      </c>
      <c r="K1402" s="21">
        <v>1908548</v>
      </c>
      <c r="L1402" s="21">
        <v>384173</v>
      </c>
      <c r="M1402" s="19" t="s">
        <v>15</v>
      </c>
      <c r="N1402" s="22">
        <v>4.0999999999999996</v>
      </c>
    </row>
    <row r="1403" spans="1:14" x14ac:dyDescent="0.25">
      <c r="A1403" s="23">
        <v>1402</v>
      </c>
      <c r="B1403" s="24">
        <v>42868</v>
      </c>
      <c r="C1403" s="24">
        <v>43159</v>
      </c>
      <c r="D1403" s="24" t="str">
        <f>IF(Operaciones!$C1403-Operaciones!$B1403&gt;=150,"Demorado","En Tiempo")</f>
        <v>Demorado</v>
      </c>
      <c r="E1403" s="25" t="s">
        <v>20</v>
      </c>
      <c r="F1403" s="25" t="s">
        <v>13</v>
      </c>
      <c r="G1403" s="26">
        <v>151</v>
      </c>
      <c r="H1403" s="25" t="s">
        <v>12</v>
      </c>
      <c r="I1403" s="27">
        <v>44471</v>
      </c>
      <c r="J1403" s="27">
        <v>1169535</v>
      </c>
      <c r="K1403" s="27">
        <v>935628</v>
      </c>
      <c r="L1403" s="27">
        <v>189436</v>
      </c>
      <c r="M1403" s="25" t="s">
        <v>15</v>
      </c>
      <c r="N1403" s="28">
        <v>4.0999999999999996</v>
      </c>
    </row>
    <row r="1404" spans="1:14" x14ac:dyDescent="0.25">
      <c r="A1404" s="17">
        <v>1403</v>
      </c>
      <c r="B1404" s="18">
        <v>42869</v>
      </c>
      <c r="C1404" s="18">
        <v>42998</v>
      </c>
      <c r="D1404" s="18" t="str">
        <f>IF(Operaciones!$C1404-Operaciones!$B1404&gt;=150,"Demorado","En Tiempo")</f>
        <v>En Tiempo</v>
      </c>
      <c r="E1404" s="19" t="s">
        <v>20</v>
      </c>
      <c r="F1404" s="19" t="s">
        <v>24</v>
      </c>
      <c r="G1404" s="20">
        <v>250</v>
      </c>
      <c r="H1404" s="19" t="s">
        <v>12</v>
      </c>
      <c r="I1404" s="21">
        <v>95713.88</v>
      </c>
      <c r="J1404" s="21">
        <v>2454057</v>
      </c>
      <c r="K1404" s="21">
        <v>1963245.6</v>
      </c>
      <c r="L1404" s="21">
        <v>395097.5199999999</v>
      </c>
      <c r="M1404" s="19" t="s">
        <v>18</v>
      </c>
      <c r="N1404" s="22">
        <v>3.6</v>
      </c>
    </row>
    <row r="1405" spans="1:14" x14ac:dyDescent="0.25">
      <c r="A1405" s="23">
        <v>1404</v>
      </c>
      <c r="B1405" s="24">
        <v>42870</v>
      </c>
      <c r="C1405" s="24">
        <v>42992</v>
      </c>
      <c r="D1405" s="24" t="str">
        <f>IF(Operaciones!$C1405-Operaciones!$B1405&gt;=150,"Demorado","En Tiempo")</f>
        <v>En Tiempo</v>
      </c>
      <c r="E1405" s="25" t="s">
        <v>20</v>
      </c>
      <c r="F1405" s="25" t="s">
        <v>29</v>
      </c>
      <c r="G1405" s="26">
        <v>184</v>
      </c>
      <c r="H1405" s="25" t="s">
        <v>12</v>
      </c>
      <c r="I1405" s="27">
        <v>57425.120000000003</v>
      </c>
      <c r="J1405" s="27">
        <v>1489913</v>
      </c>
      <c r="K1405" s="27">
        <v>1191930.3999999999</v>
      </c>
      <c r="L1405" s="27">
        <v>240557.4800000001</v>
      </c>
      <c r="M1405" s="25" t="s">
        <v>16</v>
      </c>
      <c r="N1405" s="28">
        <v>4.2</v>
      </c>
    </row>
    <row r="1406" spans="1:14" x14ac:dyDescent="0.25">
      <c r="A1406" s="17">
        <v>1405</v>
      </c>
      <c r="B1406" s="18">
        <v>42870</v>
      </c>
      <c r="C1406" s="18">
        <v>43077</v>
      </c>
      <c r="D1406" s="18" t="str">
        <f>IF(Operaciones!$C1406-Operaciones!$B1406&gt;=150,"Demorado","En Tiempo")</f>
        <v>Demorado</v>
      </c>
      <c r="E1406" s="19" t="s">
        <v>22</v>
      </c>
      <c r="F1406" s="19" t="s">
        <v>29</v>
      </c>
      <c r="G1406" s="20">
        <v>67</v>
      </c>
      <c r="H1406" s="19" t="s">
        <v>11</v>
      </c>
      <c r="I1406" s="21">
        <v>18793.64</v>
      </c>
      <c r="J1406" s="21">
        <v>529651</v>
      </c>
      <c r="K1406" s="21">
        <v>423720.8</v>
      </c>
      <c r="L1406" s="21">
        <v>87136.560000000012</v>
      </c>
      <c r="M1406" s="19" t="s">
        <v>16</v>
      </c>
      <c r="N1406" s="22">
        <v>4.5999999999999996</v>
      </c>
    </row>
    <row r="1407" spans="1:14" x14ac:dyDescent="0.25">
      <c r="A1407" s="23">
        <v>1406</v>
      </c>
      <c r="B1407" s="24">
        <v>42870</v>
      </c>
      <c r="C1407" s="24">
        <v>43036</v>
      </c>
      <c r="D1407" s="24" t="str">
        <f>IF(Operaciones!$C1407-Operaciones!$B1407&gt;=150,"Demorado","En Tiempo")</f>
        <v>Demorado</v>
      </c>
      <c r="E1407" s="25" t="s">
        <v>20</v>
      </c>
      <c r="F1407" s="25" t="s">
        <v>29</v>
      </c>
      <c r="G1407" s="26">
        <v>157</v>
      </c>
      <c r="H1407" s="25" t="s">
        <v>12</v>
      </c>
      <c r="I1407" s="27">
        <v>60590.879999999997</v>
      </c>
      <c r="J1407" s="27">
        <v>1567707</v>
      </c>
      <c r="K1407" s="27">
        <v>1254165.6000000001</v>
      </c>
      <c r="L1407" s="27">
        <v>252950.5199999999</v>
      </c>
      <c r="M1407" s="25" t="s">
        <v>16</v>
      </c>
      <c r="N1407" s="28">
        <v>3.7</v>
      </c>
    </row>
    <row r="1408" spans="1:14" x14ac:dyDescent="0.25">
      <c r="A1408" s="17">
        <v>1407</v>
      </c>
      <c r="B1408" s="18">
        <v>42871</v>
      </c>
      <c r="C1408" s="18">
        <v>43075</v>
      </c>
      <c r="D1408" s="18" t="str">
        <f>IF(Operaciones!$C1408-Operaciones!$B1408&gt;=150,"Demorado","En Tiempo")</f>
        <v>Demorado</v>
      </c>
      <c r="E1408" s="19" t="s">
        <v>22</v>
      </c>
      <c r="F1408" s="19" t="s">
        <v>25</v>
      </c>
      <c r="G1408" s="20">
        <v>230</v>
      </c>
      <c r="H1408" s="19" t="s">
        <v>12</v>
      </c>
      <c r="I1408" s="21">
        <v>73339</v>
      </c>
      <c r="J1408" s="21">
        <v>1900485</v>
      </c>
      <c r="K1408" s="21">
        <v>1520388</v>
      </c>
      <c r="L1408" s="21">
        <v>306758</v>
      </c>
      <c r="M1408" s="19" t="s">
        <v>19</v>
      </c>
      <c r="N1408" s="22">
        <v>4.8</v>
      </c>
    </row>
    <row r="1409" spans="1:14" x14ac:dyDescent="0.25">
      <c r="A1409" s="23">
        <v>1408</v>
      </c>
      <c r="B1409" s="24">
        <v>42871</v>
      </c>
      <c r="C1409" s="24">
        <v>43054</v>
      </c>
      <c r="D1409" s="24" t="str">
        <f>IF(Operaciones!$C1409-Operaciones!$B1409&gt;=150,"Demorado","En Tiempo")</f>
        <v>Demorado</v>
      </c>
      <c r="E1409" s="25" t="s">
        <v>22</v>
      </c>
      <c r="F1409" s="25" t="s">
        <v>29</v>
      </c>
      <c r="G1409" s="26">
        <v>182</v>
      </c>
      <c r="H1409" s="25" t="s">
        <v>12</v>
      </c>
      <c r="I1409" s="27">
        <v>54134.2</v>
      </c>
      <c r="J1409" s="27">
        <v>1420840</v>
      </c>
      <c r="K1409" s="27">
        <v>1136672</v>
      </c>
      <c r="L1409" s="27">
        <v>230033.8</v>
      </c>
      <c r="M1409" s="25" t="s">
        <v>19</v>
      </c>
      <c r="N1409" s="28">
        <v>5</v>
      </c>
    </row>
    <row r="1410" spans="1:14" x14ac:dyDescent="0.25">
      <c r="A1410" s="17">
        <v>1409</v>
      </c>
      <c r="B1410" s="18">
        <v>42871</v>
      </c>
      <c r="C1410" s="18">
        <v>42994</v>
      </c>
      <c r="D1410" s="18" t="str">
        <f>IF(Operaciones!$C1410-Operaciones!$B1410&gt;=150,"Demorado","En Tiempo")</f>
        <v>En Tiempo</v>
      </c>
      <c r="E1410" s="19" t="s">
        <v>21</v>
      </c>
      <c r="F1410" s="19" t="s">
        <v>29</v>
      </c>
      <c r="G1410" s="20">
        <v>202</v>
      </c>
      <c r="H1410" s="19" t="s">
        <v>12</v>
      </c>
      <c r="I1410" s="21">
        <v>68356.84</v>
      </c>
      <c r="J1410" s="21">
        <v>1770181</v>
      </c>
      <c r="K1410" s="21">
        <v>1416144.8</v>
      </c>
      <c r="L1410" s="21">
        <v>285679.35999999999</v>
      </c>
      <c r="M1410" s="19" t="s">
        <v>15</v>
      </c>
      <c r="N1410" s="22">
        <v>3.8</v>
      </c>
    </row>
    <row r="1411" spans="1:14" x14ac:dyDescent="0.25">
      <c r="A1411" s="23">
        <v>1410</v>
      </c>
      <c r="B1411" s="24">
        <v>42873</v>
      </c>
      <c r="C1411" s="24">
        <v>43198</v>
      </c>
      <c r="D1411" s="24" t="str">
        <f>IF(Operaciones!$C1411-Operaciones!$B1411&gt;=150,"Demorado","En Tiempo")</f>
        <v>Demorado</v>
      </c>
      <c r="E1411" s="25" t="s">
        <v>22</v>
      </c>
      <c r="F1411" s="25" t="s">
        <v>28</v>
      </c>
      <c r="G1411" s="26">
        <v>73</v>
      </c>
      <c r="H1411" s="25" t="s">
        <v>11</v>
      </c>
      <c r="I1411" s="27">
        <v>25303</v>
      </c>
      <c r="J1411" s="27">
        <v>698485</v>
      </c>
      <c r="K1411" s="27">
        <v>558788</v>
      </c>
      <c r="L1411" s="27">
        <v>114394</v>
      </c>
      <c r="M1411" s="25" t="s">
        <v>14</v>
      </c>
      <c r="N1411" s="28">
        <v>4.5999999999999996</v>
      </c>
    </row>
    <row r="1412" spans="1:14" x14ac:dyDescent="0.25">
      <c r="A1412" s="17">
        <v>1411</v>
      </c>
      <c r="B1412" s="18">
        <v>42873</v>
      </c>
      <c r="C1412" s="18">
        <v>42986</v>
      </c>
      <c r="D1412" s="18" t="str">
        <f>IF(Operaciones!$C1412-Operaciones!$B1412&gt;=150,"Demorado","En Tiempo")</f>
        <v>En Tiempo</v>
      </c>
      <c r="E1412" s="19" t="s">
        <v>23</v>
      </c>
      <c r="F1412" s="19" t="s">
        <v>25</v>
      </c>
      <c r="G1412" s="20">
        <v>116</v>
      </c>
      <c r="H1412" s="19" t="s">
        <v>12</v>
      </c>
      <c r="I1412" s="21">
        <v>38913.24</v>
      </c>
      <c r="J1412" s="21">
        <v>1035966</v>
      </c>
      <c r="K1412" s="21">
        <v>828772.8</v>
      </c>
      <c r="L1412" s="21">
        <v>168279.95999999996</v>
      </c>
      <c r="M1412" s="19" t="s">
        <v>18</v>
      </c>
      <c r="N1412" s="22">
        <v>4.7</v>
      </c>
    </row>
    <row r="1413" spans="1:14" x14ac:dyDescent="0.25">
      <c r="A1413" s="23">
        <v>1412</v>
      </c>
      <c r="B1413" s="24">
        <v>42873</v>
      </c>
      <c r="C1413" s="24">
        <v>43155</v>
      </c>
      <c r="D1413" s="24" t="str">
        <f>IF(Operaciones!$C1413-Operaciones!$B1413&gt;=150,"Demorado","En Tiempo")</f>
        <v>Demorado</v>
      </c>
      <c r="E1413" s="25" t="s">
        <v>22</v>
      </c>
      <c r="F1413" s="25" t="s">
        <v>24</v>
      </c>
      <c r="G1413" s="26">
        <v>229</v>
      </c>
      <c r="H1413" s="25" t="s">
        <v>12</v>
      </c>
      <c r="I1413" s="27">
        <v>84102.68</v>
      </c>
      <c r="J1413" s="27">
        <v>2156552</v>
      </c>
      <c r="K1413" s="27">
        <v>1725241.6</v>
      </c>
      <c r="L1413" s="27">
        <v>347207.71999999991</v>
      </c>
      <c r="M1413" s="25" t="s">
        <v>17</v>
      </c>
      <c r="N1413" s="28">
        <v>4.3</v>
      </c>
    </row>
    <row r="1414" spans="1:14" x14ac:dyDescent="0.25">
      <c r="A1414" s="17">
        <v>1413</v>
      </c>
      <c r="B1414" s="18">
        <v>42873</v>
      </c>
      <c r="C1414" s="18">
        <v>43020</v>
      </c>
      <c r="D1414" s="18" t="str">
        <f>IF(Operaciones!$C1414-Operaciones!$B1414&gt;=150,"Demorado","En Tiempo")</f>
        <v>En Tiempo</v>
      </c>
      <c r="E1414" s="19" t="s">
        <v>23</v>
      </c>
      <c r="F1414" s="19" t="s">
        <v>29</v>
      </c>
      <c r="G1414" s="20">
        <v>153</v>
      </c>
      <c r="H1414" s="19" t="s">
        <v>11</v>
      </c>
      <c r="I1414" s="21">
        <v>29030.92</v>
      </c>
      <c r="J1414" s="21">
        <v>779333</v>
      </c>
      <c r="K1414" s="21">
        <v>623466.4</v>
      </c>
      <c r="L1414" s="21">
        <v>126835.67999999998</v>
      </c>
      <c r="M1414" s="19" t="s">
        <v>16</v>
      </c>
      <c r="N1414" s="22">
        <v>5</v>
      </c>
    </row>
    <row r="1415" spans="1:14" x14ac:dyDescent="0.25">
      <c r="A1415" s="23">
        <v>1414</v>
      </c>
      <c r="B1415" s="24">
        <v>42876</v>
      </c>
      <c r="C1415" s="24">
        <v>43048</v>
      </c>
      <c r="D1415" s="24" t="str">
        <f>IF(Operaciones!$C1415-Operaciones!$B1415&gt;=150,"Demorado","En Tiempo")</f>
        <v>Demorado</v>
      </c>
      <c r="E1415" s="25" t="s">
        <v>20</v>
      </c>
      <c r="F1415" s="25" t="s">
        <v>13</v>
      </c>
      <c r="G1415" s="26">
        <v>206</v>
      </c>
      <c r="H1415" s="25" t="s">
        <v>12</v>
      </c>
      <c r="I1415" s="27">
        <v>47231.64</v>
      </c>
      <c r="J1415" s="27">
        <v>1243251</v>
      </c>
      <c r="K1415" s="27">
        <v>994600.8</v>
      </c>
      <c r="L1415" s="27">
        <v>201418.55999999994</v>
      </c>
      <c r="M1415" s="25" t="s">
        <v>16</v>
      </c>
      <c r="N1415" s="28">
        <v>5</v>
      </c>
    </row>
    <row r="1416" spans="1:14" x14ac:dyDescent="0.25">
      <c r="A1416" s="17">
        <v>1415</v>
      </c>
      <c r="B1416" s="18">
        <v>42876</v>
      </c>
      <c r="C1416" s="18">
        <v>42992</v>
      </c>
      <c r="D1416" s="18" t="str">
        <f>IF(Operaciones!$C1416-Operaciones!$B1416&gt;=150,"Demorado","En Tiempo")</f>
        <v>En Tiempo</v>
      </c>
      <c r="E1416" s="19" t="s">
        <v>21</v>
      </c>
      <c r="F1416" s="19" t="s">
        <v>24</v>
      </c>
      <c r="G1416" s="20">
        <v>173</v>
      </c>
      <c r="H1416" s="19" t="s">
        <v>12</v>
      </c>
      <c r="I1416" s="21">
        <v>35057.760000000002</v>
      </c>
      <c r="J1416" s="21">
        <v>933454</v>
      </c>
      <c r="K1416" s="21">
        <v>746763.2</v>
      </c>
      <c r="L1416" s="21">
        <v>151633.04000000004</v>
      </c>
      <c r="M1416" s="19" t="s">
        <v>14</v>
      </c>
      <c r="N1416" s="22">
        <v>4.9000000000000004</v>
      </c>
    </row>
    <row r="1417" spans="1:14" x14ac:dyDescent="0.25">
      <c r="A1417" s="23">
        <v>1416</v>
      </c>
      <c r="B1417" s="24">
        <v>42876</v>
      </c>
      <c r="C1417" s="24">
        <v>43240</v>
      </c>
      <c r="D1417" s="24" t="str">
        <f>IF(Operaciones!$C1417-Operaciones!$B1417&gt;=150,"Demorado","En Tiempo")</f>
        <v>Demorado</v>
      </c>
      <c r="E1417" s="25" t="s">
        <v>20</v>
      </c>
      <c r="F1417" s="25" t="s">
        <v>27</v>
      </c>
      <c r="G1417" s="26">
        <v>92</v>
      </c>
      <c r="H1417" s="25" t="s">
        <v>12</v>
      </c>
      <c r="I1417" s="27">
        <v>32384.76</v>
      </c>
      <c r="J1417" s="27">
        <v>870879</v>
      </c>
      <c r="K1417" s="27">
        <v>696703.2</v>
      </c>
      <c r="L1417" s="27">
        <v>141791.04000000004</v>
      </c>
      <c r="M1417" s="25" t="s">
        <v>17</v>
      </c>
      <c r="N1417" s="28">
        <v>3.7</v>
      </c>
    </row>
    <row r="1418" spans="1:14" x14ac:dyDescent="0.25">
      <c r="A1418" s="17">
        <v>1417</v>
      </c>
      <c r="B1418" s="18">
        <v>42876</v>
      </c>
      <c r="C1418" s="18">
        <v>43031</v>
      </c>
      <c r="D1418" s="18" t="str">
        <f>IF(Operaciones!$C1418-Operaciones!$B1418&gt;=150,"Demorado","En Tiempo")</f>
        <v>Demorado</v>
      </c>
      <c r="E1418" s="19" t="s">
        <v>23</v>
      </c>
      <c r="F1418" s="19" t="s">
        <v>27</v>
      </c>
      <c r="G1418" s="20">
        <v>259</v>
      </c>
      <c r="H1418" s="19" t="s">
        <v>12</v>
      </c>
      <c r="I1418" s="21">
        <v>44502.64</v>
      </c>
      <c r="J1418" s="21">
        <v>1174351</v>
      </c>
      <c r="K1418" s="21">
        <v>939480.8</v>
      </c>
      <c r="L1418" s="21">
        <v>190367.55999999994</v>
      </c>
      <c r="M1418" s="19" t="s">
        <v>16</v>
      </c>
      <c r="N1418" s="22">
        <v>4.2</v>
      </c>
    </row>
    <row r="1419" spans="1:14" x14ac:dyDescent="0.25">
      <c r="A1419" s="23">
        <v>1418</v>
      </c>
      <c r="B1419" s="24">
        <v>42876</v>
      </c>
      <c r="C1419" s="24">
        <v>42993</v>
      </c>
      <c r="D1419" s="24" t="str">
        <f>IF(Operaciones!$C1419-Operaciones!$B1419&gt;=150,"Demorado","En Tiempo")</f>
        <v>En Tiempo</v>
      </c>
      <c r="E1419" s="25" t="s">
        <v>22</v>
      </c>
      <c r="F1419" s="25" t="s">
        <v>26</v>
      </c>
      <c r="G1419" s="26">
        <v>82</v>
      </c>
      <c r="H1419" s="25" t="s">
        <v>11</v>
      </c>
      <c r="I1419" s="27">
        <v>19671.84</v>
      </c>
      <c r="J1419" s="27">
        <v>557006</v>
      </c>
      <c r="K1419" s="27">
        <v>445604.8</v>
      </c>
      <c r="L1419" s="27">
        <v>91729.360000000015</v>
      </c>
      <c r="M1419" s="25" t="s">
        <v>14</v>
      </c>
      <c r="N1419" s="28">
        <v>4.2</v>
      </c>
    </row>
    <row r="1420" spans="1:14" x14ac:dyDescent="0.25">
      <c r="A1420" s="17">
        <v>1419</v>
      </c>
      <c r="B1420" s="18">
        <v>42876</v>
      </c>
      <c r="C1420" s="18">
        <v>43180</v>
      </c>
      <c r="D1420" s="18" t="str">
        <f>IF(Operaciones!$C1420-Operaciones!$B1420&gt;=150,"Demorado","En Tiempo")</f>
        <v>Demorado</v>
      </c>
      <c r="E1420" s="19" t="s">
        <v>20</v>
      </c>
      <c r="F1420" s="19" t="s">
        <v>29</v>
      </c>
      <c r="G1420" s="20">
        <v>241</v>
      </c>
      <c r="H1420" s="19" t="s">
        <v>12</v>
      </c>
      <c r="I1420" s="21">
        <v>51036.04</v>
      </c>
      <c r="J1420" s="21">
        <v>1336761</v>
      </c>
      <c r="K1420" s="21">
        <v>1069408.8</v>
      </c>
      <c r="L1420" s="21">
        <v>216316.15999999995</v>
      </c>
      <c r="M1420" s="19" t="s">
        <v>16</v>
      </c>
      <c r="N1420" s="22">
        <v>3.9</v>
      </c>
    </row>
    <row r="1421" spans="1:14" x14ac:dyDescent="0.25">
      <c r="A1421" s="23">
        <v>1420</v>
      </c>
      <c r="B1421" s="24">
        <v>42876</v>
      </c>
      <c r="C1421" s="24">
        <v>42980</v>
      </c>
      <c r="D1421" s="24" t="str">
        <f>IF(Operaciones!$C1421-Operaciones!$B1421&gt;=150,"Demorado","En Tiempo")</f>
        <v>En Tiempo</v>
      </c>
      <c r="E1421" s="25" t="s">
        <v>21</v>
      </c>
      <c r="F1421" s="25" t="s">
        <v>26</v>
      </c>
      <c r="G1421" s="26">
        <v>165</v>
      </c>
      <c r="H1421" s="25" t="s">
        <v>12</v>
      </c>
      <c r="I1421" s="27">
        <v>40480.839999999997</v>
      </c>
      <c r="J1421" s="27">
        <v>1077356</v>
      </c>
      <c r="K1421" s="27">
        <v>861884.8</v>
      </c>
      <c r="L1421" s="27">
        <v>174990.35999999996</v>
      </c>
      <c r="M1421" s="25" t="s">
        <v>15</v>
      </c>
      <c r="N1421" s="28">
        <v>4.3</v>
      </c>
    </row>
    <row r="1422" spans="1:14" x14ac:dyDescent="0.25">
      <c r="A1422" s="17">
        <v>1421</v>
      </c>
      <c r="B1422" s="18">
        <v>42877</v>
      </c>
      <c r="C1422" s="18">
        <v>42980</v>
      </c>
      <c r="D1422" s="18" t="str">
        <f>IF(Operaciones!$C1422-Operaciones!$B1422&gt;=150,"Demorado","En Tiempo")</f>
        <v>En Tiempo</v>
      </c>
      <c r="E1422" s="19" t="s">
        <v>21</v>
      </c>
      <c r="F1422" s="19" t="s">
        <v>24</v>
      </c>
      <c r="G1422" s="20">
        <v>189</v>
      </c>
      <c r="H1422" s="19" t="s">
        <v>12</v>
      </c>
      <c r="I1422" s="21">
        <v>62283.24</v>
      </c>
      <c r="J1422" s="21">
        <v>1621341</v>
      </c>
      <c r="K1422" s="21">
        <v>1297072.8</v>
      </c>
      <c r="L1422" s="21">
        <v>261984.95999999996</v>
      </c>
      <c r="M1422" s="19" t="s">
        <v>16</v>
      </c>
      <c r="N1422" s="22">
        <v>4.8</v>
      </c>
    </row>
    <row r="1423" spans="1:14" x14ac:dyDescent="0.25">
      <c r="A1423" s="23">
        <v>1422</v>
      </c>
      <c r="B1423" s="24">
        <v>42877</v>
      </c>
      <c r="C1423" s="24">
        <v>43179</v>
      </c>
      <c r="D1423" s="24" t="str">
        <f>IF(Operaciones!$C1423-Operaciones!$B1423&gt;=150,"Demorado","En Tiempo")</f>
        <v>Demorado</v>
      </c>
      <c r="E1423" s="25" t="s">
        <v>23</v>
      </c>
      <c r="F1423" s="25" t="s">
        <v>26</v>
      </c>
      <c r="G1423" s="26">
        <v>276</v>
      </c>
      <c r="H1423" s="25" t="s">
        <v>12</v>
      </c>
      <c r="I1423" s="27">
        <v>44130.2</v>
      </c>
      <c r="J1423" s="27">
        <v>1168715</v>
      </c>
      <c r="K1423" s="27">
        <v>934972</v>
      </c>
      <c r="L1423" s="27">
        <v>189612.79999999999</v>
      </c>
      <c r="M1423" s="25" t="s">
        <v>15</v>
      </c>
      <c r="N1423" s="28">
        <v>4</v>
      </c>
    </row>
    <row r="1424" spans="1:14" x14ac:dyDescent="0.25">
      <c r="A1424" s="17">
        <v>1423</v>
      </c>
      <c r="B1424" s="18">
        <v>42878</v>
      </c>
      <c r="C1424" s="18">
        <v>43043</v>
      </c>
      <c r="D1424" s="18" t="str">
        <f>IF(Operaciones!$C1424-Operaciones!$B1424&gt;=150,"Demorado","En Tiempo")</f>
        <v>Demorado</v>
      </c>
      <c r="E1424" s="19" t="s">
        <v>20</v>
      </c>
      <c r="F1424" s="19" t="s">
        <v>29</v>
      </c>
      <c r="G1424" s="20">
        <v>277</v>
      </c>
      <c r="H1424" s="19" t="s">
        <v>12</v>
      </c>
      <c r="I1424" s="21">
        <v>48835</v>
      </c>
      <c r="J1424" s="21">
        <v>1276885</v>
      </c>
      <c r="K1424" s="21">
        <v>1021508</v>
      </c>
      <c r="L1424" s="21">
        <v>206542</v>
      </c>
      <c r="M1424" s="19" t="s">
        <v>17</v>
      </c>
      <c r="N1424" s="22">
        <v>4.8</v>
      </c>
    </row>
    <row r="1425" spans="1:14" x14ac:dyDescent="0.25">
      <c r="A1425" s="23">
        <v>1424</v>
      </c>
      <c r="B1425" s="24">
        <v>42878</v>
      </c>
      <c r="C1425" s="24">
        <v>42995</v>
      </c>
      <c r="D1425" s="24" t="str">
        <f>IF(Operaciones!$C1425-Operaciones!$B1425&gt;=150,"Demorado","En Tiempo")</f>
        <v>En Tiempo</v>
      </c>
      <c r="E1425" s="25" t="s">
        <v>21</v>
      </c>
      <c r="F1425" s="25" t="s">
        <v>29</v>
      </c>
      <c r="G1425" s="26">
        <v>179</v>
      </c>
      <c r="H1425" s="25" t="s">
        <v>12</v>
      </c>
      <c r="I1425" s="27">
        <v>62254.400000000001</v>
      </c>
      <c r="J1425" s="27">
        <v>1620270</v>
      </c>
      <c r="K1425" s="27">
        <v>1296216</v>
      </c>
      <c r="L1425" s="27">
        <v>261799.6</v>
      </c>
      <c r="M1425" s="25" t="s">
        <v>19</v>
      </c>
      <c r="N1425" s="28">
        <v>4.3</v>
      </c>
    </row>
    <row r="1426" spans="1:14" x14ac:dyDescent="0.25">
      <c r="A1426" s="17">
        <v>1425</v>
      </c>
      <c r="B1426" s="18">
        <v>42878</v>
      </c>
      <c r="C1426" s="18">
        <v>43172</v>
      </c>
      <c r="D1426" s="18" t="str">
        <f>IF(Operaciones!$C1426-Operaciones!$B1426&gt;=150,"Demorado","En Tiempo")</f>
        <v>Demorado</v>
      </c>
      <c r="E1426" s="19" t="s">
        <v>21</v>
      </c>
      <c r="F1426" s="19" t="s">
        <v>29</v>
      </c>
      <c r="G1426" s="20">
        <v>56</v>
      </c>
      <c r="H1426" s="19" t="s">
        <v>11</v>
      </c>
      <c r="I1426" s="21">
        <v>20016.36</v>
      </c>
      <c r="J1426" s="21">
        <v>552644</v>
      </c>
      <c r="K1426" s="21">
        <v>442115.2</v>
      </c>
      <c r="L1426" s="21">
        <v>90512.439999999988</v>
      </c>
      <c r="M1426" s="19" t="s">
        <v>19</v>
      </c>
      <c r="N1426" s="22">
        <v>4.3</v>
      </c>
    </row>
    <row r="1427" spans="1:14" x14ac:dyDescent="0.25">
      <c r="A1427" s="23">
        <v>1426</v>
      </c>
      <c r="B1427" s="24">
        <v>42879</v>
      </c>
      <c r="C1427" s="24">
        <v>42993</v>
      </c>
      <c r="D1427" s="24" t="str">
        <f>IF(Operaciones!$C1427-Operaciones!$B1427&gt;=150,"Demorado","En Tiempo")</f>
        <v>En Tiempo</v>
      </c>
      <c r="E1427" s="25" t="s">
        <v>20</v>
      </c>
      <c r="F1427" s="25" t="s">
        <v>24</v>
      </c>
      <c r="G1427" s="26">
        <v>82</v>
      </c>
      <c r="H1427" s="25" t="s">
        <v>11</v>
      </c>
      <c r="I1427" s="27">
        <v>17459.400000000001</v>
      </c>
      <c r="J1427" s="27">
        <v>503895</v>
      </c>
      <c r="K1427" s="27">
        <v>403116</v>
      </c>
      <c r="L1427" s="27">
        <v>83319.600000000006</v>
      </c>
      <c r="M1427" s="25" t="s">
        <v>17</v>
      </c>
      <c r="N1427" s="28">
        <v>4.8</v>
      </c>
    </row>
    <row r="1428" spans="1:14" x14ac:dyDescent="0.25">
      <c r="A1428" s="17">
        <v>1427</v>
      </c>
      <c r="B1428" s="18">
        <v>42879</v>
      </c>
      <c r="C1428" s="18">
        <v>42995</v>
      </c>
      <c r="D1428" s="18" t="str">
        <f>IF(Operaciones!$C1428-Operaciones!$B1428&gt;=150,"Demorado","En Tiempo")</f>
        <v>En Tiempo</v>
      </c>
      <c r="E1428" s="19" t="s">
        <v>21</v>
      </c>
      <c r="F1428" s="19" t="s">
        <v>29</v>
      </c>
      <c r="G1428" s="20">
        <v>217</v>
      </c>
      <c r="H1428" s="19" t="s">
        <v>12</v>
      </c>
      <c r="I1428" s="21">
        <v>88216.56</v>
      </c>
      <c r="J1428" s="21">
        <v>2264924</v>
      </c>
      <c r="K1428" s="21">
        <v>1811939.2</v>
      </c>
      <c r="L1428" s="21">
        <v>364768.24000000005</v>
      </c>
      <c r="M1428" s="19" t="s">
        <v>14</v>
      </c>
      <c r="N1428" s="22">
        <v>4.7</v>
      </c>
    </row>
    <row r="1429" spans="1:14" x14ac:dyDescent="0.25">
      <c r="A1429" s="23">
        <v>1428</v>
      </c>
      <c r="B1429" s="24">
        <v>42879</v>
      </c>
      <c r="C1429" s="24">
        <v>43010</v>
      </c>
      <c r="D1429" s="24" t="str">
        <f>IF(Operaciones!$C1429-Operaciones!$B1429&gt;=150,"Demorado","En Tiempo")</f>
        <v>En Tiempo</v>
      </c>
      <c r="E1429" s="25" t="s">
        <v>21</v>
      </c>
      <c r="F1429" s="25" t="s">
        <v>13</v>
      </c>
      <c r="G1429" s="26">
        <v>192</v>
      </c>
      <c r="H1429" s="25" t="s">
        <v>12</v>
      </c>
      <c r="I1429" s="27">
        <v>60759.4</v>
      </c>
      <c r="J1429" s="27">
        <v>1575620</v>
      </c>
      <c r="K1429" s="27">
        <v>1260496</v>
      </c>
      <c r="L1429" s="27">
        <v>254364.6</v>
      </c>
      <c r="M1429" s="25" t="s">
        <v>19</v>
      </c>
      <c r="N1429" s="28">
        <v>4.0999999999999996</v>
      </c>
    </row>
    <row r="1430" spans="1:14" x14ac:dyDescent="0.25">
      <c r="A1430" s="17">
        <v>1429</v>
      </c>
      <c r="B1430" s="18">
        <v>42880</v>
      </c>
      <c r="C1430" s="18">
        <v>43162</v>
      </c>
      <c r="D1430" s="18" t="str">
        <f>IF(Operaciones!$C1430-Operaciones!$B1430&gt;=150,"Demorado","En Tiempo")</f>
        <v>Demorado</v>
      </c>
      <c r="E1430" s="19" t="s">
        <v>21</v>
      </c>
      <c r="F1430" s="19" t="s">
        <v>24</v>
      </c>
      <c r="G1430" s="20">
        <v>196</v>
      </c>
      <c r="H1430" s="19" t="s">
        <v>12</v>
      </c>
      <c r="I1430" s="21">
        <v>41222</v>
      </c>
      <c r="J1430" s="21">
        <v>1083285</v>
      </c>
      <c r="K1430" s="21">
        <v>866628</v>
      </c>
      <c r="L1430" s="21">
        <v>175435</v>
      </c>
      <c r="M1430" s="19" t="s">
        <v>18</v>
      </c>
      <c r="N1430" s="22">
        <v>4.0999999999999996</v>
      </c>
    </row>
    <row r="1431" spans="1:14" x14ac:dyDescent="0.25">
      <c r="A1431" s="23">
        <v>1430</v>
      </c>
      <c r="B1431" s="24">
        <v>42880</v>
      </c>
      <c r="C1431" s="24">
        <v>43109</v>
      </c>
      <c r="D1431" s="24" t="str">
        <f>IF(Operaciones!$C1431-Operaciones!$B1431&gt;=150,"Demorado","En Tiempo")</f>
        <v>Demorado</v>
      </c>
      <c r="E1431" s="25" t="s">
        <v>22</v>
      </c>
      <c r="F1431" s="25" t="s">
        <v>26</v>
      </c>
      <c r="G1431" s="26">
        <v>60</v>
      </c>
      <c r="H1431" s="25" t="s">
        <v>11</v>
      </c>
      <c r="I1431" s="27">
        <v>15493.2</v>
      </c>
      <c r="J1431" s="27">
        <v>452915</v>
      </c>
      <c r="K1431" s="27">
        <v>362332</v>
      </c>
      <c r="L1431" s="27">
        <v>75089.8</v>
      </c>
      <c r="M1431" s="25" t="s">
        <v>15</v>
      </c>
      <c r="N1431" s="28">
        <v>3.9</v>
      </c>
    </row>
    <row r="1432" spans="1:14" x14ac:dyDescent="0.25">
      <c r="A1432" s="17">
        <v>1431</v>
      </c>
      <c r="B1432" s="18">
        <v>42880</v>
      </c>
      <c r="C1432" s="18">
        <v>43205</v>
      </c>
      <c r="D1432" s="18" t="str">
        <f>IF(Operaciones!$C1432-Operaciones!$B1432&gt;=150,"Demorado","En Tiempo")</f>
        <v>Demorado</v>
      </c>
      <c r="E1432" s="19" t="s">
        <v>20</v>
      </c>
      <c r="F1432" s="19" t="s">
        <v>24</v>
      </c>
      <c r="G1432" s="20">
        <v>205</v>
      </c>
      <c r="H1432" s="19" t="s">
        <v>12</v>
      </c>
      <c r="I1432" s="21">
        <v>70498.12</v>
      </c>
      <c r="J1432" s="21">
        <v>1828613</v>
      </c>
      <c r="K1432" s="21">
        <v>1462890.4</v>
      </c>
      <c r="L1432" s="21">
        <v>295224.4800000001</v>
      </c>
      <c r="M1432" s="19" t="s">
        <v>17</v>
      </c>
      <c r="N1432" s="22">
        <v>4.3</v>
      </c>
    </row>
    <row r="1433" spans="1:14" x14ac:dyDescent="0.25">
      <c r="A1433" s="23">
        <v>1432</v>
      </c>
      <c r="B1433" s="24">
        <v>42880</v>
      </c>
      <c r="C1433" s="24">
        <v>42970</v>
      </c>
      <c r="D1433" s="24" t="str">
        <f>IF(Operaciones!$C1433-Operaciones!$B1433&gt;=150,"Demorado","En Tiempo")</f>
        <v>En Tiempo</v>
      </c>
      <c r="E1433" s="25" t="s">
        <v>23</v>
      </c>
      <c r="F1433" s="25" t="s">
        <v>24</v>
      </c>
      <c r="G1433" s="26">
        <v>51</v>
      </c>
      <c r="H1433" s="25" t="s">
        <v>11</v>
      </c>
      <c r="I1433" s="27">
        <v>9964.52</v>
      </c>
      <c r="J1433" s="27">
        <v>300923</v>
      </c>
      <c r="K1433" s="27">
        <v>240738.4</v>
      </c>
      <c r="L1433" s="27">
        <v>50220.08</v>
      </c>
      <c r="M1433" s="25" t="s">
        <v>16</v>
      </c>
      <c r="N1433" s="28">
        <v>4.4000000000000004</v>
      </c>
    </row>
    <row r="1434" spans="1:14" x14ac:dyDescent="0.25">
      <c r="A1434" s="17">
        <v>1433</v>
      </c>
      <c r="B1434" s="18">
        <v>42881</v>
      </c>
      <c r="C1434" s="18">
        <v>43180</v>
      </c>
      <c r="D1434" s="18" t="str">
        <f>IF(Operaciones!$C1434-Operaciones!$B1434&gt;=150,"Demorado","En Tiempo")</f>
        <v>Demorado</v>
      </c>
      <c r="E1434" s="19" t="s">
        <v>20</v>
      </c>
      <c r="F1434" s="19" t="s">
        <v>27</v>
      </c>
      <c r="G1434" s="20">
        <v>270</v>
      </c>
      <c r="H1434" s="19" t="s">
        <v>12</v>
      </c>
      <c r="I1434" s="21">
        <v>63776.92</v>
      </c>
      <c r="J1434" s="21">
        <v>1647458</v>
      </c>
      <c r="K1434" s="21">
        <v>1317966.3999999999</v>
      </c>
      <c r="L1434" s="21">
        <v>265714.68000000011</v>
      </c>
      <c r="M1434" s="19" t="s">
        <v>15</v>
      </c>
      <c r="N1434" s="22">
        <v>4.4000000000000004</v>
      </c>
    </row>
    <row r="1435" spans="1:14" x14ac:dyDescent="0.25">
      <c r="A1435" s="23">
        <v>1434</v>
      </c>
      <c r="B1435" s="24">
        <v>42882</v>
      </c>
      <c r="C1435" s="24">
        <v>43099</v>
      </c>
      <c r="D1435" s="24" t="str">
        <f>IF(Operaciones!$C1435-Operaciones!$B1435&gt;=150,"Demorado","En Tiempo")</f>
        <v>Demorado</v>
      </c>
      <c r="E1435" s="25" t="s">
        <v>21</v>
      </c>
      <c r="F1435" s="25" t="s">
        <v>26</v>
      </c>
      <c r="G1435" s="26">
        <v>130</v>
      </c>
      <c r="H1435" s="25" t="s">
        <v>11</v>
      </c>
      <c r="I1435" s="27">
        <v>21726.36</v>
      </c>
      <c r="J1435" s="27">
        <v>609469</v>
      </c>
      <c r="K1435" s="27">
        <v>487575.2</v>
      </c>
      <c r="L1435" s="27">
        <v>100167.43999999999</v>
      </c>
      <c r="M1435" s="25" t="s">
        <v>17</v>
      </c>
      <c r="N1435" s="28">
        <v>3.7</v>
      </c>
    </row>
    <row r="1436" spans="1:14" x14ac:dyDescent="0.25">
      <c r="A1436" s="17">
        <v>1435</v>
      </c>
      <c r="B1436" s="18">
        <v>42882</v>
      </c>
      <c r="C1436" s="18">
        <v>43069</v>
      </c>
      <c r="D1436" s="18" t="str">
        <f>IF(Operaciones!$C1436-Operaciones!$B1436&gt;=150,"Demorado","En Tiempo")</f>
        <v>Demorado</v>
      </c>
      <c r="E1436" s="19" t="s">
        <v>20</v>
      </c>
      <c r="F1436" s="19" t="s">
        <v>13</v>
      </c>
      <c r="G1436" s="20">
        <v>73</v>
      </c>
      <c r="H1436" s="19" t="s">
        <v>11</v>
      </c>
      <c r="I1436" s="21">
        <v>21054</v>
      </c>
      <c r="J1436" s="21">
        <v>584485</v>
      </c>
      <c r="K1436" s="21">
        <v>467588</v>
      </c>
      <c r="L1436" s="21">
        <v>95843</v>
      </c>
      <c r="M1436" s="19" t="s">
        <v>16</v>
      </c>
      <c r="N1436" s="22">
        <v>4.3</v>
      </c>
    </row>
    <row r="1437" spans="1:14" x14ac:dyDescent="0.25">
      <c r="A1437" s="23">
        <v>1436</v>
      </c>
      <c r="B1437" s="24">
        <v>42882</v>
      </c>
      <c r="C1437" s="24">
        <v>43047</v>
      </c>
      <c r="D1437" s="24" t="str">
        <f>IF(Operaciones!$C1437-Operaciones!$B1437&gt;=150,"Demorado","En Tiempo")</f>
        <v>Demorado</v>
      </c>
      <c r="E1437" s="25" t="s">
        <v>23</v>
      </c>
      <c r="F1437" s="25" t="s">
        <v>27</v>
      </c>
      <c r="G1437" s="26">
        <v>169</v>
      </c>
      <c r="H1437" s="25" t="s">
        <v>12</v>
      </c>
      <c r="I1437" s="27">
        <v>56510</v>
      </c>
      <c r="J1437" s="27">
        <v>1464835</v>
      </c>
      <c r="K1437" s="27">
        <v>1171868</v>
      </c>
      <c r="L1437" s="27">
        <v>236457</v>
      </c>
      <c r="M1437" s="25" t="s">
        <v>17</v>
      </c>
      <c r="N1437" s="28">
        <v>4.9000000000000004</v>
      </c>
    </row>
    <row r="1438" spans="1:14" x14ac:dyDescent="0.25">
      <c r="A1438" s="17">
        <v>1437</v>
      </c>
      <c r="B1438" s="18">
        <v>42882</v>
      </c>
      <c r="C1438" s="18">
        <v>43181</v>
      </c>
      <c r="D1438" s="18" t="str">
        <f>IF(Operaciones!$C1438-Operaciones!$B1438&gt;=150,"Demorado","En Tiempo")</f>
        <v>Demorado</v>
      </c>
      <c r="E1438" s="19" t="s">
        <v>22</v>
      </c>
      <c r="F1438" s="19" t="s">
        <v>27</v>
      </c>
      <c r="G1438" s="20">
        <v>254</v>
      </c>
      <c r="H1438" s="19" t="s">
        <v>12</v>
      </c>
      <c r="I1438" s="21">
        <v>56630.559999999998</v>
      </c>
      <c r="J1438" s="21">
        <v>1471724</v>
      </c>
      <c r="K1438" s="21">
        <v>1177379.2</v>
      </c>
      <c r="L1438" s="21">
        <v>237714.24000000005</v>
      </c>
      <c r="M1438" s="19" t="s">
        <v>16</v>
      </c>
      <c r="N1438" s="22">
        <v>4.9000000000000004</v>
      </c>
    </row>
    <row r="1439" spans="1:14" x14ac:dyDescent="0.25">
      <c r="A1439" s="23">
        <v>1438</v>
      </c>
      <c r="B1439" s="24">
        <v>42883</v>
      </c>
      <c r="C1439" s="24">
        <v>43141</v>
      </c>
      <c r="D1439" s="24" t="str">
        <f>IF(Operaciones!$C1439-Operaciones!$B1439&gt;=150,"Demorado","En Tiempo")</f>
        <v>Demorado</v>
      </c>
      <c r="E1439" s="25" t="s">
        <v>23</v>
      </c>
      <c r="F1439" s="25" t="s">
        <v>27</v>
      </c>
      <c r="G1439" s="26">
        <v>105</v>
      </c>
      <c r="H1439" s="25" t="s">
        <v>12</v>
      </c>
      <c r="I1439" s="27">
        <v>39135.040000000001</v>
      </c>
      <c r="J1439" s="27">
        <v>1037861</v>
      </c>
      <c r="K1439" s="27">
        <v>830288.8</v>
      </c>
      <c r="L1439" s="27">
        <v>168437.15999999995</v>
      </c>
      <c r="M1439" s="25" t="s">
        <v>14</v>
      </c>
      <c r="N1439" s="28">
        <v>4.8</v>
      </c>
    </row>
    <row r="1440" spans="1:14" x14ac:dyDescent="0.25">
      <c r="A1440" s="17">
        <v>1439</v>
      </c>
      <c r="B1440" s="18">
        <v>42883</v>
      </c>
      <c r="C1440" s="18">
        <v>43038</v>
      </c>
      <c r="D1440" s="18" t="str">
        <f>IF(Operaciones!$C1440-Operaciones!$B1440&gt;=150,"Demorado","En Tiempo")</f>
        <v>Demorado</v>
      </c>
      <c r="E1440" s="19" t="s">
        <v>20</v>
      </c>
      <c r="F1440" s="19" t="s">
        <v>29</v>
      </c>
      <c r="G1440" s="20">
        <v>229</v>
      </c>
      <c r="H1440" s="19" t="s">
        <v>12</v>
      </c>
      <c r="I1440" s="21">
        <v>51295.56</v>
      </c>
      <c r="J1440" s="21">
        <v>1343149</v>
      </c>
      <c r="K1440" s="21">
        <v>1074519.2</v>
      </c>
      <c r="L1440" s="21">
        <v>217334.24000000005</v>
      </c>
      <c r="M1440" s="19" t="s">
        <v>19</v>
      </c>
      <c r="N1440" s="22">
        <v>3.9</v>
      </c>
    </row>
    <row r="1441" spans="1:14" x14ac:dyDescent="0.25">
      <c r="A1441" s="23">
        <v>1440</v>
      </c>
      <c r="B1441" s="24">
        <v>42883</v>
      </c>
      <c r="C1441" s="24">
        <v>43039</v>
      </c>
      <c r="D1441" s="24" t="str">
        <f>IF(Operaciones!$C1441-Operaciones!$B1441&gt;=150,"Demorado","En Tiempo")</f>
        <v>Demorado</v>
      </c>
      <c r="E1441" s="25" t="s">
        <v>21</v>
      </c>
      <c r="F1441" s="25" t="s">
        <v>26</v>
      </c>
      <c r="G1441" s="26">
        <v>252</v>
      </c>
      <c r="H1441" s="25" t="s">
        <v>12</v>
      </c>
      <c r="I1441" s="27">
        <v>59039.199999999997</v>
      </c>
      <c r="J1441" s="27">
        <v>1541240</v>
      </c>
      <c r="K1441" s="27">
        <v>1232992</v>
      </c>
      <c r="L1441" s="27">
        <v>249208.8</v>
      </c>
      <c r="M1441" s="25" t="s">
        <v>19</v>
      </c>
      <c r="N1441" s="28">
        <v>3.7</v>
      </c>
    </row>
    <row r="1442" spans="1:14" x14ac:dyDescent="0.25">
      <c r="A1442" s="17">
        <v>1441</v>
      </c>
      <c r="B1442" s="18">
        <v>42884</v>
      </c>
      <c r="C1442" s="18">
        <v>43114</v>
      </c>
      <c r="D1442" s="18" t="str">
        <f>IF(Operaciones!$C1442-Operaciones!$B1442&gt;=150,"Demorado","En Tiempo")</f>
        <v>Demorado</v>
      </c>
      <c r="E1442" s="19" t="s">
        <v>23</v>
      </c>
      <c r="F1442" s="19" t="s">
        <v>27</v>
      </c>
      <c r="G1442" s="20">
        <v>242</v>
      </c>
      <c r="H1442" s="19" t="s">
        <v>12</v>
      </c>
      <c r="I1442" s="21">
        <v>83533.039999999994</v>
      </c>
      <c r="J1442" s="21">
        <v>2152736</v>
      </c>
      <c r="K1442" s="21">
        <v>1722188.8</v>
      </c>
      <c r="L1442" s="21">
        <v>347014.16</v>
      </c>
      <c r="M1442" s="19" t="s">
        <v>14</v>
      </c>
      <c r="N1442" s="22">
        <v>5</v>
      </c>
    </row>
    <row r="1443" spans="1:14" x14ac:dyDescent="0.25">
      <c r="A1443" s="23">
        <v>1442</v>
      </c>
      <c r="B1443" s="24">
        <v>42884</v>
      </c>
      <c r="C1443" s="24">
        <v>43228</v>
      </c>
      <c r="D1443" s="24" t="str">
        <f>IF(Operaciones!$C1443-Operaciones!$B1443&gt;=150,"Demorado","En Tiempo")</f>
        <v>Demorado</v>
      </c>
      <c r="E1443" s="25" t="s">
        <v>22</v>
      </c>
      <c r="F1443" s="25" t="s">
        <v>13</v>
      </c>
      <c r="G1443" s="26">
        <v>154</v>
      </c>
      <c r="H1443" s="25" t="s">
        <v>12</v>
      </c>
      <c r="I1443" s="27">
        <v>59093.8</v>
      </c>
      <c r="J1443" s="27">
        <v>1532805</v>
      </c>
      <c r="K1443" s="27">
        <v>1226244</v>
      </c>
      <c r="L1443" s="27">
        <v>247467.2</v>
      </c>
      <c r="M1443" s="25" t="s">
        <v>18</v>
      </c>
      <c r="N1443" s="28">
        <v>4.8</v>
      </c>
    </row>
    <row r="1444" spans="1:14" x14ac:dyDescent="0.25">
      <c r="A1444" s="17">
        <v>1443</v>
      </c>
      <c r="B1444" s="18">
        <v>42884</v>
      </c>
      <c r="C1444" s="18">
        <v>43146</v>
      </c>
      <c r="D1444" s="18" t="str">
        <f>IF(Operaciones!$C1444-Operaciones!$B1444&gt;=150,"Demorado","En Tiempo")</f>
        <v>Demorado</v>
      </c>
      <c r="E1444" s="19" t="s">
        <v>21</v>
      </c>
      <c r="F1444" s="19" t="s">
        <v>29</v>
      </c>
      <c r="G1444" s="20">
        <v>70</v>
      </c>
      <c r="H1444" s="19" t="s">
        <v>11</v>
      </c>
      <c r="I1444" s="21">
        <v>25787.279999999999</v>
      </c>
      <c r="J1444" s="21">
        <v>708742</v>
      </c>
      <c r="K1444" s="21">
        <v>566993.6</v>
      </c>
      <c r="L1444" s="21">
        <v>115961.12000000002</v>
      </c>
      <c r="M1444" s="19" t="s">
        <v>19</v>
      </c>
      <c r="N1444" s="22">
        <v>3.6</v>
      </c>
    </row>
    <row r="1445" spans="1:14" x14ac:dyDescent="0.25">
      <c r="A1445" s="23">
        <v>1444</v>
      </c>
      <c r="B1445" s="24">
        <v>42884</v>
      </c>
      <c r="C1445" s="24">
        <v>43121</v>
      </c>
      <c r="D1445" s="24" t="str">
        <f>IF(Operaciones!$C1445-Operaciones!$B1445&gt;=150,"Demorado","En Tiempo")</f>
        <v>Demorado</v>
      </c>
      <c r="E1445" s="25" t="s">
        <v>21</v>
      </c>
      <c r="F1445" s="25" t="s">
        <v>26</v>
      </c>
      <c r="G1445" s="26">
        <v>200</v>
      </c>
      <c r="H1445" s="25" t="s">
        <v>12</v>
      </c>
      <c r="I1445" s="27">
        <v>37125.68</v>
      </c>
      <c r="J1445" s="27">
        <v>994877</v>
      </c>
      <c r="K1445" s="27">
        <v>795901.6</v>
      </c>
      <c r="L1445" s="27">
        <v>161849.72000000003</v>
      </c>
      <c r="M1445" s="25" t="s">
        <v>16</v>
      </c>
      <c r="N1445" s="28">
        <v>4.2</v>
      </c>
    </row>
    <row r="1446" spans="1:14" x14ac:dyDescent="0.25">
      <c r="A1446" s="17">
        <v>1445</v>
      </c>
      <c r="B1446" s="18">
        <v>42884</v>
      </c>
      <c r="C1446" s="18">
        <v>43126</v>
      </c>
      <c r="D1446" s="18" t="str">
        <f>IF(Operaciones!$C1446-Operaciones!$B1446&gt;=150,"Demorado","En Tiempo")</f>
        <v>Demorado</v>
      </c>
      <c r="E1446" s="19" t="s">
        <v>21</v>
      </c>
      <c r="F1446" s="19" t="s">
        <v>28</v>
      </c>
      <c r="G1446" s="20">
        <v>130</v>
      </c>
      <c r="H1446" s="19" t="s">
        <v>11</v>
      </c>
      <c r="I1446" s="21">
        <v>22402.48</v>
      </c>
      <c r="J1446" s="21">
        <v>622297</v>
      </c>
      <c r="K1446" s="21">
        <v>497837.6</v>
      </c>
      <c r="L1446" s="21">
        <v>102056.92000000003</v>
      </c>
      <c r="M1446" s="19" t="s">
        <v>19</v>
      </c>
      <c r="N1446" s="22">
        <v>4.8</v>
      </c>
    </row>
    <row r="1447" spans="1:14" x14ac:dyDescent="0.25">
      <c r="A1447" s="23">
        <v>1446</v>
      </c>
      <c r="B1447" s="24">
        <v>42885</v>
      </c>
      <c r="C1447" s="24">
        <v>43102</v>
      </c>
      <c r="D1447" s="24" t="str">
        <f>IF(Operaciones!$C1447-Operaciones!$B1447&gt;=150,"Demorado","En Tiempo")</f>
        <v>Demorado</v>
      </c>
      <c r="E1447" s="25" t="s">
        <v>22</v>
      </c>
      <c r="F1447" s="25" t="s">
        <v>27</v>
      </c>
      <c r="G1447" s="26">
        <v>50</v>
      </c>
      <c r="H1447" s="25" t="s">
        <v>11</v>
      </c>
      <c r="I1447" s="27">
        <v>18221.52</v>
      </c>
      <c r="J1447" s="27">
        <v>507473</v>
      </c>
      <c r="K1447" s="27">
        <v>405978.4</v>
      </c>
      <c r="L1447" s="27">
        <v>83273.079999999973</v>
      </c>
      <c r="M1447" s="25" t="s">
        <v>18</v>
      </c>
      <c r="N1447" s="28">
        <v>5</v>
      </c>
    </row>
    <row r="1448" spans="1:14" x14ac:dyDescent="0.25">
      <c r="A1448" s="17">
        <v>1447</v>
      </c>
      <c r="B1448" s="18">
        <v>42886</v>
      </c>
      <c r="C1448" s="18">
        <v>43038</v>
      </c>
      <c r="D1448" s="18" t="str">
        <f>IF(Operaciones!$C1448-Operaciones!$B1448&gt;=150,"Demorado","En Tiempo")</f>
        <v>Demorado</v>
      </c>
      <c r="E1448" s="19" t="s">
        <v>20</v>
      </c>
      <c r="F1448" s="19" t="s">
        <v>24</v>
      </c>
      <c r="G1448" s="20">
        <v>91</v>
      </c>
      <c r="H1448" s="19" t="s">
        <v>11</v>
      </c>
      <c r="I1448" s="21">
        <v>21871.88</v>
      </c>
      <c r="J1448" s="21">
        <v>603557</v>
      </c>
      <c r="K1448" s="21">
        <v>482845.6</v>
      </c>
      <c r="L1448" s="21">
        <v>98839.520000000019</v>
      </c>
      <c r="M1448" s="19" t="s">
        <v>17</v>
      </c>
      <c r="N1448" s="22">
        <v>4.4000000000000004</v>
      </c>
    </row>
    <row r="1449" spans="1:14" x14ac:dyDescent="0.25">
      <c r="A1449" s="23">
        <v>1448</v>
      </c>
      <c r="B1449" s="24">
        <v>42886</v>
      </c>
      <c r="C1449" s="24">
        <v>43204</v>
      </c>
      <c r="D1449" s="24" t="str">
        <f>IF(Operaciones!$C1449-Operaciones!$B1449&gt;=150,"Demorado","En Tiempo")</f>
        <v>Demorado</v>
      </c>
      <c r="E1449" s="25" t="s">
        <v>23</v>
      </c>
      <c r="F1449" s="25" t="s">
        <v>27</v>
      </c>
      <c r="G1449" s="26">
        <v>185</v>
      </c>
      <c r="H1449" s="25" t="s">
        <v>12</v>
      </c>
      <c r="I1449" s="27">
        <v>62165.48</v>
      </c>
      <c r="J1449" s="27">
        <v>1615497</v>
      </c>
      <c r="K1449" s="27">
        <v>1292397.6000000001</v>
      </c>
      <c r="L1449" s="27">
        <v>260933.9199999999</v>
      </c>
      <c r="M1449" s="25" t="s">
        <v>18</v>
      </c>
      <c r="N1449" s="28">
        <v>5</v>
      </c>
    </row>
    <row r="1450" spans="1:14" x14ac:dyDescent="0.25">
      <c r="A1450" s="17">
        <v>1449</v>
      </c>
      <c r="B1450" s="18">
        <v>42887</v>
      </c>
      <c r="C1450" s="18">
        <v>43103</v>
      </c>
      <c r="D1450" s="18" t="str">
        <f>IF(Operaciones!$C1450-Operaciones!$B1450&gt;=150,"Demorado","En Tiempo")</f>
        <v>Demorado</v>
      </c>
      <c r="E1450" s="19" t="s">
        <v>21</v>
      </c>
      <c r="F1450" s="19" t="s">
        <v>13</v>
      </c>
      <c r="G1450" s="20">
        <v>80</v>
      </c>
      <c r="H1450" s="19" t="s">
        <v>11</v>
      </c>
      <c r="I1450" s="21">
        <v>27316.6</v>
      </c>
      <c r="J1450" s="21">
        <v>743175</v>
      </c>
      <c r="K1450" s="21">
        <v>594540</v>
      </c>
      <c r="L1450" s="21">
        <v>121318.39999999999</v>
      </c>
      <c r="M1450" s="19" t="s">
        <v>16</v>
      </c>
      <c r="N1450" s="22">
        <v>5</v>
      </c>
    </row>
    <row r="1451" spans="1:14" x14ac:dyDescent="0.25">
      <c r="A1451" s="23">
        <v>1450</v>
      </c>
      <c r="B1451" s="24">
        <v>42887</v>
      </c>
      <c r="C1451" s="24">
        <v>42978</v>
      </c>
      <c r="D1451" s="24" t="str">
        <f>IF(Operaciones!$C1451-Operaciones!$B1451&gt;=150,"Demorado","En Tiempo")</f>
        <v>En Tiempo</v>
      </c>
      <c r="E1451" s="25" t="s">
        <v>23</v>
      </c>
      <c r="F1451" s="25" t="s">
        <v>28</v>
      </c>
      <c r="G1451" s="26">
        <v>66</v>
      </c>
      <c r="H1451" s="25" t="s">
        <v>11</v>
      </c>
      <c r="I1451" s="27">
        <v>19132.919999999998</v>
      </c>
      <c r="J1451" s="27">
        <v>536183</v>
      </c>
      <c r="K1451" s="27">
        <v>428946.4</v>
      </c>
      <c r="L1451" s="27">
        <v>88103.679999999978</v>
      </c>
      <c r="M1451" s="25" t="s">
        <v>15</v>
      </c>
      <c r="N1451" s="28">
        <v>3.7</v>
      </c>
    </row>
    <row r="1452" spans="1:14" x14ac:dyDescent="0.25">
      <c r="A1452" s="17">
        <v>1451</v>
      </c>
      <c r="B1452" s="18">
        <v>42888</v>
      </c>
      <c r="C1452" s="18">
        <v>43238</v>
      </c>
      <c r="D1452" s="18" t="str">
        <f>IF(Operaciones!$C1452-Operaciones!$B1452&gt;=150,"Demorado","En Tiempo")</f>
        <v>Demorado</v>
      </c>
      <c r="E1452" s="19" t="s">
        <v>21</v>
      </c>
      <c r="F1452" s="19" t="s">
        <v>26</v>
      </c>
      <c r="G1452" s="20">
        <v>264</v>
      </c>
      <c r="H1452" s="19" t="s">
        <v>12</v>
      </c>
      <c r="I1452" s="21">
        <v>70384.399999999994</v>
      </c>
      <c r="J1452" s="21">
        <v>1815920</v>
      </c>
      <c r="K1452" s="21">
        <v>1452736</v>
      </c>
      <c r="L1452" s="21">
        <v>292799.59999999998</v>
      </c>
      <c r="M1452" s="19" t="s">
        <v>17</v>
      </c>
      <c r="N1452" s="22">
        <v>4.7</v>
      </c>
    </row>
    <row r="1453" spans="1:14" x14ac:dyDescent="0.25">
      <c r="A1453" s="23">
        <v>1452</v>
      </c>
      <c r="B1453" s="24">
        <v>42889</v>
      </c>
      <c r="C1453" s="24">
        <v>43030</v>
      </c>
      <c r="D1453" s="24" t="str">
        <f>IF(Operaciones!$C1453-Operaciones!$B1453&gt;=150,"Demorado","En Tiempo")</f>
        <v>En Tiempo</v>
      </c>
      <c r="E1453" s="25" t="s">
        <v>20</v>
      </c>
      <c r="F1453" s="25" t="s">
        <v>26</v>
      </c>
      <c r="G1453" s="26">
        <v>67</v>
      </c>
      <c r="H1453" s="25" t="s">
        <v>11</v>
      </c>
      <c r="I1453" s="27">
        <v>17430</v>
      </c>
      <c r="J1453" s="27">
        <v>491485</v>
      </c>
      <c r="K1453" s="27">
        <v>393188</v>
      </c>
      <c r="L1453" s="27">
        <v>80867</v>
      </c>
      <c r="M1453" s="25" t="s">
        <v>15</v>
      </c>
      <c r="N1453" s="28">
        <v>4.0999999999999996</v>
      </c>
    </row>
    <row r="1454" spans="1:14" x14ac:dyDescent="0.25">
      <c r="A1454" s="17">
        <v>1453</v>
      </c>
      <c r="B1454" s="18">
        <v>42890</v>
      </c>
      <c r="C1454" s="18">
        <v>43184</v>
      </c>
      <c r="D1454" s="18" t="str">
        <f>IF(Operaciones!$C1454-Operaciones!$B1454&gt;=150,"Demorado","En Tiempo")</f>
        <v>Demorado</v>
      </c>
      <c r="E1454" s="19" t="s">
        <v>23</v>
      </c>
      <c r="F1454" s="19" t="s">
        <v>29</v>
      </c>
      <c r="G1454" s="20">
        <v>254</v>
      </c>
      <c r="H1454" s="19" t="s">
        <v>12</v>
      </c>
      <c r="I1454" s="21">
        <v>66288.44</v>
      </c>
      <c r="J1454" s="21">
        <v>1724321</v>
      </c>
      <c r="K1454" s="21">
        <v>1379456.8</v>
      </c>
      <c r="L1454" s="21">
        <v>278575.75999999995</v>
      </c>
      <c r="M1454" s="19" t="s">
        <v>18</v>
      </c>
      <c r="N1454" s="22">
        <v>4.7</v>
      </c>
    </row>
    <row r="1455" spans="1:14" x14ac:dyDescent="0.25">
      <c r="A1455" s="23">
        <v>1454</v>
      </c>
      <c r="B1455" s="24">
        <v>42890</v>
      </c>
      <c r="C1455" s="24">
        <v>43113</v>
      </c>
      <c r="D1455" s="24" t="str">
        <f>IF(Operaciones!$C1455-Operaciones!$B1455&gt;=150,"Demorado","En Tiempo")</f>
        <v>Demorado</v>
      </c>
      <c r="E1455" s="25" t="s">
        <v>20</v>
      </c>
      <c r="F1455" s="25" t="s">
        <v>13</v>
      </c>
      <c r="G1455" s="26">
        <v>187</v>
      </c>
      <c r="H1455" s="25" t="s">
        <v>12</v>
      </c>
      <c r="I1455" s="27">
        <v>63576.959999999999</v>
      </c>
      <c r="J1455" s="27">
        <v>1641859</v>
      </c>
      <c r="K1455" s="27">
        <v>1313487.2</v>
      </c>
      <c r="L1455" s="27">
        <v>264794.84000000003</v>
      </c>
      <c r="M1455" s="25" t="s">
        <v>16</v>
      </c>
      <c r="N1455" s="28">
        <v>4</v>
      </c>
    </row>
    <row r="1456" spans="1:14" x14ac:dyDescent="0.25">
      <c r="A1456" s="17">
        <v>1455</v>
      </c>
      <c r="B1456" s="18">
        <v>42890</v>
      </c>
      <c r="C1456" s="18">
        <v>43131</v>
      </c>
      <c r="D1456" s="18" t="str">
        <f>IF(Operaciones!$C1456-Operaciones!$B1456&gt;=150,"Demorado","En Tiempo")</f>
        <v>Demorado</v>
      </c>
      <c r="E1456" s="19" t="s">
        <v>20</v>
      </c>
      <c r="F1456" s="19" t="s">
        <v>28</v>
      </c>
      <c r="G1456" s="20">
        <v>178</v>
      </c>
      <c r="H1456" s="19" t="s">
        <v>12</v>
      </c>
      <c r="I1456" s="21">
        <v>41282.959999999999</v>
      </c>
      <c r="J1456" s="21">
        <v>1084259</v>
      </c>
      <c r="K1456" s="21">
        <v>867407.2</v>
      </c>
      <c r="L1456" s="21">
        <v>175568.84000000005</v>
      </c>
      <c r="M1456" s="19" t="s">
        <v>17</v>
      </c>
      <c r="N1456" s="22">
        <v>4.4000000000000004</v>
      </c>
    </row>
    <row r="1457" spans="1:14" x14ac:dyDescent="0.25">
      <c r="A1457" s="23">
        <v>1456</v>
      </c>
      <c r="B1457" s="24">
        <v>42891</v>
      </c>
      <c r="C1457" s="24">
        <v>43214</v>
      </c>
      <c r="D1457" s="24" t="str">
        <f>IF(Operaciones!$C1457-Operaciones!$B1457&gt;=150,"Demorado","En Tiempo")</f>
        <v>Demorado</v>
      </c>
      <c r="E1457" s="25" t="s">
        <v>23</v>
      </c>
      <c r="F1457" s="25" t="s">
        <v>13</v>
      </c>
      <c r="G1457" s="26">
        <v>217</v>
      </c>
      <c r="H1457" s="25" t="s">
        <v>12</v>
      </c>
      <c r="I1457" s="27">
        <v>86777.08</v>
      </c>
      <c r="J1457" s="27">
        <v>2227237</v>
      </c>
      <c r="K1457" s="27">
        <v>1781789.6</v>
      </c>
      <c r="L1457" s="27">
        <v>358670.31999999989</v>
      </c>
      <c r="M1457" s="25" t="s">
        <v>16</v>
      </c>
      <c r="N1457" s="28">
        <v>4.3</v>
      </c>
    </row>
    <row r="1458" spans="1:14" x14ac:dyDescent="0.25">
      <c r="A1458" s="17">
        <v>1457</v>
      </c>
      <c r="B1458" s="18">
        <v>42891</v>
      </c>
      <c r="C1458" s="18">
        <v>43176</v>
      </c>
      <c r="D1458" s="18" t="str">
        <f>IF(Operaciones!$C1458-Operaciones!$B1458&gt;=150,"Demorado","En Tiempo")</f>
        <v>Demorado</v>
      </c>
      <c r="E1458" s="19" t="s">
        <v>23</v>
      </c>
      <c r="F1458" s="19" t="s">
        <v>25</v>
      </c>
      <c r="G1458" s="20">
        <v>89</v>
      </c>
      <c r="H1458" s="19" t="s">
        <v>11</v>
      </c>
      <c r="I1458" s="21">
        <v>18674.240000000002</v>
      </c>
      <c r="J1458" s="21">
        <v>533291</v>
      </c>
      <c r="K1458" s="21">
        <v>426632.8</v>
      </c>
      <c r="L1458" s="21">
        <v>87983.96</v>
      </c>
      <c r="M1458" s="19" t="s">
        <v>16</v>
      </c>
      <c r="N1458" s="22">
        <v>4.3</v>
      </c>
    </row>
    <row r="1459" spans="1:14" x14ac:dyDescent="0.25">
      <c r="A1459" s="23">
        <v>1458</v>
      </c>
      <c r="B1459" s="24">
        <v>42891</v>
      </c>
      <c r="C1459" s="24">
        <v>43058</v>
      </c>
      <c r="D1459" s="24" t="str">
        <f>IF(Operaciones!$C1459-Operaciones!$B1459&gt;=150,"Demorado","En Tiempo")</f>
        <v>Demorado</v>
      </c>
      <c r="E1459" s="25" t="s">
        <v>23</v>
      </c>
      <c r="F1459" s="25" t="s">
        <v>27</v>
      </c>
      <c r="G1459" s="26">
        <v>273</v>
      </c>
      <c r="H1459" s="25" t="s">
        <v>12</v>
      </c>
      <c r="I1459" s="27">
        <v>66594.399999999994</v>
      </c>
      <c r="J1459" s="27">
        <v>1727570</v>
      </c>
      <c r="K1459" s="27">
        <v>1382056</v>
      </c>
      <c r="L1459" s="27">
        <v>278919.59999999998</v>
      </c>
      <c r="M1459" s="25" t="s">
        <v>15</v>
      </c>
      <c r="N1459" s="28">
        <v>5</v>
      </c>
    </row>
    <row r="1460" spans="1:14" x14ac:dyDescent="0.25">
      <c r="A1460" s="17">
        <v>1459</v>
      </c>
      <c r="B1460" s="18">
        <v>42891</v>
      </c>
      <c r="C1460" s="18">
        <v>42997</v>
      </c>
      <c r="D1460" s="18" t="str">
        <f>IF(Operaciones!$C1460-Operaciones!$B1460&gt;=150,"Demorado","En Tiempo")</f>
        <v>En Tiempo</v>
      </c>
      <c r="E1460" s="19" t="s">
        <v>22</v>
      </c>
      <c r="F1460" s="19" t="s">
        <v>24</v>
      </c>
      <c r="G1460" s="20">
        <v>72</v>
      </c>
      <c r="H1460" s="19" t="s">
        <v>11</v>
      </c>
      <c r="I1460" s="21">
        <v>17071.28</v>
      </c>
      <c r="J1460" s="21">
        <v>493017</v>
      </c>
      <c r="K1460" s="21">
        <v>394413.6</v>
      </c>
      <c r="L1460" s="21">
        <v>81532.120000000024</v>
      </c>
      <c r="M1460" s="19" t="s">
        <v>16</v>
      </c>
      <c r="N1460" s="22">
        <v>4.0999999999999996</v>
      </c>
    </row>
    <row r="1461" spans="1:14" x14ac:dyDescent="0.25">
      <c r="A1461" s="23">
        <v>1460</v>
      </c>
      <c r="B1461" s="24">
        <v>42892</v>
      </c>
      <c r="C1461" s="24">
        <v>43111</v>
      </c>
      <c r="D1461" s="24" t="str">
        <f>IF(Operaciones!$C1461-Operaciones!$B1461&gt;=150,"Demorado","En Tiempo")</f>
        <v>Demorado</v>
      </c>
      <c r="E1461" s="25" t="s">
        <v>23</v>
      </c>
      <c r="F1461" s="25" t="s">
        <v>26</v>
      </c>
      <c r="G1461" s="26">
        <v>223</v>
      </c>
      <c r="H1461" s="25" t="s">
        <v>12</v>
      </c>
      <c r="I1461" s="27">
        <v>40825.08</v>
      </c>
      <c r="J1461" s="27">
        <v>1075937</v>
      </c>
      <c r="K1461" s="27">
        <v>860749.6</v>
      </c>
      <c r="L1461" s="27">
        <v>174362.32</v>
      </c>
      <c r="M1461" s="25" t="s">
        <v>14</v>
      </c>
      <c r="N1461" s="28">
        <v>4.5</v>
      </c>
    </row>
    <row r="1462" spans="1:14" x14ac:dyDescent="0.25">
      <c r="A1462" s="17">
        <v>1461</v>
      </c>
      <c r="B1462" s="18">
        <v>42892</v>
      </c>
      <c r="C1462" s="18">
        <v>43087</v>
      </c>
      <c r="D1462" s="18" t="str">
        <f>IF(Operaciones!$C1462-Operaciones!$B1462&gt;=150,"Demorado","En Tiempo")</f>
        <v>Demorado</v>
      </c>
      <c r="E1462" s="19" t="s">
        <v>20</v>
      </c>
      <c r="F1462" s="19" t="s">
        <v>24</v>
      </c>
      <c r="G1462" s="20">
        <v>122</v>
      </c>
      <c r="H1462" s="19" t="s">
        <v>11</v>
      </c>
      <c r="I1462" s="21">
        <v>21549.4</v>
      </c>
      <c r="J1462" s="21">
        <v>599570</v>
      </c>
      <c r="K1462" s="21">
        <v>479656</v>
      </c>
      <c r="L1462" s="21">
        <v>98364.6</v>
      </c>
      <c r="M1462" s="19" t="s">
        <v>17</v>
      </c>
      <c r="N1462" s="22">
        <v>4.3</v>
      </c>
    </row>
    <row r="1463" spans="1:14" x14ac:dyDescent="0.25">
      <c r="A1463" s="23">
        <v>1462</v>
      </c>
      <c r="B1463" s="24">
        <v>42892</v>
      </c>
      <c r="C1463" s="24">
        <v>43006</v>
      </c>
      <c r="D1463" s="24" t="str">
        <f>IF(Operaciones!$C1463-Operaciones!$B1463&gt;=150,"Demorado","En Tiempo")</f>
        <v>En Tiempo</v>
      </c>
      <c r="E1463" s="25" t="s">
        <v>22</v>
      </c>
      <c r="F1463" s="25" t="s">
        <v>25</v>
      </c>
      <c r="G1463" s="26">
        <v>76</v>
      </c>
      <c r="H1463" s="25" t="s">
        <v>11</v>
      </c>
      <c r="I1463" s="27">
        <v>17709.599999999999</v>
      </c>
      <c r="J1463" s="27">
        <v>507925</v>
      </c>
      <c r="K1463" s="27">
        <v>406340</v>
      </c>
      <c r="L1463" s="27">
        <v>83875.399999999994</v>
      </c>
      <c r="M1463" s="25" t="s">
        <v>19</v>
      </c>
      <c r="N1463" s="28">
        <v>4.4000000000000004</v>
      </c>
    </row>
    <row r="1464" spans="1:14" x14ac:dyDescent="0.25">
      <c r="A1464" s="17">
        <v>1463</v>
      </c>
      <c r="B1464" s="18">
        <v>42893</v>
      </c>
      <c r="C1464" s="18">
        <v>43038</v>
      </c>
      <c r="D1464" s="18" t="str">
        <f>IF(Operaciones!$C1464-Operaciones!$B1464&gt;=150,"Demorado","En Tiempo")</f>
        <v>En Tiempo</v>
      </c>
      <c r="E1464" s="19" t="s">
        <v>20</v>
      </c>
      <c r="F1464" s="19" t="s">
        <v>27</v>
      </c>
      <c r="G1464" s="20">
        <v>170</v>
      </c>
      <c r="H1464" s="19" t="s">
        <v>12</v>
      </c>
      <c r="I1464" s="21">
        <v>62573.36</v>
      </c>
      <c r="J1464" s="21">
        <v>1628069</v>
      </c>
      <c r="K1464" s="21">
        <v>1302455.2</v>
      </c>
      <c r="L1464" s="21">
        <v>263040.44000000006</v>
      </c>
      <c r="M1464" s="19" t="s">
        <v>16</v>
      </c>
      <c r="N1464" s="22">
        <v>4.2</v>
      </c>
    </row>
    <row r="1465" spans="1:14" x14ac:dyDescent="0.25">
      <c r="A1465" s="23">
        <v>1464</v>
      </c>
      <c r="B1465" s="24">
        <v>42893</v>
      </c>
      <c r="C1465" s="24">
        <v>43065</v>
      </c>
      <c r="D1465" s="24" t="str">
        <f>IF(Operaciones!$C1465-Operaciones!$B1465&gt;=150,"Demorado","En Tiempo")</f>
        <v>Demorado</v>
      </c>
      <c r="E1465" s="25" t="s">
        <v>20</v>
      </c>
      <c r="F1465" s="25" t="s">
        <v>27</v>
      </c>
      <c r="G1465" s="26">
        <v>176</v>
      </c>
      <c r="H1465" s="25" t="s">
        <v>12</v>
      </c>
      <c r="I1465" s="27">
        <v>54810.28</v>
      </c>
      <c r="J1465" s="27">
        <v>1429642</v>
      </c>
      <c r="K1465" s="27">
        <v>1143713.6000000001</v>
      </c>
      <c r="L1465" s="27">
        <v>231118.11999999991</v>
      </c>
      <c r="M1465" s="25" t="s">
        <v>19</v>
      </c>
      <c r="N1465" s="28">
        <v>4.4000000000000004</v>
      </c>
    </row>
    <row r="1466" spans="1:14" x14ac:dyDescent="0.25">
      <c r="A1466" s="17">
        <v>1465</v>
      </c>
      <c r="B1466" s="18">
        <v>42894</v>
      </c>
      <c r="C1466" s="18">
        <v>43200</v>
      </c>
      <c r="D1466" s="18" t="str">
        <f>IF(Operaciones!$C1466-Operaciones!$B1466&gt;=150,"Demorado","En Tiempo")</f>
        <v>Demorado</v>
      </c>
      <c r="E1466" s="19" t="s">
        <v>22</v>
      </c>
      <c r="F1466" s="19" t="s">
        <v>28</v>
      </c>
      <c r="G1466" s="20">
        <v>58</v>
      </c>
      <c r="H1466" s="19" t="s">
        <v>11</v>
      </c>
      <c r="I1466" s="21">
        <v>20391.16</v>
      </c>
      <c r="J1466" s="21">
        <v>561939</v>
      </c>
      <c r="K1466" s="21">
        <v>449551.2</v>
      </c>
      <c r="L1466" s="21">
        <v>91996.639999999985</v>
      </c>
      <c r="M1466" s="19" t="s">
        <v>19</v>
      </c>
      <c r="N1466" s="22">
        <v>4.5999999999999996</v>
      </c>
    </row>
    <row r="1467" spans="1:14" x14ac:dyDescent="0.25">
      <c r="A1467" s="23">
        <v>1466</v>
      </c>
      <c r="B1467" s="24">
        <v>42894</v>
      </c>
      <c r="C1467" s="24">
        <v>43146</v>
      </c>
      <c r="D1467" s="24" t="str">
        <f>IF(Operaciones!$C1467-Operaciones!$B1467&gt;=150,"Demorado","En Tiempo")</f>
        <v>Demorado</v>
      </c>
      <c r="E1467" s="25" t="s">
        <v>23</v>
      </c>
      <c r="F1467" s="25" t="s">
        <v>27</v>
      </c>
      <c r="G1467" s="26">
        <v>125</v>
      </c>
      <c r="H1467" s="25" t="s">
        <v>12</v>
      </c>
      <c r="I1467" s="27">
        <v>30933.119999999999</v>
      </c>
      <c r="J1467" s="27">
        <v>838913</v>
      </c>
      <c r="K1467" s="27">
        <v>671130.4</v>
      </c>
      <c r="L1467" s="27">
        <v>136849.47999999998</v>
      </c>
      <c r="M1467" s="25" t="s">
        <v>16</v>
      </c>
      <c r="N1467" s="28">
        <v>4</v>
      </c>
    </row>
    <row r="1468" spans="1:14" x14ac:dyDescent="0.25">
      <c r="A1468" s="17">
        <v>1467</v>
      </c>
      <c r="B1468" s="18">
        <v>42895</v>
      </c>
      <c r="C1468" s="18">
        <v>42993</v>
      </c>
      <c r="D1468" s="18" t="str">
        <f>IF(Operaciones!$C1468-Operaciones!$B1468&gt;=150,"Demorado","En Tiempo")</f>
        <v>En Tiempo</v>
      </c>
      <c r="E1468" s="19" t="s">
        <v>23</v>
      </c>
      <c r="F1468" s="19" t="s">
        <v>29</v>
      </c>
      <c r="G1468" s="20">
        <v>294</v>
      </c>
      <c r="H1468" s="19" t="s">
        <v>12</v>
      </c>
      <c r="I1468" s="21">
        <v>92508.88</v>
      </c>
      <c r="J1468" s="21">
        <v>2369582</v>
      </c>
      <c r="K1468" s="21">
        <v>1895665.6</v>
      </c>
      <c r="L1468" s="21">
        <v>381407.5199999999</v>
      </c>
      <c r="M1468" s="19" t="s">
        <v>18</v>
      </c>
      <c r="N1468" s="22">
        <v>3.6</v>
      </c>
    </row>
    <row r="1469" spans="1:14" x14ac:dyDescent="0.25">
      <c r="A1469" s="23">
        <v>1468</v>
      </c>
      <c r="B1469" s="24">
        <v>42895</v>
      </c>
      <c r="C1469" s="24">
        <v>43221</v>
      </c>
      <c r="D1469" s="24" t="str">
        <f>IF(Operaciones!$C1469-Operaciones!$B1469&gt;=150,"Demorado","En Tiempo")</f>
        <v>Demorado</v>
      </c>
      <c r="E1469" s="25" t="s">
        <v>20</v>
      </c>
      <c r="F1469" s="25" t="s">
        <v>25</v>
      </c>
      <c r="G1469" s="26">
        <v>124</v>
      </c>
      <c r="H1469" s="25" t="s">
        <v>12</v>
      </c>
      <c r="I1469" s="27">
        <v>51297.440000000002</v>
      </c>
      <c r="J1469" s="27">
        <v>1334171</v>
      </c>
      <c r="K1469" s="27">
        <v>1067336.8</v>
      </c>
      <c r="L1469" s="27">
        <v>215536.75999999995</v>
      </c>
      <c r="M1469" s="25" t="s">
        <v>14</v>
      </c>
      <c r="N1469" s="28">
        <v>4.5999999999999996</v>
      </c>
    </row>
    <row r="1470" spans="1:14" x14ac:dyDescent="0.25">
      <c r="A1470" s="17">
        <v>1469</v>
      </c>
      <c r="B1470" s="18">
        <v>42895</v>
      </c>
      <c r="C1470" s="18">
        <v>43167</v>
      </c>
      <c r="D1470" s="18" t="str">
        <f>IF(Operaciones!$C1470-Operaciones!$B1470&gt;=150,"Demorado","En Tiempo")</f>
        <v>Demorado</v>
      </c>
      <c r="E1470" s="19" t="s">
        <v>23</v>
      </c>
      <c r="F1470" s="19" t="s">
        <v>29</v>
      </c>
      <c r="G1470" s="20">
        <v>48</v>
      </c>
      <c r="H1470" s="19" t="s">
        <v>11</v>
      </c>
      <c r="I1470" s="21">
        <v>15761.24</v>
      </c>
      <c r="J1470" s="21">
        <v>455741</v>
      </c>
      <c r="K1470" s="21">
        <v>364592.8</v>
      </c>
      <c r="L1470" s="21">
        <v>75386.960000000006</v>
      </c>
      <c r="M1470" s="19" t="s">
        <v>15</v>
      </c>
      <c r="N1470" s="22">
        <v>4.7</v>
      </c>
    </row>
    <row r="1471" spans="1:14" x14ac:dyDescent="0.25">
      <c r="A1471" s="23">
        <v>1470</v>
      </c>
      <c r="B1471" s="24">
        <v>42895</v>
      </c>
      <c r="C1471" s="24">
        <v>43237</v>
      </c>
      <c r="D1471" s="24" t="str">
        <f>IF(Operaciones!$C1471-Operaciones!$B1471&gt;=150,"Demorado","En Tiempo")</f>
        <v>Demorado</v>
      </c>
      <c r="E1471" s="25" t="s">
        <v>20</v>
      </c>
      <c r="F1471" s="25" t="s">
        <v>28</v>
      </c>
      <c r="G1471" s="26">
        <v>268</v>
      </c>
      <c r="H1471" s="25" t="s">
        <v>12</v>
      </c>
      <c r="I1471" s="27">
        <v>106402.16</v>
      </c>
      <c r="J1471" s="27">
        <v>2727439</v>
      </c>
      <c r="K1471" s="27">
        <v>2181951.2000000002</v>
      </c>
      <c r="L1471" s="27">
        <v>439085.63999999978</v>
      </c>
      <c r="M1471" s="25" t="s">
        <v>16</v>
      </c>
      <c r="N1471" s="28">
        <v>3.7</v>
      </c>
    </row>
    <row r="1472" spans="1:14" x14ac:dyDescent="0.25">
      <c r="A1472" s="17">
        <v>1471</v>
      </c>
      <c r="B1472" s="18">
        <v>42895</v>
      </c>
      <c r="C1472" s="18">
        <v>43066</v>
      </c>
      <c r="D1472" s="18" t="str">
        <f>IF(Operaciones!$C1472-Operaciones!$B1472&gt;=150,"Demorado","En Tiempo")</f>
        <v>Demorado</v>
      </c>
      <c r="E1472" s="19" t="s">
        <v>23</v>
      </c>
      <c r="F1472" s="19" t="s">
        <v>29</v>
      </c>
      <c r="G1472" s="20">
        <v>62</v>
      </c>
      <c r="H1472" s="19" t="s">
        <v>11</v>
      </c>
      <c r="I1472" s="21">
        <v>18400.52</v>
      </c>
      <c r="J1472" s="21">
        <v>521498</v>
      </c>
      <c r="K1472" s="21">
        <v>417198.4</v>
      </c>
      <c r="L1472" s="21">
        <v>85899.079999999973</v>
      </c>
      <c r="M1472" s="19" t="s">
        <v>16</v>
      </c>
      <c r="N1472" s="22">
        <v>4.7</v>
      </c>
    </row>
    <row r="1473" spans="1:14" x14ac:dyDescent="0.25">
      <c r="A1473" s="23">
        <v>1472</v>
      </c>
      <c r="B1473" s="24">
        <v>42896</v>
      </c>
      <c r="C1473" s="24">
        <v>43157</v>
      </c>
      <c r="D1473" s="24" t="str">
        <f>IF(Operaciones!$C1473-Operaciones!$B1473&gt;=150,"Demorado","En Tiempo")</f>
        <v>Demorado</v>
      </c>
      <c r="E1473" s="25" t="s">
        <v>23</v>
      </c>
      <c r="F1473" s="25" t="s">
        <v>25</v>
      </c>
      <c r="G1473" s="26">
        <v>136</v>
      </c>
      <c r="H1473" s="25" t="s">
        <v>12</v>
      </c>
      <c r="I1473" s="27">
        <v>49101.08</v>
      </c>
      <c r="J1473" s="27">
        <v>1287437</v>
      </c>
      <c r="K1473" s="27">
        <v>1029949.6</v>
      </c>
      <c r="L1473" s="27">
        <v>208386.32</v>
      </c>
      <c r="M1473" s="25" t="s">
        <v>19</v>
      </c>
      <c r="N1473" s="28">
        <v>4.9000000000000004</v>
      </c>
    </row>
    <row r="1474" spans="1:14" x14ac:dyDescent="0.25">
      <c r="A1474" s="17">
        <v>1473</v>
      </c>
      <c r="B1474" s="18">
        <v>42896</v>
      </c>
      <c r="C1474" s="18">
        <v>43213</v>
      </c>
      <c r="D1474" s="18" t="str">
        <f>IF(Operaciones!$C1474-Operaciones!$B1474&gt;=150,"Demorado","En Tiempo")</f>
        <v>Demorado</v>
      </c>
      <c r="E1474" s="19" t="s">
        <v>23</v>
      </c>
      <c r="F1474" s="19" t="s">
        <v>24</v>
      </c>
      <c r="G1474" s="20">
        <v>210</v>
      </c>
      <c r="H1474" s="19" t="s">
        <v>12</v>
      </c>
      <c r="I1474" s="21">
        <v>77192.600000000006</v>
      </c>
      <c r="J1474" s="21">
        <v>1991825</v>
      </c>
      <c r="K1474" s="21">
        <v>1593460</v>
      </c>
      <c r="L1474" s="21">
        <v>321172.40000000002</v>
      </c>
      <c r="M1474" s="19" t="s">
        <v>17</v>
      </c>
      <c r="N1474" s="22">
        <v>4.2</v>
      </c>
    </row>
    <row r="1475" spans="1:14" x14ac:dyDescent="0.25">
      <c r="A1475" s="23">
        <v>1474</v>
      </c>
      <c r="B1475" s="24">
        <v>42897</v>
      </c>
      <c r="C1475" s="24">
        <v>43151</v>
      </c>
      <c r="D1475" s="24" t="str">
        <f>IF(Operaciones!$C1475-Operaciones!$B1475&gt;=150,"Demorado","En Tiempo")</f>
        <v>Demorado</v>
      </c>
      <c r="E1475" s="25" t="s">
        <v>21</v>
      </c>
      <c r="F1475" s="25" t="s">
        <v>25</v>
      </c>
      <c r="G1475" s="26">
        <v>263</v>
      </c>
      <c r="H1475" s="25" t="s">
        <v>12</v>
      </c>
      <c r="I1475" s="27">
        <v>100893.52</v>
      </c>
      <c r="J1475" s="27">
        <v>2585798</v>
      </c>
      <c r="K1475" s="27">
        <v>2068638.4</v>
      </c>
      <c r="L1475" s="27">
        <v>416266.08000000007</v>
      </c>
      <c r="M1475" s="25" t="s">
        <v>14</v>
      </c>
      <c r="N1475" s="28">
        <v>3.7</v>
      </c>
    </row>
    <row r="1476" spans="1:14" x14ac:dyDescent="0.25">
      <c r="A1476" s="17">
        <v>1475</v>
      </c>
      <c r="B1476" s="18">
        <v>42897</v>
      </c>
      <c r="C1476" s="18">
        <v>43208</v>
      </c>
      <c r="D1476" s="18" t="str">
        <f>IF(Operaciones!$C1476-Operaciones!$B1476&gt;=150,"Demorado","En Tiempo")</f>
        <v>Demorado</v>
      </c>
      <c r="E1476" s="19" t="s">
        <v>22</v>
      </c>
      <c r="F1476" s="19" t="s">
        <v>25</v>
      </c>
      <c r="G1476" s="20">
        <v>46</v>
      </c>
      <c r="H1476" s="19" t="s">
        <v>11</v>
      </c>
      <c r="I1476" s="21">
        <v>7597.48</v>
      </c>
      <c r="J1476" s="21">
        <v>252672</v>
      </c>
      <c r="K1476" s="21">
        <v>202137.60000000001</v>
      </c>
      <c r="L1476" s="21">
        <v>42936.92</v>
      </c>
      <c r="M1476" s="19" t="s">
        <v>17</v>
      </c>
      <c r="N1476" s="22">
        <v>3.6</v>
      </c>
    </row>
    <row r="1477" spans="1:14" x14ac:dyDescent="0.25">
      <c r="A1477" s="23">
        <v>1476</v>
      </c>
      <c r="B1477" s="24">
        <v>42897</v>
      </c>
      <c r="C1477" s="24">
        <v>42998</v>
      </c>
      <c r="D1477" s="24" t="str">
        <f>IF(Operaciones!$C1477-Operaciones!$B1477&gt;=150,"Demorado","En Tiempo")</f>
        <v>En Tiempo</v>
      </c>
      <c r="E1477" s="25" t="s">
        <v>21</v>
      </c>
      <c r="F1477" s="25" t="s">
        <v>26</v>
      </c>
      <c r="G1477" s="26">
        <v>243</v>
      </c>
      <c r="H1477" s="25" t="s">
        <v>12</v>
      </c>
      <c r="I1477" s="27">
        <v>85955.28</v>
      </c>
      <c r="J1477" s="27">
        <v>2208717</v>
      </c>
      <c r="K1477" s="27">
        <v>1766973.6</v>
      </c>
      <c r="L1477" s="27">
        <v>355788.11999999988</v>
      </c>
      <c r="M1477" s="25" t="s">
        <v>15</v>
      </c>
      <c r="N1477" s="28">
        <v>4.9000000000000004</v>
      </c>
    </row>
    <row r="1478" spans="1:14" x14ac:dyDescent="0.25">
      <c r="A1478" s="17">
        <v>1477</v>
      </c>
      <c r="B1478" s="18">
        <v>42898</v>
      </c>
      <c r="C1478" s="18">
        <v>43133</v>
      </c>
      <c r="D1478" s="18" t="str">
        <f>IF(Operaciones!$C1478-Operaciones!$B1478&gt;=150,"Demorado","En Tiempo")</f>
        <v>Demorado</v>
      </c>
      <c r="E1478" s="19" t="s">
        <v>21</v>
      </c>
      <c r="F1478" s="19" t="s">
        <v>28</v>
      </c>
      <c r="G1478" s="20">
        <v>67</v>
      </c>
      <c r="H1478" s="19" t="s">
        <v>11</v>
      </c>
      <c r="I1478" s="21">
        <v>13826.8</v>
      </c>
      <c r="J1478" s="21">
        <v>400755</v>
      </c>
      <c r="K1478" s="21">
        <v>320604</v>
      </c>
      <c r="L1478" s="21">
        <v>66324.2</v>
      </c>
      <c r="M1478" s="19" t="s">
        <v>18</v>
      </c>
      <c r="N1478" s="22">
        <v>3.9</v>
      </c>
    </row>
    <row r="1479" spans="1:14" x14ac:dyDescent="0.25">
      <c r="A1479" s="23">
        <v>1478</v>
      </c>
      <c r="B1479" s="24">
        <v>42898</v>
      </c>
      <c r="C1479" s="24">
        <v>43198</v>
      </c>
      <c r="D1479" s="24" t="str">
        <f>IF(Operaciones!$C1479-Operaciones!$B1479&gt;=150,"Demorado","En Tiempo")</f>
        <v>Demorado</v>
      </c>
      <c r="E1479" s="25" t="s">
        <v>21</v>
      </c>
      <c r="F1479" s="25" t="s">
        <v>27</v>
      </c>
      <c r="G1479" s="26">
        <v>224</v>
      </c>
      <c r="H1479" s="25" t="s">
        <v>12</v>
      </c>
      <c r="I1479" s="27">
        <v>59102.04</v>
      </c>
      <c r="J1479" s="27">
        <v>1540786</v>
      </c>
      <c r="K1479" s="27">
        <v>1232628.8</v>
      </c>
      <c r="L1479" s="27">
        <v>249055.15999999995</v>
      </c>
      <c r="M1479" s="25" t="s">
        <v>16</v>
      </c>
      <c r="N1479" s="28">
        <v>4.9000000000000004</v>
      </c>
    </row>
    <row r="1480" spans="1:14" x14ac:dyDescent="0.25">
      <c r="A1480" s="17">
        <v>1479</v>
      </c>
      <c r="B1480" s="18">
        <v>42899</v>
      </c>
      <c r="C1480" s="18">
        <v>43178</v>
      </c>
      <c r="D1480" s="18" t="str">
        <f>IF(Operaciones!$C1480-Operaciones!$B1480&gt;=150,"Demorado","En Tiempo")</f>
        <v>Demorado</v>
      </c>
      <c r="E1480" s="19" t="s">
        <v>23</v>
      </c>
      <c r="F1480" s="19" t="s">
        <v>24</v>
      </c>
      <c r="G1480" s="20">
        <v>47</v>
      </c>
      <c r="H1480" s="19" t="s">
        <v>11</v>
      </c>
      <c r="I1480" s="21">
        <v>15867.24</v>
      </c>
      <c r="J1480" s="21">
        <v>453716</v>
      </c>
      <c r="K1480" s="21">
        <v>362972.8</v>
      </c>
      <c r="L1480" s="21">
        <v>74875.960000000006</v>
      </c>
      <c r="M1480" s="19" t="s">
        <v>15</v>
      </c>
      <c r="N1480" s="22">
        <v>4.9000000000000004</v>
      </c>
    </row>
    <row r="1481" spans="1:14" x14ac:dyDescent="0.25">
      <c r="A1481" s="23">
        <v>1480</v>
      </c>
      <c r="B1481" s="24">
        <v>42899</v>
      </c>
      <c r="C1481" s="24">
        <v>43203</v>
      </c>
      <c r="D1481" s="24" t="str">
        <f>IF(Operaciones!$C1481-Operaciones!$B1481&gt;=150,"Demorado","En Tiempo")</f>
        <v>Demorado</v>
      </c>
      <c r="E1481" s="25" t="s">
        <v>20</v>
      </c>
      <c r="F1481" s="25" t="s">
        <v>26</v>
      </c>
      <c r="G1481" s="26">
        <v>117</v>
      </c>
      <c r="H1481" s="25" t="s">
        <v>12</v>
      </c>
      <c r="I1481" s="27">
        <v>41376.120000000003</v>
      </c>
      <c r="J1481" s="27">
        <v>1090113</v>
      </c>
      <c r="K1481" s="27">
        <v>872090.4</v>
      </c>
      <c r="L1481" s="27">
        <v>176646.47999999998</v>
      </c>
      <c r="M1481" s="25" t="s">
        <v>18</v>
      </c>
      <c r="N1481" s="28">
        <v>4</v>
      </c>
    </row>
    <row r="1482" spans="1:14" x14ac:dyDescent="0.25">
      <c r="A1482" s="17">
        <v>1481</v>
      </c>
      <c r="B1482" s="18">
        <v>42899</v>
      </c>
      <c r="C1482" s="18">
        <v>43002</v>
      </c>
      <c r="D1482" s="18" t="str">
        <f>IF(Operaciones!$C1482-Operaciones!$B1482&gt;=150,"Demorado","En Tiempo")</f>
        <v>En Tiempo</v>
      </c>
      <c r="E1482" s="19" t="s">
        <v>20</v>
      </c>
      <c r="F1482" s="19" t="s">
        <v>13</v>
      </c>
      <c r="G1482" s="20">
        <v>254</v>
      </c>
      <c r="H1482" s="19" t="s">
        <v>12</v>
      </c>
      <c r="I1482" s="21">
        <v>52679.32</v>
      </c>
      <c r="J1482" s="21">
        <v>1381418</v>
      </c>
      <c r="K1482" s="21">
        <v>1105134.3999999999</v>
      </c>
      <c r="L1482" s="21">
        <v>223604.28000000009</v>
      </c>
      <c r="M1482" s="19" t="s">
        <v>15</v>
      </c>
      <c r="N1482" s="22">
        <v>4.3</v>
      </c>
    </row>
    <row r="1483" spans="1:14" x14ac:dyDescent="0.25">
      <c r="A1483" s="23">
        <v>1482</v>
      </c>
      <c r="B1483" s="24">
        <v>42899</v>
      </c>
      <c r="C1483" s="24">
        <v>43254</v>
      </c>
      <c r="D1483" s="24" t="str">
        <f>IF(Operaciones!$C1483-Operaciones!$B1483&gt;=150,"Demorado","En Tiempo")</f>
        <v>Demorado</v>
      </c>
      <c r="E1483" s="25" t="s">
        <v>21</v>
      </c>
      <c r="F1483" s="25" t="s">
        <v>26</v>
      </c>
      <c r="G1483" s="26">
        <v>153</v>
      </c>
      <c r="H1483" s="25" t="s">
        <v>12</v>
      </c>
      <c r="I1483" s="27">
        <v>33945.68</v>
      </c>
      <c r="J1483" s="27">
        <v>904852</v>
      </c>
      <c r="K1483" s="27">
        <v>723881.6</v>
      </c>
      <c r="L1483" s="27">
        <v>147024.72000000003</v>
      </c>
      <c r="M1483" s="25" t="s">
        <v>17</v>
      </c>
      <c r="N1483" s="28">
        <v>4.0999999999999996</v>
      </c>
    </row>
    <row r="1484" spans="1:14" x14ac:dyDescent="0.25">
      <c r="A1484" s="17">
        <v>1483</v>
      </c>
      <c r="B1484" s="18">
        <v>42899</v>
      </c>
      <c r="C1484" s="18">
        <v>42993</v>
      </c>
      <c r="D1484" s="18" t="str">
        <f>IF(Operaciones!$C1484-Operaciones!$B1484&gt;=150,"Demorado","En Tiempo")</f>
        <v>En Tiempo</v>
      </c>
      <c r="E1484" s="19" t="s">
        <v>20</v>
      </c>
      <c r="F1484" s="19" t="s">
        <v>27</v>
      </c>
      <c r="G1484" s="20">
        <v>61</v>
      </c>
      <c r="H1484" s="19" t="s">
        <v>11</v>
      </c>
      <c r="I1484" s="21">
        <v>13656.36</v>
      </c>
      <c r="J1484" s="21">
        <v>404869</v>
      </c>
      <c r="K1484" s="21">
        <v>323895.2</v>
      </c>
      <c r="L1484" s="21">
        <v>67317.439999999988</v>
      </c>
      <c r="M1484" s="19" t="s">
        <v>17</v>
      </c>
      <c r="N1484" s="22">
        <v>4.0999999999999996</v>
      </c>
    </row>
    <row r="1485" spans="1:14" x14ac:dyDescent="0.25">
      <c r="A1485" s="23">
        <v>1484</v>
      </c>
      <c r="B1485" s="24">
        <v>42899</v>
      </c>
      <c r="C1485" s="24">
        <v>43198</v>
      </c>
      <c r="D1485" s="24" t="str">
        <f>IF(Operaciones!$C1485-Operaciones!$B1485&gt;=150,"Demorado","En Tiempo")</f>
        <v>Demorado</v>
      </c>
      <c r="E1485" s="25" t="s">
        <v>23</v>
      </c>
      <c r="F1485" s="25" t="s">
        <v>27</v>
      </c>
      <c r="G1485" s="26">
        <v>278</v>
      </c>
      <c r="H1485" s="25" t="s">
        <v>12</v>
      </c>
      <c r="I1485" s="27">
        <v>106054.6</v>
      </c>
      <c r="J1485" s="27">
        <v>2714075</v>
      </c>
      <c r="K1485" s="27">
        <v>2171260</v>
      </c>
      <c r="L1485" s="27">
        <v>436760.4</v>
      </c>
      <c r="M1485" s="25" t="s">
        <v>19</v>
      </c>
      <c r="N1485" s="28">
        <v>4.7</v>
      </c>
    </row>
    <row r="1486" spans="1:14" x14ac:dyDescent="0.25">
      <c r="A1486" s="17">
        <v>1485</v>
      </c>
      <c r="B1486" s="18">
        <v>42900</v>
      </c>
      <c r="C1486" s="18">
        <v>43183</v>
      </c>
      <c r="D1486" s="18" t="str">
        <f>IF(Operaciones!$C1486-Operaciones!$B1486&gt;=150,"Demorado","En Tiempo")</f>
        <v>Demorado</v>
      </c>
      <c r="E1486" s="19" t="s">
        <v>23</v>
      </c>
      <c r="F1486" s="19" t="s">
        <v>27</v>
      </c>
      <c r="G1486" s="20">
        <v>144</v>
      </c>
      <c r="H1486" s="19" t="s">
        <v>12</v>
      </c>
      <c r="I1486" s="21">
        <v>58728.12</v>
      </c>
      <c r="J1486" s="21">
        <v>1520513</v>
      </c>
      <c r="K1486" s="21">
        <v>1216410.3999999999</v>
      </c>
      <c r="L1486" s="21">
        <v>245374.4800000001</v>
      </c>
      <c r="M1486" s="19" t="s">
        <v>17</v>
      </c>
      <c r="N1486" s="22">
        <v>5</v>
      </c>
    </row>
    <row r="1487" spans="1:14" x14ac:dyDescent="0.25">
      <c r="A1487" s="23">
        <v>1486</v>
      </c>
      <c r="B1487" s="24">
        <v>42901</v>
      </c>
      <c r="C1487" s="24">
        <v>43051</v>
      </c>
      <c r="D1487" s="24" t="str">
        <f>IF(Operaciones!$C1487-Operaciones!$B1487&gt;=150,"Demorado","En Tiempo")</f>
        <v>Demorado</v>
      </c>
      <c r="E1487" s="25" t="s">
        <v>22</v>
      </c>
      <c r="F1487" s="25" t="s">
        <v>26</v>
      </c>
      <c r="G1487" s="26">
        <v>162</v>
      </c>
      <c r="H1487" s="25" t="s">
        <v>12</v>
      </c>
      <c r="I1487" s="27">
        <v>44100.24</v>
      </c>
      <c r="J1487" s="27">
        <v>1158391</v>
      </c>
      <c r="K1487" s="27">
        <v>926712.8</v>
      </c>
      <c r="L1487" s="27">
        <v>187577.95999999996</v>
      </c>
      <c r="M1487" s="25" t="s">
        <v>14</v>
      </c>
      <c r="N1487" s="28">
        <v>4.0999999999999996</v>
      </c>
    </row>
    <row r="1488" spans="1:14" x14ac:dyDescent="0.25">
      <c r="A1488" s="17">
        <v>1487</v>
      </c>
      <c r="B1488" s="18">
        <v>42901</v>
      </c>
      <c r="C1488" s="18">
        <v>43236</v>
      </c>
      <c r="D1488" s="18" t="str">
        <f>IF(Operaciones!$C1488-Operaciones!$B1488&gt;=150,"Demorado","En Tiempo")</f>
        <v>Demorado</v>
      </c>
      <c r="E1488" s="19" t="s">
        <v>21</v>
      </c>
      <c r="F1488" s="19" t="s">
        <v>25</v>
      </c>
      <c r="G1488" s="20">
        <v>106</v>
      </c>
      <c r="H1488" s="19" t="s">
        <v>11</v>
      </c>
      <c r="I1488" s="21">
        <v>20778.599999999999</v>
      </c>
      <c r="J1488" s="21">
        <v>574400</v>
      </c>
      <c r="K1488" s="21">
        <v>459520</v>
      </c>
      <c r="L1488" s="21">
        <v>94101.4</v>
      </c>
      <c r="M1488" s="19" t="s">
        <v>14</v>
      </c>
      <c r="N1488" s="22">
        <v>4.7</v>
      </c>
    </row>
    <row r="1489" spans="1:14" x14ac:dyDescent="0.25">
      <c r="A1489" s="23">
        <v>1488</v>
      </c>
      <c r="B1489" s="24">
        <v>42901</v>
      </c>
      <c r="C1489" s="24">
        <v>43138</v>
      </c>
      <c r="D1489" s="24" t="str">
        <f>IF(Operaciones!$C1489-Operaciones!$B1489&gt;=150,"Demorado","En Tiempo")</f>
        <v>Demorado</v>
      </c>
      <c r="E1489" s="25" t="s">
        <v>23</v>
      </c>
      <c r="F1489" s="25" t="s">
        <v>29</v>
      </c>
      <c r="G1489" s="26">
        <v>100</v>
      </c>
      <c r="H1489" s="25" t="s">
        <v>11</v>
      </c>
      <c r="I1489" s="27">
        <v>27400.04</v>
      </c>
      <c r="J1489" s="27">
        <v>740961</v>
      </c>
      <c r="K1489" s="27">
        <v>592768.80000000005</v>
      </c>
      <c r="L1489" s="27">
        <v>120792.15999999995</v>
      </c>
      <c r="M1489" s="25" t="s">
        <v>16</v>
      </c>
      <c r="N1489" s="28">
        <v>4.3</v>
      </c>
    </row>
    <row r="1490" spans="1:14" x14ac:dyDescent="0.25">
      <c r="A1490" s="17">
        <v>1489</v>
      </c>
      <c r="B1490" s="18">
        <v>42901</v>
      </c>
      <c r="C1490" s="18">
        <v>42995</v>
      </c>
      <c r="D1490" s="18" t="str">
        <f>IF(Operaciones!$C1490-Operaciones!$B1490&gt;=150,"Demorado","En Tiempo")</f>
        <v>En Tiempo</v>
      </c>
      <c r="E1490" s="19" t="s">
        <v>22</v>
      </c>
      <c r="F1490" s="19" t="s">
        <v>25</v>
      </c>
      <c r="G1490" s="20">
        <v>141</v>
      </c>
      <c r="H1490" s="19" t="s">
        <v>12</v>
      </c>
      <c r="I1490" s="21">
        <v>51920.68</v>
      </c>
      <c r="J1490" s="21">
        <v>1360277</v>
      </c>
      <c r="K1490" s="21">
        <v>1088221.6000000001</v>
      </c>
      <c r="L1490" s="21">
        <v>220134.71999999991</v>
      </c>
      <c r="M1490" s="19" t="s">
        <v>17</v>
      </c>
      <c r="N1490" s="22">
        <v>4.4000000000000004</v>
      </c>
    </row>
    <row r="1491" spans="1:14" x14ac:dyDescent="0.25">
      <c r="A1491" s="23">
        <v>1490</v>
      </c>
      <c r="B1491" s="24">
        <v>42902</v>
      </c>
      <c r="C1491" s="24">
        <v>43200</v>
      </c>
      <c r="D1491" s="24" t="str">
        <f>IF(Operaciones!$C1491-Operaciones!$B1491&gt;=150,"Demorado","En Tiempo")</f>
        <v>Demorado</v>
      </c>
      <c r="E1491" s="25" t="s">
        <v>20</v>
      </c>
      <c r="F1491" s="25" t="s">
        <v>24</v>
      </c>
      <c r="G1491" s="26">
        <v>108</v>
      </c>
      <c r="H1491" s="25" t="s">
        <v>11</v>
      </c>
      <c r="I1491" s="27">
        <v>26502.48</v>
      </c>
      <c r="J1491" s="27">
        <v>728197</v>
      </c>
      <c r="K1491" s="27">
        <v>582557.6</v>
      </c>
      <c r="L1491" s="27">
        <v>119136.92000000003</v>
      </c>
      <c r="M1491" s="25" t="s">
        <v>15</v>
      </c>
      <c r="N1491" s="28">
        <v>3.9</v>
      </c>
    </row>
    <row r="1492" spans="1:14" x14ac:dyDescent="0.25">
      <c r="A1492" s="17">
        <v>1491</v>
      </c>
      <c r="B1492" s="18">
        <v>42902</v>
      </c>
      <c r="C1492" s="18">
        <v>43256</v>
      </c>
      <c r="D1492" s="18" t="str">
        <f>IF(Operaciones!$C1492-Operaciones!$B1492&gt;=150,"Demorado","En Tiempo")</f>
        <v>Demorado</v>
      </c>
      <c r="E1492" s="19" t="s">
        <v>21</v>
      </c>
      <c r="F1492" s="19" t="s">
        <v>28</v>
      </c>
      <c r="G1492" s="20">
        <v>135</v>
      </c>
      <c r="H1492" s="19" t="s">
        <v>12</v>
      </c>
      <c r="I1492" s="21">
        <v>48660.36</v>
      </c>
      <c r="J1492" s="21">
        <v>1277519</v>
      </c>
      <c r="K1492" s="21">
        <v>1022015.2</v>
      </c>
      <c r="L1492" s="21">
        <v>206843.44000000006</v>
      </c>
      <c r="M1492" s="19" t="s">
        <v>14</v>
      </c>
      <c r="N1492" s="22">
        <v>4.0999999999999996</v>
      </c>
    </row>
    <row r="1493" spans="1:14" x14ac:dyDescent="0.25">
      <c r="A1493" s="23">
        <v>1492</v>
      </c>
      <c r="B1493" s="24">
        <v>42902</v>
      </c>
      <c r="C1493" s="24">
        <v>43132</v>
      </c>
      <c r="D1493" s="24" t="str">
        <f>IF(Operaciones!$C1493-Operaciones!$B1493&gt;=150,"Demorado","En Tiempo")</f>
        <v>Demorado</v>
      </c>
      <c r="E1493" s="25" t="s">
        <v>23</v>
      </c>
      <c r="F1493" s="25" t="s">
        <v>24</v>
      </c>
      <c r="G1493" s="26">
        <v>161</v>
      </c>
      <c r="H1493" s="25" t="s">
        <v>12</v>
      </c>
      <c r="I1493" s="27">
        <v>55578.2</v>
      </c>
      <c r="J1493" s="27">
        <v>1441790</v>
      </c>
      <c r="K1493" s="27">
        <v>1153432</v>
      </c>
      <c r="L1493" s="27">
        <v>232779.8</v>
      </c>
      <c r="M1493" s="25" t="s">
        <v>14</v>
      </c>
      <c r="N1493" s="28">
        <v>4.3</v>
      </c>
    </row>
    <row r="1494" spans="1:14" x14ac:dyDescent="0.25">
      <c r="A1494" s="17">
        <v>1493</v>
      </c>
      <c r="B1494" s="18">
        <v>42902</v>
      </c>
      <c r="C1494" s="18">
        <v>43062</v>
      </c>
      <c r="D1494" s="18" t="str">
        <f>IF(Operaciones!$C1494-Operaciones!$B1494&gt;=150,"Demorado","En Tiempo")</f>
        <v>Demorado</v>
      </c>
      <c r="E1494" s="19" t="s">
        <v>22</v>
      </c>
      <c r="F1494" s="19" t="s">
        <v>13</v>
      </c>
      <c r="G1494" s="20">
        <v>243</v>
      </c>
      <c r="H1494" s="19" t="s">
        <v>12</v>
      </c>
      <c r="I1494" s="21">
        <v>39381</v>
      </c>
      <c r="J1494" s="21">
        <v>1038235</v>
      </c>
      <c r="K1494" s="21">
        <v>830588</v>
      </c>
      <c r="L1494" s="21">
        <v>168266</v>
      </c>
      <c r="M1494" s="19" t="s">
        <v>16</v>
      </c>
      <c r="N1494" s="22">
        <v>4.9000000000000004</v>
      </c>
    </row>
    <row r="1495" spans="1:14" x14ac:dyDescent="0.25">
      <c r="A1495" s="23">
        <v>1494</v>
      </c>
      <c r="B1495" s="24">
        <v>42903</v>
      </c>
      <c r="C1495" s="24">
        <v>43170</v>
      </c>
      <c r="D1495" s="24" t="str">
        <f>IF(Operaciones!$C1495-Operaciones!$B1495&gt;=150,"Demorado","En Tiempo")</f>
        <v>Demorado</v>
      </c>
      <c r="E1495" s="25" t="s">
        <v>23</v>
      </c>
      <c r="F1495" s="25" t="s">
        <v>13</v>
      </c>
      <c r="G1495" s="26">
        <v>196</v>
      </c>
      <c r="H1495" s="25" t="s">
        <v>12</v>
      </c>
      <c r="I1495" s="27">
        <v>57943.8</v>
      </c>
      <c r="J1495" s="27">
        <v>1507805</v>
      </c>
      <c r="K1495" s="27">
        <v>1206244</v>
      </c>
      <c r="L1495" s="27">
        <v>243617.2</v>
      </c>
      <c r="M1495" s="25" t="s">
        <v>14</v>
      </c>
      <c r="N1495" s="28">
        <v>4.9000000000000004</v>
      </c>
    </row>
    <row r="1496" spans="1:14" x14ac:dyDescent="0.25">
      <c r="A1496" s="17">
        <v>1495</v>
      </c>
      <c r="B1496" s="18">
        <v>42903</v>
      </c>
      <c r="C1496" s="18">
        <v>43203</v>
      </c>
      <c r="D1496" s="18" t="str">
        <f>IF(Operaciones!$C1496-Operaciones!$B1496&gt;=150,"Demorado","En Tiempo")</f>
        <v>Demorado</v>
      </c>
      <c r="E1496" s="19" t="s">
        <v>20</v>
      </c>
      <c r="F1496" s="19" t="s">
        <v>29</v>
      </c>
      <c r="G1496" s="20">
        <v>194</v>
      </c>
      <c r="H1496" s="19" t="s">
        <v>12</v>
      </c>
      <c r="I1496" s="21">
        <v>62766.400000000001</v>
      </c>
      <c r="J1496" s="21">
        <v>1626495</v>
      </c>
      <c r="K1496" s="21">
        <v>1301196</v>
      </c>
      <c r="L1496" s="21">
        <v>262532.59999999998</v>
      </c>
      <c r="M1496" s="19" t="s">
        <v>14</v>
      </c>
      <c r="N1496" s="22">
        <v>4.8</v>
      </c>
    </row>
    <row r="1497" spans="1:14" x14ac:dyDescent="0.25">
      <c r="A1497" s="23">
        <v>1496</v>
      </c>
      <c r="B1497" s="24">
        <v>42904</v>
      </c>
      <c r="C1497" s="24">
        <v>43232</v>
      </c>
      <c r="D1497" s="24" t="str">
        <f>IF(Operaciones!$C1497-Operaciones!$B1497&gt;=150,"Demorado","En Tiempo")</f>
        <v>Demorado</v>
      </c>
      <c r="E1497" s="25" t="s">
        <v>20</v>
      </c>
      <c r="F1497" s="25" t="s">
        <v>28</v>
      </c>
      <c r="G1497" s="26">
        <v>274</v>
      </c>
      <c r="H1497" s="25" t="s">
        <v>12</v>
      </c>
      <c r="I1497" s="27">
        <v>99935.16</v>
      </c>
      <c r="J1497" s="27">
        <v>2557389</v>
      </c>
      <c r="K1497" s="27">
        <v>2045911.2</v>
      </c>
      <c r="L1497" s="27">
        <v>411542.64</v>
      </c>
      <c r="M1497" s="25" t="s">
        <v>19</v>
      </c>
      <c r="N1497" s="28">
        <v>4.5</v>
      </c>
    </row>
    <row r="1498" spans="1:14" x14ac:dyDescent="0.25">
      <c r="A1498" s="17">
        <v>1497</v>
      </c>
      <c r="B1498" s="18">
        <v>42904</v>
      </c>
      <c r="C1498" s="18">
        <v>43084</v>
      </c>
      <c r="D1498" s="18" t="str">
        <f>IF(Operaciones!$C1498-Operaciones!$B1498&gt;=150,"Demorado","En Tiempo")</f>
        <v>Demorado</v>
      </c>
      <c r="E1498" s="19" t="s">
        <v>21</v>
      </c>
      <c r="F1498" s="19" t="s">
        <v>28</v>
      </c>
      <c r="G1498" s="20">
        <v>172</v>
      </c>
      <c r="H1498" s="19" t="s">
        <v>12</v>
      </c>
      <c r="I1498" s="21">
        <v>34276</v>
      </c>
      <c r="J1498" s="21">
        <v>916560</v>
      </c>
      <c r="K1498" s="21">
        <v>733248</v>
      </c>
      <c r="L1498" s="21">
        <v>149036</v>
      </c>
      <c r="M1498" s="19" t="s">
        <v>17</v>
      </c>
      <c r="N1498" s="22">
        <v>3.9</v>
      </c>
    </row>
    <row r="1499" spans="1:14" x14ac:dyDescent="0.25">
      <c r="A1499" s="23">
        <v>1498</v>
      </c>
      <c r="B1499" s="24">
        <v>42904</v>
      </c>
      <c r="C1499" s="24">
        <v>43031</v>
      </c>
      <c r="D1499" s="24" t="str">
        <f>IF(Operaciones!$C1499-Operaciones!$B1499&gt;=150,"Demorado","En Tiempo")</f>
        <v>En Tiempo</v>
      </c>
      <c r="E1499" s="25" t="s">
        <v>21</v>
      </c>
      <c r="F1499" s="25" t="s">
        <v>26</v>
      </c>
      <c r="G1499" s="26">
        <v>52</v>
      </c>
      <c r="H1499" s="25" t="s">
        <v>11</v>
      </c>
      <c r="I1499" s="27">
        <v>9196.2000000000007</v>
      </c>
      <c r="J1499" s="27">
        <v>293115</v>
      </c>
      <c r="K1499" s="27">
        <v>234492</v>
      </c>
      <c r="L1499" s="27">
        <v>49426.8</v>
      </c>
      <c r="M1499" s="25" t="s">
        <v>18</v>
      </c>
      <c r="N1499" s="28">
        <v>4.0999999999999996</v>
      </c>
    </row>
    <row r="1500" spans="1:14" x14ac:dyDescent="0.25">
      <c r="A1500" s="17">
        <v>1499</v>
      </c>
      <c r="B1500" s="18">
        <v>42905</v>
      </c>
      <c r="C1500" s="18">
        <v>43018</v>
      </c>
      <c r="D1500" s="18" t="str">
        <f>IF(Operaciones!$C1500-Operaciones!$B1500&gt;=150,"Demorado","En Tiempo")</f>
        <v>En Tiempo</v>
      </c>
      <c r="E1500" s="19" t="s">
        <v>20</v>
      </c>
      <c r="F1500" s="19" t="s">
        <v>13</v>
      </c>
      <c r="G1500" s="20">
        <v>172</v>
      </c>
      <c r="H1500" s="19" t="s">
        <v>12</v>
      </c>
      <c r="I1500" s="21">
        <v>42373</v>
      </c>
      <c r="J1500" s="21">
        <v>1120785</v>
      </c>
      <c r="K1500" s="21">
        <v>896628</v>
      </c>
      <c r="L1500" s="21">
        <v>181784</v>
      </c>
      <c r="M1500" s="19" t="s">
        <v>19</v>
      </c>
      <c r="N1500" s="22">
        <v>3.7</v>
      </c>
    </row>
    <row r="1501" spans="1:14" x14ac:dyDescent="0.25">
      <c r="A1501" s="23">
        <v>1500</v>
      </c>
      <c r="B1501" s="24">
        <v>42906</v>
      </c>
      <c r="C1501" s="24">
        <v>43189</v>
      </c>
      <c r="D1501" s="24" t="str">
        <f>IF(Operaciones!$C1501-Operaciones!$B1501&gt;=150,"Demorado","En Tiempo")</f>
        <v>Demorado</v>
      </c>
      <c r="E1501" s="25" t="s">
        <v>20</v>
      </c>
      <c r="F1501" s="25" t="s">
        <v>28</v>
      </c>
      <c r="G1501" s="26">
        <v>121</v>
      </c>
      <c r="H1501" s="25" t="s">
        <v>11</v>
      </c>
      <c r="I1501" s="27">
        <v>23204</v>
      </c>
      <c r="J1501" s="27">
        <v>632235</v>
      </c>
      <c r="K1501" s="27">
        <v>505788</v>
      </c>
      <c r="L1501" s="27">
        <v>103243</v>
      </c>
      <c r="M1501" s="25" t="s">
        <v>16</v>
      </c>
      <c r="N1501" s="28">
        <v>4.5999999999999996</v>
      </c>
    </row>
    <row r="1502" spans="1:14" x14ac:dyDescent="0.25">
      <c r="A1502" s="17">
        <v>1501</v>
      </c>
      <c r="B1502" s="18">
        <v>42907</v>
      </c>
      <c r="C1502" s="18">
        <v>43206</v>
      </c>
      <c r="D1502" s="18" t="str">
        <f>IF(Operaciones!$C1502-Operaciones!$B1502&gt;=150,"Demorado","En Tiempo")</f>
        <v>Demorado</v>
      </c>
      <c r="E1502" s="19" t="s">
        <v>23</v>
      </c>
      <c r="F1502" s="19" t="s">
        <v>13</v>
      </c>
      <c r="G1502" s="20">
        <v>47</v>
      </c>
      <c r="H1502" s="19" t="s">
        <v>11</v>
      </c>
      <c r="I1502" s="21">
        <v>11915.76</v>
      </c>
      <c r="J1502" s="21">
        <v>353529</v>
      </c>
      <c r="K1502" s="21">
        <v>282823.2</v>
      </c>
      <c r="L1502" s="21">
        <v>58790.039999999986</v>
      </c>
      <c r="M1502" s="19" t="s">
        <v>17</v>
      </c>
      <c r="N1502" s="22">
        <v>4.4000000000000004</v>
      </c>
    </row>
    <row r="1503" spans="1:14" x14ac:dyDescent="0.25">
      <c r="A1503" s="23">
        <v>1502</v>
      </c>
      <c r="B1503" s="24">
        <v>42907</v>
      </c>
      <c r="C1503" s="24">
        <v>43067</v>
      </c>
      <c r="D1503" s="24" t="str">
        <f>IF(Operaciones!$C1503-Operaciones!$B1503&gt;=150,"Demorado","En Tiempo")</f>
        <v>Demorado</v>
      </c>
      <c r="E1503" s="25" t="s">
        <v>20</v>
      </c>
      <c r="F1503" s="25" t="s">
        <v>27</v>
      </c>
      <c r="G1503" s="26">
        <v>114</v>
      </c>
      <c r="H1503" s="25" t="s">
        <v>12</v>
      </c>
      <c r="I1503" s="27">
        <v>46322.400000000001</v>
      </c>
      <c r="J1503" s="27">
        <v>1211645</v>
      </c>
      <c r="K1503" s="27">
        <v>969316</v>
      </c>
      <c r="L1503" s="27">
        <v>196006.6</v>
      </c>
      <c r="M1503" s="25" t="s">
        <v>14</v>
      </c>
      <c r="N1503" s="28">
        <v>4.8</v>
      </c>
    </row>
    <row r="1504" spans="1:14" x14ac:dyDescent="0.25">
      <c r="A1504" s="17">
        <v>1503</v>
      </c>
      <c r="B1504" s="18">
        <v>42907</v>
      </c>
      <c r="C1504" s="18">
        <v>43162</v>
      </c>
      <c r="D1504" s="18" t="str">
        <f>IF(Operaciones!$C1504-Operaciones!$B1504&gt;=150,"Demorado","En Tiempo")</f>
        <v>Demorado</v>
      </c>
      <c r="E1504" s="19" t="s">
        <v>23</v>
      </c>
      <c r="F1504" s="19" t="s">
        <v>13</v>
      </c>
      <c r="G1504" s="20">
        <v>154</v>
      </c>
      <c r="H1504" s="19" t="s">
        <v>12</v>
      </c>
      <c r="I1504" s="21">
        <v>37989.440000000002</v>
      </c>
      <c r="J1504" s="21">
        <v>1013496</v>
      </c>
      <c r="K1504" s="21">
        <v>810796.8</v>
      </c>
      <c r="L1504" s="21">
        <v>164709.75999999995</v>
      </c>
      <c r="M1504" s="19" t="s">
        <v>14</v>
      </c>
      <c r="N1504" s="22">
        <v>4.7</v>
      </c>
    </row>
    <row r="1505" spans="1:14" x14ac:dyDescent="0.25">
      <c r="A1505" s="23">
        <v>1504</v>
      </c>
      <c r="B1505" s="24">
        <v>42907</v>
      </c>
      <c r="C1505" s="24">
        <v>43053</v>
      </c>
      <c r="D1505" s="24" t="str">
        <f>IF(Operaciones!$C1505-Operaciones!$B1505&gt;=150,"Demorado","En Tiempo")</f>
        <v>En Tiempo</v>
      </c>
      <c r="E1505" s="25" t="s">
        <v>20</v>
      </c>
      <c r="F1505" s="25" t="s">
        <v>13</v>
      </c>
      <c r="G1505" s="26">
        <v>185</v>
      </c>
      <c r="H1505" s="25" t="s">
        <v>12</v>
      </c>
      <c r="I1505" s="27">
        <v>30507.200000000001</v>
      </c>
      <c r="J1505" s="27">
        <v>814915</v>
      </c>
      <c r="K1505" s="27">
        <v>651932</v>
      </c>
      <c r="L1505" s="27">
        <v>132475.79999999999</v>
      </c>
      <c r="M1505" s="25" t="s">
        <v>16</v>
      </c>
      <c r="N1505" s="28">
        <v>4.7</v>
      </c>
    </row>
    <row r="1506" spans="1:14" x14ac:dyDescent="0.25">
      <c r="A1506" s="17">
        <v>1505</v>
      </c>
      <c r="B1506" s="18">
        <v>42908</v>
      </c>
      <c r="C1506" s="18">
        <v>43265</v>
      </c>
      <c r="D1506" s="18" t="str">
        <f>IF(Operaciones!$C1506-Operaciones!$B1506&gt;=150,"Demorado","En Tiempo")</f>
        <v>Demorado</v>
      </c>
      <c r="E1506" s="19" t="s">
        <v>23</v>
      </c>
      <c r="F1506" s="19" t="s">
        <v>27</v>
      </c>
      <c r="G1506" s="20">
        <v>41</v>
      </c>
      <c r="H1506" s="19" t="s">
        <v>11</v>
      </c>
      <c r="I1506" s="21">
        <v>7580.92</v>
      </c>
      <c r="J1506" s="21">
        <v>256633</v>
      </c>
      <c r="K1506" s="21">
        <v>205306.4</v>
      </c>
      <c r="L1506" s="21">
        <v>43745.680000000008</v>
      </c>
      <c r="M1506" s="19" t="s">
        <v>17</v>
      </c>
      <c r="N1506" s="22">
        <v>3.8</v>
      </c>
    </row>
    <row r="1507" spans="1:14" x14ac:dyDescent="0.25">
      <c r="A1507" s="23">
        <v>1506</v>
      </c>
      <c r="B1507" s="24">
        <v>42908</v>
      </c>
      <c r="C1507" s="24">
        <v>43175</v>
      </c>
      <c r="D1507" s="24" t="str">
        <f>IF(Operaciones!$C1507-Operaciones!$B1507&gt;=150,"Demorado","En Tiempo")</f>
        <v>Demorado</v>
      </c>
      <c r="E1507" s="25" t="s">
        <v>22</v>
      </c>
      <c r="F1507" s="25" t="s">
        <v>26</v>
      </c>
      <c r="G1507" s="26">
        <v>253</v>
      </c>
      <c r="H1507" s="25" t="s">
        <v>12</v>
      </c>
      <c r="I1507" s="27">
        <v>99891.6</v>
      </c>
      <c r="J1507" s="27">
        <v>2549125</v>
      </c>
      <c r="K1507" s="27">
        <v>2039300</v>
      </c>
      <c r="L1507" s="27">
        <v>409933.4</v>
      </c>
      <c r="M1507" s="25" t="s">
        <v>17</v>
      </c>
      <c r="N1507" s="28">
        <v>4.9000000000000004</v>
      </c>
    </row>
    <row r="1508" spans="1:14" x14ac:dyDescent="0.25">
      <c r="A1508" s="17">
        <v>1507</v>
      </c>
      <c r="B1508" s="18">
        <v>42908</v>
      </c>
      <c r="C1508" s="18">
        <v>43194</v>
      </c>
      <c r="D1508" s="18" t="str">
        <f>IF(Operaciones!$C1508-Operaciones!$B1508&gt;=150,"Demorado","En Tiempo")</f>
        <v>Demorado</v>
      </c>
      <c r="E1508" s="19" t="s">
        <v>23</v>
      </c>
      <c r="F1508" s="19" t="s">
        <v>27</v>
      </c>
      <c r="G1508" s="20">
        <v>115</v>
      </c>
      <c r="H1508" s="19" t="s">
        <v>11</v>
      </c>
      <c r="I1508" s="21">
        <v>27477.4</v>
      </c>
      <c r="J1508" s="21">
        <v>752745</v>
      </c>
      <c r="K1508" s="21">
        <v>602196</v>
      </c>
      <c r="L1508" s="21">
        <v>123071.6</v>
      </c>
      <c r="M1508" s="19" t="s">
        <v>19</v>
      </c>
      <c r="N1508" s="22">
        <v>5</v>
      </c>
    </row>
    <row r="1509" spans="1:14" x14ac:dyDescent="0.25">
      <c r="A1509" s="23">
        <v>1508</v>
      </c>
      <c r="B1509" s="24">
        <v>42908</v>
      </c>
      <c r="C1509" s="24">
        <v>43154</v>
      </c>
      <c r="D1509" s="24" t="str">
        <f>IF(Operaciones!$C1509-Operaciones!$B1509&gt;=150,"Demorado","En Tiempo")</f>
        <v>Demorado</v>
      </c>
      <c r="E1509" s="25" t="s">
        <v>23</v>
      </c>
      <c r="F1509" s="25" t="s">
        <v>28</v>
      </c>
      <c r="G1509" s="26">
        <v>269</v>
      </c>
      <c r="H1509" s="25" t="s">
        <v>12</v>
      </c>
      <c r="I1509" s="27">
        <v>102962.2</v>
      </c>
      <c r="J1509" s="27">
        <v>2631265</v>
      </c>
      <c r="K1509" s="27">
        <v>2105012</v>
      </c>
      <c r="L1509" s="27">
        <v>423290.8</v>
      </c>
      <c r="M1509" s="25" t="s">
        <v>18</v>
      </c>
      <c r="N1509" s="28">
        <v>4.9000000000000004</v>
      </c>
    </row>
    <row r="1510" spans="1:14" x14ac:dyDescent="0.25">
      <c r="A1510" s="17">
        <v>1509</v>
      </c>
      <c r="B1510" s="18">
        <v>42908</v>
      </c>
      <c r="C1510" s="18">
        <v>43136</v>
      </c>
      <c r="D1510" s="18" t="str">
        <f>IF(Operaciones!$C1510-Operaciones!$B1510&gt;=150,"Demorado","En Tiempo")</f>
        <v>Demorado</v>
      </c>
      <c r="E1510" s="19" t="s">
        <v>21</v>
      </c>
      <c r="F1510" s="19" t="s">
        <v>24</v>
      </c>
      <c r="G1510" s="20">
        <v>237</v>
      </c>
      <c r="H1510" s="19" t="s">
        <v>12</v>
      </c>
      <c r="I1510" s="21">
        <v>86048.12</v>
      </c>
      <c r="J1510" s="21">
        <v>2217113</v>
      </c>
      <c r="K1510" s="21">
        <v>1773690.4</v>
      </c>
      <c r="L1510" s="21">
        <v>357374.4800000001</v>
      </c>
      <c r="M1510" s="19" t="s">
        <v>15</v>
      </c>
      <c r="N1510" s="22">
        <v>3.8</v>
      </c>
    </row>
    <row r="1511" spans="1:14" x14ac:dyDescent="0.25">
      <c r="A1511" s="23">
        <v>1510</v>
      </c>
      <c r="B1511" s="24">
        <v>42908</v>
      </c>
      <c r="C1511" s="24">
        <v>43136</v>
      </c>
      <c r="D1511" s="24" t="str">
        <f>IF(Operaciones!$C1511-Operaciones!$B1511&gt;=150,"Demorado","En Tiempo")</f>
        <v>Demorado</v>
      </c>
      <c r="E1511" s="25" t="s">
        <v>21</v>
      </c>
      <c r="F1511" s="25" t="s">
        <v>25</v>
      </c>
      <c r="G1511" s="26">
        <v>158</v>
      </c>
      <c r="H1511" s="25" t="s">
        <v>11</v>
      </c>
      <c r="I1511" s="27">
        <v>29367.16</v>
      </c>
      <c r="J1511" s="27">
        <v>799814</v>
      </c>
      <c r="K1511" s="27">
        <v>639851.19999999995</v>
      </c>
      <c r="L1511" s="27">
        <v>130595.64000000004</v>
      </c>
      <c r="M1511" s="25" t="s">
        <v>16</v>
      </c>
      <c r="N1511" s="28">
        <v>4.4000000000000004</v>
      </c>
    </row>
    <row r="1512" spans="1:14" x14ac:dyDescent="0.25">
      <c r="A1512" s="17">
        <v>1511</v>
      </c>
      <c r="B1512" s="18">
        <v>42909</v>
      </c>
      <c r="C1512" s="18">
        <v>43133</v>
      </c>
      <c r="D1512" s="18" t="str">
        <f>IF(Operaciones!$C1512-Operaciones!$B1512&gt;=150,"Demorado","En Tiempo")</f>
        <v>Demorado</v>
      </c>
      <c r="E1512" s="19" t="s">
        <v>20</v>
      </c>
      <c r="F1512" s="19" t="s">
        <v>27</v>
      </c>
      <c r="G1512" s="20">
        <v>207</v>
      </c>
      <c r="H1512" s="19" t="s">
        <v>12</v>
      </c>
      <c r="I1512" s="21">
        <v>62519.519999999997</v>
      </c>
      <c r="J1512" s="21">
        <v>1623548</v>
      </c>
      <c r="K1512" s="21">
        <v>1298838.3999999999</v>
      </c>
      <c r="L1512" s="21">
        <v>262190.08000000007</v>
      </c>
      <c r="M1512" s="19" t="s">
        <v>14</v>
      </c>
      <c r="N1512" s="22">
        <v>4.9000000000000004</v>
      </c>
    </row>
    <row r="1513" spans="1:14" x14ac:dyDescent="0.25">
      <c r="A1513" s="23">
        <v>1512</v>
      </c>
      <c r="B1513" s="24">
        <v>42909</v>
      </c>
      <c r="C1513" s="24">
        <v>43245</v>
      </c>
      <c r="D1513" s="24" t="str">
        <f>IF(Operaciones!$C1513-Operaciones!$B1513&gt;=150,"Demorado","En Tiempo")</f>
        <v>Demorado</v>
      </c>
      <c r="E1513" s="25" t="s">
        <v>23</v>
      </c>
      <c r="F1513" s="25" t="s">
        <v>24</v>
      </c>
      <c r="G1513" s="26">
        <v>256</v>
      </c>
      <c r="H1513" s="25" t="s">
        <v>12</v>
      </c>
      <c r="I1513" s="27">
        <v>96140.36</v>
      </c>
      <c r="J1513" s="27">
        <v>2455694</v>
      </c>
      <c r="K1513" s="27">
        <v>1964555.2</v>
      </c>
      <c r="L1513" s="27">
        <v>394998.44000000006</v>
      </c>
      <c r="M1513" s="25" t="s">
        <v>18</v>
      </c>
      <c r="N1513" s="28">
        <v>4.2</v>
      </c>
    </row>
    <row r="1514" spans="1:14" x14ac:dyDescent="0.25">
      <c r="A1514" s="17">
        <v>1513</v>
      </c>
      <c r="B1514" s="18">
        <v>42910</v>
      </c>
      <c r="C1514" s="18">
        <v>43111</v>
      </c>
      <c r="D1514" s="18" t="str">
        <f>IF(Operaciones!$C1514-Operaciones!$B1514&gt;=150,"Demorado","En Tiempo")</f>
        <v>Demorado</v>
      </c>
      <c r="E1514" s="19" t="s">
        <v>22</v>
      </c>
      <c r="F1514" s="19" t="s">
        <v>26</v>
      </c>
      <c r="G1514" s="20">
        <v>195</v>
      </c>
      <c r="H1514" s="19" t="s">
        <v>12</v>
      </c>
      <c r="I1514" s="21">
        <v>38845.599999999999</v>
      </c>
      <c r="J1514" s="21">
        <v>1023525</v>
      </c>
      <c r="K1514" s="21">
        <v>818820</v>
      </c>
      <c r="L1514" s="21">
        <v>165859.4</v>
      </c>
      <c r="M1514" s="19" t="s">
        <v>19</v>
      </c>
      <c r="N1514" s="22">
        <v>4.9000000000000004</v>
      </c>
    </row>
    <row r="1515" spans="1:14" x14ac:dyDescent="0.25">
      <c r="A1515" s="23">
        <v>1514</v>
      </c>
      <c r="B1515" s="24">
        <v>42910</v>
      </c>
      <c r="C1515" s="24">
        <v>43156</v>
      </c>
      <c r="D1515" s="24" t="str">
        <f>IF(Operaciones!$C1515-Operaciones!$B1515&gt;=150,"Demorado","En Tiempo")</f>
        <v>Demorado</v>
      </c>
      <c r="E1515" s="25" t="s">
        <v>22</v>
      </c>
      <c r="F1515" s="25" t="s">
        <v>29</v>
      </c>
      <c r="G1515" s="26">
        <v>105</v>
      </c>
      <c r="H1515" s="25" t="s">
        <v>12</v>
      </c>
      <c r="I1515" s="27">
        <v>30473</v>
      </c>
      <c r="J1515" s="27">
        <v>817485</v>
      </c>
      <c r="K1515" s="27">
        <v>653988</v>
      </c>
      <c r="L1515" s="27">
        <v>133024</v>
      </c>
      <c r="M1515" s="25" t="s">
        <v>18</v>
      </c>
      <c r="N1515" s="28">
        <v>5</v>
      </c>
    </row>
    <row r="1516" spans="1:14" x14ac:dyDescent="0.25">
      <c r="A1516" s="17">
        <v>1515</v>
      </c>
      <c r="B1516" s="18">
        <v>42912</v>
      </c>
      <c r="C1516" s="18">
        <v>43008</v>
      </c>
      <c r="D1516" s="18" t="str">
        <f>IF(Operaciones!$C1516-Operaciones!$B1516&gt;=150,"Demorado","En Tiempo")</f>
        <v>En Tiempo</v>
      </c>
      <c r="E1516" s="19" t="s">
        <v>20</v>
      </c>
      <c r="F1516" s="19" t="s">
        <v>26</v>
      </c>
      <c r="G1516" s="20">
        <v>194</v>
      </c>
      <c r="H1516" s="19" t="s">
        <v>12</v>
      </c>
      <c r="I1516" s="21">
        <v>66382</v>
      </c>
      <c r="J1516" s="21">
        <v>1725485</v>
      </c>
      <c r="K1516" s="21">
        <v>1380388</v>
      </c>
      <c r="L1516" s="21">
        <v>278715</v>
      </c>
      <c r="M1516" s="19" t="s">
        <v>19</v>
      </c>
      <c r="N1516" s="22">
        <v>4</v>
      </c>
    </row>
    <row r="1517" spans="1:14" x14ac:dyDescent="0.25">
      <c r="A1517" s="23">
        <v>1516</v>
      </c>
      <c r="B1517" s="24">
        <v>42913</v>
      </c>
      <c r="C1517" s="24">
        <v>43179</v>
      </c>
      <c r="D1517" s="24" t="str">
        <f>IF(Operaciones!$C1517-Operaciones!$B1517&gt;=150,"Demorado","En Tiempo")</f>
        <v>Demorado</v>
      </c>
      <c r="E1517" s="25" t="s">
        <v>23</v>
      </c>
      <c r="F1517" s="25" t="s">
        <v>28</v>
      </c>
      <c r="G1517" s="26">
        <v>175</v>
      </c>
      <c r="H1517" s="25" t="s">
        <v>12</v>
      </c>
      <c r="I1517" s="27">
        <v>31592.560000000001</v>
      </c>
      <c r="J1517" s="27">
        <v>842199</v>
      </c>
      <c r="K1517" s="27">
        <v>673759.2</v>
      </c>
      <c r="L1517" s="27">
        <v>136847.24000000005</v>
      </c>
      <c r="M1517" s="25" t="s">
        <v>14</v>
      </c>
      <c r="N1517" s="28">
        <v>4.0999999999999996</v>
      </c>
    </row>
    <row r="1518" spans="1:14" x14ac:dyDescent="0.25">
      <c r="A1518" s="17">
        <v>1517</v>
      </c>
      <c r="B1518" s="18">
        <v>42914</v>
      </c>
      <c r="C1518" s="18">
        <v>43059</v>
      </c>
      <c r="D1518" s="18" t="str">
        <f>IF(Operaciones!$C1518-Operaciones!$B1518&gt;=150,"Demorado","En Tiempo")</f>
        <v>En Tiempo</v>
      </c>
      <c r="E1518" s="19" t="s">
        <v>23</v>
      </c>
      <c r="F1518" s="19" t="s">
        <v>13</v>
      </c>
      <c r="G1518" s="20">
        <v>133</v>
      </c>
      <c r="H1518" s="19" t="s">
        <v>12</v>
      </c>
      <c r="I1518" s="21">
        <v>47831.040000000001</v>
      </c>
      <c r="J1518" s="21">
        <v>1253986</v>
      </c>
      <c r="K1518" s="21">
        <v>1003188.8</v>
      </c>
      <c r="L1518" s="21">
        <v>202966.15999999995</v>
      </c>
      <c r="M1518" s="19" t="s">
        <v>16</v>
      </c>
      <c r="N1518" s="22">
        <v>4.5</v>
      </c>
    </row>
    <row r="1519" spans="1:14" x14ac:dyDescent="0.25">
      <c r="A1519" s="23">
        <v>1518</v>
      </c>
      <c r="B1519" s="24">
        <v>42914</v>
      </c>
      <c r="C1519" s="24">
        <v>43009</v>
      </c>
      <c r="D1519" s="24" t="str">
        <f>IF(Operaciones!$C1519-Operaciones!$B1519&gt;=150,"Demorado","En Tiempo")</f>
        <v>En Tiempo</v>
      </c>
      <c r="E1519" s="25" t="s">
        <v>22</v>
      </c>
      <c r="F1519" s="25" t="s">
        <v>13</v>
      </c>
      <c r="G1519" s="26">
        <v>147</v>
      </c>
      <c r="H1519" s="25" t="s">
        <v>12</v>
      </c>
      <c r="I1519" s="27">
        <v>57112.959999999999</v>
      </c>
      <c r="J1519" s="27">
        <v>1493484</v>
      </c>
      <c r="K1519" s="27">
        <v>1194787.2</v>
      </c>
      <c r="L1519" s="27">
        <v>241583.84000000005</v>
      </c>
      <c r="M1519" s="25" t="s">
        <v>14</v>
      </c>
      <c r="N1519" s="28">
        <v>4.2</v>
      </c>
    </row>
    <row r="1520" spans="1:14" x14ac:dyDescent="0.25">
      <c r="A1520" s="17">
        <v>1519</v>
      </c>
      <c r="B1520" s="18">
        <v>42914</v>
      </c>
      <c r="C1520" s="18">
        <v>43247</v>
      </c>
      <c r="D1520" s="18" t="str">
        <f>IF(Operaciones!$C1520-Operaciones!$B1520&gt;=150,"Demorado","En Tiempo")</f>
        <v>Demorado</v>
      </c>
      <c r="E1520" s="19" t="s">
        <v>23</v>
      </c>
      <c r="F1520" s="19" t="s">
        <v>28</v>
      </c>
      <c r="G1520" s="20">
        <v>70</v>
      </c>
      <c r="H1520" s="19" t="s">
        <v>11</v>
      </c>
      <c r="I1520" s="21">
        <v>25633.32</v>
      </c>
      <c r="J1520" s="21">
        <v>696343</v>
      </c>
      <c r="K1520" s="21">
        <v>557074.4</v>
      </c>
      <c r="L1520" s="21">
        <v>113635.27999999997</v>
      </c>
      <c r="M1520" s="19" t="s">
        <v>14</v>
      </c>
      <c r="N1520" s="22">
        <v>3.9</v>
      </c>
    </row>
    <row r="1521" spans="1:14" x14ac:dyDescent="0.25">
      <c r="A1521" s="23">
        <v>1520</v>
      </c>
      <c r="B1521" s="24">
        <v>42914</v>
      </c>
      <c r="C1521" s="24">
        <v>43038</v>
      </c>
      <c r="D1521" s="24" t="str">
        <f>IF(Operaciones!$C1521-Operaciones!$B1521&gt;=150,"Demorado","En Tiempo")</f>
        <v>En Tiempo</v>
      </c>
      <c r="E1521" s="25" t="s">
        <v>21</v>
      </c>
      <c r="F1521" s="25" t="s">
        <v>29</v>
      </c>
      <c r="G1521" s="26">
        <v>172</v>
      </c>
      <c r="H1521" s="25" t="s">
        <v>12</v>
      </c>
      <c r="I1521" s="27">
        <v>39129</v>
      </c>
      <c r="J1521" s="27">
        <v>1036435</v>
      </c>
      <c r="K1521" s="27">
        <v>829148</v>
      </c>
      <c r="L1521" s="27">
        <v>168158</v>
      </c>
      <c r="M1521" s="25" t="s">
        <v>14</v>
      </c>
      <c r="N1521" s="28">
        <v>4.2</v>
      </c>
    </row>
    <row r="1522" spans="1:14" x14ac:dyDescent="0.25">
      <c r="A1522" s="17">
        <v>1521</v>
      </c>
      <c r="B1522" s="18">
        <v>42915</v>
      </c>
      <c r="C1522" s="18">
        <v>43047</v>
      </c>
      <c r="D1522" s="18" t="str">
        <f>IF(Operaciones!$C1522-Operaciones!$B1522&gt;=150,"Demorado","En Tiempo")</f>
        <v>En Tiempo</v>
      </c>
      <c r="E1522" s="19" t="s">
        <v>23</v>
      </c>
      <c r="F1522" s="19" t="s">
        <v>13</v>
      </c>
      <c r="G1522" s="20">
        <v>46</v>
      </c>
      <c r="H1522" s="19" t="s">
        <v>11</v>
      </c>
      <c r="I1522" s="21">
        <v>15285.72</v>
      </c>
      <c r="J1522" s="21">
        <v>435628</v>
      </c>
      <c r="K1522" s="21">
        <v>348502.4</v>
      </c>
      <c r="L1522" s="21">
        <v>71839.879999999976</v>
      </c>
      <c r="M1522" s="19" t="s">
        <v>17</v>
      </c>
      <c r="N1522" s="22">
        <v>4.4000000000000004</v>
      </c>
    </row>
    <row r="1523" spans="1:14" x14ac:dyDescent="0.25">
      <c r="A1523" s="23">
        <v>1522</v>
      </c>
      <c r="B1523" s="24">
        <v>42915</v>
      </c>
      <c r="C1523" s="24">
        <v>43063</v>
      </c>
      <c r="D1523" s="24" t="str">
        <f>IF(Operaciones!$C1523-Operaciones!$B1523&gt;=150,"Demorado","En Tiempo")</f>
        <v>En Tiempo</v>
      </c>
      <c r="E1523" s="25" t="s">
        <v>23</v>
      </c>
      <c r="F1523" s="25" t="s">
        <v>28</v>
      </c>
      <c r="G1523" s="26">
        <v>36</v>
      </c>
      <c r="H1523" s="25" t="s">
        <v>11</v>
      </c>
      <c r="I1523" s="27">
        <v>11449.8</v>
      </c>
      <c r="J1523" s="27">
        <v>342605</v>
      </c>
      <c r="K1523" s="27">
        <v>274084</v>
      </c>
      <c r="L1523" s="27">
        <v>57071.199999999997</v>
      </c>
      <c r="M1523" s="25" t="s">
        <v>14</v>
      </c>
      <c r="N1523" s="28">
        <v>4.5999999999999996</v>
      </c>
    </row>
    <row r="1524" spans="1:14" x14ac:dyDescent="0.25">
      <c r="A1524" s="17">
        <v>1523</v>
      </c>
      <c r="B1524" s="18">
        <v>42915</v>
      </c>
      <c r="C1524" s="18">
        <v>43124</v>
      </c>
      <c r="D1524" s="18" t="str">
        <f>IF(Operaciones!$C1524-Operaciones!$B1524&gt;=150,"Demorado","En Tiempo")</f>
        <v>Demorado</v>
      </c>
      <c r="E1524" s="19" t="s">
        <v>23</v>
      </c>
      <c r="F1524" s="19" t="s">
        <v>26</v>
      </c>
      <c r="G1524" s="20">
        <v>151</v>
      </c>
      <c r="H1524" s="19" t="s">
        <v>12</v>
      </c>
      <c r="I1524" s="21">
        <v>56952.28</v>
      </c>
      <c r="J1524" s="21">
        <v>1490717</v>
      </c>
      <c r="K1524" s="21">
        <v>1192573.6000000001</v>
      </c>
      <c r="L1524" s="21">
        <v>241191.11999999991</v>
      </c>
      <c r="M1524" s="19" t="s">
        <v>15</v>
      </c>
      <c r="N1524" s="22">
        <v>3.9</v>
      </c>
    </row>
    <row r="1525" spans="1:14" x14ac:dyDescent="0.25">
      <c r="A1525" s="23">
        <v>1524</v>
      </c>
      <c r="B1525" s="24">
        <v>42915</v>
      </c>
      <c r="C1525" s="24">
        <v>43080</v>
      </c>
      <c r="D1525" s="24" t="str">
        <f>IF(Operaciones!$C1525-Operaciones!$B1525&gt;=150,"Demorado","En Tiempo")</f>
        <v>Demorado</v>
      </c>
      <c r="E1525" s="25" t="s">
        <v>23</v>
      </c>
      <c r="F1525" s="25" t="s">
        <v>13</v>
      </c>
      <c r="G1525" s="26">
        <v>131</v>
      </c>
      <c r="H1525" s="25" t="s">
        <v>12</v>
      </c>
      <c r="I1525" s="27">
        <v>34501.199999999997</v>
      </c>
      <c r="J1525" s="27">
        <v>916865</v>
      </c>
      <c r="K1525" s="27">
        <v>733492</v>
      </c>
      <c r="L1525" s="27">
        <v>148871.79999999999</v>
      </c>
      <c r="M1525" s="25" t="s">
        <v>18</v>
      </c>
      <c r="N1525" s="28">
        <v>4.8</v>
      </c>
    </row>
    <row r="1526" spans="1:14" x14ac:dyDescent="0.25">
      <c r="A1526" s="17">
        <v>1525</v>
      </c>
      <c r="B1526" s="18">
        <v>42916</v>
      </c>
      <c r="C1526" s="18">
        <v>43143</v>
      </c>
      <c r="D1526" s="18" t="str">
        <f>IF(Operaciones!$C1526-Operaciones!$B1526&gt;=150,"Demorado","En Tiempo")</f>
        <v>Demorado</v>
      </c>
      <c r="E1526" s="19" t="s">
        <v>21</v>
      </c>
      <c r="F1526" s="19" t="s">
        <v>24</v>
      </c>
      <c r="G1526" s="20">
        <v>247</v>
      </c>
      <c r="H1526" s="19" t="s">
        <v>12</v>
      </c>
      <c r="I1526" s="21">
        <v>90158.88</v>
      </c>
      <c r="J1526" s="21">
        <v>2319857</v>
      </c>
      <c r="K1526" s="21">
        <v>1855885.6</v>
      </c>
      <c r="L1526" s="21">
        <v>373812.5199999999</v>
      </c>
      <c r="M1526" s="19" t="s">
        <v>14</v>
      </c>
      <c r="N1526" s="22">
        <v>4.4000000000000004</v>
      </c>
    </row>
    <row r="1527" spans="1:14" x14ac:dyDescent="0.25">
      <c r="A1527" s="23">
        <v>1526</v>
      </c>
      <c r="B1527" s="24">
        <v>42916</v>
      </c>
      <c r="C1527" s="24">
        <v>43248</v>
      </c>
      <c r="D1527" s="24" t="str">
        <f>IF(Operaciones!$C1527-Operaciones!$B1527&gt;=150,"Demorado","En Tiempo")</f>
        <v>Demorado</v>
      </c>
      <c r="E1527" s="25" t="s">
        <v>21</v>
      </c>
      <c r="F1527" s="25" t="s">
        <v>13</v>
      </c>
      <c r="G1527" s="26">
        <v>63</v>
      </c>
      <c r="H1527" s="25" t="s">
        <v>11</v>
      </c>
      <c r="I1527" s="27">
        <v>22430.32</v>
      </c>
      <c r="J1527" s="27">
        <v>623393</v>
      </c>
      <c r="K1527" s="27">
        <v>498714.4</v>
      </c>
      <c r="L1527" s="27">
        <v>102248.27999999997</v>
      </c>
      <c r="M1527" s="25" t="s">
        <v>19</v>
      </c>
      <c r="N1527" s="28">
        <v>5</v>
      </c>
    </row>
    <row r="1528" spans="1:14" x14ac:dyDescent="0.25">
      <c r="A1528" s="17">
        <v>1527</v>
      </c>
      <c r="B1528" s="18">
        <v>42916</v>
      </c>
      <c r="C1528" s="18">
        <v>43010</v>
      </c>
      <c r="D1528" s="18" t="str">
        <f>IF(Operaciones!$C1528-Operaciones!$B1528&gt;=150,"Demorado","En Tiempo")</f>
        <v>En Tiempo</v>
      </c>
      <c r="E1528" s="19" t="s">
        <v>20</v>
      </c>
      <c r="F1528" s="19" t="s">
        <v>24</v>
      </c>
      <c r="G1528" s="20">
        <v>46</v>
      </c>
      <c r="H1528" s="19" t="s">
        <v>11</v>
      </c>
      <c r="I1528" s="21">
        <v>15201</v>
      </c>
      <c r="J1528" s="21">
        <v>437085</v>
      </c>
      <c r="K1528" s="21">
        <v>349668</v>
      </c>
      <c r="L1528" s="21">
        <v>72216</v>
      </c>
      <c r="M1528" s="19" t="s">
        <v>18</v>
      </c>
      <c r="N1528" s="22">
        <v>4.8</v>
      </c>
    </row>
    <row r="1529" spans="1:14" x14ac:dyDescent="0.25">
      <c r="A1529" s="23">
        <v>1528</v>
      </c>
      <c r="B1529" s="24">
        <v>42916</v>
      </c>
      <c r="C1529" s="24">
        <v>43051</v>
      </c>
      <c r="D1529" s="24" t="str">
        <f>IF(Operaciones!$C1529-Operaciones!$B1529&gt;=150,"Demorado","En Tiempo")</f>
        <v>En Tiempo</v>
      </c>
      <c r="E1529" s="25" t="s">
        <v>23</v>
      </c>
      <c r="F1529" s="25" t="s">
        <v>13</v>
      </c>
      <c r="G1529" s="26">
        <v>201</v>
      </c>
      <c r="H1529" s="25" t="s">
        <v>12</v>
      </c>
      <c r="I1529" s="27">
        <v>44325.32</v>
      </c>
      <c r="J1529" s="27">
        <v>1169093</v>
      </c>
      <c r="K1529" s="27">
        <v>935274.4</v>
      </c>
      <c r="L1529" s="27">
        <v>189493.27999999997</v>
      </c>
      <c r="M1529" s="25" t="s">
        <v>18</v>
      </c>
      <c r="N1529" s="28">
        <v>4.2</v>
      </c>
    </row>
    <row r="1530" spans="1:14" x14ac:dyDescent="0.25">
      <c r="A1530" s="17">
        <v>1529</v>
      </c>
      <c r="B1530" s="18">
        <v>42916</v>
      </c>
      <c r="C1530" s="18">
        <v>43257</v>
      </c>
      <c r="D1530" s="18" t="str">
        <f>IF(Operaciones!$C1530-Operaciones!$B1530&gt;=150,"Demorado","En Tiempo")</f>
        <v>Demorado</v>
      </c>
      <c r="E1530" s="19" t="s">
        <v>20</v>
      </c>
      <c r="F1530" s="19" t="s">
        <v>25</v>
      </c>
      <c r="G1530" s="20">
        <v>180</v>
      </c>
      <c r="H1530" s="19" t="s">
        <v>12</v>
      </c>
      <c r="I1530" s="21">
        <v>49638</v>
      </c>
      <c r="J1530" s="21">
        <v>1293560</v>
      </c>
      <c r="K1530" s="21">
        <v>1034848</v>
      </c>
      <c r="L1530" s="21">
        <v>209074</v>
      </c>
      <c r="M1530" s="19" t="s">
        <v>18</v>
      </c>
      <c r="N1530" s="22">
        <v>4.4000000000000004</v>
      </c>
    </row>
    <row r="1531" spans="1:14" x14ac:dyDescent="0.25">
      <c r="A1531" s="23">
        <v>1530</v>
      </c>
      <c r="B1531" s="24">
        <v>42916</v>
      </c>
      <c r="C1531" s="24">
        <v>43258</v>
      </c>
      <c r="D1531" s="24" t="str">
        <f>IF(Operaciones!$C1531-Operaciones!$B1531&gt;=150,"Demorado","En Tiempo")</f>
        <v>Demorado</v>
      </c>
      <c r="E1531" s="25" t="s">
        <v>23</v>
      </c>
      <c r="F1531" s="25" t="s">
        <v>28</v>
      </c>
      <c r="G1531" s="26">
        <v>63</v>
      </c>
      <c r="H1531" s="25" t="s">
        <v>11</v>
      </c>
      <c r="I1531" s="27">
        <v>18383.599999999999</v>
      </c>
      <c r="J1531" s="27">
        <v>516725</v>
      </c>
      <c r="K1531" s="27">
        <v>413380</v>
      </c>
      <c r="L1531" s="27">
        <v>84961.4</v>
      </c>
      <c r="M1531" s="25" t="s">
        <v>17</v>
      </c>
      <c r="N1531" s="28">
        <v>4.3</v>
      </c>
    </row>
    <row r="1532" spans="1:14" x14ac:dyDescent="0.25">
      <c r="A1532" s="17">
        <v>1531</v>
      </c>
      <c r="B1532" s="18">
        <v>42917</v>
      </c>
      <c r="C1532" s="18">
        <v>43028</v>
      </c>
      <c r="D1532" s="18" t="str">
        <f>IF(Operaciones!$C1532-Operaciones!$B1532&gt;=150,"Demorado","En Tiempo")</f>
        <v>En Tiempo</v>
      </c>
      <c r="E1532" s="19" t="s">
        <v>23</v>
      </c>
      <c r="F1532" s="19" t="s">
        <v>26</v>
      </c>
      <c r="G1532" s="20">
        <v>247</v>
      </c>
      <c r="H1532" s="19" t="s">
        <v>12</v>
      </c>
      <c r="I1532" s="21">
        <v>91835.64</v>
      </c>
      <c r="J1532" s="21">
        <v>2362251</v>
      </c>
      <c r="K1532" s="21">
        <v>1889800.8</v>
      </c>
      <c r="L1532" s="21">
        <v>380614.55999999994</v>
      </c>
      <c r="M1532" s="19" t="s">
        <v>16</v>
      </c>
      <c r="N1532" s="22">
        <v>3.7</v>
      </c>
    </row>
    <row r="1533" spans="1:14" x14ac:dyDescent="0.25">
      <c r="A1533" s="23">
        <v>1532</v>
      </c>
      <c r="B1533" s="24">
        <v>42917</v>
      </c>
      <c r="C1533" s="24">
        <v>43223</v>
      </c>
      <c r="D1533" s="24" t="str">
        <f>IF(Operaciones!$C1533-Operaciones!$B1533&gt;=150,"Demorado","En Tiempo")</f>
        <v>Demorado</v>
      </c>
      <c r="E1533" s="25" t="s">
        <v>21</v>
      </c>
      <c r="F1533" s="25" t="s">
        <v>24</v>
      </c>
      <c r="G1533" s="26">
        <v>255</v>
      </c>
      <c r="H1533" s="25" t="s">
        <v>12</v>
      </c>
      <c r="I1533" s="27">
        <v>60735.199999999997</v>
      </c>
      <c r="J1533" s="27">
        <v>1579065</v>
      </c>
      <c r="K1533" s="27">
        <v>1263252</v>
      </c>
      <c r="L1533" s="27">
        <v>255077.8</v>
      </c>
      <c r="M1533" s="25" t="s">
        <v>19</v>
      </c>
      <c r="N1533" s="28">
        <v>4.3</v>
      </c>
    </row>
    <row r="1534" spans="1:14" x14ac:dyDescent="0.25">
      <c r="A1534" s="17">
        <v>1533</v>
      </c>
      <c r="B1534" s="18">
        <v>42917</v>
      </c>
      <c r="C1534" s="18">
        <v>43124</v>
      </c>
      <c r="D1534" s="18" t="str">
        <f>IF(Operaciones!$C1534-Operaciones!$B1534&gt;=150,"Demorado","En Tiempo")</f>
        <v>Demorado</v>
      </c>
      <c r="E1534" s="19" t="s">
        <v>20</v>
      </c>
      <c r="F1534" s="19" t="s">
        <v>13</v>
      </c>
      <c r="G1534" s="20">
        <v>64</v>
      </c>
      <c r="H1534" s="19" t="s">
        <v>11</v>
      </c>
      <c r="I1534" s="21">
        <v>20806.080000000002</v>
      </c>
      <c r="J1534" s="21">
        <v>576937</v>
      </c>
      <c r="K1534" s="21">
        <v>461549.6</v>
      </c>
      <c r="L1534" s="21">
        <v>94581.320000000022</v>
      </c>
      <c r="M1534" s="19" t="s">
        <v>17</v>
      </c>
      <c r="N1534" s="22">
        <v>5</v>
      </c>
    </row>
    <row r="1535" spans="1:14" x14ac:dyDescent="0.25">
      <c r="A1535" s="23">
        <v>1534</v>
      </c>
      <c r="B1535" s="24">
        <v>42918</v>
      </c>
      <c r="C1535" s="24">
        <v>43203</v>
      </c>
      <c r="D1535" s="24" t="str">
        <f>IF(Operaciones!$C1535-Operaciones!$B1535&gt;=150,"Demorado","En Tiempo")</f>
        <v>Demorado</v>
      </c>
      <c r="E1535" s="25" t="s">
        <v>23</v>
      </c>
      <c r="F1535" s="25" t="s">
        <v>25</v>
      </c>
      <c r="G1535" s="26">
        <v>211</v>
      </c>
      <c r="H1535" s="25" t="s">
        <v>12</v>
      </c>
      <c r="I1535" s="27">
        <v>68872.72</v>
      </c>
      <c r="J1535" s="27">
        <v>1778778</v>
      </c>
      <c r="K1535" s="27">
        <v>1423022.4</v>
      </c>
      <c r="L1535" s="27">
        <v>286882.88000000012</v>
      </c>
      <c r="M1535" s="25" t="s">
        <v>15</v>
      </c>
      <c r="N1535" s="28">
        <v>3.6</v>
      </c>
    </row>
    <row r="1536" spans="1:14" x14ac:dyDescent="0.25">
      <c r="A1536" s="17">
        <v>1535</v>
      </c>
      <c r="B1536" s="18">
        <v>42920</v>
      </c>
      <c r="C1536" s="18">
        <v>43059</v>
      </c>
      <c r="D1536" s="18" t="str">
        <f>IF(Operaciones!$C1536-Operaciones!$B1536&gt;=150,"Demorado","En Tiempo")</f>
        <v>En Tiempo</v>
      </c>
      <c r="E1536" s="19" t="s">
        <v>20</v>
      </c>
      <c r="F1536" s="19" t="s">
        <v>13</v>
      </c>
      <c r="G1536" s="20">
        <v>65</v>
      </c>
      <c r="H1536" s="19" t="s">
        <v>11</v>
      </c>
      <c r="I1536" s="21">
        <v>17419.240000000002</v>
      </c>
      <c r="J1536" s="21">
        <v>493241</v>
      </c>
      <c r="K1536" s="21">
        <v>394592.8</v>
      </c>
      <c r="L1536" s="21">
        <v>81228.960000000006</v>
      </c>
      <c r="M1536" s="19" t="s">
        <v>15</v>
      </c>
      <c r="N1536" s="22">
        <v>4.0999999999999996</v>
      </c>
    </row>
    <row r="1537" spans="1:14" x14ac:dyDescent="0.25">
      <c r="A1537" s="23">
        <v>1536</v>
      </c>
      <c r="B1537" s="24">
        <v>42920</v>
      </c>
      <c r="C1537" s="24">
        <v>43070</v>
      </c>
      <c r="D1537" s="24" t="str">
        <f>IF(Operaciones!$C1537-Operaciones!$B1537&gt;=150,"Demorado","En Tiempo")</f>
        <v>Demorado</v>
      </c>
      <c r="E1537" s="25" t="s">
        <v>22</v>
      </c>
      <c r="F1537" s="25" t="s">
        <v>13</v>
      </c>
      <c r="G1537" s="26">
        <v>39</v>
      </c>
      <c r="H1537" s="25" t="s">
        <v>11</v>
      </c>
      <c r="I1537" s="27">
        <v>13340.36</v>
      </c>
      <c r="J1537" s="27">
        <v>398244</v>
      </c>
      <c r="K1537" s="27">
        <v>318595.20000000001</v>
      </c>
      <c r="L1537" s="27">
        <v>66308.439999999988</v>
      </c>
      <c r="M1537" s="25" t="s">
        <v>17</v>
      </c>
      <c r="N1537" s="28">
        <v>4.7</v>
      </c>
    </row>
    <row r="1538" spans="1:14" x14ac:dyDescent="0.25">
      <c r="A1538" s="17">
        <v>1537</v>
      </c>
      <c r="B1538" s="18">
        <v>42920</v>
      </c>
      <c r="C1538" s="18">
        <v>43247</v>
      </c>
      <c r="D1538" s="18" t="str">
        <f>IF(Operaciones!$C1538-Operaciones!$B1538&gt;=150,"Demorado","En Tiempo")</f>
        <v>Demorado</v>
      </c>
      <c r="E1538" s="19" t="s">
        <v>22</v>
      </c>
      <c r="F1538" s="19" t="s">
        <v>24</v>
      </c>
      <c r="G1538" s="20">
        <v>192</v>
      </c>
      <c r="H1538" s="19" t="s">
        <v>12</v>
      </c>
      <c r="I1538" s="21">
        <v>40584.04</v>
      </c>
      <c r="J1538" s="21">
        <v>1072311</v>
      </c>
      <c r="K1538" s="21">
        <v>857848.8</v>
      </c>
      <c r="L1538" s="21">
        <v>173878.15999999995</v>
      </c>
      <c r="M1538" s="19" t="s">
        <v>17</v>
      </c>
      <c r="N1538" s="22">
        <v>4.8</v>
      </c>
    </row>
    <row r="1539" spans="1:14" x14ac:dyDescent="0.25">
      <c r="A1539" s="23">
        <v>1538</v>
      </c>
      <c r="B1539" s="24">
        <v>42920</v>
      </c>
      <c r="C1539" s="24">
        <v>43234</v>
      </c>
      <c r="D1539" s="24" t="str">
        <f>IF(Operaciones!$C1539-Operaciones!$B1539&gt;=150,"Demorado","En Tiempo")</f>
        <v>Demorado</v>
      </c>
      <c r="E1539" s="25" t="s">
        <v>21</v>
      </c>
      <c r="F1539" s="25" t="s">
        <v>27</v>
      </c>
      <c r="G1539" s="26">
        <v>157</v>
      </c>
      <c r="H1539" s="25" t="s">
        <v>12</v>
      </c>
      <c r="I1539" s="27">
        <v>55109.08</v>
      </c>
      <c r="J1539" s="27">
        <v>1442337</v>
      </c>
      <c r="K1539" s="27">
        <v>1153869.6000000001</v>
      </c>
      <c r="L1539" s="27">
        <v>233358.31999999989</v>
      </c>
      <c r="M1539" s="25" t="s">
        <v>15</v>
      </c>
      <c r="N1539" s="28">
        <v>3.7</v>
      </c>
    </row>
    <row r="1540" spans="1:14" x14ac:dyDescent="0.25">
      <c r="A1540" s="17">
        <v>1539</v>
      </c>
      <c r="B1540" s="18">
        <v>42920</v>
      </c>
      <c r="C1540" s="18">
        <v>43038</v>
      </c>
      <c r="D1540" s="18" t="str">
        <f>IF(Operaciones!$C1540-Operaciones!$B1540&gt;=150,"Demorado","En Tiempo")</f>
        <v>En Tiempo</v>
      </c>
      <c r="E1540" s="19" t="s">
        <v>22</v>
      </c>
      <c r="F1540" s="19" t="s">
        <v>25</v>
      </c>
      <c r="G1540" s="20">
        <v>97</v>
      </c>
      <c r="H1540" s="19" t="s">
        <v>12</v>
      </c>
      <c r="I1540" s="21">
        <v>33027.72</v>
      </c>
      <c r="J1540" s="21">
        <v>886853</v>
      </c>
      <c r="K1540" s="21">
        <v>709482.4</v>
      </c>
      <c r="L1540" s="21">
        <v>144342.87999999998</v>
      </c>
      <c r="M1540" s="19" t="s">
        <v>14</v>
      </c>
      <c r="N1540" s="22">
        <v>4.0999999999999996</v>
      </c>
    </row>
    <row r="1541" spans="1:14" x14ac:dyDescent="0.25">
      <c r="A1541" s="23">
        <v>1540</v>
      </c>
      <c r="B1541" s="24">
        <v>42921</v>
      </c>
      <c r="C1541" s="24">
        <v>43058</v>
      </c>
      <c r="D1541" s="24" t="str">
        <f>IF(Operaciones!$C1541-Operaciones!$B1541&gt;=150,"Demorado","En Tiempo")</f>
        <v>En Tiempo</v>
      </c>
      <c r="E1541" s="25" t="s">
        <v>22</v>
      </c>
      <c r="F1541" s="25" t="s">
        <v>27</v>
      </c>
      <c r="G1541" s="26">
        <v>223</v>
      </c>
      <c r="H1541" s="25" t="s">
        <v>12</v>
      </c>
      <c r="I1541" s="27">
        <v>88343.76</v>
      </c>
      <c r="J1541" s="27">
        <v>2260404</v>
      </c>
      <c r="K1541" s="27">
        <v>1808323.2</v>
      </c>
      <c r="L1541" s="27">
        <v>363737.04000000004</v>
      </c>
      <c r="M1541" s="25" t="s">
        <v>16</v>
      </c>
      <c r="N1541" s="28">
        <v>5</v>
      </c>
    </row>
    <row r="1542" spans="1:14" x14ac:dyDescent="0.25">
      <c r="A1542" s="17">
        <v>1541</v>
      </c>
      <c r="B1542" s="18">
        <v>42922</v>
      </c>
      <c r="C1542" s="18">
        <v>43171</v>
      </c>
      <c r="D1542" s="18" t="str">
        <f>IF(Operaciones!$C1542-Operaciones!$B1542&gt;=150,"Demorado","En Tiempo")</f>
        <v>Demorado</v>
      </c>
      <c r="E1542" s="19" t="s">
        <v>22</v>
      </c>
      <c r="F1542" s="19" t="s">
        <v>26</v>
      </c>
      <c r="G1542" s="20">
        <v>117</v>
      </c>
      <c r="H1542" s="19" t="s">
        <v>12</v>
      </c>
      <c r="I1542" s="21">
        <v>40841.64</v>
      </c>
      <c r="J1542" s="21">
        <v>1082301</v>
      </c>
      <c r="K1542" s="21">
        <v>865840.8</v>
      </c>
      <c r="L1542" s="21">
        <v>175618.55999999994</v>
      </c>
      <c r="M1542" s="19" t="s">
        <v>14</v>
      </c>
      <c r="N1542" s="22">
        <v>4.0999999999999996</v>
      </c>
    </row>
    <row r="1543" spans="1:14" x14ac:dyDescent="0.25">
      <c r="A1543" s="23">
        <v>1542</v>
      </c>
      <c r="B1543" s="24">
        <v>42922</v>
      </c>
      <c r="C1543" s="24">
        <v>43198</v>
      </c>
      <c r="D1543" s="24" t="str">
        <f>IF(Operaciones!$C1543-Operaciones!$B1543&gt;=150,"Demorado","En Tiempo")</f>
        <v>Demorado</v>
      </c>
      <c r="E1543" s="25" t="s">
        <v>23</v>
      </c>
      <c r="F1543" s="25" t="s">
        <v>28</v>
      </c>
      <c r="G1543" s="26">
        <v>236</v>
      </c>
      <c r="H1543" s="25" t="s">
        <v>12</v>
      </c>
      <c r="I1543" s="27">
        <v>95336.320000000007</v>
      </c>
      <c r="J1543" s="27">
        <v>2437568</v>
      </c>
      <c r="K1543" s="27">
        <v>1950054.3999999999</v>
      </c>
      <c r="L1543" s="27">
        <v>392177.28000000009</v>
      </c>
      <c r="M1543" s="25" t="s">
        <v>16</v>
      </c>
      <c r="N1543" s="28">
        <v>4</v>
      </c>
    </row>
    <row r="1544" spans="1:14" x14ac:dyDescent="0.25">
      <c r="A1544" s="17">
        <v>1543</v>
      </c>
      <c r="B1544" s="18">
        <v>42922</v>
      </c>
      <c r="C1544" s="18">
        <v>43096</v>
      </c>
      <c r="D1544" s="18" t="str">
        <f>IF(Operaciones!$C1544-Operaciones!$B1544&gt;=150,"Demorado","En Tiempo")</f>
        <v>Demorado</v>
      </c>
      <c r="E1544" s="19" t="s">
        <v>22</v>
      </c>
      <c r="F1544" s="19" t="s">
        <v>26</v>
      </c>
      <c r="G1544" s="20">
        <v>46</v>
      </c>
      <c r="H1544" s="19" t="s">
        <v>11</v>
      </c>
      <c r="I1544" s="21">
        <v>14045.76</v>
      </c>
      <c r="J1544" s="21">
        <v>417979</v>
      </c>
      <c r="K1544" s="21">
        <v>334383.2</v>
      </c>
      <c r="L1544" s="21">
        <v>69550.039999999994</v>
      </c>
      <c r="M1544" s="19" t="s">
        <v>19</v>
      </c>
      <c r="N1544" s="22">
        <v>4.2</v>
      </c>
    </row>
    <row r="1545" spans="1:14" x14ac:dyDescent="0.25">
      <c r="A1545" s="23">
        <v>1544</v>
      </c>
      <c r="B1545" s="24">
        <v>42922</v>
      </c>
      <c r="C1545" s="24">
        <v>43283</v>
      </c>
      <c r="D1545" s="24" t="str">
        <f>IF(Operaciones!$C1545-Operaciones!$B1545&gt;=150,"Demorado","En Tiempo")</f>
        <v>Demorado</v>
      </c>
      <c r="E1545" s="25" t="s">
        <v>20</v>
      </c>
      <c r="F1545" s="25" t="s">
        <v>28</v>
      </c>
      <c r="G1545" s="26">
        <v>195</v>
      </c>
      <c r="H1545" s="25" t="s">
        <v>12</v>
      </c>
      <c r="I1545" s="27">
        <v>61869.72</v>
      </c>
      <c r="J1545" s="27">
        <v>1609978</v>
      </c>
      <c r="K1545" s="27">
        <v>1287982.3999999999</v>
      </c>
      <c r="L1545" s="27">
        <v>260125.88000000009</v>
      </c>
      <c r="M1545" s="25" t="s">
        <v>19</v>
      </c>
      <c r="N1545" s="28">
        <v>4</v>
      </c>
    </row>
    <row r="1546" spans="1:14" x14ac:dyDescent="0.25">
      <c r="A1546" s="17">
        <v>1545</v>
      </c>
      <c r="B1546" s="18">
        <v>42922</v>
      </c>
      <c r="C1546" s="18">
        <v>43274</v>
      </c>
      <c r="D1546" s="18" t="str">
        <f>IF(Operaciones!$C1546-Operaciones!$B1546&gt;=150,"Demorado","En Tiempo")</f>
        <v>Demorado</v>
      </c>
      <c r="E1546" s="19" t="s">
        <v>20</v>
      </c>
      <c r="F1546" s="19" t="s">
        <v>27</v>
      </c>
      <c r="G1546" s="20">
        <v>84</v>
      </c>
      <c r="H1546" s="19" t="s">
        <v>12</v>
      </c>
      <c r="I1546" s="21">
        <v>33530.32</v>
      </c>
      <c r="J1546" s="21">
        <v>902493</v>
      </c>
      <c r="K1546" s="21">
        <v>721994.4</v>
      </c>
      <c r="L1546" s="21">
        <v>146968.27999999997</v>
      </c>
      <c r="M1546" s="19" t="s">
        <v>15</v>
      </c>
      <c r="N1546" s="22">
        <v>4.3</v>
      </c>
    </row>
    <row r="1547" spans="1:14" x14ac:dyDescent="0.25">
      <c r="A1547" s="23">
        <v>1546</v>
      </c>
      <c r="B1547" s="24">
        <v>42923</v>
      </c>
      <c r="C1547" s="24">
        <v>43167</v>
      </c>
      <c r="D1547" s="24" t="str">
        <f>IF(Operaciones!$C1547-Operaciones!$B1547&gt;=150,"Demorado","En Tiempo")</f>
        <v>Demorado</v>
      </c>
      <c r="E1547" s="25" t="s">
        <v>22</v>
      </c>
      <c r="F1547" s="25" t="s">
        <v>27</v>
      </c>
      <c r="G1547" s="26">
        <v>132</v>
      </c>
      <c r="H1547" s="25" t="s">
        <v>12</v>
      </c>
      <c r="I1547" s="27">
        <v>51073.4</v>
      </c>
      <c r="J1547" s="27">
        <v>1330595</v>
      </c>
      <c r="K1547" s="27">
        <v>1064476</v>
      </c>
      <c r="L1547" s="27">
        <v>215045.6</v>
      </c>
      <c r="M1547" s="25" t="s">
        <v>17</v>
      </c>
      <c r="N1547" s="28">
        <v>3.9</v>
      </c>
    </row>
    <row r="1548" spans="1:14" x14ac:dyDescent="0.25">
      <c r="A1548" s="17">
        <v>1547</v>
      </c>
      <c r="B1548" s="18">
        <v>42923</v>
      </c>
      <c r="C1548" s="18">
        <v>43127</v>
      </c>
      <c r="D1548" s="18" t="str">
        <f>IF(Operaciones!$C1548-Operaciones!$B1548&gt;=150,"Demorado","En Tiempo")</f>
        <v>Demorado</v>
      </c>
      <c r="E1548" s="19" t="s">
        <v>21</v>
      </c>
      <c r="F1548" s="19" t="s">
        <v>27</v>
      </c>
      <c r="G1548" s="20">
        <v>209</v>
      </c>
      <c r="H1548" s="19" t="s">
        <v>12</v>
      </c>
      <c r="I1548" s="21">
        <v>49182.36</v>
      </c>
      <c r="J1548" s="21">
        <v>1295019</v>
      </c>
      <c r="K1548" s="21">
        <v>1036015.2</v>
      </c>
      <c r="L1548" s="21">
        <v>209821.44000000006</v>
      </c>
      <c r="M1548" s="19" t="s">
        <v>18</v>
      </c>
      <c r="N1548" s="22">
        <v>4.9000000000000004</v>
      </c>
    </row>
    <row r="1549" spans="1:14" x14ac:dyDescent="0.25">
      <c r="A1549" s="23">
        <v>1548</v>
      </c>
      <c r="B1549" s="24">
        <v>42924</v>
      </c>
      <c r="C1549" s="24">
        <v>43206</v>
      </c>
      <c r="D1549" s="24" t="str">
        <f>IF(Operaciones!$C1549-Operaciones!$B1549&gt;=150,"Demorado","En Tiempo")</f>
        <v>Demorado</v>
      </c>
      <c r="E1549" s="25" t="s">
        <v>22</v>
      </c>
      <c r="F1549" s="25" t="s">
        <v>25</v>
      </c>
      <c r="G1549" s="26">
        <v>38</v>
      </c>
      <c r="H1549" s="25" t="s">
        <v>11</v>
      </c>
      <c r="I1549" s="27">
        <v>12148.4</v>
      </c>
      <c r="J1549" s="27">
        <v>367370</v>
      </c>
      <c r="K1549" s="27">
        <v>293896</v>
      </c>
      <c r="L1549" s="27">
        <v>61325.599999999999</v>
      </c>
      <c r="M1549" s="25" t="s">
        <v>17</v>
      </c>
      <c r="N1549" s="28">
        <v>3.9</v>
      </c>
    </row>
    <row r="1550" spans="1:14" x14ac:dyDescent="0.25">
      <c r="A1550" s="17">
        <v>1549</v>
      </c>
      <c r="B1550" s="18">
        <v>42924</v>
      </c>
      <c r="C1550" s="18">
        <v>43038</v>
      </c>
      <c r="D1550" s="18" t="str">
        <f>IF(Operaciones!$C1550-Operaciones!$B1550&gt;=150,"Demorado","En Tiempo")</f>
        <v>En Tiempo</v>
      </c>
      <c r="E1550" s="19" t="s">
        <v>20</v>
      </c>
      <c r="F1550" s="19" t="s">
        <v>28</v>
      </c>
      <c r="G1550" s="20">
        <v>56</v>
      </c>
      <c r="H1550" s="19" t="s">
        <v>11</v>
      </c>
      <c r="I1550" s="21">
        <v>19749.36</v>
      </c>
      <c r="J1550" s="21">
        <v>555744</v>
      </c>
      <c r="K1550" s="21">
        <v>444595.20000000001</v>
      </c>
      <c r="L1550" s="21">
        <v>91399.439999999988</v>
      </c>
      <c r="M1550" s="19" t="s">
        <v>18</v>
      </c>
      <c r="N1550" s="22">
        <v>4</v>
      </c>
    </row>
    <row r="1551" spans="1:14" x14ac:dyDescent="0.25">
      <c r="A1551" s="23">
        <v>1550</v>
      </c>
      <c r="B1551" s="24">
        <v>42925</v>
      </c>
      <c r="C1551" s="24">
        <v>43063</v>
      </c>
      <c r="D1551" s="24" t="str">
        <f>IF(Operaciones!$C1551-Operaciones!$B1551&gt;=150,"Demorado","En Tiempo")</f>
        <v>En Tiempo</v>
      </c>
      <c r="E1551" s="25" t="s">
        <v>20</v>
      </c>
      <c r="F1551" s="25" t="s">
        <v>26</v>
      </c>
      <c r="G1551" s="26">
        <v>170</v>
      </c>
      <c r="H1551" s="25" t="s">
        <v>12</v>
      </c>
      <c r="I1551" s="27">
        <v>31375.759999999998</v>
      </c>
      <c r="J1551" s="27">
        <v>840629</v>
      </c>
      <c r="K1551" s="27">
        <v>672503.2</v>
      </c>
      <c r="L1551" s="27">
        <v>136750.04000000004</v>
      </c>
      <c r="M1551" s="25" t="s">
        <v>18</v>
      </c>
      <c r="N1551" s="28">
        <v>4.2</v>
      </c>
    </row>
    <row r="1552" spans="1:14" x14ac:dyDescent="0.25">
      <c r="A1552" s="17">
        <v>1551</v>
      </c>
      <c r="B1552" s="18">
        <v>42925</v>
      </c>
      <c r="C1552" s="18">
        <v>43146</v>
      </c>
      <c r="D1552" s="18" t="str">
        <f>IF(Operaciones!$C1552-Operaciones!$B1552&gt;=150,"Demorado","En Tiempo")</f>
        <v>Demorado</v>
      </c>
      <c r="E1552" s="19" t="s">
        <v>22</v>
      </c>
      <c r="F1552" s="19" t="s">
        <v>28</v>
      </c>
      <c r="G1552" s="20">
        <v>163</v>
      </c>
      <c r="H1552" s="19" t="s">
        <v>12</v>
      </c>
      <c r="I1552" s="21">
        <v>36987.4</v>
      </c>
      <c r="J1552" s="21">
        <v>980870</v>
      </c>
      <c r="K1552" s="21">
        <v>784696</v>
      </c>
      <c r="L1552" s="21">
        <v>159186.6</v>
      </c>
      <c r="M1552" s="19" t="s">
        <v>14</v>
      </c>
      <c r="N1552" s="22">
        <v>4.5</v>
      </c>
    </row>
    <row r="1553" spans="1:14" x14ac:dyDescent="0.25">
      <c r="A1553" s="23">
        <v>1552</v>
      </c>
      <c r="B1553" s="24">
        <v>42926</v>
      </c>
      <c r="C1553" s="24">
        <v>43218</v>
      </c>
      <c r="D1553" s="24" t="str">
        <f>IF(Operaciones!$C1553-Operaciones!$B1553&gt;=150,"Demorado","En Tiempo")</f>
        <v>Demorado</v>
      </c>
      <c r="E1553" s="25" t="s">
        <v>21</v>
      </c>
      <c r="F1553" s="25" t="s">
        <v>24</v>
      </c>
      <c r="G1553" s="26">
        <v>104</v>
      </c>
      <c r="H1553" s="25" t="s">
        <v>11</v>
      </c>
      <c r="I1553" s="27">
        <v>16776.12</v>
      </c>
      <c r="J1553" s="27">
        <v>472913</v>
      </c>
      <c r="K1553" s="27">
        <v>378330.4</v>
      </c>
      <c r="L1553" s="27">
        <v>77806.479999999981</v>
      </c>
      <c r="M1553" s="25" t="s">
        <v>17</v>
      </c>
      <c r="N1553" s="28">
        <v>4.5</v>
      </c>
    </row>
    <row r="1554" spans="1:14" x14ac:dyDescent="0.25">
      <c r="A1554" s="17">
        <v>1553</v>
      </c>
      <c r="B1554" s="18">
        <v>42927</v>
      </c>
      <c r="C1554" s="18">
        <v>43045</v>
      </c>
      <c r="D1554" s="18" t="str">
        <f>IF(Operaciones!$C1554-Operaciones!$B1554&gt;=150,"Demorado","En Tiempo")</f>
        <v>En Tiempo</v>
      </c>
      <c r="E1554" s="19" t="s">
        <v>21</v>
      </c>
      <c r="F1554" s="19" t="s">
        <v>25</v>
      </c>
      <c r="G1554" s="20">
        <v>123</v>
      </c>
      <c r="H1554" s="19" t="s">
        <v>12</v>
      </c>
      <c r="I1554" s="21">
        <v>33529.599999999999</v>
      </c>
      <c r="J1554" s="21">
        <v>895525</v>
      </c>
      <c r="K1554" s="21">
        <v>716420</v>
      </c>
      <c r="L1554" s="21">
        <v>145575.4</v>
      </c>
      <c r="M1554" s="19" t="s">
        <v>16</v>
      </c>
      <c r="N1554" s="22">
        <v>4.9000000000000004</v>
      </c>
    </row>
    <row r="1555" spans="1:14" x14ac:dyDescent="0.25">
      <c r="A1555" s="23">
        <v>1554</v>
      </c>
      <c r="B1555" s="24">
        <v>42927</v>
      </c>
      <c r="C1555" s="24">
        <v>43288</v>
      </c>
      <c r="D1555" s="24" t="str">
        <f>IF(Operaciones!$C1555-Operaciones!$B1555&gt;=150,"Demorado","En Tiempo")</f>
        <v>Demorado</v>
      </c>
      <c r="E1555" s="25" t="s">
        <v>20</v>
      </c>
      <c r="F1555" s="25" t="s">
        <v>13</v>
      </c>
      <c r="G1555" s="26">
        <v>59</v>
      </c>
      <c r="H1555" s="25" t="s">
        <v>11</v>
      </c>
      <c r="I1555" s="27">
        <v>23610.44</v>
      </c>
      <c r="J1555" s="27">
        <v>655271</v>
      </c>
      <c r="K1555" s="27">
        <v>524216.8</v>
      </c>
      <c r="L1555" s="27">
        <v>107443.76000000001</v>
      </c>
      <c r="M1555" s="25" t="s">
        <v>19</v>
      </c>
      <c r="N1555" s="28">
        <v>4</v>
      </c>
    </row>
    <row r="1556" spans="1:14" x14ac:dyDescent="0.25">
      <c r="A1556" s="17">
        <v>1555</v>
      </c>
      <c r="B1556" s="18">
        <v>42928</v>
      </c>
      <c r="C1556" s="18">
        <v>43042</v>
      </c>
      <c r="D1556" s="18" t="str">
        <f>IF(Operaciones!$C1556-Operaciones!$B1556&gt;=150,"Demorado","En Tiempo")</f>
        <v>En Tiempo</v>
      </c>
      <c r="E1556" s="19" t="s">
        <v>21</v>
      </c>
      <c r="F1556" s="19" t="s">
        <v>27</v>
      </c>
      <c r="G1556" s="20">
        <v>127</v>
      </c>
      <c r="H1556" s="19" t="s">
        <v>11</v>
      </c>
      <c r="I1556" s="21">
        <v>27704.6</v>
      </c>
      <c r="J1556" s="21">
        <v>745325</v>
      </c>
      <c r="K1556" s="21">
        <v>596260</v>
      </c>
      <c r="L1556" s="21">
        <v>121360.4</v>
      </c>
      <c r="M1556" s="19" t="s">
        <v>19</v>
      </c>
      <c r="N1556" s="22">
        <v>4.0999999999999996</v>
      </c>
    </row>
    <row r="1557" spans="1:14" x14ac:dyDescent="0.25">
      <c r="A1557" s="23">
        <v>1556</v>
      </c>
      <c r="B1557" s="24">
        <v>42928</v>
      </c>
      <c r="C1557" s="24">
        <v>43264</v>
      </c>
      <c r="D1557" s="24" t="str">
        <f>IF(Operaciones!$C1557-Operaciones!$B1557&gt;=150,"Demorado","En Tiempo")</f>
        <v>Demorado</v>
      </c>
      <c r="E1557" s="25" t="s">
        <v>22</v>
      </c>
      <c r="F1557" s="25" t="s">
        <v>24</v>
      </c>
      <c r="G1557" s="26">
        <v>176</v>
      </c>
      <c r="H1557" s="25" t="s">
        <v>12</v>
      </c>
      <c r="I1557" s="27">
        <v>54663.519999999997</v>
      </c>
      <c r="J1557" s="27">
        <v>1424723</v>
      </c>
      <c r="K1557" s="27">
        <v>1139778.3999999999</v>
      </c>
      <c r="L1557" s="27">
        <v>230281.0800000001</v>
      </c>
      <c r="M1557" s="25" t="s">
        <v>16</v>
      </c>
      <c r="N1557" s="28">
        <v>4.9000000000000004</v>
      </c>
    </row>
    <row r="1558" spans="1:14" x14ac:dyDescent="0.25">
      <c r="A1558" s="17">
        <v>1557</v>
      </c>
      <c r="B1558" s="18">
        <v>42928</v>
      </c>
      <c r="C1558" s="18">
        <v>43205</v>
      </c>
      <c r="D1558" s="18" t="str">
        <f>IF(Operaciones!$C1558-Operaciones!$B1558&gt;=150,"Demorado","En Tiempo")</f>
        <v>Demorado</v>
      </c>
      <c r="E1558" s="19" t="s">
        <v>22</v>
      </c>
      <c r="F1558" s="19" t="s">
        <v>28</v>
      </c>
      <c r="G1558" s="20">
        <v>152</v>
      </c>
      <c r="H1558" s="19" t="s">
        <v>12</v>
      </c>
      <c r="I1558" s="21">
        <v>62321.8</v>
      </c>
      <c r="J1558" s="21">
        <v>1619330</v>
      </c>
      <c r="K1558" s="21">
        <v>1295464</v>
      </c>
      <c r="L1558" s="21">
        <v>261544.2</v>
      </c>
      <c r="M1558" s="19" t="s">
        <v>15</v>
      </c>
      <c r="N1558" s="22">
        <v>3.8</v>
      </c>
    </row>
    <row r="1559" spans="1:14" x14ac:dyDescent="0.25">
      <c r="A1559" s="23">
        <v>1558</v>
      </c>
      <c r="B1559" s="24">
        <v>42929</v>
      </c>
      <c r="C1559" s="24">
        <v>43038</v>
      </c>
      <c r="D1559" s="24" t="str">
        <f>IF(Operaciones!$C1559-Operaciones!$B1559&gt;=150,"Demorado","En Tiempo")</f>
        <v>En Tiempo</v>
      </c>
      <c r="E1559" s="25" t="s">
        <v>23</v>
      </c>
      <c r="F1559" s="25" t="s">
        <v>28</v>
      </c>
      <c r="G1559" s="26">
        <v>160</v>
      </c>
      <c r="H1559" s="25" t="s">
        <v>12</v>
      </c>
      <c r="I1559" s="27">
        <v>32287.919999999998</v>
      </c>
      <c r="J1559" s="27">
        <v>867133</v>
      </c>
      <c r="K1559" s="27">
        <v>693706.4</v>
      </c>
      <c r="L1559" s="27">
        <v>141138.68</v>
      </c>
      <c r="M1559" s="25" t="s">
        <v>16</v>
      </c>
      <c r="N1559" s="28">
        <v>4.3</v>
      </c>
    </row>
    <row r="1560" spans="1:14" x14ac:dyDescent="0.25">
      <c r="A1560" s="17">
        <v>1559</v>
      </c>
      <c r="B1560" s="18">
        <v>42929</v>
      </c>
      <c r="C1560" s="18">
        <v>43236</v>
      </c>
      <c r="D1560" s="18" t="str">
        <f>IF(Operaciones!$C1560-Operaciones!$B1560&gt;=150,"Demorado","En Tiempo")</f>
        <v>Demorado</v>
      </c>
      <c r="E1560" s="19" t="s">
        <v>22</v>
      </c>
      <c r="F1560" s="19" t="s">
        <v>28</v>
      </c>
      <c r="G1560" s="20">
        <v>131</v>
      </c>
      <c r="H1560" s="19" t="s">
        <v>12</v>
      </c>
      <c r="I1560" s="21">
        <v>31793.52</v>
      </c>
      <c r="J1560" s="21">
        <v>861173</v>
      </c>
      <c r="K1560" s="21">
        <v>688938.4</v>
      </c>
      <c r="L1560" s="21">
        <v>140441.07999999999</v>
      </c>
      <c r="M1560" s="19" t="s">
        <v>16</v>
      </c>
      <c r="N1560" s="22">
        <v>3.9</v>
      </c>
    </row>
    <row r="1561" spans="1:14" x14ac:dyDescent="0.25">
      <c r="A1561" s="23">
        <v>1560</v>
      </c>
      <c r="B1561" s="24">
        <v>42930</v>
      </c>
      <c r="C1561" s="24">
        <v>43033</v>
      </c>
      <c r="D1561" s="24" t="str">
        <f>IF(Operaciones!$C1561-Operaciones!$B1561&gt;=150,"Demorado","En Tiempo")</f>
        <v>En Tiempo</v>
      </c>
      <c r="E1561" s="25" t="s">
        <v>21</v>
      </c>
      <c r="F1561" s="25" t="s">
        <v>29</v>
      </c>
      <c r="G1561" s="26">
        <v>170</v>
      </c>
      <c r="H1561" s="25" t="s">
        <v>12</v>
      </c>
      <c r="I1561" s="27">
        <v>42230.84</v>
      </c>
      <c r="J1561" s="27">
        <v>1111406</v>
      </c>
      <c r="K1561" s="27">
        <v>889124.8</v>
      </c>
      <c r="L1561" s="27">
        <v>180050.35999999996</v>
      </c>
      <c r="M1561" s="25" t="s">
        <v>19</v>
      </c>
      <c r="N1561" s="28">
        <v>4.8</v>
      </c>
    </row>
    <row r="1562" spans="1:14" x14ac:dyDescent="0.25">
      <c r="A1562" s="17">
        <v>1561</v>
      </c>
      <c r="B1562" s="18">
        <v>42931</v>
      </c>
      <c r="C1562" s="18">
        <v>43222</v>
      </c>
      <c r="D1562" s="18" t="str">
        <f>IF(Operaciones!$C1562-Operaciones!$B1562&gt;=150,"Demorado","En Tiempo")</f>
        <v>Demorado</v>
      </c>
      <c r="E1562" s="19" t="s">
        <v>23</v>
      </c>
      <c r="F1562" s="19" t="s">
        <v>28</v>
      </c>
      <c r="G1562" s="20">
        <v>284</v>
      </c>
      <c r="H1562" s="19" t="s">
        <v>12</v>
      </c>
      <c r="I1562" s="21">
        <v>71940.240000000005</v>
      </c>
      <c r="J1562" s="21">
        <v>1859891</v>
      </c>
      <c r="K1562" s="21">
        <v>1487912.8</v>
      </c>
      <c r="L1562" s="21">
        <v>300037.95999999996</v>
      </c>
      <c r="M1562" s="19" t="s">
        <v>15</v>
      </c>
      <c r="N1562" s="22">
        <v>3.9</v>
      </c>
    </row>
    <row r="1563" spans="1:14" x14ac:dyDescent="0.25">
      <c r="A1563" s="23">
        <v>1562</v>
      </c>
      <c r="B1563" s="24">
        <v>42931</v>
      </c>
      <c r="C1563" s="24">
        <v>43025</v>
      </c>
      <c r="D1563" s="24" t="str">
        <f>IF(Operaciones!$C1563-Operaciones!$B1563&gt;=150,"Demorado","En Tiempo")</f>
        <v>En Tiempo</v>
      </c>
      <c r="E1563" s="25" t="s">
        <v>21</v>
      </c>
      <c r="F1563" s="25" t="s">
        <v>13</v>
      </c>
      <c r="G1563" s="26">
        <v>68</v>
      </c>
      <c r="H1563" s="25" t="s">
        <v>11</v>
      </c>
      <c r="I1563" s="27">
        <v>22707.52</v>
      </c>
      <c r="J1563" s="27">
        <v>620123</v>
      </c>
      <c r="K1563" s="27">
        <v>496098.4</v>
      </c>
      <c r="L1563" s="27">
        <v>101317.07999999997</v>
      </c>
      <c r="M1563" s="25" t="s">
        <v>19</v>
      </c>
      <c r="N1563" s="28">
        <v>5</v>
      </c>
    </row>
    <row r="1564" spans="1:14" x14ac:dyDescent="0.25">
      <c r="A1564" s="17">
        <v>1563</v>
      </c>
      <c r="B1564" s="18">
        <v>42931</v>
      </c>
      <c r="C1564" s="18">
        <v>43291</v>
      </c>
      <c r="D1564" s="18" t="str">
        <f>IF(Operaciones!$C1564-Operaciones!$B1564&gt;=150,"Demorado","En Tiempo")</f>
        <v>Demorado</v>
      </c>
      <c r="E1564" s="19" t="s">
        <v>21</v>
      </c>
      <c r="F1564" s="19" t="s">
        <v>24</v>
      </c>
      <c r="G1564" s="20">
        <v>203</v>
      </c>
      <c r="H1564" s="19" t="s">
        <v>12</v>
      </c>
      <c r="I1564" s="21">
        <v>74301.399999999994</v>
      </c>
      <c r="J1564" s="21">
        <v>1918295</v>
      </c>
      <c r="K1564" s="21">
        <v>1534636</v>
      </c>
      <c r="L1564" s="21">
        <v>309357.59999999998</v>
      </c>
      <c r="M1564" s="19" t="s">
        <v>16</v>
      </c>
      <c r="N1564" s="22">
        <v>4.8</v>
      </c>
    </row>
    <row r="1565" spans="1:14" x14ac:dyDescent="0.25">
      <c r="A1565" s="23">
        <v>1564</v>
      </c>
      <c r="B1565" s="24">
        <v>42931</v>
      </c>
      <c r="C1565" s="24">
        <v>43026</v>
      </c>
      <c r="D1565" s="24" t="str">
        <f>IF(Operaciones!$C1565-Operaciones!$B1565&gt;=150,"Demorado","En Tiempo")</f>
        <v>En Tiempo</v>
      </c>
      <c r="E1565" s="25" t="s">
        <v>22</v>
      </c>
      <c r="F1565" s="25" t="s">
        <v>29</v>
      </c>
      <c r="G1565" s="26">
        <v>233</v>
      </c>
      <c r="H1565" s="25" t="s">
        <v>12</v>
      </c>
      <c r="I1565" s="27">
        <v>78546.600000000006</v>
      </c>
      <c r="J1565" s="27">
        <v>2020325</v>
      </c>
      <c r="K1565" s="27">
        <v>1616260</v>
      </c>
      <c r="L1565" s="27">
        <v>325518.40000000002</v>
      </c>
      <c r="M1565" s="25" t="s">
        <v>15</v>
      </c>
      <c r="N1565" s="28">
        <v>3.6</v>
      </c>
    </row>
    <row r="1566" spans="1:14" x14ac:dyDescent="0.25">
      <c r="A1566" s="17">
        <v>1565</v>
      </c>
      <c r="B1566" s="18">
        <v>42932</v>
      </c>
      <c r="C1566" s="18">
        <v>43249</v>
      </c>
      <c r="D1566" s="18" t="str">
        <f>IF(Operaciones!$C1566-Operaciones!$B1566&gt;=150,"Demorado","En Tiempo")</f>
        <v>Demorado</v>
      </c>
      <c r="E1566" s="19" t="s">
        <v>23</v>
      </c>
      <c r="F1566" s="19" t="s">
        <v>25</v>
      </c>
      <c r="G1566" s="20">
        <v>76</v>
      </c>
      <c r="H1566" s="19" t="s">
        <v>11</v>
      </c>
      <c r="I1566" s="21">
        <v>20145.599999999999</v>
      </c>
      <c r="J1566" s="21">
        <v>570325</v>
      </c>
      <c r="K1566" s="21">
        <v>456260</v>
      </c>
      <c r="L1566" s="21">
        <v>93919.4</v>
      </c>
      <c r="M1566" s="19" t="s">
        <v>19</v>
      </c>
      <c r="N1566" s="22">
        <v>4.4000000000000004</v>
      </c>
    </row>
    <row r="1567" spans="1:14" x14ac:dyDescent="0.25">
      <c r="A1567" s="23">
        <v>1566</v>
      </c>
      <c r="B1567" s="24">
        <v>42932</v>
      </c>
      <c r="C1567" s="24">
        <v>43253</v>
      </c>
      <c r="D1567" s="24" t="str">
        <f>IF(Operaciones!$C1567-Operaciones!$B1567&gt;=150,"Demorado","En Tiempo")</f>
        <v>Demorado</v>
      </c>
      <c r="E1567" s="25" t="s">
        <v>22</v>
      </c>
      <c r="F1567" s="25" t="s">
        <v>28</v>
      </c>
      <c r="G1567" s="26">
        <v>133</v>
      </c>
      <c r="H1567" s="25" t="s">
        <v>11</v>
      </c>
      <c r="I1567" s="27">
        <v>27327.599999999999</v>
      </c>
      <c r="J1567" s="27">
        <v>742925</v>
      </c>
      <c r="K1567" s="27">
        <v>594340</v>
      </c>
      <c r="L1567" s="27">
        <v>121257.4</v>
      </c>
      <c r="M1567" s="25" t="s">
        <v>15</v>
      </c>
      <c r="N1567" s="28">
        <v>4.0999999999999996</v>
      </c>
    </row>
    <row r="1568" spans="1:14" x14ac:dyDescent="0.25">
      <c r="A1568" s="17">
        <v>1567</v>
      </c>
      <c r="B1568" s="18">
        <v>42932</v>
      </c>
      <c r="C1568" s="18">
        <v>43052</v>
      </c>
      <c r="D1568" s="18" t="str">
        <f>IF(Operaciones!$C1568-Operaciones!$B1568&gt;=150,"Demorado","En Tiempo")</f>
        <v>En Tiempo</v>
      </c>
      <c r="E1568" s="19" t="s">
        <v>21</v>
      </c>
      <c r="F1568" s="19" t="s">
        <v>28</v>
      </c>
      <c r="G1568" s="20">
        <v>289</v>
      </c>
      <c r="H1568" s="19" t="s">
        <v>12</v>
      </c>
      <c r="I1568" s="21">
        <v>81296.84</v>
      </c>
      <c r="J1568" s="21">
        <v>2093981</v>
      </c>
      <c r="K1568" s="21">
        <v>1675184.8</v>
      </c>
      <c r="L1568" s="21">
        <v>337499.36</v>
      </c>
      <c r="M1568" s="19" t="s">
        <v>17</v>
      </c>
      <c r="N1568" s="22">
        <v>4.5999999999999996</v>
      </c>
    </row>
    <row r="1569" spans="1:14" x14ac:dyDescent="0.25">
      <c r="A1569" s="23">
        <v>1568</v>
      </c>
      <c r="B1569" s="24">
        <v>42933</v>
      </c>
      <c r="C1569" s="24">
        <v>43215</v>
      </c>
      <c r="D1569" s="24" t="str">
        <f>IF(Operaciones!$C1569-Operaciones!$B1569&gt;=150,"Demorado","En Tiempo")</f>
        <v>Demorado</v>
      </c>
      <c r="E1569" s="25" t="s">
        <v>20</v>
      </c>
      <c r="F1569" s="25" t="s">
        <v>26</v>
      </c>
      <c r="G1569" s="26">
        <v>204</v>
      </c>
      <c r="H1569" s="25" t="s">
        <v>12</v>
      </c>
      <c r="I1569" s="27">
        <v>79617.2</v>
      </c>
      <c r="J1569" s="27">
        <v>2041565</v>
      </c>
      <c r="K1569" s="27">
        <v>1633252</v>
      </c>
      <c r="L1569" s="27">
        <v>328695.8</v>
      </c>
      <c r="M1569" s="25" t="s">
        <v>15</v>
      </c>
      <c r="N1569" s="28">
        <v>4.4000000000000004</v>
      </c>
    </row>
    <row r="1570" spans="1:14" x14ac:dyDescent="0.25">
      <c r="A1570" s="17">
        <v>1569</v>
      </c>
      <c r="B1570" s="18">
        <v>42933</v>
      </c>
      <c r="C1570" s="18">
        <v>43278</v>
      </c>
      <c r="D1570" s="18" t="str">
        <f>IF(Operaciones!$C1570-Operaciones!$B1570&gt;=150,"Demorado","En Tiempo")</f>
        <v>Demorado</v>
      </c>
      <c r="E1570" s="19" t="s">
        <v>22</v>
      </c>
      <c r="F1570" s="19" t="s">
        <v>27</v>
      </c>
      <c r="G1570" s="20">
        <v>270</v>
      </c>
      <c r="H1570" s="19" t="s">
        <v>12</v>
      </c>
      <c r="I1570" s="21">
        <v>87358.48</v>
      </c>
      <c r="J1570" s="21">
        <v>2239322</v>
      </c>
      <c r="K1570" s="21">
        <v>1791457.6</v>
      </c>
      <c r="L1570" s="21">
        <v>360505.91999999993</v>
      </c>
      <c r="M1570" s="19" t="s">
        <v>18</v>
      </c>
      <c r="N1570" s="22">
        <v>3.7</v>
      </c>
    </row>
    <row r="1571" spans="1:14" x14ac:dyDescent="0.25">
      <c r="A1571" s="23">
        <v>1570</v>
      </c>
      <c r="B1571" s="24">
        <v>42933</v>
      </c>
      <c r="C1571" s="24">
        <v>43218</v>
      </c>
      <c r="D1571" s="24" t="str">
        <f>IF(Operaciones!$C1571-Operaciones!$B1571&gt;=150,"Demorado","En Tiempo")</f>
        <v>Demorado</v>
      </c>
      <c r="E1571" s="25" t="s">
        <v>22</v>
      </c>
      <c r="F1571" s="25" t="s">
        <v>26</v>
      </c>
      <c r="G1571" s="26">
        <v>62</v>
      </c>
      <c r="H1571" s="25" t="s">
        <v>11</v>
      </c>
      <c r="I1571" s="27">
        <v>13164.24</v>
      </c>
      <c r="J1571" s="27">
        <v>384416</v>
      </c>
      <c r="K1571" s="27">
        <v>307532.79999999999</v>
      </c>
      <c r="L1571" s="27">
        <v>63718.960000000014</v>
      </c>
      <c r="M1571" s="25" t="s">
        <v>15</v>
      </c>
      <c r="N1571" s="28">
        <v>4</v>
      </c>
    </row>
    <row r="1572" spans="1:14" x14ac:dyDescent="0.25">
      <c r="A1572" s="17">
        <v>1571</v>
      </c>
      <c r="B1572" s="18">
        <v>42934</v>
      </c>
      <c r="C1572" s="18">
        <v>43111</v>
      </c>
      <c r="D1572" s="18" t="str">
        <f>IF(Operaciones!$C1572-Operaciones!$B1572&gt;=150,"Demorado","En Tiempo")</f>
        <v>Demorado</v>
      </c>
      <c r="E1572" s="19" t="s">
        <v>22</v>
      </c>
      <c r="F1572" s="19" t="s">
        <v>24</v>
      </c>
      <c r="G1572" s="20">
        <v>121</v>
      </c>
      <c r="H1572" s="19" t="s">
        <v>11</v>
      </c>
      <c r="I1572" s="21">
        <v>22262.68</v>
      </c>
      <c r="J1572" s="21">
        <v>620177</v>
      </c>
      <c r="K1572" s="21">
        <v>496141.6</v>
      </c>
      <c r="L1572" s="21">
        <v>101772.72000000003</v>
      </c>
      <c r="M1572" s="19" t="s">
        <v>14</v>
      </c>
      <c r="N1572" s="22">
        <v>4.7</v>
      </c>
    </row>
    <row r="1573" spans="1:14" x14ac:dyDescent="0.25">
      <c r="A1573" s="23">
        <v>1572</v>
      </c>
      <c r="B1573" s="24">
        <v>42934</v>
      </c>
      <c r="C1573" s="24">
        <v>43211</v>
      </c>
      <c r="D1573" s="24" t="str">
        <f>IF(Operaciones!$C1573-Operaciones!$B1573&gt;=150,"Demorado","En Tiempo")</f>
        <v>Demorado</v>
      </c>
      <c r="E1573" s="25" t="s">
        <v>22</v>
      </c>
      <c r="F1573" s="25" t="s">
        <v>27</v>
      </c>
      <c r="G1573" s="26">
        <v>293</v>
      </c>
      <c r="H1573" s="25" t="s">
        <v>12</v>
      </c>
      <c r="I1573" s="27">
        <v>67652</v>
      </c>
      <c r="J1573" s="27">
        <v>1752785</v>
      </c>
      <c r="K1573" s="27">
        <v>1402228</v>
      </c>
      <c r="L1573" s="27">
        <v>282905</v>
      </c>
      <c r="M1573" s="25" t="s">
        <v>18</v>
      </c>
      <c r="N1573" s="28">
        <v>4.3</v>
      </c>
    </row>
    <row r="1574" spans="1:14" x14ac:dyDescent="0.25">
      <c r="A1574" s="17">
        <v>1573</v>
      </c>
      <c r="B1574" s="18">
        <v>42934</v>
      </c>
      <c r="C1574" s="18">
        <v>43110</v>
      </c>
      <c r="D1574" s="18" t="str">
        <f>IF(Operaciones!$C1574-Operaciones!$B1574&gt;=150,"Demorado","En Tiempo")</f>
        <v>Demorado</v>
      </c>
      <c r="E1574" s="19" t="s">
        <v>20</v>
      </c>
      <c r="F1574" s="19" t="s">
        <v>29</v>
      </c>
      <c r="G1574" s="20">
        <v>195</v>
      </c>
      <c r="H1574" s="19" t="s">
        <v>12</v>
      </c>
      <c r="I1574" s="21">
        <v>49915.519999999997</v>
      </c>
      <c r="J1574" s="21">
        <v>1307873</v>
      </c>
      <c r="K1574" s="21">
        <v>1046298.4</v>
      </c>
      <c r="L1574" s="21">
        <v>211659.08</v>
      </c>
      <c r="M1574" s="19" t="s">
        <v>16</v>
      </c>
      <c r="N1574" s="22">
        <v>4.8</v>
      </c>
    </row>
    <row r="1575" spans="1:14" x14ac:dyDescent="0.25">
      <c r="A1575" s="23">
        <v>1574</v>
      </c>
      <c r="B1575" s="24">
        <v>42934</v>
      </c>
      <c r="C1575" s="24">
        <v>43110</v>
      </c>
      <c r="D1575" s="24" t="str">
        <f>IF(Operaciones!$C1575-Operaciones!$B1575&gt;=150,"Demorado","En Tiempo")</f>
        <v>Demorado</v>
      </c>
      <c r="E1575" s="25" t="s">
        <v>20</v>
      </c>
      <c r="F1575" s="25" t="s">
        <v>13</v>
      </c>
      <c r="G1575" s="26">
        <v>197</v>
      </c>
      <c r="H1575" s="25" t="s">
        <v>12</v>
      </c>
      <c r="I1575" s="27">
        <v>66953.759999999995</v>
      </c>
      <c r="J1575" s="27">
        <v>1736204</v>
      </c>
      <c r="K1575" s="27">
        <v>1388963.2</v>
      </c>
      <c r="L1575" s="27">
        <v>280287.04000000004</v>
      </c>
      <c r="M1575" s="25" t="s">
        <v>17</v>
      </c>
      <c r="N1575" s="28">
        <v>4</v>
      </c>
    </row>
    <row r="1576" spans="1:14" x14ac:dyDescent="0.25">
      <c r="A1576" s="17">
        <v>1575</v>
      </c>
      <c r="B1576" s="18">
        <v>42935</v>
      </c>
      <c r="C1576" s="18">
        <v>43149</v>
      </c>
      <c r="D1576" s="18" t="str">
        <f>IF(Operaciones!$C1576-Operaciones!$B1576&gt;=150,"Demorado","En Tiempo")</f>
        <v>Demorado</v>
      </c>
      <c r="E1576" s="19" t="s">
        <v>22</v>
      </c>
      <c r="F1576" s="19" t="s">
        <v>24</v>
      </c>
      <c r="G1576" s="20">
        <v>271</v>
      </c>
      <c r="H1576" s="19" t="s">
        <v>12</v>
      </c>
      <c r="I1576" s="21">
        <v>64057</v>
      </c>
      <c r="J1576" s="21">
        <v>1657060</v>
      </c>
      <c r="K1576" s="21">
        <v>1325648</v>
      </c>
      <c r="L1576" s="21">
        <v>267355</v>
      </c>
      <c r="M1576" s="19" t="s">
        <v>16</v>
      </c>
      <c r="N1576" s="22">
        <v>4.3</v>
      </c>
    </row>
    <row r="1577" spans="1:14" x14ac:dyDescent="0.25">
      <c r="A1577" s="23">
        <v>1576</v>
      </c>
      <c r="B1577" s="24">
        <v>42936</v>
      </c>
      <c r="C1577" s="24">
        <v>43290</v>
      </c>
      <c r="D1577" s="24" t="str">
        <f>IF(Operaciones!$C1577-Operaciones!$B1577&gt;=150,"Demorado","En Tiempo")</f>
        <v>Demorado</v>
      </c>
      <c r="E1577" s="25" t="s">
        <v>22</v>
      </c>
      <c r="F1577" s="25" t="s">
        <v>26</v>
      </c>
      <c r="G1577" s="26">
        <v>293</v>
      </c>
      <c r="H1577" s="25" t="s">
        <v>12</v>
      </c>
      <c r="I1577" s="27">
        <v>87415.44</v>
      </c>
      <c r="J1577" s="27">
        <v>2243771</v>
      </c>
      <c r="K1577" s="27">
        <v>1795016.8</v>
      </c>
      <c r="L1577" s="27">
        <v>361338.75999999995</v>
      </c>
      <c r="M1577" s="25" t="s">
        <v>15</v>
      </c>
      <c r="N1577" s="28">
        <v>4.8</v>
      </c>
    </row>
    <row r="1578" spans="1:14" x14ac:dyDescent="0.25">
      <c r="A1578" s="17">
        <v>1577</v>
      </c>
      <c r="B1578" s="18">
        <v>42936</v>
      </c>
      <c r="C1578" s="18">
        <v>43044</v>
      </c>
      <c r="D1578" s="18" t="str">
        <f>IF(Operaciones!$C1578-Operaciones!$B1578&gt;=150,"Demorado","En Tiempo")</f>
        <v>En Tiempo</v>
      </c>
      <c r="E1578" s="19" t="s">
        <v>23</v>
      </c>
      <c r="F1578" s="19" t="s">
        <v>28</v>
      </c>
      <c r="G1578" s="20">
        <v>282</v>
      </c>
      <c r="H1578" s="19" t="s">
        <v>12</v>
      </c>
      <c r="I1578" s="21">
        <v>46598.400000000001</v>
      </c>
      <c r="J1578" s="21">
        <v>1223045</v>
      </c>
      <c r="K1578" s="21">
        <v>978436</v>
      </c>
      <c r="L1578" s="21">
        <v>198010.6</v>
      </c>
      <c r="M1578" s="19" t="s">
        <v>19</v>
      </c>
      <c r="N1578" s="22">
        <v>3.6</v>
      </c>
    </row>
    <row r="1579" spans="1:14" x14ac:dyDescent="0.25">
      <c r="A1579" s="23">
        <v>1578</v>
      </c>
      <c r="B1579" s="24">
        <v>42936</v>
      </c>
      <c r="C1579" s="24">
        <v>43195</v>
      </c>
      <c r="D1579" s="24" t="str">
        <f>IF(Operaciones!$C1579-Operaciones!$B1579&gt;=150,"Demorado","En Tiempo")</f>
        <v>Demorado</v>
      </c>
      <c r="E1579" s="25" t="s">
        <v>20</v>
      </c>
      <c r="F1579" s="25" t="s">
        <v>13</v>
      </c>
      <c r="G1579" s="26">
        <v>175</v>
      </c>
      <c r="H1579" s="25" t="s">
        <v>12</v>
      </c>
      <c r="I1579" s="27">
        <v>68272.600000000006</v>
      </c>
      <c r="J1579" s="27">
        <v>1759525</v>
      </c>
      <c r="K1579" s="27">
        <v>1407620</v>
      </c>
      <c r="L1579" s="27">
        <v>283632.40000000002</v>
      </c>
      <c r="M1579" s="25" t="s">
        <v>17</v>
      </c>
      <c r="N1579" s="28">
        <v>4.7</v>
      </c>
    </row>
    <row r="1580" spans="1:14" x14ac:dyDescent="0.25">
      <c r="A1580" s="17">
        <v>1579</v>
      </c>
      <c r="B1580" s="18">
        <v>42936</v>
      </c>
      <c r="C1580" s="18">
        <v>43151</v>
      </c>
      <c r="D1580" s="18" t="str">
        <f>IF(Operaciones!$C1580-Operaciones!$B1580&gt;=150,"Demorado","En Tiempo")</f>
        <v>Demorado</v>
      </c>
      <c r="E1580" s="19" t="s">
        <v>23</v>
      </c>
      <c r="F1580" s="19" t="s">
        <v>29</v>
      </c>
      <c r="G1580" s="20">
        <v>136</v>
      </c>
      <c r="H1580" s="19" t="s">
        <v>12</v>
      </c>
      <c r="I1580" s="21">
        <v>47574.04</v>
      </c>
      <c r="J1580" s="21">
        <v>1243586</v>
      </c>
      <c r="K1580" s="21">
        <v>994868.8</v>
      </c>
      <c r="L1580" s="21">
        <v>201143.15999999995</v>
      </c>
      <c r="M1580" s="19" t="s">
        <v>18</v>
      </c>
      <c r="N1580" s="22">
        <v>4.5999999999999996</v>
      </c>
    </row>
    <row r="1581" spans="1:14" x14ac:dyDescent="0.25">
      <c r="A1581" s="23">
        <v>1580</v>
      </c>
      <c r="B1581" s="24">
        <v>42937</v>
      </c>
      <c r="C1581" s="24">
        <v>43057</v>
      </c>
      <c r="D1581" s="24" t="str">
        <f>IF(Operaciones!$C1581-Operaciones!$B1581&gt;=150,"Demorado","En Tiempo")</f>
        <v>En Tiempo</v>
      </c>
      <c r="E1581" s="25" t="s">
        <v>21</v>
      </c>
      <c r="F1581" s="25" t="s">
        <v>26</v>
      </c>
      <c r="G1581" s="26">
        <v>107</v>
      </c>
      <c r="H1581" s="25" t="s">
        <v>12</v>
      </c>
      <c r="I1581" s="27">
        <v>30880.2</v>
      </c>
      <c r="J1581" s="27">
        <v>823315</v>
      </c>
      <c r="K1581" s="27">
        <v>658652</v>
      </c>
      <c r="L1581" s="27">
        <v>133782.79999999999</v>
      </c>
      <c r="M1581" s="25" t="s">
        <v>14</v>
      </c>
      <c r="N1581" s="28">
        <v>3.6</v>
      </c>
    </row>
    <row r="1582" spans="1:14" x14ac:dyDescent="0.25">
      <c r="A1582" s="17">
        <v>1581</v>
      </c>
      <c r="B1582" s="18">
        <v>42937</v>
      </c>
      <c r="C1582" s="18">
        <v>43035</v>
      </c>
      <c r="D1582" s="18" t="str">
        <f>IF(Operaciones!$C1582-Operaciones!$B1582&gt;=150,"Demorado","En Tiempo")</f>
        <v>En Tiempo</v>
      </c>
      <c r="E1582" s="19" t="s">
        <v>22</v>
      </c>
      <c r="F1582" s="19" t="s">
        <v>29</v>
      </c>
      <c r="G1582" s="20">
        <v>228</v>
      </c>
      <c r="H1582" s="19" t="s">
        <v>12</v>
      </c>
      <c r="I1582" s="21">
        <v>88321.68</v>
      </c>
      <c r="J1582" s="21">
        <v>2261402</v>
      </c>
      <c r="K1582" s="21">
        <v>1809121.6</v>
      </c>
      <c r="L1582" s="21">
        <v>363958.71999999991</v>
      </c>
      <c r="M1582" s="19" t="s">
        <v>17</v>
      </c>
      <c r="N1582" s="22">
        <v>4.0999999999999996</v>
      </c>
    </row>
    <row r="1583" spans="1:14" x14ac:dyDescent="0.25">
      <c r="A1583" s="23">
        <v>1582</v>
      </c>
      <c r="B1583" s="24">
        <v>42937</v>
      </c>
      <c r="C1583" s="24">
        <v>43172</v>
      </c>
      <c r="D1583" s="24" t="str">
        <f>IF(Operaciones!$C1583-Operaciones!$B1583&gt;=150,"Demorado","En Tiempo")</f>
        <v>Demorado</v>
      </c>
      <c r="E1583" s="25" t="s">
        <v>20</v>
      </c>
      <c r="F1583" s="25" t="s">
        <v>13</v>
      </c>
      <c r="G1583" s="26">
        <v>290</v>
      </c>
      <c r="H1583" s="25" t="s">
        <v>12</v>
      </c>
      <c r="I1583" s="27">
        <v>97382.84</v>
      </c>
      <c r="J1583" s="27">
        <v>2499506</v>
      </c>
      <c r="K1583" s="27">
        <v>1999604.8</v>
      </c>
      <c r="L1583" s="27">
        <v>402518.36</v>
      </c>
      <c r="M1583" s="25" t="s">
        <v>18</v>
      </c>
      <c r="N1583" s="28">
        <v>4.3</v>
      </c>
    </row>
    <row r="1584" spans="1:14" x14ac:dyDescent="0.25">
      <c r="A1584" s="17">
        <v>1583</v>
      </c>
      <c r="B1584" s="18">
        <v>42938</v>
      </c>
      <c r="C1584" s="18">
        <v>43222</v>
      </c>
      <c r="D1584" s="18" t="str">
        <f>IF(Operaciones!$C1584-Operaciones!$B1584&gt;=150,"Demorado","En Tiempo")</f>
        <v>Demorado</v>
      </c>
      <c r="E1584" s="19" t="s">
        <v>20</v>
      </c>
      <c r="F1584" s="19" t="s">
        <v>24</v>
      </c>
      <c r="G1584" s="20">
        <v>294</v>
      </c>
      <c r="H1584" s="19" t="s">
        <v>12</v>
      </c>
      <c r="I1584" s="21">
        <v>72119</v>
      </c>
      <c r="J1584" s="21">
        <v>1868585</v>
      </c>
      <c r="K1584" s="21">
        <v>1494868</v>
      </c>
      <c r="L1584" s="21">
        <v>301598</v>
      </c>
      <c r="M1584" s="19" t="s">
        <v>14</v>
      </c>
      <c r="N1584" s="22">
        <v>4.4000000000000004</v>
      </c>
    </row>
    <row r="1585" spans="1:14" x14ac:dyDescent="0.25">
      <c r="A1585" s="23">
        <v>1584</v>
      </c>
      <c r="B1585" s="24">
        <v>42938</v>
      </c>
      <c r="C1585" s="24">
        <v>43150</v>
      </c>
      <c r="D1585" s="24" t="str">
        <f>IF(Operaciones!$C1585-Operaciones!$B1585&gt;=150,"Demorado","En Tiempo")</f>
        <v>Demorado</v>
      </c>
      <c r="E1585" s="25" t="s">
        <v>20</v>
      </c>
      <c r="F1585" s="25" t="s">
        <v>28</v>
      </c>
      <c r="G1585" s="26">
        <v>187</v>
      </c>
      <c r="H1585" s="25" t="s">
        <v>12</v>
      </c>
      <c r="I1585" s="27">
        <v>36038.720000000001</v>
      </c>
      <c r="J1585" s="27">
        <v>952903</v>
      </c>
      <c r="K1585" s="27">
        <v>762322.4</v>
      </c>
      <c r="L1585" s="27">
        <v>154541.87999999998</v>
      </c>
      <c r="M1585" s="25" t="s">
        <v>19</v>
      </c>
      <c r="N1585" s="28">
        <v>4.5</v>
      </c>
    </row>
    <row r="1586" spans="1:14" x14ac:dyDescent="0.25">
      <c r="A1586" s="17">
        <v>1585</v>
      </c>
      <c r="B1586" s="18">
        <v>42938</v>
      </c>
      <c r="C1586" s="18">
        <v>43285</v>
      </c>
      <c r="D1586" s="18" t="str">
        <f>IF(Operaciones!$C1586-Operaciones!$B1586&gt;=150,"Demorado","En Tiempo")</f>
        <v>Demorado</v>
      </c>
      <c r="E1586" s="19" t="s">
        <v>23</v>
      </c>
      <c r="F1586" s="19" t="s">
        <v>13</v>
      </c>
      <c r="G1586" s="20">
        <v>197</v>
      </c>
      <c r="H1586" s="19" t="s">
        <v>12</v>
      </c>
      <c r="I1586" s="21">
        <v>40034.959999999999</v>
      </c>
      <c r="J1586" s="21">
        <v>1063259</v>
      </c>
      <c r="K1586" s="21">
        <v>850607.2</v>
      </c>
      <c r="L1586" s="21">
        <v>172616.84000000005</v>
      </c>
      <c r="M1586" s="19" t="s">
        <v>15</v>
      </c>
      <c r="N1586" s="22">
        <v>4.0999999999999996</v>
      </c>
    </row>
    <row r="1587" spans="1:14" x14ac:dyDescent="0.25">
      <c r="A1587" s="23">
        <v>1586</v>
      </c>
      <c r="B1587" s="24">
        <v>42938</v>
      </c>
      <c r="C1587" s="24">
        <v>43133</v>
      </c>
      <c r="D1587" s="24" t="str">
        <f>IF(Operaciones!$C1587-Operaciones!$B1587&gt;=150,"Demorado","En Tiempo")</f>
        <v>Demorado</v>
      </c>
      <c r="E1587" s="25" t="s">
        <v>22</v>
      </c>
      <c r="F1587" s="25" t="s">
        <v>27</v>
      </c>
      <c r="G1587" s="26">
        <v>288</v>
      </c>
      <c r="H1587" s="25" t="s">
        <v>12</v>
      </c>
      <c r="I1587" s="27">
        <v>56737.36</v>
      </c>
      <c r="J1587" s="27">
        <v>1483919</v>
      </c>
      <c r="K1587" s="27">
        <v>1187135.2</v>
      </c>
      <c r="L1587" s="27">
        <v>240046.44000000006</v>
      </c>
      <c r="M1587" s="25" t="s">
        <v>18</v>
      </c>
      <c r="N1587" s="28">
        <v>4.7</v>
      </c>
    </row>
    <row r="1588" spans="1:14" x14ac:dyDescent="0.25">
      <c r="A1588" s="17">
        <v>1587</v>
      </c>
      <c r="B1588" s="18">
        <v>42939</v>
      </c>
      <c r="C1588" s="18">
        <v>43107</v>
      </c>
      <c r="D1588" s="18" t="str">
        <f>IF(Operaciones!$C1588-Operaciones!$B1588&gt;=150,"Demorado","En Tiempo")</f>
        <v>Demorado</v>
      </c>
      <c r="E1588" s="19" t="s">
        <v>21</v>
      </c>
      <c r="F1588" s="19" t="s">
        <v>27</v>
      </c>
      <c r="G1588" s="20">
        <v>97</v>
      </c>
      <c r="H1588" s="19" t="s">
        <v>11</v>
      </c>
      <c r="I1588" s="21">
        <v>18100.560000000001</v>
      </c>
      <c r="J1588" s="21">
        <v>515124</v>
      </c>
      <c r="K1588" s="21">
        <v>412099.2</v>
      </c>
      <c r="L1588" s="21">
        <v>84924.239999999991</v>
      </c>
      <c r="M1588" s="19" t="s">
        <v>16</v>
      </c>
      <c r="N1588" s="22">
        <v>4.0999999999999996</v>
      </c>
    </row>
    <row r="1589" spans="1:14" x14ac:dyDescent="0.25">
      <c r="A1589" s="23">
        <v>1588</v>
      </c>
      <c r="B1589" s="24">
        <v>42939</v>
      </c>
      <c r="C1589" s="24">
        <v>43234</v>
      </c>
      <c r="D1589" s="24" t="str">
        <f>IF(Operaciones!$C1589-Operaciones!$B1589&gt;=150,"Demorado","En Tiempo")</f>
        <v>Demorado</v>
      </c>
      <c r="E1589" s="25" t="s">
        <v>21</v>
      </c>
      <c r="F1589" s="25" t="s">
        <v>25</v>
      </c>
      <c r="G1589" s="26">
        <v>240</v>
      </c>
      <c r="H1589" s="25" t="s">
        <v>12</v>
      </c>
      <c r="I1589" s="27">
        <v>85650.8</v>
      </c>
      <c r="J1589" s="27">
        <v>2207430</v>
      </c>
      <c r="K1589" s="27">
        <v>1765944</v>
      </c>
      <c r="L1589" s="27">
        <v>355835.2</v>
      </c>
      <c r="M1589" s="25" t="s">
        <v>17</v>
      </c>
      <c r="N1589" s="28">
        <v>4</v>
      </c>
    </row>
    <row r="1590" spans="1:14" x14ac:dyDescent="0.25">
      <c r="A1590" s="17">
        <v>1589</v>
      </c>
      <c r="B1590" s="18">
        <v>42939</v>
      </c>
      <c r="C1590" s="18">
        <v>43040</v>
      </c>
      <c r="D1590" s="18" t="str">
        <f>IF(Operaciones!$C1590-Operaciones!$B1590&gt;=150,"Demorado","En Tiempo")</f>
        <v>En Tiempo</v>
      </c>
      <c r="E1590" s="19" t="s">
        <v>22</v>
      </c>
      <c r="F1590" s="19" t="s">
        <v>25</v>
      </c>
      <c r="G1590" s="20">
        <v>280</v>
      </c>
      <c r="H1590" s="19" t="s">
        <v>12</v>
      </c>
      <c r="I1590" s="21">
        <v>63102.48</v>
      </c>
      <c r="J1590" s="21">
        <v>1643972</v>
      </c>
      <c r="K1590" s="21">
        <v>1315177.6000000001</v>
      </c>
      <c r="L1590" s="21">
        <v>265691.91999999993</v>
      </c>
      <c r="M1590" s="19" t="s">
        <v>14</v>
      </c>
      <c r="N1590" s="22">
        <v>5</v>
      </c>
    </row>
    <row r="1591" spans="1:14" x14ac:dyDescent="0.25">
      <c r="A1591" s="23">
        <v>1590</v>
      </c>
      <c r="B1591" s="24">
        <v>42939</v>
      </c>
      <c r="C1591" s="24">
        <v>43245</v>
      </c>
      <c r="D1591" s="24" t="str">
        <f>IF(Operaciones!$C1591-Operaciones!$B1591&gt;=150,"Demorado","En Tiempo")</f>
        <v>Demorado</v>
      </c>
      <c r="E1591" s="25" t="s">
        <v>21</v>
      </c>
      <c r="F1591" s="25" t="s">
        <v>13</v>
      </c>
      <c r="G1591" s="26">
        <v>139</v>
      </c>
      <c r="H1591" s="25" t="s">
        <v>11</v>
      </c>
      <c r="I1591" s="27">
        <v>26385.72</v>
      </c>
      <c r="J1591" s="27">
        <v>718653</v>
      </c>
      <c r="K1591" s="27">
        <v>574922.4</v>
      </c>
      <c r="L1591" s="27">
        <v>117344.87999999998</v>
      </c>
      <c r="M1591" s="25" t="s">
        <v>17</v>
      </c>
      <c r="N1591" s="28">
        <v>4</v>
      </c>
    </row>
    <row r="1592" spans="1:14" x14ac:dyDescent="0.25">
      <c r="A1592" s="17">
        <v>1591</v>
      </c>
      <c r="B1592" s="18">
        <v>42940</v>
      </c>
      <c r="C1592" s="18">
        <v>43171</v>
      </c>
      <c r="D1592" s="18" t="str">
        <f>IF(Operaciones!$C1592-Operaciones!$B1592&gt;=150,"Demorado","En Tiempo")</f>
        <v>Demorado</v>
      </c>
      <c r="E1592" s="19" t="s">
        <v>23</v>
      </c>
      <c r="F1592" s="19" t="s">
        <v>24</v>
      </c>
      <c r="G1592" s="20">
        <v>251</v>
      </c>
      <c r="H1592" s="19" t="s">
        <v>12</v>
      </c>
      <c r="I1592" s="21">
        <v>64247.8</v>
      </c>
      <c r="J1592" s="21">
        <v>1664405</v>
      </c>
      <c r="K1592" s="21">
        <v>1331524</v>
      </c>
      <c r="L1592" s="21">
        <v>268633.2</v>
      </c>
      <c r="M1592" s="19" t="s">
        <v>17</v>
      </c>
      <c r="N1592" s="22">
        <v>4.9000000000000004</v>
      </c>
    </row>
    <row r="1593" spans="1:14" x14ac:dyDescent="0.25">
      <c r="A1593" s="23">
        <v>1592</v>
      </c>
      <c r="B1593" s="24">
        <v>42940</v>
      </c>
      <c r="C1593" s="24">
        <v>43235</v>
      </c>
      <c r="D1593" s="24" t="str">
        <f>IF(Operaciones!$C1593-Operaciones!$B1593&gt;=150,"Demorado","En Tiempo")</f>
        <v>Demorado</v>
      </c>
      <c r="E1593" s="25" t="s">
        <v>23</v>
      </c>
      <c r="F1593" s="25" t="s">
        <v>28</v>
      </c>
      <c r="G1593" s="26">
        <v>203</v>
      </c>
      <c r="H1593" s="25" t="s">
        <v>12</v>
      </c>
      <c r="I1593" s="27">
        <v>43675.56</v>
      </c>
      <c r="J1593" s="27">
        <v>1144349</v>
      </c>
      <c r="K1593" s="27">
        <v>915479.2</v>
      </c>
      <c r="L1593" s="27">
        <v>185194.24000000005</v>
      </c>
      <c r="M1593" s="25" t="s">
        <v>19</v>
      </c>
      <c r="N1593" s="28">
        <v>4.0999999999999996</v>
      </c>
    </row>
    <row r="1594" spans="1:14" x14ac:dyDescent="0.25">
      <c r="A1594" s="17">
        <v>1593</v>
      </c>
      <c r="B1594" s="18">
        <v>42940</v>
      </c>
      <c r="C1594" s="18">
        <v>43033</v>
      </c>
      <c r="D1594" s="18" t="str">
        <f>IF(Operaciones!$C1594-Operaciones!$B1594&gt;=150,"Demorado","En Tiempo")</f>
        <v>En Tiempo</v>
      </c>
      <c r="E1594" s="19" t="s">
        <v>22</v>
      </c>
      <c r="F1594" s="19" t="s">
        <v>26</v>
      </c>
      <c r="G1594" s="20">
        <v>71</v>
      </c>
      <c r="H1594" s="19" t="s">
        <v>11</v>
      </c>
      <c r="I1594" s="21">
        <v>21597.88</v>
      </c>
      <c r="J1594" s="21">
        <v>599432</v>
      </c>
      <c r="K1594" s="21">
        <v>479545.59999999998</v>
      </c>
      <c r="L1594" s="21">
        <v>98288.520000000019</v>
      </c>
      <c r="M1594" s="19" t="s">
        <v>19</v>
      </c>
      <c r="N1594" s="22">
        <v>4.4000000000000004</v>
      </c>
    </row>
    <row r="1595" spans="1:14" x14ac:dyDescent="0.25">
      <c r="A1595" s="23">
        <v>1594</v>
      </c>
      <c r="B1595" s="24">
        <v>42941</v>
      </c>
      <c r="C1595" s="24">
        <v>43037</v>
      </c>
      <c r="D1595" s="24" t="str">
        <f>IF(Operaciones!$C1595-Operaciones!$B1595&gt;=150,"Demorado","En Tiempo")</f>
        <v>En Tiempo</v>
      </c>
      <c r="E1595" s="25" t="s">
        <v>20</v>
      </c>
      <c r="F1595" s="25" t="s">
        <v>26</v>
      </c>
      <c r="G1595" s="26">
        <v>75</v>
      </c>
      <c r="H1595" s="25" t="s">
        <v>11</v>
      </c>
      <c r="I1595" s="27">
        <v>21677.200000000001</v>
      </c>
      <c r="J1595" s="27">
        <v>605365</v>
      </c>
      <c r="K1595" s="27">
        <v>484292</v>
      </c>
      <c r="L1595" s="27">
        <v>99395.8</v>
      </c>
      <c r="M1595" s="25" t="s">
        <v>14</v>
      </c>
      <c r="N1595" s="28">
        <v>5</v>
      </c>
    </row>
    <row r="1596" spans="1:14" x14ac:dyDescent="0.25">
      <c r="A1596" s="17">
        <v>1595</v>
      </c>
      <c r="B1596" s="18">
        <v>42941</v>
      </c>
      <c r="C1596" s="18">
        <v>43247</v>
      </c>
      <c r="D1596" s="18" t="str">
        <f>IF(Operaciones!$C1596-Operaciones!$B1596&gt;=150,"Demorado","En Tiempo")</f>
        <v>Demorado</v>
      </c>
      <c r="E1596" s="19" t="s">
        <v>21</v>
      </c>
      <c r="F1596" s="19" t="s">
        <v>28</v>
      </c>
      <c r="G1596" s="20">
        <v>92</v>
      </c>
      <c r="H1596" s="19" t="s">
        <v>11</v>
      </c>
      <c r="I1596" s="21">
        <v>24709.32</v>
      </c>
      <c r="J1596" s="21">
        <v>681893</v>
      </c>
      <c r="K1596" s="21">
        <v>545514.4</v>
      </c>
      <c r="L1596" s="21">
        <v>111669.27999999997</v>
      </c>
      <c r="M1596" s="19" t="s">
        <v>19</v>
      </c>
      <c r="N1596" s="22">
        <v>3.7</v>
      </c>
    </row>
    <row r="1597" spans="1:14" x14ac:dyDescent="0.25">
      <c r="A1597" s="23">
        <v>1596</v>
      </c>
      <c r="B1597" s="24">
        <v>42941</v>
      </c>
      <c r="C1597" s="24">
        <v>43126</v>
      </c>
      <c r="D1597" s="24" t="str">
        <f>IF(Operaciones!$C1597-Operaciones!$B1597&gt;=150,"Demorado","En Tiempo")</f>
        <v>Demorado</v>
      </c>
      <c r="E1597" s="25" t="s">
        <v>23</v>
      </c>
      <c r="F1597" s="25" t="s">
        <v>26</v>
      </c>
      <c r="G1597" s="26">
        <v>260</v>
      </c>
      <c r="H1597" s="25" t="s">
        <v>12</v>
      </c>
      <c r="I1597" s="27">
        <v>84147.8</v>
      </c>
      <c r="J1597" s="27">
        <v>2169605</v>
      </c>
      <c r="K1597" s="27">
        <v>1735684</v>
      </c>
      <c r="L1597" s="27">
        <v>349773.2</v>
      </c>
      <c r="M1597" s="25" t="s">
        <v>18</v>
      </c>
      <c r="N1597" s="28">
        <v>4.4000000000000004</v>
      </c>
    </row>
    <row r="1598" spans="1:14" x14ac:dyDescent="0.25">
      <c r="A1598" s="17">
        <v>1597</v>
      </c>
      <c r="B1598" s="18">
        <v>42942</v>
      </c>
      <c r="C1598" s="18">
        <v>43133</v>
      </c>
      <c r="D1598" s="18" t="str">
        <f>IF(Operaciones!$C1598-Operaciones!$B1598&gt;=150,"Demorado","En Tiempo")</f>
        <v>Demorado</v>
      </c>
      <c r="E1598" s="19" t="s">
        <v>20</v>
      </c>
      <c r="F1598" s="19" t="s">
        <v>24</v>
      </c>
      <c r="G1598" s="20">
        <v>253</v>
      </c>
      <c r="H1598" s="19" t="s">
        <v>12</v>
      </c>
      <c r="I1598" s="21">
        <v>65518.559999999998</v>
      </c>
      <c r="J1598" s="21">
        <v>1692549</v>
      </c>
      <c r="K1598" s="21">
        <v>1354039.2</v>
      </c>
      <c r="L1598" s="21">
        <v>272991.24000000005</v>
      </c>
      <c r="M1598" s="19" t="s">
        <v>15</v>
      </c>
      <c r="N1598" s="22">
        <v>4.2</v>
      </c>
    </row>
    <row r="1599" spans="1:14" x14ac:dyDescent="0.25">
      <c r="A1599" s="23">
        <v>1598</v>
      </c>
      <c r="B1599" s="24">
        <v>42942</v>
      </c>
      <c r="C1599" s="24">
        <v>43080</v>
      </c>
      <c r="D1599" s="24" t="str">
        <f>IF(Operaciones!$C1599-Operaciones!$B1599&gt;=150,"Demorado","En Tiempo")</f>
        <v>En Tiempo</v>
      </c>
      <c r="E1599" s="25" t="s">
        <v>21</v>
      </c>
      <c r="F1599" s="25" t="s">
        <v>25</v>
      </c>
      <c r="G1599" s="26">
        <v>163</v>
      </c>
      <c r="H1599" s="25" t="s">
        <v>12</v>
      </c>
      <c r="I1599" s="27">
        <v>63091.24</v>
      </c>
      <c r="J1599" s="27">
        <v>1642691</v>
      </c>
      <c r="K1599" s="27">
        <v>1314152.8</v>
      </c>
      <c r="L1599" s="27">
        <v>265446.95999999996</v>
      </c>
      <c r="M1599" s="25" t="s">
        <v>16</v>
      </c>
      <c r="N1599" s="28">
        <v>3.9</v>
      </c>
    </row>
    <row r="1600" spans="1:14" x14ac:dyDescent="0.25">
      <c r="A1600" s="17">
        <v>1599</v>
      </c>
      <c r="B1600" s="18">
        <v>42942</v>
      </c>
      <c r="C1600" s="18">
        <v>43106</v>
      </c>
      <c r="D1600" s="18" t="str">
        <f>IF(Operaciones!$C1600-Operaciones!$B1600&gt;=150,"Demorado","En Tiempo")</f>
        <v>Demorado</v>
      </c>
      <c r="E1600" s="19" t="s">
        <v>20</v>
      </c>
      <c r="F1600" s="19" t="s">
        <v>24</v>
      </c>
      <c r="G1600" s="20">
        <v>239</v>
      </c>
      <c r="H1600" s="19" t="s">
        <v>12</v>
      </c>
      <c r="I1600" s="21">
        <v>51882.2</v>
      </c>
      <c r="J1600" s="21">
        <v>1348215</v>
      </c>
      <c r="K1600" s="21">
        <v>1078572</v>
      </c>
      <c r="L1600" s="21">
        <v>217760.8</v>
      </c>
      <c r="M1600" s="19" t="s">
        <v>15</v>
      </c>
      <c r="N1600" s="22">
        <v>4.8</v>
      </c>
    </row>
    <row r="1601" spans="1:14" x14ac:dyDescent="0.25">
      <c r="A1601" s="23">
        <v>1600</v>
      </c>
      <c r="B1601" s="24">
        <v>42943</v>
      </c>
      <c r="C1601" s="24">
        <v>43155</v>
      </c>
      <c r="D1601" s="24" t="str">
        <f>IF(Operaciones!$C1601-Operaciones!$B1601&gt;=150,"Demorado","En Tiempo")</f>
        <v>Demorado</v>
      </c>
      <c r="E1601" s="25" t="s">
        <v>21</v>
      </c>
      <c r="F1601" s="25" t="s">
        <v>26</v>
      </c>
      <c r="G1601" s="26">
        <v>110</v>
      </c>
      <c r="H1601" s="25" t="s">
        <v>12</v>
      </c>
      <c r="I1601" s="27">
        <v>29734.799999999999</v>
      </c>
      <c r="J1601" s="27">
        <v>800855</v>
      </c>
      <c r="K1601" s="27">
        <v>640684</v>
      </c>
      <c r="L1601" s="27">
        <v>130436.2</v>
      </c>
      <c r="M1601" s="25" t="s">
        <v>14</v>
      </c>
      <c r="N1601" s="28">
        <v>4.5999999999999996</v>
      </c>
    </row>
    <row r="1602" spans="1:14" x14ac:dyDescent="0.25">
      <c r="A1602" s="17">
        <v>1601</v>
      </c>
      <c r="B1602" s="18">
        <v>42944</v>
      </c>
      <c r="C1602" s="18">
        <v>43058</v>
      </c>
      <c r="D1602" s="18" t="str">
        <f>IF(Operaciones!$C1602-Operaciones!$B1602&gt;=150,"Demorado","En Tiempo")</f>
        <v>En Tiempo</v>
      </c>
      <c r="E1602" s="19" t="s">
        <v>20</v>
      </c>
      <c r="F1602" s="19" t="s">
        <v>13</v>
      </c>
      <c r="G1602" s="20">
        <v>130</v>
      </c>
      <c r="H1602" s="19" t="s">
        <v>12</v>
      </c>
      <c r="I1602" s="21">
        <v>51601.760000000002</v>
      </c>
      <c r="J1602" s="21">
        <v>1346029</v>
      </c>
      <c r="K1602" s="21">
        <v>1076823.2</v>
      </c>
      <c r="L1602" s="21">
        <v>217604.04000000004</v>
      </c>
      <c r="M1602" s="19" t="s">
        <v>16</v>
      </c>
      <c r="N1602" s="22">
        <v>5</v>
      </c>
    </row>
    <row r="1603" spans="1:14" x14ac:dyDescent="0.25">
      <c r="A1603" s="23">
        <v>1602</v>
      </c>
      <c r="B1603" s="24">
        <v>42944</v>
      </c>
      <c r="C1603" s="24">
        <v>43147</v>
      </c>
      <c r="D1603" s="24" t="str">
        <f>IF(Operaciones!$C1603-Operaciones!$B1603&gt;=150,"Demorado","En Tiempo")</f>
        <v>Demorado</v>
      </c>
      <c r="E1603" s="25" t="s">
        <v>23</v>
      </c>
      <c r="F1603" s="25" t="s">
        <v>25</v>
      </c>
      <c r="G1603" s="26">
        <v>110</v>
      </c>
      <c r="H1603" s="25" t="s">
        <v>11</v>
      </c>
      <c r="I1603" s="27">
        <v>29229.200000000001</v>
      </c>
      <c r="J1603" s="27">
        <v>792840</v>
      </c>
      <c r="K1603" s="27">
        <v>634272</v>
      </c>
      <c r="L1603" s="27">
        <v>129338.8</v>
      </c>
      <c r="M1603" s="25" t="s">
        <v>15</v>
      </c>
      <c r="N1603" s="28">
        <v>4.4000000000000004</v>
      </c>
    </row>
    <row r="1604" spans="1:14" x14ac:dyDescent="0.25">
      <c r="A1604" s="17">
        <v>1603</v>
      </c>
      <c r="B1604" s="18">
        <v>42944</v>
      </c>
      <c r="C1604" s="18">
        <v>43151</v>
      </c>
      <c r="D1604" s="18" t="str">
        <f>IF(Operaciones!$C1604-Operaciones!$B1604&gt;=150,"Demorado","En Tiempo")</f>
        <v>Demorado</v>
      </c>
      <c r="E1604" s="19" t="s">
        <v>21</v>
      </c>
      <c r="F1604" s="19" t="s">
        <v>26</v>
      </c>
      <c r="G1604" s="20">
        <v>160</v>
      </c>
      <c r="H1604" s="19" t="s">
        <v>11</v>
      </c>
      <c r="I1604" s="21">
        <v>26817.8</v>
      </c>
      <c r="J1604" s="21">
        <v>724205</v>
      </c>
      <c r="K1604" s="21">
        <v>579364</v>
      </c>
      <c r="L1604" s="21">
        <v>118023.2</v>
      </c>
      <c r="M1604" s="19" t="s">
        <v>14</v>
      </c>
      <c r="N1604" s="22">
        <v>3.7</v>
      </c>
    </row>
    <row r="1605" spans="1:14" x14ac:dyDescent="0.25">
      <c r="A1605" s="23">
        <v>1604</v>
      </c>
      <c r="B1605" s="24">
        <v>42945</v>
      </c>
      <c r="C1605" s="24">
        <v>43039</v>
      </c>
      <c r="D1605" s="24" t="str">
        <f>IF(Operaciones!$C1605-Operaciones!$B1605&gt;=150,"Demorado","En Tiempo")</f>
        <v>En Tiempo</v>
      </c>
      <c r="E1605" s="25" t="s">
        <v>22</v>
      </c>
      <c r="F1605" s="25" t="s">
        <v>28</v>
      </c>
      <c r="G1605" s="26">
        <v>128</v>
      </c>
      <c r="H1605" s="25" t="s">
        <v>12</v>
      </c>
      <c r="I1605" s="27">
        <v>31208.92</v>
      </c>
      <c r="J1605" s="27">
        <v>843533</v>
      </c>
      <c r="K1605" s="27">
        <v>674826.4</v>
      </c>
      <c r="L1605" s="27">
        <v>137497.68</v>
      </c>
      <c r="M1605" s="25" t="s">
        <v>14</v>
      </c>
      <c r="N1605" s="28">
        <v>4.0999999999999996</v>
      </c>
    </row>
    <row r="1606" spans="1:14" x14ac:dyDescent="0.25">
      <c r="A1606" s="17">
        <v>1605</v>
      </c>
      <c r="B1606" s="18">
        <v>42946</v>
      </c>
      <c r="C1606" s="18">
        <v>43098</v>
      </c>
      <c r="D1606" s="18" t="str">
        <f>IF(Operaciones!$C1606-Operaciones!$B1606&gt;=150,"Demorado","En Tiempo")</f>
        <v>Demorado</v>
      </c>
      <c r="E1606" s="19" t="s">
        <v>23</v>
      </c>
      <c r="F1606" s="19" t="s">
        <v>29</v>
      </c>
      <c r="G1606" s="20">
        <v>253</v>
      </c>
      <c r="H1606" s="19" t="s">
        <v>12</v>
      </c>
      <c r="I1606" s="21">
        <v>50924.4</v>
      </c>
      <c r="J1606" s="21">
        <v>1338045</v>
      </c>
      <c r="K1606" s="21">
        <v>1070436</v>
      </c>
      <c r="L1606" s="21">
        <v>216684.6</v>
      </c>
      <c r="M1606" s="19" t="s">
        <v>14</v>
      </c>
      <c r="N1606" s="22">
        <v>4.0999999999999996</v>
      </c>
    </row>
    <row r="1607" spans="1:14" x14ac:dyDescent="0.25">
      <c r="A1607" s="23">
        <v>1606</v>
      </c>
      <c r="B1607" s="24">
        <v>42947</v>
      </c>
      <c r="C1607" s="24">
        <v>43103</v>
      </c>
      <c r="D1607" s="24" t="str">
        <f>IF(Operaciones!$C1607-Operaciones!$B1607&gt;=150,"Demorado","En Tiempo")</f>
        <v>Demorado</v>
      </c>
      <c r="E1607" s="25" t="s">
        <v>21</v>
      </c>
      <c r="F1607" s="25" t="s">
        <v>29</v>
      </c>
      <c r="G1607" s="26">
        <v>208</v>
      </c>
      <c r="H1607" s="25" t="s">
        <v>12</v>
      </c>
      <c r="I1607" s="27">
        <v>76833.119999999995</v>
      </c>
      <c r="J1607" s="27">
        <v>1987813</v>
      </c>
      <c r="K1607" s="27">
        <v>1590250.4</v>
      </c>
      <c r="L1607" s="27">
        <v>320729.4800000001</v>
      </c>
      <c r="M1607" s="25" t="s">
        <v>19</v>
      </c>
      <c r="N1607" s="28">
        <v>4.7</v>
      </c>
    </row>
    <row r="1608" spans="1:14" x14ac:dyDescent="0.25">
      <c r="A1608" s="17">
        <v>1607</v>
      </c>
      <c r="B1608" s="18">
        <v>42947</v>
      </c>
      <c r="C1608" s="18">
        <v>43077</v>
      </c>
      <c r="D1608" s="18" t="str">
        <f>IF(Operaciones!$C1608-Operaciones!$B1608&gt;=150,"Demorado","En Tiempo")</f>
        <v>En Tiempo</v>
      </c>
      <c r="E1608" s="19" t="s">
        <v>21</v>
      </c>
      <c r="F1608" s="19" t="s">
        <v>25</v>
      </c>
      <c r="G1608" s="20">
        <v>103</v>
      </c>
      <c r="H1608" s="19" t="s">
        <v>11</v>
      </c>
      <c r="I1608" s="21">
        <v>16330.96</v>
      </c>
      <c r="J1608" s="21">
        <v>474159</v>
      </c>
      <c r="K1608" s="21">
        <v>379327.2</v>
      </c>
      <c r="L1608" s="21">
        <v>78500.84</v>
      </c>
      <c r="M1608" s="19" t="s">
        <v>19</v>
      </c>
      <c r="N1608" s="22">
        <v>3.6</v>
      </c>
    </row>
    <row r="1609" spans="1:14" x14ac:dyDescent="0.25">
      <c r="A1609" s="23">
        <v>1608</v>
      </c>
      <c r="B1609" s="24">
        <v>42948</v>
      </c>
      <c r="C1609" s="24">
        <v>43173</v>
      </c>
      <c r="D1609" s="24" t="str">
        <f>IF(Operaciones!$C1609-Operaciones!$B1609&gt;=150,"Demorado","En Tiempo")</f>
        <v>Demorado</v>
      </c>
      <c r="E1609" s="25" t="s">
        <v>20</v>
      </c>
      <c r="F1609" s="25" t="s">
        <v>26</v>
      </c>
      <c r="G1609" s="26">
        <v>135</v>
      </c>
      <c r="H1609" s="25" t="s">
        <v>11</v>
      </c>
      <c r="I1609" s="27">
        <v>28581.24</v>
      </c>
      <c r="J1609" s="27">
        <v>777216</v>
      </c>
      <c r="K1609" s="27">
        <v>621772.80000000005</v>
      </c>
      <c r="L1609" s="27">
        <v>126861.95999999995</v>
      </c>
      <c r="M1609" s="25" t="s">
        <v>18</v>
      </c>
      <c r="N1609" s="28">
        <v>4.3</v>
      </c>
    </row>
    <row r="1610" spans="1:14" x14ac:dyDescent="0.25">
      <c r="A1610" s="17">
        <v>1609</v>
      </c>
      <c r="B1610" s="18">
        <v>42948</v>
      </c>
      <c r="C1610" s="18">
        <v>43047</v>
      </c>
      <c r="D1610" s="18" t="str">
        <f>IF(Operaciones!$C1610-Operaciones!$B1610&gt;=150,"Demorado","En Tiempo")</f>
        <v>En Tiempo</v>
      </c>
      <c r="E1610" s="19" t="s">
        <v>20</v>
      </c>
      <c r="F1610" s="19" t="s">
        <v>28</v>
      </c>
      <c r="G1610" s="20">
        <v>91</v>
      </c>
      <c r="H1610" s="19" t="s">
        <v>11</v>
      </c>
      <c r="I1610" s="21">
        <v>21521.200000000001</v>
      </c>
      <c r="J1610" s="21">
        <v>599740</v>
      </c>
      <c r="K1610" s="21">
        <v>479792</v>
      </c>
      <c r="L1610" s="21">
        <v>98426.8</v>
      </c>
      <c r="M1610" s="19" t="s">
        <v>17</v>
      </c>
      <c r="N1610" s="22">
        <v>4.0999999999999996</v>
      </c>
    </row>
    <row r="1611" spans="1:14" x14ac:dyDescent="0.25">
      <c r="A1611" s="23">
        <v>1610</v>
      </c>
      <c r="B1611" s="24">
        <v>42948</v>
      </c>
      <c r="C1611" s="24">
        <v>43261</v>
      </c>
      <c r="D1611" s="24" t="str">
        <f>IF(Operaciones!$C1611-Operaciones!$B1611&gt;=150,"Demorado","En Tiempo")</f>
        <v>Demorado</v>
      </c>
      <c r="E1611" s="25" t="s">
        <v>20</v>
      </c>
      <c r="F1611" s="25" t="s">
        <v>24</v>
      </c>
      <c r="G1611" s="26">
        <v>239</v>
      </c>
      <c r="H1611" s="25" t="s">
        <v>12</v>
      </c>
      <c r="I1611" s="27">
        <v>91106.6</v>
      </c>
      <c r="J1611" s="27">
        <v>2328950</v>
      </c>
      <c r="K1611" s="27">
        <v>1863160</v>
      </c>
      <c r="L1611" s="27">
        <v>374683.4</v>
      </c>
      <c r="M1611" s="25" t="s">
        <v>14</v>
      </c>
      <c r="N1611" s="28">
        <v>4.3</v>
      </c>
    </row>
    <row r="1612" spans="1:14" x14ac:dyDescent="0.25">
      <c r="A1612" s="17">
        <v>1611</v>
      </c>
      <c r="B1612" s="18">
        <v>42949</v>
      </c>
      <c r="C1612" s="18">
        <v>43253</v>
      </c>
      <c r="D1612" s="18" t="str">
        <f>IF(Operaciones!$C1612-Operaciones!$B1612&gt;=150,"Demorado","En Tiempo")</f>
        <v>Demorado</v>
      </c>
      <c r="E1612" s="19" t="s">
        <v>21</v>
      </c>
      <c r="F1612" s="19" t="s">
        <v>26</v>
      </c>
      <c r="G1612" s="20">
        <v>65</v>
      </c>
      <c r="H1612" s="19" t="s">
        <v>11</v>
      </c>
      <c r="I1612" s="21">
        <v>26983.48</v>
      </c>
      <c r="J1612" s="21">
        <v>728522</v>
      </c>
      <c r="K1612" s="21">
        <v>582817.6</v>
      </c>
      <c r="L1612" s="21">
        <v>118720.92000000003</v>
      </c>
      <c r="M1612" s="19" t="s">
        <v>16</v>
      </c>
      <c r="N1612" s="22">
        <v>4.5</v>
      </c>
    </row>
    <row r="1613" spans="1:14" x14ac:dyDescent="0.25">
      <c r="A1613" s="23">
        <v>1612</v>
      </c>
      <c r="B1613" s="24">
        <v>42950</v>
      </c>
      <c r="C1613" s="24">
        <v>43305</v>
      </c>
      <c r="D1613" s="24" t="str">
        <f>IF(Operaciones!$C1613-Operaciones!$B1613&gt;=150,"Demorado","En Tiempo")</f>
        <v>Demorado</v>
      </c>
      <c r="E1613" s="25" t="s">
        <v>21</v>
      </c>
      <c r="F1613" s="25" t="s">
        <v>26</v>
      </c>
      <c r="G1613" s="26">
        <v>270</v>
      </c>
      <c r="H1613" s="25" t="s">
        <v>12</v>
      </c>
      <c r="I1613" s="27">
        <v>83316</v>
      </c>
      <c r="J1613" s="27">
        <v>2147385</v>
      </c>
      <c r="K1613" s="27">
        <v>1717908</v>
      </c>
      <c r="L1613" s="27">
        <v>346161</v>
      </c>
      <c r="M1613" s="25" t="s">
        <v>15</v>
      </c>
      <c r="N1613" s="28">
        <v>4.9000000000000004</v>
      </c>
    </row>
    <row r="1614" spans="1:14" x14ac:dyDescent="0.25">
      <c r="A1614" s="17">
        <v>1613</v>
      </c>
      <c r="B1614" s="18">
        <v>42950</v>
      </c>
      <c r="C1614" s="18">
        <v>43139</v>
      </c>
      <c r="D1614" s="18" t="str">
        <f>IF(Operaciones!$C1614-Operaciones!$B1614&gt;=150,"Demorado","En Tiempo")</f>
        <v>Demorado</v>
      </c>
      <c r="E1614" s="19" t="s">
        <v>21</v>
      </c>
      <c r="F1614" s="19" t="s">
        <v>26</v>
      </c>
      <c r="G1614" s="20">
        <v>79</v>
      </c>
      <c r="H1614" s="19" t="s">
        <v>11</v>
      </c>
      <c r="I1614" s="21">
        <v>26916.84</v>
      </c>
      <c r="J1614" s="21">
        <v>726881</v>
      </c>
      <c r="K1614" s="21">
        <v>581504.80000000005</v>
      </c>
      <c r="L1614" s="21">
        <v>118459.35999999996</v>
      </c>
      <c r="M1614" s="19" t="s">
        <v>14</v>
      </c>
      <c r="N1614" s="22">
        <v>4.0999999999999996</v>
      </c>
    </row>
    <row r="1615" spans="1:14" x14ac:dyDescent="0.25">
      <c r="A1615" s="23">
        <v>1614</v>
      </c>
      <c r="B1615" s="24">
        <v>42950</v>
      </c>
      <c r="C1615" s="24">
        <v>43201</v>
      </c>
      <c r="D1615" s="24" t="str">
        <f>IF(Operaciones!$C1615-Operaciones!$B1615&gt;=150,"Demorado","En Tiempo")</f>
        <v>Demorado</v>
      </c>
      <c r="E1615" s="25" t="s">
        <v>23</v>
      </c>
      <c r="F1615" s="25" t="s">
        <v>13</v>
      </c>
      <c r="G1615" s="26">
        <v>145</v>
      </c>
      <c r="H1615" s="25" t="s">
        <v>12</v>
      </c>
      <c r="I1615" s="27">
        <v>37689.279999999999</v>
      </c>
      <c r="J1615" s="27">
        <v>996517</v>
      </c>
      <c r="K1615" s="27">
        <v>797213.6</v>
      </c>
      <c r="L1615" s="27">
        <v>161614.12000000002</v>
      </c>
      <c r="M1615" s="25" t="s">
        <v>19</v>
      </c>
      <c r="N1615" s="28">
        <v>4.7</v>
      </c>
    </row>
    <row r="1616" spans="1:14" x14ac:dyDescent="0.25">
      <c r="A1616" s="17">
        <v>1615</v>
      </c>
      <c r="B1616" s="18">
        <v>42950</v>
      </c>
      <c r="C1616" s="18">
        <v>43076</v>
      </c>
      <c r="D1616" s="18" t="str">
        <f>IF(Operaciones!$C1616-Operaciones!$B1616&gt;=150,"Demorado","En Tiempo")</f>
        <v>En Tiempo</v>
      </c>
      <c r="E1616" s="19" t="s">
        <v>21</v>
      </c>
      <c r="F1616" s="19" t="s">
        <v>24</v>
      </c>
      <c r="G1616" s="20">
        <v>59</v>
      </c>
      <c r="H1616" s="19" t="s">
        <v>11</v>
      </c>
      <c r="I1616" s="21">
        <v>14955.52</v>
      </c>
      <c r="J1616" s="21">
        <v>435973</v>
      </c>
      <c r="K1616" s="21">
        <v>348778.4</v>
      </c>
      <c r="L1616" s="21">
        <v>72239.079999999973</v>
      </c>
      <c r="M1616" s="19" t="s">
        <v>17</v>
      </c>
      <c r="N1616" s="22">
        <v>4.4000000000000004</v>
      </c>
    </row>
    <row r="1617" spans="1:14" x14ac:dyDescent="0.25">
      <c r="A1617" s="23">
        <v>1616</v>
      </c>
      <c r="B1617" s="24">
        <v>42950</v>
      </c>
      <c r="C1617" s="24">
        <v>43304</v>
      </c>
      <c r="D1617" s="24" t="str">
        <f>IF(Operaciones!$C1617-Operaciones!$B1617&gt;=150,"Demorado","En Tiempo")</f>
        <v>Demorado</v>
      </c>
      <c r="E1617" s="25" t="s">
        <v>23</v>
      </c>
      <c r="F1617" s="25" t="s">
        <v>25</v>
      </c>
      <c r="G1617" s="26">
        <v>123</v>
      </c>
      <c r="H1617" s="25" t="s">
        <v>11</v>
      </c>
      <c r="I1617" s="27">
        <v>29554.400000000001</v>
      </c>
      <c r="J1617" s="27">
        <v>793745</v>
      </c>
      <c r="K1617" s="27">
        <v>634996</v>
      </c>
      <c r="L1617" s="27">
        <v>129194.6</v>
      </c>
      <c r="M1617" s="25" t="s">
        <v>15</v>
      </c>
      <c r="N1617" s="28">
        <v>4.5999999999999996</v>
      </c>
    </row>
    <row r="1618" spans="1:14" x14ac:dyDescent="0.25">
      <c r="A1618" s="17">
        <v>1617</v>
      </c>
      <c r="B1618" s="18">
        <v>42950</v>
      </c>
      <c r="C1618" s="18">
        <v>43219</v>
      </c>
      <c r="D1618" s="18" t="str">
        <f>IF(Operaciones!$C1618-Operaciones!$B1618&gt;=150,"Demorado","En Tiempo")</f>
        <v>Demorado</v>
      </c>
      <c r="E1618" s="19" t="s">
        <v>21</v>
      </c>
      <c r="F1618" s="19" t="s">
        <v>28</v>
      </c>
      <c r="G1618" s="20">
        <v>82</v>
      </c>
      <c r="H1618" s="19" t="s">
        <v>11</v>
      </c>
      <c r="I1618" s="21">
        <v>26393.68</v>
      </c>
      <c r="J1618" s="21">
        <v>722077</v>
      </c>
      <c r="K1618" s="21">
        <v>577661.6</v>
      </c>
      <c r="L1618" s="21">
        <v>118021.72000000003</v>
      </c>
      <c r="M1618" s="19" t="s">
        <v>15</v>
      </c>
      <c r="N1618" s="22">
        <v>4.2</v>
      </c>
    </row>
    <row r="1619" spans="1:14" x14ac:dyDescent="0.25">
      <c r="A1619" s="23">
        <v>1618</v>
      </c>
      <c r="B1619" s="24">
        <v>42951</v>
      </c>
      <c r="C1619" s="24">
        <v>43072</v>
      </c>
      <c r="D1619" s="24" t="str">
        <f>IF(Operaciones!$C1619-Operaciones!$B1619&gt;=150,"Demorado","En Tiempo")</f>
        <v>En Tiempo</v>
      </c>
      <c r="E1619" s="25" t="s">
        <v>23</v>
      </c>
      <c r="F1619" s="25" t="s">
        <v>27</v>
      </c>
      <c r="G1619" s="26">
        <v>132</v>
      </c>
      <c r="H1619" s="25" t="s">
        <v>12</v>
      </c>
      <c r="I1619" s="27">
        <v>38789.4</v>
      </c>
      <c r="J1619" s="27">
        <v>1026845</v>
      </c>
      <c r="K1619" s="27">
        <v>821476</v>
      </c>
      <c r="L1619" s="27">
        <v>166579.6</v>
      </c>
      <c r="M1619" s="25" t="s">
        <v>16</v>
      </c>
      <c r="N1619" s="28">
        <v>4.9000000000000004</v>
      </c>
    </row>
    <row r="1620" spans="1:14" x14ac:dyDescent="0.25">
      <c r="A1620" s="17">
        <v>1619</v>
      </c>
      <c r="B1620" s="18">
        <v>42951</v>
      </c>
      <c r="C1620" s="18">
        <v>43226</v>
      </c>
      <c r="D1620" s="18" t="str">
        <f>IF(Operaciones!$C1620-Operaciones!$B1620&gt;=150,"Demorado","En Tiempo")</f>
        <v>Demorado</v>
      </c>
      <c r="E1620" s="19" t="s">
        <v>23</v>
      </c>
      <c r="F1620" s="19" t="s">
        <v>13</v>
      </c>
      <c r="G1620" s="20">
        <v>218</v>
      </c>
      <c r="H1620" s="19" t="s">
        <v>12</v>
      </c>
      <c r="I1620" s="21">
        <v>58236.4</v>
      </c>
      <c r="J1620" s="21">
        <v>1513895</v>
      </c>
      <c r="K1620" s="21">
        <v>1211116</v>
      </c>
      <c r="L1620" s="21">
        <v>244542.6</v>
      </c>
      <c r="M1620" s="19" t="s">
        <v>18</v>
      </c>
      <c r="N1620" s="22">
        <v>4.7</v>
      </c>
    </row>
    <row r="1621" spans="1:14" x14ac:dyDescent="0.25">
      <c r="A1621" s="23">
        <v>1620</v>
      </c>
      <c r="B1621" s="24">
        <v>42951</v>
      </c>
      <c r="C1621" s="24">
        <v>43151</v>
      </c>
      <c r="D1621" s="24" t="str">
        <f>IF(Operaciones!$C1621-Operaciones!$B1621&gt;=150,"Demorado","En Tiempo")</f>
        <v>Demorado</v>
      </c>
      <c r="E1621" s="25" t="s">
        <v>23</v>
      </c>
      <c r="F1621" s="25" t="s">
        <v>25</v>
      </c>
      <c r="G1621" s="26">
        <v>49</v>
      </c>
      <c r="H1621" s="25" t="s">
        <v>11</v>
      </c>
      <c r="I1621" s="27">
        <v>14370.68</v>
      </c>
      <c r="J1621" s="27">
        <v>412077</v>
      </c>
      <c r="K1621" s="27">
        <v>329661.59999999998</v>
      </c>
      <c r="L1621" s="27">
        <v>68044.72000000003</v>
      </c>
      <c r="M1621" s="25" t="s">
        <v>17</v>
      </c>
      <c r="N1621" s="28">
        <v>4.3</v>
      </c>
    </row>
    <row r="1622" spans="1:14" x14ac:dyDescent="0.25">
      <c r="A1622" s="17">
        <v>1621</v>
      </c>
      <c r="B1622" s="18">
        <v>42951</v>
      </c>
      <c r="C1622" s="18">
        <v>43066</v>
      </c>
      <c r="D1622" s="18" t="str">
        <f>IF(Operaciones!$C1622-Operaciones!$B1622&gt;=150,"Demorado","En Tiempo")</f>
        <v>En Tiempo</v>
      </c>
      <c r="E1622" s="19" t="s">
        <v>23</v>
      </c>
      <c r="F1622" s="19" t="s">
        <v>26</v>
      </c>
      <c r="G1622" s="20">
        <v>279</v>
      </c>
      <c r="H1622" s="19" t="s">
        <v>12</v>
      </c>
      <c r="I1622" s="21">
        <v>65360</v>
      </c>
      <c r="J1622" s="21">
        <v>1695285</v>
      </c>
      <c r="K1622" s="21">
        <v>1356228</v>
      </c>
      <c r="L1622" s="21">
        <v>273697</v>
      </c>
      <c r="M1622" s="19" t="s">
        <v>18</v>
      </c>
      <c r="N1622" s="22">
        <v>3.9</v>
      </c>
    </row>
    <row r="1623" spans="1:14" x14ac:dyDescent="0.25">
      <c r="A1623" s="23">
        <v>1622</v>
      </c>
      <c r="B1623" s="24">
        <v>42951</v>
      </c>
      <c r="C1623" s="24">
        <v>43309</v>
      </c>
      <c r="D1623" s="24" t="str">
        <f>IF(Operaciones!$C1623-Operaciones!$B1623&gt;=150,"Demorado","En Tiempo")</f>
        <v>Demorado</v>
      </c>
      <c r="E1623" s="25" t="s">
        <v>23</v>
      </c>
      <c r="F1623" s="25" t="s">
        <v>26</v>
      </c>
      <c r="G1623" s="26">
        <v>228</v>
      </c>
      <c r="H1623" s="25" t="s">
        <v>12</v>
      </c>
      <c r="I1623" s="27">
        <v>70400.320000000007</v>
      </c>
      <c r="J1623" s="27">
        <v>1819168</v>
      </c>
      <c r="K1623" s="27">
        <v>1455334.3999999999</v>
      </c>
      <c r="L1623" s="27">
        <v>293433.28000000009</v>
      </c>
      <c r="M1623" s="25" t="s">
        <v>15</v>
      </c>
      <c r="N1623" s="28">
        <v>4.5999999999999996</v>
      </c>
    </row>
    <row r="1624" spans="1:14" x14ac:dyDescent="0.25">
      <c r="A1624" s="17">
        <v>1623</v>
      </c>
      <c r="B1624" s="18">
        <v>42951</v>
      </c>
      <c r="C1624" s="18">
        <v>43261</v>
      </c>
      <c r="D1624" s="18" t="str">
        <f>IF(Operaciones!$C1624-Operaciones!$B1624&gt;=150,"Demorado","En Tiempo")</f>
        <v>Demorado</v>
      </c>
      <c r="E1624" s="19" t="s">
        <v>23</v>
      </c>
      <c r="F1624" s="19" t="s">
        <v>25</v>
      </c>
      <c r="G1624" s="20">
        <v>42</v>
      </c>
      <c r="H1624" s="19" t="s">
        <v>11</v>
      </c>
      <c r="I1624" s="21">
        <v>10810.88</v>
      </c>
      <c r="J1624" s="21">
        <v>323232</v>
      </c>
      <c r="K1624" s="21">
        <v>258585.60000000001</v>
      </c>
      <c r="L1624" s="21">
        <v>53835.519999999997</v>
      </c>
      <c r="M1624" s="19" t="s">
        <v>16</v>
      </c>
      <c r="N1624" s="22">
        <v>3.9</v>
      </c>
    </row>
    <row r="1625" spans="1:14" x14ac:dyDescent="0.25">
      <c r="A1625" s="23">
        <v>1624</v>
      </c>
      <c r="B1625" s="24">
        <v>42951</v>
      </c>
      <c r="C1625" s="24">
        <v>43303</v>
      </c>
      <c r="D1625" s="24" t="str">
        <f>IF(Operaciones!$C1625-Operaciones!$B1625&gt;=150,"Demorado","En Tiempo")</f>
        <v>Demorado</v>
      </c>
      <c r="E1625" s="25" t="s">
        <v>22</v>
      </c>
      <c r="F1625" s="25" t="s">
        <v>24</v>
      </c>
      <c r="G1625" s="26">
        <v>55</v>
      </c>
      <c r="H1625" s="25" t="s">
        <v>11</v>
      </c>
      <c r="I1625" s="27">
        <v>10223.92</v>
      </c>
      <c r="J1625" s="27">
        <v>318033</v>
      </c>
      <c r="K1625" s="27">
        <v>254426.4</v>
      </c>
      <c r="L1625" s="27">
        <v>53382.680000000008</v>
      </c>
      <c r="M1625" s="25" t="s">
        <v>17</v>
      </c>
      <c r="N1625" s="28">
        <v>4.8</v>
      </c>
    </row>
    <row r="1626" spans="1:14" x14ac:dyDescent="0.25">
      <c r="A1626" s="17">
        <v>1625</v>
      </c>
      <c r="B1626" s="18">
        <v>42952</v>
      </c>
      <c r="C1626" s="18">
        <v>43132</v>
      </c>
      <c r="D1626" s="18" t="str">
        <f>IF(Operaciones!$C1626-Operaciones!$B1626&gt;=150,"Demorado","En Tiempo")</f>
        <v>Demorado</v>
      </c>
      <c r="E1626" s="19" t="s">
        <v>22</v>
      </c>
      <c r="F1626" s="19" t="s">
        <v>13</v>
      </c>
      <c r="G1626" s="20">
        <v>67</v>
      </c>
      <c r="H1626" s="19" t="s">
        <v>11</v>
      </c>
      <c r="I1626" s="21">
        <v>12550.84</v>
      </c>
      <c r="J1626" s="21">
        <v>365131</v>
      </c>
      <c r="K1626" s="21">
        <v>292104.8</v>
      </c>
      <c r="L1626" s="21">
        <v>60475.360000000015</v>
      </c>
      <c r="M1626" s="19" t="s">
        <v>14</v>
      </c>
      <c r="N1626" s="22">
        <v>4.5</v>
      </c>
    </row>
    <row r="1627" spans="1:14" x14ac:dyDescent="0.25">
      <c r="A1627" s="23">
        <v>1626</v>
      </c>
      <c r="B1627" s="24">
        <v>42952</v>
      </c>
      <c r="C1627" s="24">
        <v>43173</v>
      </c>
      <c r="D1627" s="24" t="str">
        <f>IF(Operaciones!$C1627-Operaciones!$B1627&gt;=150,"Demorado","En Tiempo")</f>
        <v>Demorado</v>
      </c>
      <c r="E1627" s="25" t="s">
        <v>22</v>
      </c>
      <c r="F1627" s="25" t="s">
        <v>24</v>
      </c>
      <c r="G1627" s="26">
        <v>181</v>
      </c>
      <c r="H1627" s="25" t="s">
        <v>12</v>
      </c>
      <c r="I1627" s="27">
        <v>47513.64</v>
      </c>
      <c r="J1627" s="27">
        <v>1245701</v>
      </c>
      <c r="K1627" s="27">
        <v>996560.8</v>
      </c>
      <c r="L1627" s="27">
        <v>201626.55999999994</v>
      </c>
      <c r="M1627" s="25" t="s">
        <v>18</v>
      </c>
      <c r="N1627" s="28">
        <v>3.8</v>
      </c>
    </row>
    <row r="1628" spans="1:14" x14ac:dyDescent="0.25">
      <c r="A1628" s="17">
        <v>1627</v>
      </c>
      <c r="B1628" s="18">
        <v>42953</v>
      </c>
      <c r="C1628" s="18">
        <v>43079</v>
      </c>
      <c r="D1628" s="18" t="str">
        <f>IF(Operaciones!$C1628-Operaciones!$B1628&gt;=150,"Demorado","En Tiempo")</f>
        <v>En Tiempo</v>
      </c>
      <c r="E1628" s="19" t="s">
        <v>22</v>
      </c>
      <c r="F1628" s="19" t="s">
        <v>26</v>
      </c>
      <c r="G1628" s="20">
        <v>240</v>
      </c>
      <c r="H1628" s="19" t="s">
        <v>12</v>
      </c>
      <c r="I1628" s="21">
        <v>46914.2</v>
      </c>
      <c r="J1628" s="21">
        <v>1239190</v>
      </c>
      <c r="K1628" s="21">
        <v>991352</v>
      </c>
      <c r="L1628" s="21">
        <v>200923.8</v>
      </c>
      <c r="M1628" s="19" t="s">
        <v>17</v>
      </c>
      <c r="N1628" s="22">
        <v>4.5</v>
      </c>
    </row>
    <row r="1629" spans="1:14" x14ac:dyDescent="0.25">
      <c r="A1629" s="23">
        <v>1628</v>
      </c>
      <c r="B1629" s="24">
        <v>42953</v>
      </c>
      <c r="C1629" s="24">
        <v>43315</v>
      </c>
      <c r="D1629" s="24" t="str">
        <f>IF(Operaciones!$C1629-Operaciones!$B1629&gt;=150,"Demorado","En Tiempo")</f>
        <v>Demorado</v>
      </c>
      <c r="E1629" s="25" t="s">
        <v>21</v>
      </c>
      <c r="F1629" s="25" t="s">
        <v>25</v>
      </c>
      <c r="G1629" s="26">
        <v>294</v>
      </c>
      <c r="H1629" s="25" t="s">
        <v>12</v>
      </c>
      <c r="I1629" s="27">
        <v>96494.96</v>
      </c>
      <c r="J1629" s="27">
        <v>2476934</v>
      </c>
      <c r="K1629" s="27">
        <v>1981547.2</v>
      </c>
      <c r="L1629" s="27">
        <v>398891.84</v>
      </c>
      <c r="M1629" s="25" t="s">
        <v>14</v>
      </c>
      <c r="N1629" s="28">
        <v>4.5</v>
      </c>
    </row>
    <row r="1630" spans="1:14" x14ac:dyDescent="0.25">
      <c r="A1630" s="17">
        <v>1629</v>
      </c>
      <c r="B1630" s="18">
        <v>42953</v>
      </c>
      <c r="C1630" s="18">
        <v>43162</v>
      </c>
      <c r="D1630" s="18" t="str">
        <f>IF(Operaciones!$C1630-Operaciones!$B1630&gt;=150,"Demorado","En Tiempo")</f>
        <v>Demorado</v>
      </c>
      <c r="E1630" s="19" t="s">
        <v>20</v>
      </c>
      <c r="F1630" s="19" t="s">
        <v>26</v>
      </c>
      <c r="G1630" s="20">
        <v>93</v>
      </c>
      <c r="H1630" s="19" t="s">
        <v>12</v>
      </c>
      <c r="I1630" s="21">
        <v>37056.160000000003</v>
      </c>
      <c r="J1630" s="21">
        <v>979064</v>
      </c>
      <c r="K1630" s="21">
        <v>783251.2</v>
      </c>
      <c r="L1630" s="21">
        <v>158756.64000000004</v>
      </c>
      <c r="M1630" s="19" t="s">
        <v>18</v>
      </c>
      <c r="N1630" s="22">
        <v>5</v>
      </c>
    </row>
    <row r="1631" spans="1:14" x14ac:dyDescent="0.25">
      <c r="A1631" s="23">
        <v>1630</v>
      </c>
      <c r="B1631" s="24">
        <v>42953</v>
      </c>
      <c r="C1631" s="24">
        <v>43226</v>
      </c>
      <c r="D1631" s="24" t="str">
        <f>IF(Operaciones!$C1631-Operaciones!$B1631&gt;=150,"Demorado","En Tiempo")</f>
        <v>Demorado</v>
      </c>
      <c r="E1631" s="25" t="s">
        <v>20</v>
      </c>
      <c r="F1631" s="25" t="s">
        <v>28</v>
      </c>
      <c r="G1631" s="26">
        <v>62</v>
      </c>
      <c r="H1631" s="25" t="s">
        <v>11</v>
      </c>
      <c r="I1631" s="27">
        <v>12846.92</v>
      </c>
      <c r="J1631" s="27">
        <v>386108</v>
      </c>
      <c r="K1631" s="27">
        <v>308886.40000000002</v>
      </c>
      <c r="L1631" s="27">
        <v>64374.679999999978</v>
      </c>
      <c r="M1631" s="25" t="s">
        <v>16</v>
      </c>
      <c r="N1631" s="28">
        <v>4.4000000000000004</v>
      </c>
    </row>
    <row r="1632" spans="1:14" x14ac:dyDescent="0.25">
      <c r="A1632" s="17">
        <v>1631</v>
      </c>
      <c r="B1632" s="18">
        <v>42954</v>
      </c>
      <c r="C1632" s="18">
        <v>43078</v>
      </c>
      <c r="D1632" s="18" t="str">
        <f>IF(Operaciones!$C1632-Operaciones!$B1632&gt;=150,"Demorado","En Tiempo")</f>
        <v>En Tiempo</v>
      </c>
      <c r="E1632" s="19" t="s">
        <v>22</v>
      </c>
      <c r="F1632" s="19" t="s">
        <v>25</v>
      </c>
      <c r="G1632" s="20">
        <v>293</v>
      </c>
      <c r="H1632" s="19" t="s">
        <v>12</v>
      </c>
      <c r="I1632" s="21">
        <v>75138</v>
      </c>
      <c r="J1632" s="21">
        <v>1936685</v>
      </c>
      <c r="K1632" s="21">
        <v>1549348</v>
      </c>
      <c r="L1632" s="21">
        <v>312199</v>
      </c>
      <c r="M1632" s="19" t="s">
        <v>15</v>
      </c>
      <c r="N1632" s="22">
        <v>4.5999999999999996</v>
      </c>
    </row>
    <row r="1633" spans="1:14" x14ac:dyDescent="0.25">
      <c r="A1633" s="23">
        <v>1632</v>
      </c>
      <c r="B1633" s="24">
        <v>42954</v>
      </c>
      <c r="C1633" s="24">
        <v>43156</v>
      </c>
      <c r="D1633" s="24" t="str">
        <f>IF(Operaciones!$C1633-Operaciones!$B1633&gt;=150,"Demorado","En Tiempo")</f>
        <v>Demorado</v>
      </c>
      <c r="E1633" s="25" t="s">
        <v>21</v>
      </c>
      <c r="F1633" s="25" t="s">
        <v>25</v>
      </c>
      <c r="G1633" s="26">
        <v>43</v>
      </c>
      <c r="H1633" s="25" t="s">
        <v>11</v>
      </c>
      <c r="I1633" s="27">
        <v>15475.08</v>
      </c>
      <c r="J1633" s="27">
        <v>440837</v>
      </c>
      <c r="K1633" s="27">
        <v>352669.6</v>
      </c>
      <c r="L1633" s="27">
        <v>72692.320000000022</v>
      </c>
      <c r="M1633" s="25" t="s">
        <v>16</v>
      </c>
      <c r="N1633" s="28">
        <v>4.2</v>
      </c>
    </row>
    <row r="1634" spans="1:14" x14ac:dyDescent="0.25">
      <c r="A1634" s="17">
        <v>1633</v>
      </c>
      <c r="B1634" s="18">
        <v>42954</v>
      </c>
      <c r="C1634" s="18">
        <v>43063</v>
      </c>
      <c r="D1634" s="18" t="str">
        <f>IF(Operaciones!$C1634-Operaciones!$B1634&gt;=150,"Demorado","En Tiempo")</f>
        <v>En Tiempo</v>
      </c>
      <c r="E1634" s="19" t="s">
        <v>20</v>
      </c>
      <c r="F1634" s="19" t="s">
        <v>28</v>
      </c>
      <c r="G1634" s="20">
        <v>194</v>
      </c>
      <c r="H1634" s="19" t="s">
        <v>12</v>
      </c>
      <c r="I1634" s="21">
        <v>59991.08</v>
      </c>
      <c r="J1634" s="21">
        <v>1559462</v>
      </c>
      <c r="K1634" s="21">
        <v>1247569.6000000001</v>
      </c>
      <c r="L1634" s="21">
        <v>251901.31999999989</v>
      </c>
      <c r="M1634" s="19" t="s">
        <v>14</v>
      </c>
      <c r="N1634" s="22">
        <v>4.4000000000000004</v>
      </c>
    </row>
    <row r="1635" spans="1:14" x14ac:dyDescent="0.25">
      <c r="A1635" s="23">
        <v>1634</v>
      </c>
      <c r="B1635" s="24">
        <v>42954</v>
      </c>
      <c r="C1635" s="24">
        <v>43128</v>
      </c>
      <c r="D1635" s="24" t="str">
        <f>IF(Operaciones!$C1635-Operaciones!$B1635&gt;=150,"Demorado","En Tiempo")</f>
        <v>Demorado</v>
      </c>
      <c r="E1635" s="25" t="s">
        <v>23</v>
      </c>
      <c r="F1635" s="25" t="s">
        <v>29</v>
      </c>
      <c r="G1635" s="26">
        <v>88</v>
      </c>
      <c r="H1635" s="25" t="s">
        <v>11</v>
      </c>
      <c r="I1635" s="27">
        <v>28721.56</v>
      </c>
      <c r="J1635" s="27">
        <v>776349</v>
      </c>
      <c r="K1635" s="27">
        <v>621079.19999999995</v>
      </c>
      <c r="L1635" s="27">
        <v>126548.24000000005</v>
      </c>
      <c r="M1635" s="25" t="s">
        <v>19</v>
      </c>
      <c r="N1635" s="28">
        <v>4.7</v>
      </c>
    </row>
    <row r="1636" spans="1:14" x14ac:dyDescent="0.25">
      <c r="A1636" s="17">
        <v>1635</v>
      </c>
      <c r="B1636" s="18">
        <v>42955</v>
      </c>
      <c r="C1636" s="18">
        <v>43104</v>
      </c>
      <c r="D1636" s="18" t="str">
        <f>IF(Operaciones!$C1636-Operaciones!$B1636&gt;=150,"Demorado","En Tiempo")</f>
        <v>En Tiempo</v>
      </c>
      <c r="E1636" s="19" t="s">
        <v>20</v>
      </c>
      <c r="F1636" s="19" t="s">
        <v>29</v>
      </c>
      <c r="G1636" s="20">
        <v>245</v>
      </c>
      <c r="H1636" s="19" t="s">
        <v>12</v>
      </c>
      <c r="I1636" s="21">
        <v>65582</v>
      </c>
      <c r="J1636" s="21">
        <v>1705735</v>
      </c>
      <c r="K1636" s="21">
        <v>1364588</v>
      </c>
      <c r="L1636" s="21">
        <v>275565</v>
      </c>
      <c r="M1636" s="19" t="s">
        <v>18</v>
      </c>
      <c r="N1636" s="22">
        <v>4.5</v>
      </c>
    </row>
    <row r="1637" spans="1:14" x14ac:dyDescent="0.25">
      <c r="A1637" s="23">
        <v>1636</v>
      </c>
      <c r="B1637" s="24">
        <v>42955</v>
      </c>
      <c r="C1637" s="24">
        <v>43089</v>
      </c>
      <c r="D1637" s="24" t="str">
        <f>IF(Operaciones!$C1637-Operaciones!$B1637&gt;=150,"Demorado","En Tiempo")</f>
        <v>En Tiempo</v>
      </c>
      <c r="E1637" s="25" t="s">
        <v>21</v>
      </c>
      <c r="F1637" s="25" t="s">
        <v>13</v>
      </c>
      <c r="G1637" s="26">
        <v>218</v>
      </c>
      <c r="H1637" s="25" t="s">
        <v>12</v>
      </c>
      <c r="I1637" s="27">
        <v>56817.36</v>
      </c>
      <c r="J1637" s="27">
        <v>1484869</v>
      </c>
      <c r="K1637" s="27">
        <v>1187895.2</v>
      </c>
      <c r="L1637" s="27">
        <v>240156.44000000006</v>
      </c>
      <c r="M1637" s="25" t="s">
        <v>16</v>
      </c>
      <c r="N1637" s="28">
        <v>3.8</v>
      </c>
    </row>
    <row r="1638" spans="1:14" x14ac:dyDescent="0.25">
      <c r="A1638" s="17">
        <v>1637</v>
      </c>
      <c r="B1638" s="18">
        <v>42955</v>
      </c>
      <c r="C1638" s="18">
        <v>43188</v>
      </c>
      <c r="D1638" s="18" t="str">
        <f>IF(Operaciones!$C1638-Operaciones!$B1638&gt;=150,"Demorado","En Tiempo")</f>
        <v>Demorado</v>
      </c>
      <c r="E1638" s="19" t="s">
        <v>22</v>
      </c>
      <c r="F1638" s="19" t="s">
        <v>13</v>
      </c>
      <c r="G1638" s="20">
        <v>106</v>
      </c>
      <c r="H1638" s="19" t="s">
        <v>12</v>
      </c>
      <c r="I1638" s="21">
        <v>31962.32</v>
      </c>
      <c r="J1638" s="21">
        <v>866293</v>
      </c>
      <c r="K1638" s="21">
        <v>693034.4</v>
      </c>
      <c r="L1638" s="21">
        <v>141296.27999999997</v>
      </c>
      <c r="M1638" s="19" t="s">
        <v>16</v>
      </c>
      <c r="N1638" s="22">
        <v>4.7</v>
      </c>
    </row>
    <row r="1639" spans="1:14" x14ac:dyDescent="0.25">
      <c r="A1639" s="23">
        <v>1638</v>
      </c>
      <c r="B1639" s="24">
        <v>42955</v>
      </c>
      <c r="C1639" s="24">
        <v>43216</v>
      </c>
      <c r="D1639" s="24" t="str">
        <f>IF(Operaciones!$C1639-Operaciones!$B1639&gt;=150,"Demorado","En Tiempo")</f>
        <v>Demorado</v>
      </c>
      <c r="E1639" s="25" t="s">
        <v>23</v>
      </c>
      <c r="F1639" s="25" t="s">
        <v>26</v>
      </c>
      <c r="G1639" s="26">
        <v>180</v>
      </c>
      <c r="H1639" s="25" t="s">
        <v>12</v>
      </c>
      <c r="I1639" s="27">
        <v>45096.32</v>
      </c>
      <c r="J1639" s="27">
        <v>1193293</v>
      </c>
      <c r="K1639" s="27">
        <v>954634.4</v>
      </c>
      <c r="L1639" s="27">
        <v>193562.27999999997</v>
      </c>
      <c r="M1639" s="25" t="s">
        <v>14</v>
      </c>
      <c r="N1639" s="28">
        <v>3.8</v>
      </c>
    </row>
    <row r="1640" spans="1:14" x14ac:dyDescent="0.25">
      <c r="A1640" s="17">
        <v>1639</v>
      </c>
      <c r="B1640" s="18">
        <v>42956</v>
      </c>
      <c r="C1640" s="18">
        <v>43317</v>
      </c>
      <c r="D1640" s="18" t="str">
        <f>IF(Operaciones!$C1640-Operaciones!$B1640&gt;=150,"Demorado","En Tiempo")</f>
        <v>Demorado</v>
      </c>
      <c r="E1640" s="19" t="s">
        <v>23</v>
      </c>
      <c r="F1640" s="19" t="s">
        <v>24</v>
      </c>
      <c r="G1640" s="20">
        <v>295</v>
      </c>
      <c r="H1640" s="19" t="s">
        <v>12</v>
      </c>
      <c r="I1640" s="21">
        <v>85390</v>
      </c>
      <c r="J1640" s="21">
        <v>2191685</v>
      </c>
      <c r="K1640" s="21">
        <v>1753348</v>
      </c>
      <c r="L1640" s="21">
        <v>352947</v>
      </c>
      <c r="M1640" s="19" t="s">
        <v>17</v>
      </c>
      <c r="N1640" s="22">
        <v>3.7</v>
      </c>
    </row>
    <row r="1641" spans="1:14" x14ac:dyDescent="0.25">
      <c r="A1641" s="23">
        <v>1640</v>
      </c>
      <c r="B1641" s="24">
        <v>42956</v>
      </c>
      <c r="C1641" s="24">
        <v>43145</v>
      </c>
      <c r="D1641" s="24" t="str">
        <f>IF(Operaciones!$C1641-Operaciones!$B1641&gt;=150,"Demorado","En Tiempo")</f>
        <v>Demorado</v>
      </c>
      <c r="E1641" s="25" t="s">
        <v>23</v>
      </c>
      <c r="F1641" s="25" t="s">
        <v>26</v>
      </c>
      <c r="G1641" s="26">
        <v>157</v>
      </c>
      <c r="H1641" s="25" t="s">
        <v>12</v>
      </c>
      <c r="I1641" s="27">
        <v>50964.36</v>
      </c>
      <c r="J1641" s="27">
        <v>1333619</v>
      </c>
      <c r="K1641" s="27">
        <v>1066895.2</v>
      </c>
      <c r="L1641" s="27">
        <v>215759.44000000006</v>
      </c>
      <c r="M1641" s="25" t="s">
        <v>18</v>
      </c>
      <c r="N1641" s="28">
        <v>4.5999999999999996</v>
      </c>
    </row>
    <row r="1642" spans="1:14" x14ac:dyDescent="0.25">
      <c r="A1642" s="17">
        <v>1641</v>
      </c>
      <c r="B1642" s="18">
        <v>42956</v>
      </c>
      <c r="C1642" s="18">
        <v>43129</v>
      </c>
      <c r="D1642" s="18" t="str">
        <f>IF(Operaciones!$C1642-Operaciones!$B1642&gt;=150,"Demorado","En Tiempo")</f>
        <v>Demorado</v>
      </c>
      <c r="E1642" s="19" t="s">
        <v>22</v>
      </c>
      <c r="F1642" s="19" t="s">
        <v>28</v>
      </c>
      <c r="G1642" s="20">
        <v>86</v>
      </c>
      <c r="H1642" s="19" t="s">
        <v>11</v>
      </c>
      <c r="I1642" s="21">
        <v>21117.52</v>
      </c>
      <c r="J1642" s="21">
        <v>588998</v>
      </c>
      <c r="K1642" s="21">
        <v>471198.4</v>
      </c>
      <c r="L1642" s="21">
        <v>96682.079999999973</v>
      </c>
      <c r="M1642" s="19" t="s">
        <v>15</v>
      </c>
      <c r="N1642" s="22">
        <v>4.5</v>
      </c>
    </row>
    <row r="1643" spans="1:14" x14ac:dyDescent="0.25">
      <c r="A1643" s="23">
        <v>1642</v>
      </c>
      <c r="B1643" s="24">
        <v>42957</v>
      </c>
      <c r="C1643" s="24">
        <v>43085</v>
      </c>
      <c r="D1643" s="24" t="str">
        <f>IF(Operaciones!$C1643-Operaciones!$B1643&gt;=150,"Demorado","En Tiempo")</f>
        <v>En Tiempo</v>
      </c>
      <c r="E1643" s="25" t="s">
        <v>21</v>
      </c>
      <c r="F1643" s="25" t="s">
        <v>29</v>
      </c>
      <c r="G1643" s="26">
        <v>271</v>
      </c>
      <c r="H1643" s="25" t="s">
        <v>12</v>
      </c>
      <c r="I1643" s="27">
        <v>105523.64</v>
      </c>
      <c r="J1643" s="27">
        <v>2704301</v>
      </c>
      <c r="K1643" s="27">
        <v>2163440.7999999998</v>
      </c>
      <c r="L1643" s="27">
        <v>435336.56000000017</v>
      </c>
      <c r="M1643" s="25" t="s">
        <v>16</v>
      </c>
      <c r="N1643" s="28">
        <v>4.0999999999999996</v>
      </c>
    </row>
    <row r="1644" spans="1:14" x14ac:dyDescent="0.25">
      <c r="A1644" s="17">
        <v>1643</v>
      </c>
      <c r="B1644" s="18">
        <v>42957</v>
      </c>
      <c r="C1644" s="18">
        <v>43066</v>
      </c>
      <c r="D1644" s="18" t="str">
        <f>IF(Operaciones!$C1644-Operaciones!$B1644&gt;=150,"Demorado","En Tiempo")</f>
        <v>En Tiempo</v>
      </c>
      <c r="E1644" s="19" t="s">
        <v>22</v>
      </c>
      <c r="F1644" s="19" t="s">
        <v>25</v>
      </c>
      <c r="G1644" s="20">
        <v>125</v>
      </c>
      <c r="H1644" s="19" t="s">
        <v>12</v>
      </c>
      <c r="I1644" s="21">
        <v>49042</v>
      </c>
      <c r="J1644" s="21">
        <v>1282535</v>
      </c>
      <c r="K1644" s="21">
        <v>1026028</v>
      </c>
      <c r="L1644" s="21">
        <v>207465</v>
      </c>
      <c r="M1644" s="19" t="s">
        <v>19</v>
      </c>
      <c r="N1644" s="22">
        <v>4.9000000000000004</v>
      </c>
    </row>
    <row r="1645" spans="1:14" x14ac:dyDescent="0.25">
      <c r="A1645" s="23">
        <v>1644</v>
      </c>
      <c r="B1645" s="24">
        <v>42957</v>
      </c>
      <c r="C1645" s="24">
        <v>43143</v>
      </c>
      <c r="D1645" s="24" t="str">
        <f>IF(Operaciones!$C1645-Operaciones!$B1645&gt;=150,"Demorado","En Tiempo")</f>
        <v>Demorado</v>
      </c>
      <c r="E1645" s="25" t="s">
        <v>23</v>
      </c>
      <c r="F1645" s="25" t="s">
        <v>28</v>
      </c>
      <c r="G1645" s="26">
        <v>266</v>
      </c>
      <c r="H1645" s="25" t="s">
        <v>12</v>
      </c>
      <c r="I1645" s="27">
        <v>94656.16</v>
      </c>
      <c r="J1645" s="27">
        <v>2421439</v>
      </c>
      <c r="K1645" s="27">
        <v>1937151.2</v>
      </c>
      <c r="L1645" s="27">
        <v>389631.64</v>
      </c>
      <c r="M1645" s="25" t="s">
        <v>18</v>
      </c>
      <c r="N1645" s="28">
        <v>4.8</v>
      </c>
    </row>
    <row r="1646" spans="1:14" x14ac:dyDescent="0.25">
      <c r="A1646" s="17">
        <v>1645</v>
      </c>
      <c r="B1646" s="18">
        <v>42957</v>
      </c>
      <c r="C1646" s="18">
        <v>43255</v>
      </c>
      <c r="D1646" s="18" t="str">
        <f>IF(Operaciones!$C1646-Operaciones!$B1646&gt;=150,"Demorado","En Tiempo")</f>
        <v>Demorado</v>
      </c>
      <c r="E1646" s="19" t="s">
        <v>21</v>
      </c>
      <c r="F1646" s="19" t="s">
        <v>25</v>
      </c>
      <c r="G1646" s="20">
        <v>129</v>
      </c>
      <c r="H1646" s="19" t="s">
        <v>12</v>
      </c>
      <c r="I1646" s="21">
        <v>37668.28</v>
      </c>
      <c r="J1646" s="21">
        <v>994617</v>
      </c>
      <c r="K1646" s="21">
        <v>795693.6</v>
      </c>
      <c r="L1646" s="21">
        <v>161255.12000000002</v>
      </c>
      <c r="M1646" s="19" t="s">
        <v>15</v>
      </c>
      <c r="N1646" s="22">
        <v>3.6</v>
      </c>
    </row>
    <row r="1647" spans="1:14" x14ac:dyDescent="0.25">
      <c r="A1647" s="23">
        <v>1646</v>
      </c>
      <c r="B1647" s="24">
        <v>42958</v>
      </c>
      <c r="C1647" s="24">
        <v>43280</v>
      </c>
      <c r="D1647" s="24" t="str">
        <f>IF(Operaciones!$C1647-Operaciones!$B1647&gt;=150,"Demorado","En Tiempo")</f>
        <v>Demorado</v>
      </c>
      <c r="E1647" s="25" t="s">
        <v>22</v>
      </c>
      <c r="F1647" s="25" t="s">
        <v>13</v>
      </c>
      <c r="G1647" s="26">
        <v>181</v>
      </c>
      <c r="H1647" s="25" t="s">
        <v>12</v>
      </c>
      <c r="I1647" s="27">
        <v>44820.32</v>
      </c>
      <c r="J1647" s="27">
        <v>1184093</v>
      </c>
      <c r="K1647" s="27">
        <v>947274.4</v>
      </c>
      <c r="L1647" s="27">
        <v>191998.27999999997</v>
      </c>
      <c r="M1647" s="25" t="s">
        <v>19</v>
      </c>
      <c r="N1647" s="28">
        <v>4</v>
      </c>
    </row>
    <row r="1648" spans="1:14" x14ac:dyDescent="0.25">
      <c r="A1648" s="17">
        <v>1647</v>
      </c>
      <c r="B1648" s="18">
        <v>42959</v>
      </c>
      <c r="C1648" s="18">
        <v>43066</v>
      </c>
      <c r="D1648" s="18" t="str">
        <f>IF(Operaciones!$C1648-Operaciones!$B1648&gt;=150,"Demorado","En Tiempo")</f>
        <v>En Tiempo</v>
      </c>
      <c r="E1648" s="19" t="s">
        <v>21</v>
      </c>
      <c r="F1648" s="19" t="s">
        <v>26</v>
      </c>
      <c r="G1648" s="20">
        <v>292</v>
      </c>
      <c r="H1648" s="19" t="s">
        <v>12</v>
      </c>
      <c r="I1648" s="21">
        <v>114365</v>
      </c>
      <c r="J1648" s="21">
        <v>2924810</v>
      </c>
      <c r="K1648" s="21">
        <v>2339848</v>
      </c>
      <c r="L1648" s="21">
        <v>470597</v>
      </c>
      <c r="M1648" s="19" t="s">
        <v>15</v>
      </c>
      <c r="N1648" s="22">
        <v>4.5999999999999996</v>
      </c>
    </row>
    <row r="1649" spans="1:14" x14ac:dyDescent="0.25">
      <c r="A1649" s="23">
        <v>1648</v>
      </c>
      <c r="B1649" s="24">
        <v>42959</v>
      </c>
      <c r="C1649" s="24">
        <v>43158</v>
      </c>
      <c r="D1649" s="24" t="str">
        <f>IF(Operaciones!$C1649-Operaciones!$B1649&gt;=150,"Demorado","En Tiempo")</f>
        <v>Demorado</v>
      </c>
      <c r="E1649" s="25" t="s">
        <v>20</v>
      </c>
      <c r="F1649" s="25" t="s">
        <v>24</v>
      </c>
      <c r="G1649" s="26">
        <v>112</v>
      </c>
      <c r="H1649" s="25" t="s">
        <v>11</v>
      </c>
      <c r="I1649" s="27">
        <v>20965.439999999999</v>
      </c>
      <c r="J1649" s="27">
        <v>582471</v>
      </c>
      <c r="K1649" s="27">
        <v>465976.8</v>
      </c>
      <c r="L1649" s="27">
        <v>95528.760000000009</v>
      </c>
      <c r="M1649" s="25" t="s">
        <v>15</v>
      </c>
      <c r="N1649" s="28">
        <v>4.8</v>
      </c>
    </row>
    <row r="1650" spans="1:14" x14ac:dyDescent="0.25">
      <c r="A1650" s="17">
        <v>1649</v>
      </c>
      <c r="B1650" s="18">
        <v>42961</v>
      </c>
      <c r="C1650" s="18">
        <v>43060</v>
      </c>
      <c r="D1650" s="18" t="str">
        <f>IF(Operaciones!$C1650-Operaciones!$B1650&gt;=150,"Demorado","En Tiempo")</f>
        <v>En Tiempo</v>
      </c>
      <c r="E1650" s="19" t="s">
        <v>21</v>
      </c>
      <c r="F1650" s="19" t="s">
        <v>29</v>
      </c>
      <c r="G1650" s="20">
        <v>116</v>
      </c>
      <c r="H1650" s="19" t="s">
        <v>12</v>
      </c>
      <c r="I1650" s="21">
        <v>35506.199999999997</v>
      </c>
      <c r="J1650" s="21">
        <v>943265</v>
      </c>
      <c r="K1650" s="21">
        <v>754612</v>
      </c>
      <c r="L1650" s="21">
        <v>153146.79999999999</v>
      </c>
      <c r="M1650" s="19" t="s">
        <v>14</v>
      </c>
      <c r="N1650" s="22">
        <v>3.8</v>
      </c>
    </row>
    <row r="1651" spans="1:14" x14ac:dyDescent="0.25">
      <c r="A1651" s="23">
        <v>1650</v>
      </c>
      <c r="B1651" s="24">
        <v>42961</v>
      </c>
      <c r="C1651" s="24">
        <v>43066</v>
      </c>
      <c r="D1651" s="24" t="str">
        <f>IF(Operaciones!$C1651-Operaciones!$B1651&gt;=150,"Demorado","En Tiempo")</f>
        <v>En Tiempo</v>
      </c>
      <c r="E1651" s="25" t="s">
        <v>22</v>
      </c>
      <c r="F1651" s="25" t="s">
        <v>25</v>
      </c>
      <c r="G1651" s="26">
        <v>52</v>
      </c>
      <c r="H1651" s="25" t="s">
        <v>11</v>
      </c>
      <c r="I1651" s="27">
        <v>10827.48</v>
      </c>
      <c r="J1651" s="27">
        <v>329522</v>
      </c>
      <c r="K1651" s="27">
        <v>263617.59999999998</v>
      </c>
      <c r="L1651" s="27">
        <v>55076.920000000027</v>
      </c>
      <c r="M1651" s="25" t="s">
        <v>14</v>
      </c>
      <c r="N1651" s="28">
        <v>4.5</v>
      </c>
    </row>
    <row r="1652" spans="1:14" x14ac:dyDescent="0.25">
      <c r="A1652" s="17">
        <v>1651</v>
      </c>
      <c r="B1652" s="18">
        <v>42961</v>
      </c>
      <c r="C1652" s="18">
        <v>43184</v>
      </c>
      <c r="D1652" s="18" t="str">
        <f>IF(Operaciones!$C1652-Operaciones!$B1652&gt;=150,"Demorado","En Tiempo")</f>
        <v>Demorado</v>
      </c>
      <c r="E1652" s="19" t="s">
        <v>21</v>
      </c>
      <c r="F1652" s="19" t="s">
        <v>13</v>
      </c>
      <c r="G1652" s="20">
        <v>73</v>
      </c>
      <c r="H1652" s="19" t="s">
        <v>11</v>
      </c>
      <c r="I1652" s="21">
        <v>22950.92</v>
      </c>
      <c r="J1652" s="21">
        <v>629308</v>
      </c>
      <c r="K1652" s="21">
        <v>503446.4</v>
      </c>
      <c r="L1652" s="21">
        <v>102910.67999999998</v>
      </c>
      <c r="M1652" s="19" t="s">
        <v>15</v>
      </c>
      <c r="N1652" s="22">
        <v>3.6</v>
      </c>
    </row>
    <row r="1653" spans="1:14" x14ac:dyDescent="0.25">
      <c r="A1653" s="23">
        <v>1652</v>
      </c>
      <c r="B1653" s="24">
        <v>42962</v>
      </c>
      <c r="C1653" s="24">
        <v>43160</v>
      </c>
      <c r="D1653" s="24" t="str">
        <f>IF(Operaciones!$C1653-Operaciones!$B1653&gt;=150,"Demorado","En Tiempo")</f>
        <v>Demorado</v>
      </c>
      <c r="E1653" s="25" t="s">
        <v>22</v>
      </c>
      <c r="F1653" s="25" t="s">
        <v>29</v>
      </c>
      <c r="G1653" s="26">
        <v>56</v>
      </c>
      <c r="H1653" s="25" t="s">
        <v>11</v>
      </c>
      <c r="I1653" s="27">
        <v>23125.919999999998</v>
      </c>
      <c r="J1653" s="27">
        <v>637883</v>
      </c>
      <c r="K1653" s="27">
        <v>510306.4</v>
      </c>
      <c r="L1653" s="27">
        <v>104450.67999999998</v>
      </c>
      <c r="M1653" s="25" t="s">
        <v>14</v>
      </c>
      <c r="N1653" s="28">
        <v>4.9000000000000004</v>
      </c>
    </row>
    <row r="1654" spans="1:14" x14ac:dyDescent="0.25">
      <c r="A1654" s="17">
        <v>1653</v>
      </c>
      <c r="B1654" s="18">
        <v>42962</v>
      </c>
      <c r="C1654" s="18">
        <v>43136</v>
      </c>
      <c r="D1654" s="18" t="str">
        <f>IF(Operaciones!$C1654-Operaciones!$B1654&gt;=150,"Demorado","En Tiempo")</f>
        <v>Demorado</v>
      </c>
      <c r="E1654" s="19" t="s">
        <v>22</v>
      </c>
      <c r="F1654" s="19" t="s">
        <v>24</v>
      </c>
      <c r="G1654" s="20">
        <v>154</v>
      </c>
      <c r="H1654" s="19" t="s">
        <v>11</v>
      </c>
      <c r="I1654" s="21">
        <v>29240.12</v>
      </c>
      <c r="J1654" s="21">
        <v>798413</v>
      </c>
      <c r="K1654" s="21">
        <v>638730.4</v>
      </c>
      <c r="L1654" s="21">
        <v>130442.47999999998</v>
      </c>
      <c r="M1654" s="19" t="s">
        <v>14</v>
      </c>
      <c r="N1654" s="22">
        <v>3.8</v>
      </c>
    </row>
    <row r="1655" spans="1:14" x14ac:dyDescent="0.25">
      <c r="A1655" s="23">
        <v>1654</v>
      </c>
      <c r="B1655" s="24">
        <v>42962</v>
      </c>
      <c r="C1655" s="24">
        <v>43086</v>
      </c>
      <c r="D1655" s="24" t="str">
        <f>IF(Operaciones!$C1655-Operaciones!$B1655&gt;=150,"Demorado","En Tiempo")</f>
        <v>En Tiempo</v>
      </c>
      <c r="E1655" s="25" t="s">
        <v>21</v>
      </c>
      <c r="F1655" s="25" t="s">
        <v>26</v>
      </c>
      <c r="G1655" s="26">
        <v>130</v>
      </c>
      <c r="H1655" s="25" t="s">
        <v>12</v>
      </c>
      <c r="I1655" s="27">
        <v>31336.080000000002</v>
      </c>
      <c r="J1655" s="27">
        <v>840812</v>
      </c>
      <c r="K1655" s="27">
        <v>672649.6</v>
      </c>
      <c r="L1655" s="27">
        <v>136826.32</v>
      </c>
      <c r="M1655" s="25" t="s">
        <v>16</v>
      </c>
      <c r="N1655" s="28">
        <v>5</v>
      </c>
    </row>
    <row r="1656" spans="1:14" x14ac:dyDescent="0.25">
      <c r="A1656" s="17">
        <v>1655</v>
      </c>
      <c r="B1656" s="18">
        <v>42962</v>
      </c>
      <c r="C1656" s="18">
        <v>43242</v>
      </c>
      <c r="D1656" s="18" t="str">
        <f>IF(Operaciones!$C1656-Operaciones!$B1656&gt;=150,"Demorado","En Tiempo")</f>
        <v>Demorado</v>
      </c>
      <c r="E1656" s="19" t="s">
        <v>21</v>
      </c>
      <c r="F1656" s="19" t="s">
        <v>13</v>
      </c>
      <c r="G1656" s="20">
        <v>79</v>
      </c>
      <c r="H1656" s="19" t="s">
        <v>11</v>
      </c>
      <c r="I1656" s="21">
        <v>13960.28</v>
      </c>
      <c r="J1656" s="21">
        <v>411717</v>
      </c>
      <c r="K1656" s="21">
        <v>329373.59999999998</v>
      </c>
      <c r="L1656" s="21">
        <v>68383.120000000024</v>
      </c>
      <c r="M1656" s="19" t="s">
        <v>17</v>
      </c>
      <c r="N1656" s="22">
        <v>4.3</v>
      </c>
    </row>
    <row r="1657" spans="1:14" x14ac:dyDescent="0.25">
      <c r="A1657" s="23">
        <v>1656</v>
      </c>
      <c r="B1657" s="24">
        <v>42962</v>
      </c>
      <c r="C1657" s="24">
        <v>43316</v>
      </c>
      <c r="D1657" s="24" t="str">
        <f>IF(Operaciones!$C1657-Operaciones!$B1657&gt;=150,"Demorado","En Tiempo")</f>
        <v>Demorado</v>
      </c>
      <c r="E1657" s="25" t="s">
        <v>22</v>
      </c>
      <c r="F1657" s="25" t="s">
        <v>24</v>
      </c>
      <c r="G1657" s="26">
        <v>76</v>
      </c>
      <c r="H1657" s="25" t="s">
        <v>11</v>
      </c>
      <c r="I1657" s="27">
        <v>15822.76</v>
      </c>
      <c r="J1657" s="27">
        <v>448154</v>
      </c>
      <c r="K1657" s="27">
        <v>358523.2</v>
      </c>
      <c r="L1657" s="27">
        <v>73808.039999999994</v>
      </c>
      <c r="M1657" s="25" t="s">
        <v>15</v>
      </c>
      <c r="N1657" s="28">
        <v>4.5999999999999996</v>
      </c>
    </row>
    <row r="1658" spans="1:14" x14ac:dyDescent="0.25">
      <c r="A1658" s="17">
        <v>1657</v>
      </c>
      <c r="B1658" s="18">
        <v>42963</v>
      </c>
      <c r="C1658" s="18">
        <v>43150</v>
      </c>
      <c r="D1658" s="18" t="str">
        <f>IF(Operaciones!$C1658-Operaciones!$B1658&gt;=150,"Demorado","En Tiempo")</f>
        <v>Demorado</v>
      </c>
      <c r="E1658" s="19" t="s">
        <v>20</v>
      </c>
      <c r="F1658" s="19" t="s">
        <v>25</v>
      </c>
      <c r="G1658" s="20">
        <v>85</v>
      </c>
      <c r="H1658" s="19" t="s">
        <v>11</v>
      </c>
      <c r="I1658" s="21">
        <v>13469.8</v>
      </c>
      <c r="J1658" s="21">
        <v>395155</v>
      </c>
      <c r="K1658" s="21">
        <v>316124</v>
      </c>
      <c r="L1658" s="21">
        <v>65561.2</v>
      </c>
      <c r="M1658" s="19" t="s">
        <v>19</v>
      </c>
      <c r="N1658" s="22">
        <v>4.9000000000000004</v>
      </c>
    </row>
    <row r="1659" spans="1:14" x14ac:dyDescent="0.25">
      <c r="A1659" s="23">
        <v>1658</v>
      </c>
      <c r="B1659" s="24">
        <v>42963</v>
      </c>
      <c r="C1659" s="24">
        <v>43153</v>
      </c>
      <c r="D1659" s="24" t="str">
        <f>IF(Operaciones!$C1659-Operaciones!$B1659&gt;=150,"Demorado","En Tiempo")</f>
        <v>Demorado</v>
      </c>
      <c r="E1659" s="25" t="s">
        <v>23</v>
      </c>
      <c r="F1659" s="25" t="s">
        <v>29</v>
      </c>
      <c r="G1659" s="26">
        <v>228</v>
      </c>
      <c r="H1659" s="25" t="s">
        <v>12</v>
      </c>
      <c r="I1659" s="27">
        <v>64746.239999999998</v>
      </c>
      <c r="J1659" s="27">
        <v>1679741</v>
      </c>
      <c r="K1659" s="27">
        <v>1343792.8</v>
      </c>
      <c r="L1659" s="27">
        <v>271201.95999999996</v>
      </c>
      <c r="M1659" s="25" t="s">
        <v>18</v>
      </c>
      <c r="N1659" s="28">
        <v>4.9000000000000004</v>
      </c>
    </row>
    <row r="1660" spans="1:14" x14ac:dyDescent="0.25">
      <c r="A1660" s="17">
        <v>1659</v>
      </c>
      <c r="B1660" s="18">
        <v>42963</v>
      </c>
      <c r="C1660" s="18">
        <v>43252</v>
      </c>
      <c r="D1660" s="18" t="str">
        <f>IF(Operaciones!$C1660-Operaciones!$B1660&gt;=150,"Demorado","En Tiempo")</f>
        <v>Demorado</v>
      </c>
      <c r="E1660" s="19" t="s">
        <v>22</v>
      </c>
      <c r="F1660" s="19" t="s">
        <v>28</v>
      </c>
      <c r="G1660" s="20">
        <v>216</v>
      </c>
      <c r="H1660" s="19" t="s">
        <v>12</v>
      </c>
      <c r="I1660" s="21">
        <v>42105.599999999999</v>
      </c>
      <c r="J1660" s="21">
        <v>1106125</v>
      </c>
      <c r="K1660" s="21">
        <v>884900</v>
      </c>
      <c r="L1660" s="21">
        <v>179119.4</v>
      </c>
      <c r="M1660" s="19" t="s">
        <v>16</v>
      </c>
      <c r="N1660" s="22">
        <v>3.7</v>
      </c>
    </row>
    <row r="1661" spans="1:14" x14ac:dyDescent="0.25">
      <c r="A1661" s="23">
        <v>1660</v>
      </c>
      <c r="B1661" s="24">
        <v>42963</v>
      </c>
      <c r="C1661" s="24">
        <v>43063</v>
      </c>
      <c r="D1661" s="24" t="str">
        <f>IF(Operaciones!$C1661-Operaciones!$B1661&gt;=150,"Demorado","En Tiempo")</f>
        <v>En Tiempo</v>
      </c>
      <c r="E1661" s="25" t="s">
        <v>21</v>
      </c>
      <c r="F1661" s="25" t="s">
        <v>13</v>
      </c>
      <c r="G1661" s="26">
        <v>205</v>
      </c>
      <c r="H1661" s="25" t="s">
        <v>12</v>
      </c>
      <c r="I1661" s="27">
        <v>75946.720000000001</v>
      </c>
      <c r="J1661" s="27">
        <v>1963353</v>
      </c>
      <c r="K1661" s="27">
        <v>1570682.4</v>
      </c>
      <c r="L1661" s="27">
        <v>316723.88000000012</v>
      </c>
      <c r="M1661" s="25" t="s">
        <v>14</v>
      </c>
      <c r="N1661" s="28">
        <v>4.4000000000000004</v>
      </c>
    </row>
    <row r="1662" spans="1:14" x14ac:dyDescent="0.25">
      <c r="A1662" s="17">
        <v>1661</v>
      </c>
      <c r="B1662" s="18">
        <v>42964</v>
      </c>
      <c r="C1662" s="18">
        <v>43240</v>
      </c>
      <c r="D1662" s="18" t="str">
        <f>IF(Operaciones!$C1662-Operaciones!$B1662&gt;=150,"Demorado","En Tiempo")</f>
        <v>Demorado</v>
      </c>
      <c r="E1662" s="19" t="s">
        <v>21</v>
      </c>
      <c r="F1662" s="19" t="s">
        <v>24</v>
      </c>
      <c r="G1662" s="20">
        <v>52</v>
      </c>
      <c r="H1662" s="19" t="s">
        <v>11</v>
      </c>
      <c r="I1662" s="21">
        <v>19219.240000000002</v>
      </c>
      <c r="J1662" s="21">
        <v>545841</v>
      </c>
      <c r="K1662" s="21">
        <v>436672.8</v>
      </c>
      <c r="L1662" s="21">
        <v>89948.96</v>
      </c>
      <c r="M1662" s="19" t="s">
        <v>19</v>
      </c>
      <c r="N1662" s="22">
        <v>4.0999999999999996</v>
      </c>
    </row>
    <row r="1663" spans="1:14" x14ac:dyDescent="0.25">
      <c r="A1663" s="23">
        <v>1662</v>
      </c>
      <c r="B1663" s="24">
        <v>42964</v>
      </c>
      <c r="C1663" s="24">
        <v>43198</v>
      </c>
      <c r="D1663" s="24" t="str">
        <f>IF(Operaciones!$C1663-Operaciones!$B1663&gt;=150,"Demorado","En Tiempo")</f>
        <v>Demorado</v>
      </c>
      <c r="E1663" s="25" t="s">
        <v>22</v>
      </c>
      <c r="F1663" s="25" t="s">
        <v>25</v>
      </c>
      <c r="G1663" s="26">
        <v>163</v>
      </c>
      <c r="H1663" s="25" t="s">
        <v>12</v>
      </c>
      <c r="I1663" s="27">
        <v>56137.279999999999</v>
      </c>
      <c r="J1663" s="27">
        <v>1459492</v>
      </c>
      <c r="K1663" s="27">
        <v>1167593.6000000001</v>
      </c>
      <c r="L1663" s="27">
        <v>235761.11999999991</v>
      </c>
      <c r="M1663" s="25" t="s">
        <v>14</v>
      </c>
      <c r="N1663" s="28">
        <v>4.5</v>
      </c>
    </row>
    <row r="1664" spans="1:14" x14ac:dyDescent="0.25">
      <c r="A1664" s="17">
        <v>1663</v>
      </c>
      <c r="B1664" s="18">
        <v>42965</v>
      </c>
      <c r="C1664" s="18">
        <v>43141</v>
      </c>
      <c r="D1664" s="18" t="str">
        <f>IF(Operaciones!$C1664-Operaciones!$B1664&gt;=150,"Demorado","En Tiempo")</f>
        <v>Demorado</v>
      </c>
      <c r="E1664" s="19" t="s">
        <v>22</v>
      </c>
      <c r="F1664" s="19" t="s">
        <v>25</v>
      </c>
      <c r="G1664" s="20">
        <v>220</v>
      </c>
      <c r="H1664" s="19" t="s">
        <v>12</v>
      </c>
      <c r="I1664" s="21">
        <v>38429.919999999998</v>
      </c>
      <c r="J1664" s="21">
        <v>1022533</v>
      </c>
      <c r="K1664" s="21">
        <v>818026.4</v>
      </c>
      <c r="L1664" s="21">
        <v>166076.68</v>
      </c>
      <c r="M1664" s="19" t="s">
        <v>18</v>
      </c>
      <c r="N1664" s="22">
        <v>3.6</v>
      </c>
    </row>
    <row r="1665" spans="1:14" x14ac:dyDescent="0.25">
      <c r="A1665" s="23">
        <v>1664</v>
      </c>
      <c r="B1665" s="24">
        <v>42966</v>
      </c>
      <c r="C1665" s="24">
        <v>43082</v>
      </c>
      <c r="D1665" s="24" t="str">
        <f>IF(Operaciones!$C1665-Operaciones!$B1665&gt;=150,"Demorado","En Tiempo")</f>
        <v>En Tiempo</v>
      </c>
      <c r="E1665" s="25" t="s">
        <v>22</v>
      </c>
      <c r="F1665" s="25" t="s">
        <v>26</v>
      </c>
      <c r="G1665" s="26">
        <v>267</v>
      </c>
      <c r="H1665" s="25" t="s">
        <v>12</v>
      </c>
      <c r="I1665" s="27">
        <v>88709.8</v>
      </c>
      <c r="J1665" s="27">
        <v>2269605</v>
      </c>
      <c r="K1665" s="27">
        <v>1815684</v>
      </c>
      <c r="L1665" s="27">
        <v>365211.2</v>
      </c>
      <c r="M1665" s="25" t="s">
        <v>19</v>
      </c>
      <c r="N1665" s="28">
        <v>3.9</v>
      </c>
    </row>
    <row r="1666" spans="1:14" x14ac:dyDescent="0.25">
      <c r="A1666" s="17">
        <v>1665</v>
      </c>
      <c r="B1666" s="18">
        <v>42966</v>
      </c>
      <c r="C1666" s="18">
        <v>43266</v>
      </c>
      <c r="D1666" s="18" t="str">
        <f>IF(Operaciones!$C1666-Operaciones!$B1666&gt;=150,"Demorado","En Tiempo")</f>
        <v>Demorado</v>
      </c>
      <c r="E1666" s="19" t="s">
        <v>20</v>
      </c>
      <c r="F1666" s="19" t="s">
        <v>13</v>
      </c>
      <c r="G1666" s="20">
        <v>232</v>
      </c>
      <c r="H1666" s="19" t="s">
        <v>12</v>
      </c>
      <c r="I1666" s="21">
        <v>89836.76</v>
      </c>
      <c r="J1666" s="21">
        <v>2312479</v>
      </c>
      <c r="K1666" s="21">
        <v>1849983.2</v>
      </c>
      <c r="L1666" s="21">
        <v>372659.04000000004</v>
      </c>
      <c r="M1666" s="19" t="s">
        <v>16</v>
      </c>
      <c r="N1666" s="22">
        <v>3.9</v>
      </c>
    </row>
    <row r="1667" spans="1:14" x14ac:dyDescent="0.25">
      <c r="A1667" s="23">
        <v>1666</v>
      </c>
      <c r="B1667" s="24">
        <v>42966</v>
      </c>
      <c r="C1667" s="24">
        <v>43266</v>
      </c>
      <c r="D1667" s="24" t="str">
        <f>IF(Operaciones!$C1667-Operaciones!$B1667&gt;=150,"Demorado","En Tiempo")</f>
        <v>Demorado</v>
      </c>
      <c r="E1667" s="25" t="s">
        <v>20</v>
      </c>
      <c r="F1667" s="25" t="s">
        <v>25</v>
      </c>
      <c r="G1667" s="26">
        <v>62</v>
      </c>
      <c r="H1667" s="25" t="s">
        <v>11</v>
      </c>
      <c r="I1667" s="27">
        <v>16951.400000000001</v>
      </c>
      <c r="J1667" s="27">
        <v>479120</v>
      </c>
      <c r="K1667" s="27">
        <v>383296</v>
      </c>
      <c r="L1667" s="27">
        <v>78872.600000000006</v>
      </c>
      <c r="M1667" s="25" t="s">
        <v>18</v>
      </c>
      <c r="N1667" s="28">
        <v>3.9</v>
      </c>
    </row>
    <row r="1668" spans="1:14" x14ac:dyDescent="0.25">
      <c r="A1668" s="17">
        <v>1667</v>
      </c>
      <c r="B1668" s="18">
        <v>42969</v>
      </c>
      <c r="C1668" s="18">
        <v>43124</v>
      </c>
      <c r="D1668" s="18" t="str">
        <f>IF(Operaciones!$C1668-Operaciones!$B1668&gt;=150,"Demorado","En Tiempo")</f>
        <v>Demorado</v>
      </c>
      <c r="E1668" s="19" t="s">
        <v>23</v>
      </c>
      <c r="F1668" s="19" t="s">
        <v>28</v>
      </c>
      <c r="G1668" s="20">
        <v>206</v>
      </c>
      <c r="H1668" s="19" t="s">
        <v>12</v>
      </c>
      <c r="I1668" s="21">
        <v>32692.240000000002</v>
      </c>
      <c r="J1668" s="21">
        <v>879591</v>
      </c>
      <c r="K1668" s="21">
        <v>703672.8</v>
      </c>
      <c r="L1668" s="21">
        <v>143225.95999999996</v>
      </c>
      <c r="M1668" s="19" t="s">
        <v>18</v>
      </c>
      <c r="N1668" s="22">
        <v>3.6</v>
      </c>
    </row>
    <row r="1669" spans="1:14" x14ac:dyDescent="0.25">
      <c r="A1669" s="23">
        <v>1668</v>
      </c>
      <c r="B1669" s="24">
        <v>42969</v>
      </c>
      <c r="C1669" s="24">
        <v>43065</v>
      </c>
      <c r="D1669" s="24" t="str">
        <f>IF(Operaciones!$C1669-Operaciones!$B1669&gt;=150,"Demorado","En Tiempo")</f>
        <v>En Tiempo</v>
      </c>
      <c r="E1669" s="25" t="s">
        <v>20</v>
      </c>
      <c r="F1669" s="25" t="s">
        <v>29</v>
      </c>
      <c r="G1669" s="26">
        <v>96</v>
      </c>
      <c r="H1669" s="25" t="s">
        <v>12</v>
      </c>
      <c r="I1669" s="27">
        <v>34099.160000000003</v>
      </c>
      <c r="J1669" s="27">
        <v>908689</v>
      </c>
      <c r="K1669" s="27">
        <v>726951.2</v>
      </c>
      <c r="L1669" s="27">
        <v>147638.64000000004</v>
      </c>
      <c r="M1669" s="25" t="s">
        <v>18</v>
      </c>
      <c r="N1669" s="28">
        <v>3.8</v>
      </c>
    </row>
    <row r="1670" spans="1:14" x14ac:dyDescent="0.25">
      <c r="A1670" s="17">
        <v>1669</v>
      </c>
      <c r="B1670" s="18">
        <v>42970</v>
      </c>
      <c r="C1670" s="18">
        <v>43131</v>
      </c>
      <c r="D1670" s="18" t="str">
        <f>IF(Operaciones!$C1670-Operaciones!$B1670&gt;=150,"Demorado","En Tiempo")</f>
        <v>Demorado</v>
      </c>
      <c r="E1670" s="19" t="s">
        <v>23</v>
      </c>
      <c r="F1670" s="19" t="s">
        <v>25</v>
      </c>
      <c r="G1670" s="20">
        <v>196</v>
      </c>
      <c r="H1670" s="19" t="s">
        <v>12</v>
      </c>
      <c r="I1670" s="21">
        <v>76333.88</v>
      </c>
      <c r="J1670" s="21">
        <v>1969857</v>
      </c>
      <c r="K1670" s="21">
        <v>1575885.6</v>
      </c>
      <c r="L1670" s="21">
        <v>317637.5199999999</v>
      </c>
      <c r="M1670" s="19" t="s">
        <v>17</v>
      </c>
      <c r="N1670" s="22">
        <v>3.6</v>
      </c>
    </row>
    <row r="1671" spans="1:14" x14ac:dyDescent="0.25">
      <c r="A1671" s="23">
        <v>1670</v>
      </c>
      <c r="B1671" s="24">
        <v>42970</v>
      </c>
      <c r="C1671" s="24">
        <v>43320</v>
      </c>
      <c r="D1671" s="24" t="str">
        <f>IF(Operaciones!$C1671-Operaciones!$B1671&gt;=150,"Demorado","En Tiempo")</f>
        <v>Demorado</v>
      </c>
      <c r="E1671" s="25" t="s">
        <v>20</v>
      </c>
      <c r="F1671" s="25" t="s">
        <v>26</v>
      </c>
      <c r="G1671" s="26">
        <v>258</v>
      </c>
      <c r="H1671" s="25" t="s">
        <v>12</v>
      </c>
      <c r="I1671" s="27">
        <v>59388.56</v>
      </c>
      <c r="J1671" s="27">
        <v>1536374</v>
      </c>
      <c r="K1671" s="27">
        <v>1229099.2</v>
      </c>
      <c r="L1671" s="27">
        <v>247886.24000000005</v>
      </c>
      <c r="M1671" s="25" t="s">
        <v>15</v>
      </c>
      <c r="N1671" s="28">
        <v>4.5</v>
      </c>
    </row>
    <row r="1672" spans="1:14" x14ac:dyDescent="0.25">
      <c r="A1672" s="17">
        <v>1671</v>
      </c>
      <c r="B1672" s="18">
        <v>42971</v>
      </c>
      <c r="C1672" s="18">
        <v>43136</v>
      </c>
      <c r="D1672" s="18" t="str">
        <f>IF(Operaciones!$C1672-Operaciones!$B1672&gt;=150,"Demorado","En Tiempo")</f>
        <v>Demorado</v>
      </c>
      <c r="E1672" s="19" t="s">
        <v>20</v>
      </c>
      <c r="F1672" s="19" t="s">
        <v>24</v>
      </c>
      <c r="G1672" s="20">
        <v>231</v>
      </c>
      <c r="H1672" s="19" t="s">
        <v>12</v>
      </c>
      <c r="I1672" s="21">
        <v>67598.960000000006</v>
      </c>
      <c r="J1672" s="21">
        <v>1743709</v>
      </c>
      <c r="K1672" s="21">
        <v>1394967.2</v>
      </c>
      <c r="L1672" s="21">
        <v>281142.84000000003</v>
      </c>
      <c r="M1672" s="19" t="s">
        <v>15</v>
      </c>
      <c r="N1672" s="22">
        <v>4.8</v>
      </c>
    </row>
    <row r="1673" spans="1:14" x14ac:dyDescent="0.25">
      <c r="A1673" s="23">
        <v>1672</v>
      </c>
      <c r="B1673" s="24">
        <v>42972</v>
      </c>
      <c r="C1673" s="24">
        <v>43071</v>
      </c>
      <c r="D1673" s="24" t="str">
        <f>IF(Operaciones!$C1673-Operaciones!$B1673&gt;=150,"Demorado","En Tiempo")</f>
        <v>En Tiempo</v>
      </c>
      <c r="E1673" s="25" t="s">
        <v>20</v>
      </c>
      <c r="F1673" s="25" t="s">
        <v>27</v>
      </c>
      <c r="G1673" s="26">
        <v>222</v>
      </c>
      <c r="H1673" s="25" t="s">
        <v>12</v>
      </c>
      <c r="I1673" s="27">
        <v>70743.56</v>
      </c>
      <c r="J1673" s="27">
        <v>1825699</v>
      </c>
      <c r="K1673" s="27">
        <v>1460559.2</v>
      </c>
      <c r="L1673" s="27">
        <v>294396.24000000005</v>
      </c>
      <c r="M1673" s="25" t="s">
        <v>16</v>
      </c>
      <c r="N1673" s="28">
        <v>4.8</v>
      </c>
    </row>
    <row r="1674" spans="1:14" x14ac:dyDescent="0.25">
      <c r="A1674" s="17">
        <v>1673</v>
      </c>
      <c r="B1674" s="18">
        <v>42973</v>
      </c>
      <c r="C1674" s="18">
        <v>43111</v>
      </c>
      <c r="D1674" s="18" t="str">
        <f>IF(Operaciones!$C1674-Operaciones!$B1674&gt;=150,"Demorado","En Tiempo")</f>
        <v>En Tiempo</v>
      </c>
      <c r="E1674" s="19" t="s">
        <v>20</v>
      </c>
      <c r="F1674" s="19" t="s">
        <v>24</v>
      </c>
      <c r="G1674" s="20">
        <v>216</v>
      </c>
      <c r="H1674" s="19" t="s">
        <v>12</v>
      </c>
      <c r="I1674" s="21">
        <v>59679.4</v>
      </c>
      <c r="J1674" s="21">
        <v>1546195</v>
      </c>
      <c r="K1674" s="21">
        <v>1236956</v>
      </c>
      <c r="L1674" s="21">
        <v>249559.6</v>
      </c>
      <c r="M1674" s="19" t="s">
        <v>17</v>
      </c>
      <c r="N1674" s="22">
        <v>4.0999999999999996</v>
      </c>
    </row>
    <row r="1675" spans="1:14" x14ac:dyDescent="0.25">
      <c r="A1675" s="23">
        <v>1674</v>
      </c>
      <c r="B1675" s="24">
        <v>42973</v>
      </c>
      <c r="C1675" s="24">
        <v>43124</v>
      </c>
      <c r="D1675" s="24" t="str">
        <f>IF(Operaciones!$C1675-Operaciones!$B1675&gt;=150,"Demorado","En Tiempo")</f>
        <v>Demorado</v>
      </c>
      <c r="E1675" s="25" t="s">
        <v>20</v>
      </c>
      <c r="F1675" s="25" t="s">
        <v>26</v>
      </c>
      <c r="G1675" s="26">
        <v>238</v>
      </c>
      <c r="H1675" s="25" t="s">
        <v>12</v>
      </c>
      <c r="I1675" s="27">
        <v>90508.84</v>
      </c>
      <c r="J1675" s="27">
        <v>2326531</v>
      </c>
      <c r="K1675" s="27">
        <v>1861224.8</v>
      </c>
      <c r="L1675" s="27">
        <v>374797.36</v>
      </c>
      <c r="M1675" s="25" t="s">
        <v>18</v>
      </c>
      <c r="N1675" s="28">
        <v>4.3</v>
      </c>
    </row>
    <row r="1676" spans="1:14" x14ac:dyDescent="0.25">
      <c r="A1676" s="17">
        <v>1675</v>
      </c>
      <c r="B1676" s="18">
        <v>42973</v>
      </c>
      <c r="C1676" s="18">
        <v>43199</v>
      </c>
      <c r="D1676" s="18" t="str">
        <f>IF(Operaciones!$C1676-Operaciones!$B1676&gt;=150,"Demorado","En Tiempo")</f>
        <v>Demorado</v>
      </c>
      <c r="E1676" s="19" t="s">
        <v>21</v>
      </c>
      <c r="F1676" s="19" t="s">
        <v>28</v>
      </c>
      <c r="G1676" s="20">
        <v>212</v>
      </c>
      <c r="H1676" s="19" t="s">
        <v>12</v>
      </c>
      <c r="I1676" s="21">
        <v>81138.16</v>
      </c>
      <c r="J1676" s="21">
        <v>2081789</v>
      </c>
      <c r="K1676" s="21">
        <v>1665431.2</v>
      </c>
      <c r="L1676" s="21">
        <v>335219.64</v>
      </c>
      <c r="M1676" s="19" t="s">
        <v>17</v>
      </c>
      <c r="N1676" s="22">
        <v>4.3</v>
      </c>
    </row>
    <row r="1677" spans="1:14" x14ac:dyDescent="0.25">
      <c r="A1677" s="23">
        <v>1676</v>
      </c>
      <c r="B1677" s="24">
        <v>42974</v>
      </c>
      <c r="C1677" s="24">
        <v>43266</v>
      </c>
      <c r="D1677" s="24" t="str">
        <f>IF(Operaciones!$C1677-Operaciones!$B1677&gt;=150,"Demorado","En Tiempo")</f>
        <v>Demorado</v>
      </c>
      <c r="E1677" s="25" t="s">
        <v>20</v>
      </c>
      <c r="F1677" s="25" t="s">
        <v>27</v>
      </c>
      <c r="G1677" s="26">
        <v>232</v>
      </c>
      <c r="H1677" s="25" t="s">
        <v>12</v>
      </c>
      <c r="I1677" s="27">
        <v>86572.12</v>
      </c>
      <c r="J1677" s="27">
        <v>2217838</v>
      </c>
      <c r="K1677" s="27">
        <v>1774270.4</v>
      </c>
      <c r="L1677" s="27">
        <v>356995.4800000001</v>
      </c>
      <c r="M1677" s="25" t="s">
        <v>18</v>
      </c>
      <c r="N1677" s="28">
        <v>3.8</v>
      </c>
    </row>
    <row r="1678" spans="1:14" x14ac:dyDescent="0.25">
      <c r="A1678" s="17">
        <v>1677</v>
      </c>
      <c r="B1678" s="18">
        <v>42974</v>
      </c>
      <c r="C1678" s="18">
        <v>43108</v>
      </c>
      <c r="D1678" s="18" t="str">
        <f>IF(Operaciones!$C1678-Operaciones!$B1678&gt;=150,"Demorado","En Tiempo")</f>
        <v>En Tiempo</v>
      </c>
      <c r="E1678" s="19" t="s">
        <v>21</v>
      </c>
      <c r="F1678" s="19" t="s">
        <v>25</v>
      </c>
      <c r="G1678" s="20">
        <v>295</v>
      </c>
      <c r="H1678" s="19" t="s">
        <v>12</v>
      </c>
      <c r="I1678" s="21">
        <v>104099</v>
      </c>
      <c r="J1678" s="21">
        <v>2662085</v>
      </c>
      <c r="K1678" s="21">
        <v>2129668</v>
      </c>
      <c r="L1678" s="21">
        <v>428318</v>
      </c>
      <c r="M1678" s="19" t="s">
        <v>18</v>
      </c>
      <c r="N1678" s="22">
        <v>4.9000000000000004</v>
      </c>
    </row>
    <row r="1679" spans="1:14" x14ac:dyDescent="0.25">
      <c r="A1679" s="23">
        <v>1678</v>
      </c>
      <c r="B1679" s="24">
        <v>42974</v>
      </c>
      <c r="C1679" s="24">
        <v>43142</v>
      </c>
      <c r="D1679" s="24" t="str">
        <f>IF(Operaciones!$C1679-Operaciones!$B1679&gt;=150,"Demorado","En Tiempo")</f>
        <v>Demorado</v>
      </c>
      <c r="E1679" s="25" t="s">
        <v>22</v>
      </c>
      <c r="F1679" s="25" t="s">
        <v>13</v>
      </c>
      <c r="G1679" s="26">
        <v>42</v>
      </c>
      <c r="H1679" s="25" t="s">
        <v>11</v>
      </c>
      <c r="I1679" s="27">
        <v>18323.560000000001</v>
      </c>
      <c r="J1679" s="27">
        <v>511349</v>
      </c>
      <c r="K1679" s="27">
        <v>409079.2</v>
      </c>
      <c r="L1679" s="27">
        <v>83946.239999999991</v>
      </c>
      <c r="M1679" s="25" t="s">
        <v>19</v>
      </c>
      <c r="N1679" s="28">
        <v>4.5</v>
      </c>
    </row>
    <row r="1680" spans="1:14" x14ac:dyDescent="0.25">
      <c r="A1680" s="17">
        <v>1679</v>
      </c>
      <c r="B1680" s="18">
        <v>42974</v>
      </c>
      <c r="C1680" s="18">
        <v>43197</v>
      </c>
      <c r="D1680" s="18" t="str">
        <f>IF(Operaciones!$C1680-Operaciones!$B1680&gt;=150,"Demorado","En Tiempo")</f>
        <v>Demorado</v>
      </c>
      <c r="E1680" s="19" t="s">
        <v>21</v>
      </c>
      <c r="F1680" s="19" t="s">
        <v>29</v>
      </c>
      <c r="G1680" s="20">
        <v>85</v>
      </c>
      <c r="H1680" s="19" t="s">
        <v>11</v>
      </c>
      <c r="I1680" s="21">
        <v>25752.799999999999</v>
      </c>
      <c r="J1680" s="21">
        <v>700330</v>
      </c>
      <c r="K1680" s="21">
        <v>560264</v>
      </c>
      <c r="L1680" s="21">
        <v>114313.2</v>
      </c>
      <c r="M1680" s="19" t="s">
        <v>18</v>
      </c>
      <c r="N1680" s="22">
        <v>4.0999999999999996</v>
      </c>
    </row>
    <row r="1681" spans="1:14" x14ac:dyDescent="0.25">
      <c r="A1681" s="23">
        <v>1680</v>
      </c>
      <c r="B1681" s="24">
        <v>42974</v>
      </c>
      <c r="C1681" s="24">
        <v>43191</v>
      </c>
      <c r="D1681" s="24" t="str">
        <f>IF(Operaciones!$C1681-Operaciones!$B1681&gt;=150,"Demorado","En Tiempo")</f>
        <v>Demorado</v>
      </c>
      <c r="E1681" s="25" t="s">
        <v>23</v>
      </c>
      <c r="F1681" s="25" t="s">
        <v>13</v>
      </c>
      <c r="G1681" s="26">
        <v>67</v>
      </c>
      <c r="H1681" s="25" t="s">
        <v>11</v>
      </c>
      <c r="I1681" s="27">
        <v>23814.6</v>
      </c>
      <c r="J1681" s="27">
        <v>651925</v>
      </c>
      <c r="K1681" s="27">
        <v>521540</v>
      </c>
      <c r="L1681" s="27">
        <v>106570.4</v>
      </c>
      <c r="M1681" s="25" t="s">
        <v>17</v>
      </c>
      <c r="N1681" s="28">
        <v>3.8</v>
      </c>
    </row>
    <row r="1682" spans="1:14" x14ac:dyDescent="0.25">
      <c r="A1682" s="17">
        <v>1681</v>
      </c>
      <c r="B1682" s="18">
        <v>42975</v>
      </c>
      <c r="C1682" s="18">
        <v>43283</v>
      </c>
      <c r="D1682" s="18" t="str">
        <f>IF(Operaciones!$C1682-Operaciones!$B1682&gt;=150,"Demorado","En Tiempo")</f>
        <v>Demorado</v>
      </c>
      <c r="E1682" s="19" t="s">
        <v>20</v>
      </c>
      <c r="F1682" s="19" t="s">
        <v>27</v>
      </c>
      <c r="G1682" s="20">
        <v>278</v>
      </c>
      <c r="H1682" s="19" t="s">
        <v>12</v>
      </c>
      <c r="I1682" s="21">
        <v>57572.68</v>
      </c>
      <c r="J1682" s="21">
        <v>1495677</v>
      </c>
      <c r="K1682" s="21">
        <v>1196541.6000000001</v>
      </c>
      <c r="L1682" s="21">
        <v>241562.71999999991</v>
      </c>
      <c r="M1682" s="19" t="s">
        <v>18</v>
      </c>
      <c r="N1682" s="22">
        <v>4.9000000000000004</v>
      </c>
    </row>
    <row r="1683" spans="1:14" x14ac:dyDescent="0.25">
      <c r="A1683" s="23">
        <v>1682</v>
      </c>
      <c r="B1683" s="24">
        <v>42975</v>
      </c>
      <c r="C1683" s="24">
        <v>43316</v>
      </c>
      <c r="D1683" s="24" t="str">
        <f>IF(Operaciones!$C1683-Operaciones!$B1683&gt;=150,"Demorado","En Tiempo")</f>
        <v>Demorado</v>
      </c>
      <c r="E1683" s="25" t="s">
        <v>20</v>
      </c>
      <c r="F1683" s="25" t="s">
        <v>24</v>
      </c>
      <c r="G1683" s="26">
        <v>260</v>
      </c>
      <c r="H1683" s="25" t="s">
        <v>12</v>
      </c>
      <c r="I1683" s="27">
        <v>56452.800000000003</v>
      </c>
      <c r="J1683" s="27">
        <v>1477555</v>
      </c>
      <c r="K1683" s="27">
        <v>1182044</v>
      </c>
      <c r="L1683" s="27">
        <v>239058.2</v>
      </c>
      <c r="M1683" s="25" t="s">
        <v>17</v>
      </c>
      <c r="N1683" s="28">
        <v>4.3</v>
      </c>
    </row>
    <row r="1684" spans="1:14" x14ac:dyDescent="0.25">
      <c r="A1684" s="17">
        <v>1683</v>
      </c>
      <c r="B1684" s="18">
        <v>42975</v>
      </c>
      <c r="C1684" s="18">
        <v>43067</v>
      </c>
      <c r="D1684" s="18" t="str">
        <f>IF(Operaciones!$C1684-Operaciones!$B1684&gt;=150,"Demorado","En Tiempo")</f>
        <v>En Tiempo</v>
      </c>
      <c r="E1684" s="19" t="s">
        <v>20</v>
      </c>
      <c r="F1684" s="19" t="s">
        <v>24</v>
      </c>
      <c r="G1684" s="20">
        <v>98</v>
      </c>
      <c r="H1684" s="19" t="s">
        <v>11</v>
      </c>
      <c r="I1684" s="21">
        <v>21485.919999999998</v>
      </c>
      <c r="J1684" s="21">
        <v>589258</v>
      </c>
      <c r="K1684" s="21">
        <v>471406.4</v>
      </c>
      <c r="L1684" s="21">
        <v>96365.679999999978</v>
      </c>
      <c r="M1684" s="19" t="s">
        <v>19</v>
      </c>
      <c r="N1684" s="22">
        <v>5</v>
      </c>
    </row>
    <row r="1685" spans="1:14" x14ac:dyDescent="0.25">
      <c r="A1685" s="23">
        <v>1684</v>
      </c>
      <c r="B1685" s="24">
        <v>42975</v>
      </c>
      <c r="C1685" s="24">
        <v>43134</v>
      </c>
      <c r="D1685" s="24" t="str">
        <f>IF(Operaciones!$C1685-Operaciones!$B1685&gt;=150,"Demorado","En Tiempo")</f>
        <v>Demorado</v>
      </c>
      <c r="E1685" s="25" t="s">
        <v>22</v>
      </c>
      <c r="F1685" s="25" t="s">
        <v>27</v>
      </c>
      <c r="G1685" s="26">
        <v>221</v>
      </c>
      <c r="H1685" s="25" t="s">
        <v>12</v>
      </c>
      <c r="I1685" s="27">
        <v>76562.92</v>
      </c>
      <c r="J1685" s="27">
        <v>1968933</v>
      </c>
      <c r="K1685" s="27">
        <v>1575146.4</v>
      </c>
      <c r="L1685" s="27">
        <v>317223.68000000011</v>
      </c>
      <c r="M1685" s="25" t="s">
        <v>14</v>
      </c>
      <c r="N1685" s="28">
        <v>4.0999999999999996</v>
      </c>
    </row>
    <row r="1686" spans="1:14" x14ac:dyDescent="0.25">
      <c r="A1686" s="17">
        <v>1685</v>
      </c>
      <c r="B1686" s="18">
        <v>42975</v>
      </c>
      <c r="C1686" s="18">
        <v>43308</v>
      </c>
      <c r="D1686" s="18" t="str">
        <f>IF(Operaciones!$C1686-Operaciones!$B1686&gt;=150,"Demorado","En Tiempo")</f>
        <v>Demorado</v>
      </c>
      <c r="E1686" s="19" t="s">
        <v>21</v>
      </c>
      <c r="F1686" s="19" t="s">
        <v>29</v>
      </c>
      <c r="G1686" s="20">
        <v>251</v>
      </c>
      <c r="H1686" s="19" t="s">
        <v>12</v>
      </c>
      <c r="I1686" s="21">
        <v>46993.4</v>
      </c>
      <c r="J1686" s="21">
        <v>1227745</v>
      </c>
      <c r="K1686" s="21">
        <v>982196</v>
      </c>
      <c r="L1686" s="21">
        <v>198555.6</v>
      </c>
      <c r="M1686" s="19" t="s">
        <v>15</v>
      </c>
      <c r="N1686" s="22">
        <v>4.2</v>
      </c>
    </row>
    <row r="1687" spans="1:14" x14ac:dyDescent="0.25">
      <c r="A1687" s="23">
        <v>1686</v>
      </c>
      <c r="B1687" s="24">
        <v>42975</v>
      </c>
      <c r="C1687" s="24">
        <v>43296</v>
      </c>
      <c r="D1687" s="24" t="str">
        <f>IF(Operaciones!$C1687-Operaciones!$B1687&gt;=150,"Demorado","En Tiempo")</f>
        <v>Demorado</v>
      </c>
      <c r="E1687" s="25" t="s">
        <v>21</v>
      </c>
      <c r="F1687" s="25" t="s">
        <v>13</v>
      </c>
      <c r="G1687" s="26">
        <v>92</v>
      </c>
      <c r="H1687" s="25" t="s">
        <v>12</v>
      </c>
      <c r="I1687" s="27">
        <v>29645.599999999999</v>
      </c>
      <c r="J1687" s="27">
        <v>802300</v>
      </c>
      <c r="K1687" s="27">
        <v>641840</v>
      </c>
      <c r="L1687" s="27">
        <v>130814.39999999999</v>
      </c>
      <c r="M1687" s="25" t="s">
        <v>18</v>
      </c>
      <c r="N1687" s="28">
        <v>3.7</v>
      </c>
    </row>
    <row r="1688" spans="1:14" x14ac:dyDescent="0.25">
      <c r="A1688" s="17">
        <v>1687</v>
      </c>
      <c r="B1688" s="18">
        <v>42976</v>
      </c>
      <c r="C1688" s="18">
        <v>43212</v>
      </c>
      <c r="D1688" s="18" t="str">
        <f>IF(Operaciones!$C1688-Operaciones!$B1688&gt;=150,"Demorado","En Tiempo")</f>
        <v>Demorado</v>
      </c>
      <c r="E1688" s="19" t="s">
        <v>21</v>
      </c>
      <c r="F1688" s="19" t="s">
        <v>26</v>
      </c>
      <c r="G1688" s="20">
        <v>77</v>
      </c>
      <c r="H1688" s="19" t="s">
        <v>11</v>
      </c>
      <c r="I1688" s="21">
        <v>27436.16</v>
      </c>
      <c r="J1688" s="21">
        <v>737339</v>
      </c>
      <c r="K1688" s="21">
        <v>589871.19999999995</v>
      </c>
      <c r="L1688" s="21">
        <v>120031.64000000004</v>
      </c>
      <c r="M1688" s="19" t="s">
        <v>18</v>
      </c>
      <c r="N1688" s="22">
        <v>4.8</v>
      </c>
    </row>
    <row r="1689" spans="1:14" x14ac:dyDescent="0.25">
      <c r="A1689" s="23">
        <v>1688</v>
      </c>
      <c r="B1689" s="24">
        <v>42976</v>
      </c>
      <c r="C1689" s="24">
        <v>43243</v>
      </c>
      <c r="D1689" s="24" t="str">
        <f>IF(Operaciones!$C1689-Operaciones!$B1689&gt;=150,"Demorado","En Tiempo")</f>
        <v>Demorado</v>
      </c>
      <c r="E1689" s="25" t="s">
        <v>23</v>
      </c>
      <c r="F1689" s="25" t="s">
        <v>13</v>
      </c>
      <c r="G1689" s="26">
        <v>249</v>
      </c>
      <c r="H1689" s="25" t="s">
        <v>12</v>
      </c>
      <c r="I1689" s="27">
        <v>75862.64</v>
      </c>
      <c r="J1689" s="27">
        <v>1960001</v>
      </c>
      <c r="K1689" s="27">
        <v>1568000.8</v>
      </c>
      <c r="L1689" s="27">
        <v>316137.55999999994</v>
      </c>
      <c r="M1689" s="25" t="s">
        <v>15</v>
      </c>
      <c r="N1689" s="28">
        <v>4</v>
      </c>
    </row>
    <row r="1690" spans="1:14" x14ac:dyDescent="0.25">
      <c r="A1690" s="17">
        <v>1689</v>
      </c>
      <c r="B1690" s="18">
        <v>42976</v>
      </c>
      <c r="C1690" s="18">
        <v>43316</v>
      </c>
      <c r="D1690" s="18" t="str">
        <f>IF(Operaciones!$C1690-Operaciones!$B1690&gt;=150,"Demorado","En Tiempo")</f>
        <v>Demorado</v>
      </c>
      <c r="E1690" s="19" t="s">
        <v>21</v>
      </c>
      <c r="F1690" s="19" t="s">
        <v>25</v>
      </c>
      <c r="G1690" s="20">
        <v>105</v>
      </c>
      <c r="H1690" s="19" t="s">
        <v>11</v>
      </c>
      <c r="I1690" s="21">
        <v>22096.2</v>
      </c>
      <c r="J1690" s="21">
        <v>618065</v>
      </c>
      <c r="K1690" s="21">
        <v>494452</v>
      </c>
      <c r="L1690" s="21">
        <v>101516.8</v>
      </c>
      <c r="M1690" s="19" t="s">
        <v>14</v>
      </c>
      <c r="N1690" s="22">
        <v>4.5</v>
      </c>
    </row>
    <row r="1691" spans="1:14" x14ac:dyDescent="0.25">
      <c r="A1691" s="23">
        <v>1690</v>
      </c>
      <c r="B1691" s="24">
        <v>42977</v>
      </c>
      <c r="C1691" s="24">
        <v>43263</v>
      </c>
      <c r="D1691" s="24" t="str">
        <f>IF(Operaciones!$C1691-Operaciones!$B1691&gt;=150,"Demorado","En Tiempo")</f>
        <v>Demorado</v>
      </c>
      <c r="E1691" s="25" t="s">
        <v>21</v>
      </c>
      <c r="F1691" s="25" t="s">
        <v>29</v>
      </c>
      <c r="G1691" s="26">
        <v>139</v>
      </c>
      <c r="H1691" s="25" t="s">
        <v>11</v>
      </c>
      <c r="I1691" s="27">
        <v>26089.360000000001</v>
      </c>
      <c r="J1691" s="27">
        <v>718369</v>
      </c>
      <c r="K1691" s="27">
        <v>574695.19999999995</v>
      </c>
      <c r="L1691" s="27">
        <v>117584.44000000005</v>
      </c>
      <c r="M1691" s="25" t="s">
        <v>14</v>
      </c>
      <c r="N1691" s="28">
        <v>4.7</v>
      </c>
    </row>
    <row r="1692" spans="1:14" x14ac:dyDescent="0.25">
      <c r="A1692" s="17">
        <v>1691</v>
      </c>
      <c r="B1692" s="18">
        <v>42977</v>
      </c>
      <c r="C1692" s="18">
        <v>43110</v>
      </c>
      <c r="D1692" s="18" t="str">
        <f>IF(Operaciones!$C1692-Operaciones!$B1692&gt;=150,"Demorado","En Tiempo")</f>
        <v>En Tiempo</v>
      </c>
      <c r="E1692" s="19" t="s">
        <v>20</v>
      </c>
      <c r="F1692" s="19" t="s">
        <v>26</v>
      </c>
      <c r="G1692" s="20">
        <v>136</v>
      </c>
      <c r="H1692" s="19" t="s">
        <v>12</v>
      </c>
      <c r="I1692" s="21">
        <v>30208.12</v>
      </c>
      <c r="J1692" s="21">
        <v>822113</v>
      </c>
      <c r="K1692" s="21">
        <v>657690.4</v>
      </c>
      <c r="L1692" s="21">
        <v>134214.47999999998</v>
      </c>
      <c r="M1692" s="19" t="s">
        <v>17</v>
      </c>
      <c r="N1692" s="22">
        <v>4.4000000000000004</v>
      </c>
    </row>
    <row r="1693" spans="1:14" x14ac:dyDescent="0.25">
      <c r="A1693" s="23">
        <v>1692</v>
      </c>
      <c r="B1693" s="24">
        <v>42977</v>
      </c>
      <c r="C1693" s="24">
        <v>43173</v>
      </c>
      <c r="D1693" s="24" t="str">
        <f>IF(Operaciones!$C1693-Operaciones!$B1693&gt;=150,"Demorado","En Tiempo")</f>
        <v>Demorado</v>
      </c>
      <c r="E1693" s="25" t="s">
        <v>23</v>
      </c>
      <c r="F1693" s="25" t="s">
        <v>24</v>
      </c>
      <c r="G1693" s="26">
        <v>71</v>
      </c>
      <c r="H1693" s="25" t="s">
        <v>11</v>
      </c>
      <c r="I1693" s="27">
        <v>14487</v>
      </c>
      <c r="J1693" s="27">
        <v>428435</v>
      </c>
      <c r="K1693" s="27">
        <v>342748</v>
      </c>
      <c r="L1693" s="27">
        <v>71200</v>
      </c>
      <c r="M1693" s="25" t="s">
        <v>17</v>
      </c>
      <c r="N1693" s="28">
        <v>3.7</v>
      </c>
    </row>
    <row r="1694" spans="1:14" x14ac:dyDescent="0.25">
      <c r="A1694" s="17">
        <v>1693</v>
      </c>
      <c r="B1694" s="18">
        <v>42977</v>
      </c>
      <c r="C1694" s="18">
        <v>43109</v>
      </c>
      <c r="D1694" s="18" t="str">
        <f>IF(Operaciones!$C1694-Operaciones!$B1694&gt;=150,"Demorado","En Tiempo")</f>
        <v>En Tiempo</v>
      </c>
      <c r="E1694" s="19" t="s">
        <v>21</v>
      </c>
      <c r="F1694" s="19" t="s">
        <v>25</v>
      </c>
      <c r="G1694" s="20">
        <v>230</v>
      </c>
      <c r="H1694" s="19" t="s">
        <v>12</v>
      </c>
      <c r="I1694" s="21">
        <v>86089.08</v>
      </c>
      <c r="J1694" s="21">
        <v>2207812</v>
      </c>
      <c r="K1694" s="21">
        <v>1766249.6</v>
      </c>
      <c r="L1694" s="21">
        <v>355473.31999999989</v>
      </c>
      <c r="M1694" s="19" t="s">
        <v>17</v>
      </c>
      <c r="N1694" s="22">
        <v>4.7</v>
      </c>
    </row>
    <row r="1695" spans="1:14" x14ac:dyDescent="0.25">
      <c r="A1695" s="23">
        <v>1694</v>
      </c>
      <c r="B1695" s="24">
        <v>42978</v>
      </c>
      <c r="C1695" s="24">
        <v>43234</v>
      </c>
      <c r="D1695" s="24" t="str">
        <f>IF(Operaciones!$C1695-Operaciones!$B1695&gt;=150,"Demorado","En Tiempo")</f>
        <v>Demorado</v>
      </c>
      <c r="E1695" s="25" t="s">
        <v>20</v>
      </c>
      <c r="F1695" s="25" t="s">
        <v>28</v>
      </c>
      <c r="G1695" s="26">
        <v>270</v>
      </c>
      <c r="H1695" s="25" t="s">
        <v>12</v>
      </c>
      <c r="I1695" s="27">
        <v>72075</v>
      </c>
      <c r="J1695" s="27">
        <v>1863310</v>
      </c>
      <c r="K1695" s="27">
        <v>1490648</v>
      </c>
      <c r="L1695" s="27">
        <v>300587</v>
      </c>
      <c r="M1695" s="25" t="s">
        <v>17</v>
      </c>
      <c r="N1695" s="28">
        <v>3.6</v>
      </c>
    </row>
    <row r="1696" spans="1:14" x14ac:dyDescent="0.25">
      <c r="A1696" s="17">
        <v>1695</v>
      </c>
      <c r="B1696" s="18">
        <v>42978</v>
      </c>
      <c r="C1696" s="18">
        <v>43159</v>
      </c>
      <c r="D1696" s="18" t="str">
        <f>IF(Operaciones!$C1696-Operaciones!$B1696&gt;=150,"Demorado","En Tiempo")</f>
        <v>Demorado</v>
      </c>
      <c r="E1696" s="19" t="s">
        <v>20</v>
      </c>
      <c r="F1696" s="19" t="s">
        <v>13</v>
      </c>
      <c r="G1696" s="20">
        <v>242</v>
      </c>
      <c r="H1696" s="19" t="s">
        <v>12</v>
      </c>
      <c r="I1696" s="21">
        <v>48705.919999999998</v>
      </c>
      <c r="J1696" s="21">
        <v>1270533</v>
      </c>
      <c r="K1696" s="21">
        <v>1016426.4</v>
      </c>
      <c r="L1696" s="21">
        <v>205400.68</v>
      </c>
      <c r="M1696" s="19" t="s">
        <v>17</v>
      </c>
      <c r="N1696" s="22">
        <v>4.2</v>
      </c>
    </row>
    <row r="1697" spans="1:14" x14ac:dyDescent="0.25">
      <c r="A1697" s="23">
        <v>1696</v>
      </c>
      <c r="B1697" s="24">
        <v>42978</v>
      </c>
      <c r="C1697" s="24">
        <v>43341</v>
      </c>
      <c r="D1697" s="24" t="str">
        <f>IF(Operaciones!$C1697-Operaciones!$B1697&gt;=150,"Demorado","En Tiempo")</f>
        <v>Demorado</v>
      </c>
      <c r="E1697" s="25" t="s">
        <v>21</v>
      </c>
      <c r="F1697" s="25" t="s">
        <v>24</v>
      </c>
      <c r="G1697" s="26">
        <v>154</v>
      </c>
      <c r="H1697" s="25" t="s">
        <v>12</v>
      </c>
      <c r="I1697" s="27">
        <v>58034.28</v>
      </c>
      <c r="J1697" s="27">
        <v>1510467</v>
      </c>
      <c r="K1697" s="27">
        <v>1208373.6000000001</v>
      </c>
      <c r="L1697" s="27">
        <v>244059.11999999991</v>
      </c>
      <c r="M1697" s="25" t="s">
        <v>14</v>
      </c>
      <c r="N1697" s="28">
        <v>4.8</v>
      </c>
    </row>
    <row r="1698" spans="1:14" x14ac:dyDescent="0.25">
      <c r="A1698" s="17">
        <v>1697</v>
      </c>
      <c r="B1698" s="18">
        <v>42979</v>
      </c>
      <c r="C1698" s="18">
        <v>43284</v>
      </c>
      <c r="D1698" s="18" t="str">
        <f>IF(Operaciones!$C1698-Operaciones!$B1698&gt;=150,"Demorado","En Tiempo")</f>
        <v>Demorado</v>
      </c>
      <c r="E1698" s="19" t="s">
        <v>20</v>
      </c>
      <c r="F1698" s="19" t="s">
        <v>26</v>
      </c>
      <c r="G1698" s="20">
        <v>110</v>
      </c>
      <c r="H1698" s="19" t="s">
        <v>12</v>
      </c>
      <c r="I1698" s="21">
        <v>45094.48</v>
      </c>
      <c r="J1698" s="21">
        <v>1179897</v>
      </c>
      <c r="K1698" s="21">
        <v>943917.6</v>
      </c>
      <c r="L1698" s="21">
        <v>190884.92</v>
      </c>
      <c r="M1698" s="19" t="s">
        <v>18</v>
      </c>
      <c r="N1698" s="22">
        <v>4.2</v>
      </c>
    </row>
    <row r="1699" spans="1:14" x14ac:dyDescent="0.25">
      <c r="A1699" s="23">
        <v>1698</v>
      </c>
      <c r="B1699" s="24">
        <v>42980</v>
      </c>
      <c r="C1699" s="24">
        <v>43196</v>
      </c>
      <c r="D1699" s="24" t="str">
        <f>IF(Operaciones!$C1699-Operaciones!$B1699&gt;=150,"Demorado","En Tiempo")</f>
        <v>Demorado</v>
      </c>
      <c r="E1699" s="25" t="s">
        <v>20</v>
      </c>
      <c r="F1699" s="25" t="s">
        <v>13</v>
      </c>
      <c r="G1699" s="26">
        <v>209</v>
      </c>
      <c r="H1699" s="25" t="s">
        <v>12</v>
      </c>
      <c r="I1699" s="27">
        <v>52211.72</v>
      </c>
      <c r="J1699" s="27">
        <v>1370078</v>
      </c>
      <c r="K1699" s="27">
        <v>1096062.3999999999</v>
      </c>
      <c r="L1699" s="27">
        <v>221803.88000000009</v>
      </c>
      <c r="M1699" s="25" t="s">
        <v>17</v>
      </c>
      <c r="N1699" s="28">
        <v>3.6</v>
      </c>
    </row>
    <row r="1700" spans="1:14" x14ac:dyDescent="0.25">
      <c r="A1700" s="17">
        <v>1699</v>
      </c>
      <c r="B1700" s="18">
        <v>42981</v>
      </c>
      <c r="C1700" s="18">
        <v>43126</v>
      </c>
      <c r="D1700" s="18" t="str">
        <f>IF(Operaciones!$C1700-Operaciones!$B1700&gt;=150,"Demorado","En Tiempo")</f>
        <v>En Tiempo</v>
      </c>
      <c r="E1700" s="19" t="s">
        <v>23</v>
      </c>
      <c r="F1700" s="19" t="s">
        <v>28</v>
      </c>
      <c r="G1700" s="20">
        <v>198</v>
      </c>
      <c r="H1700" s="19" t="s">
        <v>12</v>
      </c>
      <c r="I1700" s="21">
        <v>61696.2</v>
      </c>
      <c r="J1700" s="21">
        <v>1594915</v>
      </c>
      <c r="K1700" s="21">
        <v>1275932</v>
      </c>
      <c r="L1700" s="21">
        <v>257286.8</v>
      </c>
      <c r="M1700" s="19" t="s">
        <v>17</v>
      </c>
      <c r="N1700" s="22">
        <v>4.5</v>
      </c>
    </row>
    <row r="1701" spans="1:14" x14ac:dyDescent="0.25">
      <c r="A1701" s="23">
        <v>1700</v>
      </c>
      <c r="B1701" s="24">
        <v>42981</v>
      </c>
      <c r="C1701" s="24">
        <v>43177</v>
      </c>
      <c r="D1701" s="24" t="str">
        <f>IF(Operaciones!$C1701-Operaciones!$B1701&gt;=150,"Demorado","En Tiempo")</f>
        <v>Demorado</v>
      </c>
      <c r="E1701" s="25" t="s">
        <v>23</v>
      </c>
      <c r="F1701" s="25" t="s">
        <v>26</v>
      </c>
      <c r="G1701" s="26">
        <v>159</v>
      </c>
      <c r="H1701" s="25" t="s">
        <v>12</v>
      </c>
      <c r="I1701" s="27">
        <v>45038.12</v>
      </c>
      <c r="J1701" s="27">
        <v>1186613</v>
      </c>
      <c r="K1701" s="27">
        <v>949290.4</v>
      </c>
      <c r="L1701" s="27">
        <v>192284.47999999998</v>
      </c>
      <c r="M1701" s="25" t="s">
        <v>16</v>
      </c>
      <c r="N1701" s="28">
        <v>4.9000000000000004</v>
      </c>
    </row>
    <row r="1702" spans="1:14" x14ac:dyDescent="0.25">
      <c r="A1702" s="17">
        <v>1701</v>
      </c>
      <c r="B1702" s="18">
        <v>42981</v>
      </c>
      <c r="C1702" s="18">
        <v>43227</v>
      </c>
      <c r="D1702" s="18" t="str">
        <f>IF(Operaciones!$C1702-Operaciones!$B1702&gt;=150,"Demorado","En Tiempo")</f>
        <v>Demorado</v>
      </c>
      <c r="E1702" s="19" t="s">
        <v>21</v>
      </c>
      <c r="F1702" s="19" t="s">
        <v>24</v>
      </c>
      <c r="G1702" s="20">
        <v>242</v>
      </c>
      <c r="H1702" s="19" t="s">
        <v>12</v>
      </c>
      <c r="I1702" s="21">
        <v>59908.4</v>
      </c>
      <c r="J1702" s="21">
        <v>1553770</v>
      </c>
      <c r="K1702" s="21">
        <v>1243016</v>
      </c>
      <c r="L1702" s="21">
        <v>250845.6</v>
      </c>
      <c r="M1702" s="19" t="s">
        <v>19</v>
      </c>
      <c r="N1702" s="22">
        <v>5</v>
      </c>
    </row>
    <row r="1703" spans="1:14" x14ac:dyDescent="0.25">
      <c r="A1703" s="23">
        <v>1702</v>
      </c>
      <c r="B1703" s="24">
        <v>42982</v>
      </c>
      <c r="C1703" s="24">
        <v>43247</v>
      </c>
      <c r="D1703" s="24" t="str">
        <f>IF(Operaciones!$C1703-Operaciones!$B1703&gt;=150,"Demorado","En Tiempo")</f>
        <v>Demorado</v>
      </c>
      <c r="E1703" s="25" t="s">
        <v>21</v>
      </c>
      <c r="F1703" s="25" t="s">
        <v>27</v>
      </c>
      <c r="G1703" s="26">
        <v>191</v>
      </c>
      <c r="H1703" s="25" t="s">
        <v>12</v>
      </c>
      <c r="I1703" s="27">
        <v>32644.48</v>
      </c>
      <c r="J1703" s="27">
        <v>876797</v>
      </c>
      <c r="K1703" s="27">
        <v>701437.6</v>
      </c>
      <c r="L1703" s="27">
        <v>142714.92000000001</v>
      </c>
      <c r="M1703" s="25" t="s">
        <v>15</v>
      </c>
      <c r="N1703" s="28">
        <v>3.6</v>
      </c>
    </row>
    <row r="1704" spans="1:14" x14ac:dyDescent="0.25">
      <c r="A1704" s="17">
        <v>1703</v>
      </c>
      <c r="B1704" s="18">
        <v>42984</v>
      </c>
      <c r="C1704" s="18">
        <v>43340</v>
      </c>
      <c r="D1704" s="18" t="str">
        <f>IF(Operaciones!$C1704-Operaciones!$B1704&gt;=150,"Demorado","En Tiempo")</f>
        <v>Demorado</v>
      </c>
      <c r="E1704" s="19" t="s">
        <v>20</v>
      </c>
      <c r="F1704" s="19" t="s">
        <v>24</v>
      </c>
      <c r="G1704" s="20">
        <v>283</v>
      </c>
      <c r="H1704" s="19" t="s">
        <v>12</v>
      </c>
      <c r="I1704" s="21">
        <v>85754.8</v>
      </c>
      <c r="J1704" s="21">
        <v>2208005</v>
      </c>
      <c r="K1704" s="21">
        <v>1766404</v>
      </c>
      <c r="L1704" s="21">
        <v>355846.2</v>
      </c>
      <c r="M1704" s="19" t="s">
        <v>14</v>
      </c>
      <c r="N1704" s="22">
        <v>4.9000000000000004</v>
      </c>
    </row>
    <row r="1705" spans="1:14" x14ac:dyDescent="0.25">
      <c r="A1705" s="23">
        <v>1704</v>
      </c>
      <c r="B1705" s="24">
        <v>42984</v>
      </c>
      <c r="C1705" s="24">
        <v>43225</v>
      </c>
      <c r="D1705" s="24" t="str">
        <f>IF(Operaciones!$C1705-Operaciones!$B1705&gt;=150,"Demorado","En Tiempo")</f>
        <v>Demorado</v>
      </c>
      <c r="E1705" s="25" t="s">
        <v>21</v>
      </c>
      <c r="F1705" s="25" t="s">
        <v>24</v>
      </c>
      <c r="G1705" s="26">
        <v>154</v>
      </c>
      <c r="H1705" s="25" t="s">
        <v>12</v>
      </c>
      <c r="I1705" s="27">
        <v>32058.28</v>
      </c>
      <c r="J1705" s="27">
        <v>863542</v>
      </c>
      <c r="K1705" s="27">
        <v>690833.6</v>
      </c>
      <c r="L1705" s="27">
        <v>140650.12000000002</v>
      </c>
      <c r="M1705" s="25" t="s">
        <v>18</v>
      </c>
      <c r="N1705" s="28">
        <v>4.8</v>
      </c>
    </row>
    <row r="1706" spans="1:14" x14ac:dyDescent="0.25">
      <c r="A1706" s="17">
        <v>1705</v>
      </c>
      <c r="B1706" s="18">
        <v>42984</v>
      </c>
      <c r="C1706" s="18">
        <v>43083</v>
      </c>
      <c r="D1706" s="18" t="str">
        <f>IF(Operaciones!$C1706-Operaciones!$B1706&gt;=150,"Demorado","En Tiempo")</f>
        <v>En Tiempo</v>
      </c>
      <c r="E1706" s="19" t="s">
        <v>20</v>
      </c>
      <c r="F1706" s="19" t="s">
        <v>25</v>
      </c>
      <c r="G1706" s="20">
        <v>164</v>
      </c>
      <c r="H1706" s="19" t="s">
        <v>12</v>
      </c>
      <c r="I1706" s="21">
        <v>56024.800000000003</v>
      </c>
      <c r="J1706" s="21">
        <v>1465505</v>
      </c>
      <c r="K1706" s="21">
        <v>1172404</v>
      </c>
      <c r="L1706" s="21">
        <v>237076.2</v>
      </c>
      <c r="M1706" s="19" t="s">
        <v>15</v>
      </c>
      <c r="N1706" s="22">
        <v>4.5</v>
      </c>
    </row>
    <row r="1707" spans="1:14" x14ac:dyDescent="0.25">
      <c r="A1707" s="23">
        <v>1706</v>
      </c>
      <c r="B1707" s="24">
        <v>42984</v>
      </c>
      <c r="C1707" s="24">
        <v>43136</v>
      </c>
      <c r="D1707" s="24" t="str">
        <f>IF(Operaciones!$C1707-Operaciones!$B1707&gt;=150,"Demorado","En Tiempo")</f>
        <v>Demorado</v>
      </c>
      <c r="E1707" s="25" t="s">
        <v>20</v>
      </c>
      <c r="F1707" s="25" t="s">
        <v>27</v>
      </c>
      <c r="G1707" s="26">
        <v>255</v>
      </c>
      <c r="H1707" s="25" t="s">
        <v>12</v>
      </c>
      <c r="I1707" s="27">
        <v>80219.16</v>
      </c>
      <c r="J1707" s="27">
        <v>2062889</v>
      </c>
      <c r="K1707" s="27">
        <v>1650311.2</v>
      </c>
      <c r="L1707" s="27">
        <v>332358.64</v>
      </c>
      <c r="M1707" s="25" t="s">
        <v>14</v>
      </c>
      <c r="N1707" s="28">
        <v>4.0999999999999996</v>
      </c>
    </row>
    <row r="1708" spans="1:14" x14ac:dyDescent="0.25">
      <c r="A1708" s="17">
        <v>1707</v>
      </c>
      <c r="B1708" s="18">
        <v>42985</v>
      </c>
      <c r="C1708" s="18">
        <v>43347</v>
      </c>
      <c r="D1708" s="18" t="str">
        <f>IF(Operaciones!$C1708-Operaciones!$B1708&gt;=150,"Demorado","En Tiempo")</f>
        <v>Demorado</v>
      </c>
      <c r="E1708" s="19" t="s">
        <v>20</v>
      </c>
      <c r="F1708" s="19" t="s">
        <v>29</v>
      </c>
      <c r="G1708" s="20">
        <v>95</v>
      </c>
      <c r="H1708" s="19" t="s">
        <v>12</v>
      </c>
      <c r="I1708" s="21">
        <v>36426.639999999999</v>
      </c>
      <c r="J1708" s="21">
        <v>975401</v>
      </c>
      <c r="K1708" s="21">
        <v>780320.8</v>
      </c>
      <c r="L1708" s="21">
        <v>158653.55999999994</v>
      </c>
      <c r="M1708" s="19" t="s">
        <v>15</v>
      </c>
      <c r="N1708" s="22">
        <v>3.7</v>
      </c>
    </row>
    <row r="1709" spans="1:14" x14ac:dyDescent="0.25">
      <c r="A1709" s="23">
        <v>1708</v>
      </c>
      <c r="B1709" s="24">
        <v>42985</v>
      </c>
      <c r="C1709" s="24">
        <v>43234</v>
      </c>
      <c r="D1709" s="24" t="str">
        <f>IF(Operaciones!$C1709-Operaciones!$B1709&gt;=150,"Demorado","En Tiempo")</f>
        <v>Demorado</v>
      </c>
      <c r="E1709" s="25" t="s">
        <v>22</v>
      </c>
      <c r="F1709" s="25" t="s">
        <v>29</v>
      </c>
      <c r="G1709" s="26">
        <v>199</v>
      </c>
      <c r="H1709" s="25" t="s">
        <v>12</v>
      </c>
      <c r="I1709" s="27">
        <v>69398.2</v>
      </c>
      <c r="J1709" s="27">
        <v>1798665</v>
      </c>
      <c r="K1709" s="27">
        <v>1438932</v>
      </c>
      <c r="L1709" s="27">
        <v>290334.8</v>
      </c>
      <c r="M1709" s="25" t="s">
        <v>17</v>
      </c>
      <c r="N1709" s="28">
        <v>3.9</v>
      </c>
    </row>
    <row r="1710" spans="1:14" x14ac:dyDescent="0.25">
      <c r="A1710" s="17">
        <v>1709</v>
      </c>
      <c r="B1710" s="18">
        <v>42985</v>
      </c>
      <c r="C1710" s="18">
        <v>43130</v>
      </c>
      <c r="D1710" s="18" t="str">
        <f>IF(Operaciones!$C1710-Operaciones!$B1710&gt;=150,"Demorado","En Tiempo")</f>
        <v>En Tiempo</v>
      </c>
      <c r="E1710" s="19" t="s">
        <v>23</v>
      </c>
      <c r="F1710" s="19" t="s">
        <v>25</v>
      </c>
      <c r="G1710" s="20">
        <v>168</v>
      </c>
      <c r="H1710" s="19" t="s">
        <v>12</v>
      </c>
      <c r="I1710" s="21">
        <v>32981.32</v>
      </c>
      <c r="J1710" s="21">
        <v>879168</v>
      </c>
      <c r="K1710" s="21">
        <v>703334.40000000002</v>
      </c>
      <c r="L1710" s="21">
        <v>142852.27999999997</v>
      </c>
      <c r="M1710" s="19" t="s">
        <v>16</v>
      </c>
      <c r="N1710" s="22">
        <v>4.5999999999999996</v>
      </c>
    </row>
    <row r="1711" spans="1:14" x14ac:dyDescent="0.25">
      <c r="A1711" s="23">
        <v>1710</v>
      </c>
      <c r="B1711" s="24">
        <v>42985</v>
      </c>
      <c r="C1711" s="24">
        <v>43326</v>
      </c>
      <c r="D1711" s="24" t="str">
        <f>IF(Operaciones!$C1711-Operaciones!$B1711&gt;=150,"Demorado","En Tiempo")</f>
        <v>Demorado</v>
      </c>
      <c r="E1711" s="25" t="s">
        <v>20</v>
      </c>
      <c r="F1711" s="25" t="s">
        <v>26</v>
      </c>
      <c r="G1711" s="26">
        <v>267</v>
      </c>
      <c r="H1711" s="25" t="s">
        <v>12</v>
      </c>
      <c r="I1711" s="27">
        <v>82313</v>
      </c>
      <c r="J1711" s="27">
        <v>2110485</v>
      </c>
      <c r="K1711" s="27">
        <v>1688388</v>
      </c>
      <c r="L1711" s="27">
        <v>339784</v>
      </c>
      <c r="M1711" s="25" t="s">
        <v>16</v>
      </c>
      <c r="N1711" s="28">
        <v>4.5</v>
      </c>
    </row>
    <row r="1712" spans="1:14" x14ac:dyDescent="0.25">
      <c r="A1712" s="17">
        <v>1711</v>
      </c>
      <c r="B1712" s="18">
        <v>42986</v>
      </c>
      <c r="C1712" s="18">
        <v>43117</v>
      </c>
      <c r="D1712" s="18" t="str">
        <f>IF(Operaciones!$C1712-Operaciones!$B1712&gt;=150,"Demorado","En Tiempo")</f>
        <v>En Tiempo</v>
      </c>
      <c r="E1712" s="19" t="s">
        <v>20</v>
      </c>
      <c r="F1712" s="19" t="s">
        <v>27</v>
      </c>
      <c r="G1712" s="20">
        <v>292</v>
      </c>
      <c r="H1712" s="19" t="s">
        <v>12</v>
      </c>
      <c r="I1712" s="21">
        <v>56211.44</v>
      </c>
      <c r="J1712" s="21">
        <v>1460921</v>
      </c>
      <c r="K1712" s="21">
        <v>1168736.8</v>
      </c>
      <c r="L1712" s="21">
        <v>235972.75999999995</v>
      </c>
      <c r="M1712" s="19" t="s">
        <v>14</v>
      </c>
      <c r="N1712" s="22">
        <v>5</v>
      </c>
    </row>
    <row r="1713" spans="1:14" x14ac:dyDescent="0.25">
      <c r="A1713" s="23">
        <v>1712</v>
      </c>
      <c r="B1713" s="24">
        <v>42986</v>
      </c>
      <c r="C1713" s="24">
        <v>43292</v>
      </c>
      <c r="D1713" s="24" t="str">
        <f>IF(Operaciones!$C1713-Operaciones!$B1713&gt;=150,"Demorado","En Tiempo")</f>
        <v>Demorado</v>
      </c>
      <c r="E1713" s="25" t="s">
        <v>23</v>
      </c>
      <c r="F1713" s="25" t="s">
        <v>24</v>
      </c>
      <c r="G1713" s="26">
        <v>109</v>
      </c>
      <c r="H1713" s="25" t="s">
        <v>12</v>
      </c>
      <c r="I1713" s="27">
        <v>35503.199999999997</v>
      </c>
      <c r="J1713" s="27">
        <v>944065</v>
      </c>
      <c r="K1713" s="27">
        <v>755252</v>
      </c>
      <c r="L1713" s="27">
        <v>153309.79999999999</v>
      </c>
      <c r="M1713" s="25" t="s">
        <v>14</v>
      </c>
      <c r="N1713" s="28">
        <v>3.7</v>
      </c>
    </row>
    <row r="1714" spans="1:14" x14ac:dyDescent="0.25">
      <c r="A1714" s="17">
        <v>1713</v>
      </c>
      <c r="B1714" s="18">
        <v>42987</v>
      </c>
      <c r="C1714" s="18">
        <v>43148</v>
      </c>
      <c r="D1714" s="18" t="str">
        <f>IF(Operaciones!$C1714-Operaciones!$B1714&gt;=150,"Demorado","En Tiempo")</f>
        <v>Demorado</v>
      </c>
      <c r="E1714" s="19" t="s">
        <v>23</v>
      </c>
      <c r="F1714" s="19" t="s">
        <v>28</v>
      </c>
      <c r="G1714" s="20">
        <v>197</v>
      </c>
      <c r="H1714" s="19" t="s">
        <v>12</v>
      </c>
      <c r="I1714" s="21">
        <v>52330.36</v>
      </c>
      <c r="J1714" s="21">
        <v>1369919</v>
      </c>
      <c r="K1714" s="21">
        <v>1095935.2</v>
      </c>
      <c r="L1714" s="21">
        <v>221653.44000000006</v>
      </c>
      <c r="M1714" s="19" t="s">
        <v>18</v>
      </c>
      <c r="N1714" s="22">
        <v>4.3</v>
      </c>
    </row>
    <row r="1715" spans="1:14" x14ac:dyDescent="0.25">
      <c r="A1715" s="23">
        <v>1714</v>
      </c>
      <c r="B1715" s="24">
        <v>42987</v>
      </c>
      <c r="C1715" s="24">
        <v>43346</v>
      </c>
      <c r="D1715" s="24" t="str">
        <f>IF(Operaciones!$C1715-Operaciones!$B1715&gt;=150,"Demorado","En Tiempo")</f>
        <v>Demorado</v>
      </c>
      <c r="E1715" s="25" t="s">
        <v>20</v>
      </c>
      <c r="F1715" s="25" t="s">
        <v>25</v>
      </c>
      <c r="G1715" s="26">
        <v>125</v>
      </c>
      <c r="H1715" s="25" t="s">
        <v>11</v>
      </c>
      <c r="I1715" s="27">
        <v>23482.080000000002</v>
      </c>
      <c r="J1715" s="27">
        <v>654137</v>
      </c>
      <c r="K1715" s="27">
        <v>523309.6</v>
      </c>
      <c r="L1715" s="27">
        <v>107345.32000000002</v>
      </c>
      <c r="M1715" s="25" t="s">
        <v>16</v>
      </c>
      <c r="N1715" s="28">
        <v>4.3</v>
      </c>
    </row>
    <row r="1716" spans="1:14" x14ac:dyDescent="0.25">
      <c r="A1716" s="17">
        <v>1715</v>
      </c>
      <c r="B1716" s="18">
        <v>42987</v>
      </c>
      <c r="C1716" s="18">
        <v>43219</v>
      </c>
      <c r="D1716" s="18" t="str">
        <f>IF(Operaciones!$C1716-Operaciones!$B1716&gt;=150,"Demorado","En Tiempo")</f>
        <v>Demorado</v>
      </c>
      <c r="E1716" s="19" t="s">
        <v>21</v>
      </c>
      <c r="F1716" s="19" t="s">
        <v>28</v>
      </c>
      <c r="G1716" s="20">
        <v>93</v>
      </c>
      <c r="H1716" s="19" t="s">
        <v>11</v>
      </c>
      <c r="I1716" s="21">
        <v>19846</v>
      </c>
      <c r="J1716" s="21">
        <v>563285</v>
      </c>
      <c r="K1716" s="21">
        <v>450628</v>
      </c>
      <c r="L1716" s="21">
        <v>92811</v>
      </c>
      <c r="M1716" s="19" t="s">
        <v>16</v>
      </c>
      <c r="N1716" s="22">
        <v>4.7</v>
      </c>
    </row>
    <row r="1717" spans="1:14" x14ac:dyDescent="0.25">
      <c r="A1717" s="23">
        <v>1716</v>
      </c>
      <c r="B1717" s="24">
        <v>42987</v>
      </c>
      <c r="C1717" s="24">
        <v>43148</v>
      </c>
      <c r="D1717" s="24" t="str">
        <f>IF(Operaciones!$C1717-Operaciones!$B1717&gt;=150,"Demorado","En Tiempo")</f>
        <v>Demorado</v>
      </c>
      <c r="E1717" s="25" t="s">
        <v>20</v>
      </c>
      <c r="F1717" s="25" t="s">
        <v>13</v>
      </c>
      <c r="G1717" s="26">
        <v>181</v>
      </c>
      <c r="H1717" s="25" t="s">
        <v>12</v>
      </c>
      <c r="I1717" s="27">
        <v>40034.199999999997</v>
      </c>
      <c r="J1717" s="27">
        <v>1067790</v>
      </c>
      <c r="K1717" s="27">
        <v>854232</v>
      </c>
      <c r="L1717" s="27">
        <v>173523.8</v>
      </c>
      <c r="M1717" s="25" t="s">
        <v>16</v>
      </c>
      <c r="N1717" s="28">
        <v>4.9000000000000004</v>
      </c>
    </row>
    <row r="1718" spans="1:14" x14ac:dyDescent="0.25">
      <c r="A1718" s="17">
        <v>1717</v>
      </c>
      <c r="B1718" s="18">
        <v>42987</v>
      </c>
      <c r="C1718" s="18">
        <v>43251</v>
      </c>
      <c r="D1718" s="18" t="str">
        <f>IF(Operaciones!$C1718-Operaciones!$B1718&gt;=150,"Demorado","En Tiempo")</f>
        <v>Demorado</v>
      </c>
      <c r="E1718" s="19" t="s">
        <v>20</v>
      </c>
      <c r="F1718" s="19" t="s">
        <v>24</v>
      </c>
      <c r="G1718" s="20">
        <v>146</v>
      </c>
      <c r="H1718" s="19" t="s">
        <v>12</v>
      </c>
      <c r="I1718" s="21">
        <v>31989.68</v>
      </c>
      <c r="J1718" s="21">
        <v>861002</v>
      </c>
      <c r="K1718" s="21">
        <v>688801.6</v>
      </c>
      <c r="L1718" s="21">
        <v>140210.72000000003</v>
      </c>
      <c r="M1718" s="19" t="s">
        <v>18</v>
      </c>
      <c r="N1718" s="22">
        <v>3.6</v>
      </c>
    </row>
    <row r="1719" spans="1:14" x14ac:dyDescent="0.25">
      <c r="A1719" s="23">
        <v>1718</v>
      </c>
      <c r="B1719" s="24">
        <v>42987</v>
      </c>
      <c r="C1719" s="24">
        <v>43303</v>
      </c>
      <c r="D1719" s="24" t="str">
        <f>IF(Operaciones!$C1719-Operaciones!$B1719&gt;=150,"Demorado","En Tiempo")</f>
        <v>Demorado</v>
      </c>
      <c r="E1719" s="25" t="s">
        <v>23</v>
      </c>
      <c r="F1719" s="25" t="s">
        <v>13</v>
      </c>
      <c r="G1719" s="26">
        <v>215</v>
      </c>
      <c r="H1719" s="25" t="s">
        <v>12</v>
      </c>
      <c r="I1719" s="27">
        <v>75302.960000000006</v>
      </c>
      <c r="J1719" s="27">
        <v>1947909</v>
      </c>
      <c r="K1719" s="27">
        <v>1558327.2</v>
      </c>
      <c r="L1719" s="27">
        <v>314278.84000000003</v>
      </c>
      <c r="M1719" s="25" t="s">
        <v>14</v>
      </c>
      <c r="N1719" s="28">
        <v>4.2</v>
      </c>
    </row>
    <row r="1720" spans="1:14" x14ac:dyDescent="0.25">
      <c r="A1720" s="17">
        <v>1719</v>
      </c>
      <c r="B1720" s="18">
        <v>42988</v>
      </c>
      <c r="C1720" s="18">
        <v>43167</v>
      </c>
      <c r="D1720" s="18" t="str">
        <f>IF(Operaciones!$C1720-Operaciones!$B1720&gt;=150,"Demorado","En Tiempo")</f>
        <v>Demorado</v>
      </c>
      <c r="E1720" s="19" t="s">
        <v>22</v>
      </c>
      <c r="F1720" s="19" t="s">
        <v>25</v>
      </c>
      <c r="G1720" s="20">
        <v>114</v>
      </c>
      <c r="H1720" s="19" t="s">
        <v>11</v>
      </c>
      <c r="I1720" s="21">
        <v>29224.36</v>
      </c>
      <c r="J1720" s="21">
        <v>784144</v>
      </c>
      <c r="K1720" s="21">
        <v>627315.19999999995</v>
      </c>
      <c r="L1720" s="21">
        <v>127604.44000000005</v>
      </c>
      <c r="M1720" s="19" t="s">
        <v>15</v>
      </c>
      <c r="N1720" s="22">
        <v>3.8</v>
      </c>
    </row>
    <row r="1721" spans="1:14" x14ac:dyDescent="0.25">
      <c r="A1721" s="23">
        <v>1720</v>
      </c>
      <c r="B1721" s="24">
        <v>42988</v>
      </c>
      <c r="C1721" s="24">
        <v>43098</v>
      </c>
      <c r="D1721" s="24" t="str">
        <f>IF(Operaciones!$C1721-Operaciones!$B1721&gt;=150,"Demorado","En Tiempo")</f>
        <v>En Tiempo</v>
      </c>
      <c r="E1721" s="25" t="s">
        <v>21</v>
      </c>
      <c r="F1721" s="25" t="s">
        <v>29</v>
      </c>
      <c r="G1721" s="26">
        <v>247</v>
      </c>
      <c r="H1721" s="25" t="s">
        <v>12</v>
      </c>
      <c r="I1721" s="27">
        <v>65668.039999999994</v>
      </c>
      <c r="J1721" s="27">
        <v>1705011</v>
      </c>
      <c r="K1721" s="27">
        <v>1364008.8</v>
      </c>
      <c r="L1721" s="27">
        <v>275334.15999999997</v>
      </c>
      <c r="M1721" s="25" t="s">
        <v>14</v>
      </c>
      <c r="N1721" s="28">
        <v>5</v>
      </c>
    </row>
    <row r="1722" spans="1:14" x14ac:dyDescent="0.25">
      <c r="A1722" s="17">
        <v>1721</v>
      </c>
      <c r="B1722" s="18">
        <v>42988</v>
      </c>
      <c r="C1722" s="18">
        <v>43345</v>
      </c>
      <c r="D1722" s="18" t="str">
        <f>IF(Operaciones!$C1722-Operaciones!$B1722&gt;=150,"Demorado","En Tiempo")</f>
        <v>Demorado</v>
      </c>
      <c r="E1722" s="19" t="s">
        <v>20</v>
      </c>
      <c r="F1722" s="19" t="s">
        <v>24</v>
      </c>
      <c r="G1722" s="20">
        <v>167</v>
      </c>
      <c r="H1722" s="19" t="s">
        <v>12</v>
      </c>
      <c r="I1722" s="21">
        <v>38953</v>
      </c>
      <c r="J1722" s="21">
        <v>1031235</v>
      </c>
      <c r="K1722" s="21">
        <v>824988</v>
      </c>
      <c r="L1722" s="21">
        <v>167294</v>
      </c>
      <c r="M1722" s="19" t="s">
        <v>16</v>
      </c>
      <c r="N1722" s="22">
        <v>4</v>
      </c>
    </row>
    <row r="1723" spans="1:14" x14ac:dyDescent="0.25">
      <c r="A1723" s="23">
        <v>1722</v>
      </c>
      <c r="B1723" s="24">
        <v>42988</v>
      </c>
      <c r="C1723" s="24">
        <v>43217</v>
      </c>
      <c r="D1723" s="24" t="str">
        <f>IF(Operaciones!$C1723-Operaciones!$B1723&gt;=150,"Demorado","En Tiempo")</f>
        <v>Demorado</v>
      </c>
      <c r="E1723" s="25" t="s">
        <v>23</v>
      </c>
      <c r="F1723" s="25" t="s">
        <v>29</v>
      </c>
      <c r="G1723" s="26">
        <v>244</v>
      </c>
      <c r="H1723" s="25" t="s">
        <v>12</v>
      </c>
      <c r="I1723" s="27">
        <v>97985</v>
      </c>
      <c r="J1723" s="27">
        <v>2514485</v>
      </c>
      <c r="K1723" s="27">
        <v>2011588</v>
      </c>
      <c r="L1723" s="27">
        <v>404912</v>
      </c>
      <c r="M1723" s="25" t="s">
        <v>14</v>
      </c>
      <c r="N1723" s="28">
        <v>4.9000000000000004</v>
      </c>
    </row>
    <row r="1724" spans="1:14" x14ac:dyDescent="0.25">
      <c r="A1724" s="17">
        <v>1723</v>
      </c>
      <c r="B1724" s="18">
        <v>42988</v>
      </c>
      <c r="C1724" s="18">
        <v>43318</v>
      </c>
      <c r="D1724" s="18" t="str">
        <f>IF(Operaciones!$C1724-Operaciones!$B1724&gt;=150,"Demorado","En Tiempo")</f>
        <v>Demorado</v>
      </c>
      <c r="E1724" s="19" t="s">
        <v>22</v>
      </c>
      <c r="F1724" s="19" t="s">
        <v>13</v>
      </c>
      <c r="G1724" s="20">
        <v>135</v>
      </c>
      <c r="H1724" s="19" t="s">
        <v>12</v>
      </c>
      <c r="I1724" s="21">
        <v>47393.48</v>
      </c>
      <c r="J1724" s="21">
        <v>1237947</v>
      </c>
      <c r="K1724" s="21">
        <v>990357.6</v>
      </c>
      <c r="L1724" s="21">
        <v>200195.92</v>
      </c>
      <c r="M1724" s="19" t="s">
        <v>17</v>
      </c>
      <c r="N1724" s="22">
        <v>4.5999999999999996</v>
      </c>
    </row>
    <row r="1725" spans="1:14" x14ac:dyDescent="0.25">
      <c r="A1725" s="23">
        <v>1724</v>
      </c>
      <c r="B1725" s="24">
        <v>42988</v>
      </c>
      <c r="C1725" s="24">
        <v>43161</v>
      </c>
      <c r="D1725" s="24" t="str">
        <f>IF(Operaciones!$C1725-Operaciones!$B1725&gt;=150,"Demorado","En Tiempo")</f>
        <v>Demorado</v>
      </c>
      <c r="E1725" s="25" t="s">
        <v>20</v>
      </c>
      <c r="F1725" s="25" t="s">
        <v>28</v>
      </c>
      <c r="G1725" s="26">
        <v>267</v>
      </c>
      <c r="H1725" s="25" t="s">
        <v>12</v>
      </c>
      <c r="I1725" s="27">
        <v>71178.8</v>
      </c>
      <c r="J1725" s="27">
        <v>1834955</v>
      </c>
      <c r="K1725" s="27">
        <v>1467964</v>
      </c>
      <c r="L1725" s="27">
        <v>295812.2</v>
      </c>
      <c r="M1725" s="25" t="s">
        <v>16</v>
      </c>
      <c r="N1725" s="28">
        <v>3.7</v>
      </c>
    </row>
    <row r="1726" spans="1:14" x14ac:dyDescent="0.25">
      <c r="A1726" s="17">
        <v>1725</v>
      </c>
      <c r="B1726" s="18">
        <v>42989</v>
      </c>
      <c r="C1726" s="18">
        <v>43237</v>
      </c>
      <c r="D1726" s="18" t="str">
        <f>IF(Operaciones!$C1726-Operaciones!$B1726&gt;=150,"Demorado","En Tiempo")</f>
        <v>Demorado</v>
      </c>
      <c r="E1726" s="19" t="s">
        <v>21</v>
      </c>
      <c r="F1726" s="19" t="s">
        <v>29</v>
      </c>
      <c r="G1726" s="20">
        <v>140</v>
      </c>
      <c r="H1726" s="19" t="s">
        <v>12</v>
      </c>
      <c r="I1726" s="21">
        <v>37046.199999999997</v>
      </c>
      <c r="J1726" s="21">
        <v>980290</v>
      </c>
      <c r="K1726" s="21">
        <v>784232</v>
      </c>
      <c r="L1726" s="21">
        <v>159011.79999999999</v>
      </c>
      <c r="M1726" s="19" t="s">
        <v>19</v>
      </c>
      <c r="N1726" s="22">
        <v>4.0999999999999996</v>
      </c>
    </row>
    <row r="1727" spans="1:14" x14ac:dyDescent="0.25">
      <c r="A1727" s="23">
        <v>1726</v>
      </c>
      <c r="B1727" s="24">
        <v>42989</v>
      </c>
      <c r="C1727" s="24">
        <v>43083</v>
      </c>
      <c r="D1727" s="24" t="str">
        <f>IF(Operaciones!$C1727-Operaciones!$B1727&gt;=150,"Demorado","En Tiempo")</f>
        <v>En Tiempo</v>
      </c>
      <c r="E1727" s="25" t="s">
        <v>23</v>
      </c>
      <c r="F1727" s="25" t="s">
        <v>25</v>
      </c>
      <c r="G1727" s="26">
        <v>189</v>
      </c>
      <c r="H1727" s="25" t="s">
        <v>12</v>
      </c>
      <c r="I1727" s="27">
        <v>76292.320000000007</v>
      </c>
      <c r="J1727" s="27">
        <v>1968143</v>
      </c>
      <c r="K1727" s="27">
        <v>1574514.4</v>
      </c>
      <c r="L1727" s="27">
        <v>317336.28000000009</v>
      </c>
      <c r="M1727" s="25" t="s">
        <v>17</v>
      </c>
      <c r="N1727" s="28">
        <v>4.5</v>
      </c>
    </row>
    <row r="1728" spans="1:14" x14ac:dyDescent="0.25">
      <c r="A1728" s="17">
        <v>1727</v>
      </c>
      <c r="B1728" s="18">
        <v>42989</v>
      </c>
      <c r="C1728" s="18">
        <v>43107</v>
      </c>
      <c r="D1728" s="18" t="str">
        <f>IF(Operaciones!$C1728-Operaciones!$B1728&gt;=150,"Demorado","En Tiempo")</f>
        <v>En Tiempo</v>
      </c>
      <c r="E1728" s="19" t="s">
        <v>20</v>
      </c>
      <c r="F1728" s="19" t="s">
        <v>29</v>
      </c>
      <c r="G1728" s="20">
        <v>266</v>
      </c>
      <c r="H1728" s="19" t="s">
        <v>12</v>
      </c>
      <c r="I1728" s="21">
        <v>80486.559999999998</v>
      </c>
      <c r="J1728" s="21">
        <v>2064649</v>
      </c>
      <c r="K1728" s="21">
        <v>1651719.2</v>
      </c>
      <c r="L1728" s="21">
        <v>332443.24000000005</v>
      </c>
      <c r="M1728" s="19" t="s">
        <v>18</v>
      </c>
      <c r="N1728" s="22">
        <v>3.6</v>
      </c>
    </row>
    <row r="1729" spans="1:14" x14ac:dyDescent="0.25">
      <c r="A1729" s="23">
        <v>1728</v>
      </c>
      <c r="B1729" s="24">
        <v>42989</v>
      </c>
      <c r="C1729" s="24">
        <v>43254</v>
      </c>
      <c r="D1729" s="24" t="str">
        <f>IF(Operaciones!$C1729-Operaciones!$B1729&gt;=150,"Demorado","En Tiempo")</f>
        <v>Demorado</v>
      </c>
      <c r="E1729" s="25" t="s">
        <v>20</v>
      </c>
      <c r="F1729" s="25" t="s">
        <v>27</v>
      </c>
      <c r="G1729" s="26">
        <v>233</v>
      </c>
      <c r="H1729" s="25" t="s">
        <v>12</v>
      </c>
      <c r="I1729" s="27">
        <v>63518.8</v>
      </c>
      <c r="J1729" s="27">
        <v>1639205</v>
      </c>
      <c r="K1729" s="27">
        <v>1311364</v>
      </c>
      <c r="L1729" s="27">
        <v>264322.2</v>
      </c>
      <c r="M1729" s="25" t="s">
        <v>16</v>
      </c>
      <c r="N1729" s="28">
        <v>3.8</v>
      </c>
    </row>
    <row r="1730" spans="1:14" x14ac:dyDescent="0.25">
      <c r="A1730" s="17">
        <v>1729</v>
      </c>
      <c r="B1730" s="18">
        <v>42989</v>
      </c>
      <c r="C1730" s="18">
        <v>43239</v>
      </c>
      <c r="D1730" s="18" t="str">
        <f>IF(Operaciones!$C1730-Operaciones!$B1730&gt;=150,"Demorado","En Tiempo")</f>
        <v>Demorado</v>
      </c>
      <c r="E1730" s="19" t="s">
        <v>23</v>
      </c>
      <c r="F1730" s="19" t="s">
        <v>29</v>
      </c>
      <c r="G1730" s="20">
        <v>180</v>
      </c>
      <c r="H1730" s="19" t="s">
        <v>12</v>
      </c>
      <c r="I1730" s="21">
        <v>48513.599999999999</v>
      </c>
      <c r="J1730" s="21">
        <v>1267475</v>
      </c>
      <c r="K1730" s="21">
        <v>1013980</v>
      </c>
      <c r="L1730" s="21">
        <v>204981.4</v>
      </c>
      <c r="M1730" s="19" t="s">
        <v>17</v>
      </c>
      <c r="N1730" s="22">
        <v>4.3</v>
      </c>
    </row>
    <row r="1731" spans="1:14" x14ac:dyDescent="0.25">
      <c r="A1731" s="23">
        <v>1730</v>
      </c>
      <c r="B1731" s="24">
        <v>42990</v>
      </c>
      <c r="C1731" s="24">
        <v>43087</v>
      </c>
      <c r="D1731" s="24" t="str">
        <f>IF(Operaciones!$C1731-Operaciones!$B1731&gt;=150,"Demorado","En Tiempo")</f>
        <v>En Tiempo</v>
      </c>
      <c r="E1731" s="25" t="s">
        <v>20</v>
      </c>
      <c r="F1731" s="25" t="s">
        <v>28</v>
      </c>
      <c r="G1731" s="26">
        <v>191</v>
      </c>
      <c r="H1731" s="25" t="s">
        <v>12</v>
      </c>
      <c r="I1731" s="27">
        <v>58736.56</v>
      </c>
      <c r="J1731" s="27">
        <v>1526599</v>
      </c>
      <c r="K1731" s="27">
        <v>1221279.2</v>
      </c>
      <c r="L1731" s="27">
        <v>246583.24000000005</v>
      </c>
      <c r="M1731" s="25" t="s">
        <v>19</v>
      </c>
      <c r="N1731" s="28">
        <v>3.6</v>
      </c>
    </row>
    <row r="1732" spans="1:14" x14ac:dyDescent="0.25">
      <c r="A1732" s="17">
        <v>1731</v>
      </c>
      <c r="B1732" s="18">
        <v>42990</v>
      </c>
      <c r="C1732" s="18">
        <v>43210</v>
      </c>
      <c r="D1732" s="18" t="str">
        <f>IF(Operaciones!$C1732-Operaciones!$B1732&gt;=150,"Demorado","En Tiempo")</f>
        <v>Demorado</v>
      </c>
      <c r="E1732" s="19" t="s">
        <v>21</v>
      </c>
      <c r="F1732" s="19" t="s">
        <v>27</v>
      </c>
      <c r="G1732" s="20">
        <v>216</v>
      </c>
      <c r="H1732" s="19" t="s">
        <v>12</v>
      </c>
      <c r="I1732" s="21">
        <v>84738.880000000005</v>
      </c>
      <c r="J1732" s="21">
        <v>2180407</v>
      </c>
      <c r="K1732" s="21">
        <v>1744325.6</v>
      </c>
      <c r="L1732" s="21">
        <v>351342.5199999999</v>
      </c>
      <c r="M1732" s="19" t="s">
        <v>17</v>
      </c>
      <c r="N1732" s="22">
        <v>4.3</v>
      </c>
    </row>
    <row r="1733" spans="1:14" x14ac:dyDescent="0.25">
      <c r="A1733" s="23">
        <v>1732</v>
      </c>
      <c r="B1733" s="24">
        <v>42990</v>
      </c>
      <c r="C1733" s="24">
        <v>43300</v>
      </c>
      <c r="D1733" s="24" t="str">
        <f>IF(Operaciones!$C1733-Operaciones!$B1733&gt;=150,"Demorado","En Tiempo")</f>
        <v>Demorado</v>
      </c>
      <c r="E1733" s="25" t="s">
        <v>21</v>
      </c>
      <c r="F1733" s="25" t="s">
        <v>28</v>
      </c>
      <c r="G1733" s="26">
        <v>62</v>
      </c>
      <c r="H1733" s="25" t="s">
        <v>11</v>
      </c>
      <c r="I1733" s="27">
        <v>15997.64</v>
      </c>
      <c r="J1733" s="27">
        <v>452351</v>
      </c>
      <c r="K1733" s="27">
        <v>361880.8</v>
      </c>
      <c r="L1733" s="27">
        <v>74472.560000000012</v>
      </c>
      <c r="M1733" s="25" t="s">
        <v>18</v>
      </c>
      <c r="N1733" s="28">
        <v>4.5</v>
      </c>
    </row>
    <row r="1734" spans="1:14" x14ac:dyDescent="0.25">
      <c r="A1734" s="17">
        <v>1733</v>
      </c>
      <c r="B1734" s="18">
        <v>42991</v>
      </c>
      <c r="C1734" s="18">
        <v>43139</v>
      </c>
      <c r="D1734" s="18" t="str">
        <f>IF(Operaciones!$C1734-Operaciones!$B1734&gt;=150,"Demorado","En Tiempo")</f>
        <v>En Tiempo</v>
      </c>
      <c r="E1734" s="19" t="s">
        <v>23</v>
      </c>
      <c r="F1734" s="19" t="s">
        <v>25</v>
      </c>
      <c r="G1734" s="20">
        <v>137</v>
      </c>
      <c r="H1734" s="19" t="s">
        <v>12</v>
      </c>
      <c r="I1734" s="21">
        <v>33471.199999999997</v>
      </c>
      <c r="J1734" s="21">
        <v>900565</v>
      </c>
      <c r="K1734" s="21">
        <v>720452</v>
      </c>
      <c r="L1734" s="21">
        <v>146641.79999999999</v>
      </c>
      <c r="M1734" s="19" t="s">
        <v>14</v>
      </c>
      <c r="N1734" s="22">
        <v>3.7</v>
      </c>
    </row>
    <row r="1735" spans="1:14" x14ac:dyDescent="0.25">
      <c r="A1735" s="23">
        <v>1734</v>
      </c>
      <c r="B1735" s="24">
        <v>42991</v>
      </c>
      <c r="C1735" s="24">
        <v>43304</v>
      </c>
      <c r="D1735" s="24" t="str">
        <f>IF(Operaciones!$C1735-Operaciones!$B1735&gt;=150,"Demorado","En Tiempo")</f>
        <v>Demorado</v>
      </c>
      <c r="E1735" s="25" t="s">
        <v>23</v>
      </c>
      <c r="F1735" s="25" t="s">
        <v>25</v>
      </c>
      <c r="G1735" s="26">
        <v>220</v>
      </c>
      <c r="H1735" s="25" t="s">
        <v>12</v>
      </c>
      <c r="I1735" s="27">
        <v>37808.239999999998</v>
      </c>
      <c r="J1735" s="27">
        <v>1011441</v>
      </c>
      <c r="K1735" s="27">
        <v>809152.8</v>
      </c>
      <c r="L1735" s="27">
        <v>164479.95999999996</v>
      </c>
      <c r="M1735" s="25" t="s">
        <v>19</v>
      </c>
      <c r="N1735" s="28">
        <v>4.4000000000000004</v>
      </c>
    </row>
    <row r="1736" spans="1:14" x14ac:dyDescent="0.25">
      <c r="A1736" s="17">
        <v>1735</v>
      </c>
      <c r="B1736" s="18">
        <v>42992</v>
      </c>
      <c r="C1736" s="18">
        <v>43114</v>
      </c>
      <c r="D1736" s="18" t="str">
        <f>IF(Operaciones!$C1736-Operaciones!$B1736&gt;=150,"Demorado","En Tiempo")</f>
        <v>En Tiempo</v>
      </c>
      <c r="E1736" s="19" t="s">
        <v>21</v>
      </c>
      <c r="F1736" s="19" t="s">
        <v>26</v>
      </c>
      <c r="G1736" s="20">
        <v>252</v>
      </c>
      <c r="H1736" s="19" t="s">
        <v>12</v>
      </c>
      <c r="I1736" s="21">
        <v>56529.08</v>
      </c>
      <c r="J1736" s="21">
        <v>1466837</v>
      </c>
      <c r="K1736" s="21">
        <v>1173469.6000000001</v>
      </c>
      <c r="L1736" s="21">
        <v>236838.31999999989</v>
      </c>
      <c r="M1736" s="19" t="s">
        <v>18</v>
      </c>
      <c r="N1736" s="22">
        <v>3.8</v>
      </c>
    </row>
    <row r="1737" spans="1:14" x14ac:dyDescent="0.25">
      <c r="A1737" s="23">
        <v>1736</v>
      </c>
      <c r="B1737" s="24">
        <v>42992</v>
      </c>
      <c r="C1737" s="24">
        <v>43245</v>
      </c>
      <c r="D1737" s="24" t="str">
        <f>IF(Operaciones!$C1737-Operaciones!$B1737&gt;=150,"Demorado","En Tiempo")</f>
        <v>Demorado</v>
      </c>
      <c r="E1737" s="25" t="s">
        <v>20</v>
      </c>
      <c r="F1737" s="25" t="s">
        <v>24</v>
      </c>
      <c r="G1737" s="26">
        <v>173</v>
      </c>
      <c r="H1737" s="25" t="s">
        <v>12</v>
      </c>
      <c r="I1737" s="27">
        <v>40863.24</v>
      </c>
      <c r="J1737" s="27">
        <v>1080341</v>
      </c>
      <c r="K1737" s="27">
        <v>864272.8</v>
      </c>
      <c r="L1737" s="27">
        <v>175204.95999999996</v>
      </c>
      <c r="M1737" s="25" t="s">
        <v>17</v>
      </c>
      <c r="N1737" s="28">
        <v>5</v>
      </c>
    </row>
    <row r="1738" spans="1:14" x14ac:dyDescent="0.25">
      <c r="A1738" s="17">
        <v>1737</v>
      </c>
      <c r="B1738" s="18">
        <v>42992</v>
      </c>
      <c r="C1738" s="18">
        <v>43227</v>
      </c>
      <c r="D1738" s="18" t="str">
        <f>IF(Operaciones!$C1738-Operaciones!$B1738&gt;=150,"Demorado","En Tiempo")</f>
        <v>Demorado</v>
      </c>
      <c r="E1738" s="19" t="s">
        <v>20</v>
      </c>
      <c r="F1738" s="19" t="s">
        <v>29</v>
      </c>
      <c r="G1738" s="20">
        <v>91</v>
      </c>
      <c r="H1738" s="19" t="s">
        <v>11</v>
      </c>
      <c r="I1738" s="21">
        <v>27543.56</v>
      </c>
      <c r="J1738" s="21">
        <v>744399</v>
      </c>
      <c r="K1738" s="21">
        <v>595519.19999999995</v>
      </c>
      <c r="L1738" s="21">
        <v>121336.24000000005</v>
      </c>
      <c r="M1738" s="19" t="s">
        <v>17</v>
      </c>
      <c r="N1738" s="22">
        <v>3.9</v>
      </c>
    </row>
    <row r="1739" spans="1:14" x14ac:dyDescent="0.25">
      <c r="A1739" s="23">
        <v>1738</v>
      </c>
      <c r="B1739" s="24">
        <v>42992</v>
      </c>
      <c r="C1739" s="24">
        <v>43189</v>
      </c>
      <c r="D1739" s="24" t="str">
        <f>IF(Operaciones!$C1739-Operaciones!$B1739&gt;=150,"Demorado","En Tiempo")</f>
        <v>Demorado</v>
      </c>
      <c r="E1739" s="25" t="s">
        <v>23</v>
      </c>
      <c r="F1739" s="25" t="s">
        <v>25</v>
      </c>
      <c r="G1739" s="26">
        <v>147</v>
      </c>
      <c r="H1739" s="25" t="s">
        <v>12</v>
      </c>
      <c r="I1739" s="27">
        <v>36823</v>
      </c>
      <c r="J1739" s="27">
        <v>985085</v>
      </c>
      <c r="K1739" s="27">
        <v>788068</v>
      </c>
      <c r="L1739" s="27">
        <v>160194</v>
      </c>
      <c r="M1739" s="25" t="s">
        <v>17</v>
      </c>
      <c r="N1739" s="28">
        <v>3.6</v>
      </c>
    </row>
    <row r="1740" spans="1:14" x14ac:dyDescent="0.25">
      <c r="A1740" s="17">
        <v>1739</v>
      </c>
      <c r="B1740" s="18">
        <v>42994</v>
      </c>
      <c r="C1740" s="18">
        <v>43206</v>
      </c>
      <c r="D1740" s="18" t="str">
        <f>IF(Operaciones!$C1740-Operaciones!$B1740&gt;=150,"Demorado","En Tiempo")</f>
        <v>Demorado</v>
      </c>
      <c r="E1740" s="19" t="s">
        <v>21</v>
      </c>
      <c r="F1740" s="19" t="s">
        <v>27</v>
      </c>
      <c r="G1740" s="20">
        <v>87</v>
      </c>
      <c r="H1740" s="19" t="s">
        <v>12</v>
      </c>
      <c r="I1740" s="21">
        <v>32545.68</v>
      </c>
      <c r="J1740" s="21">
        <v>874777</v>
      </c>
      <c r="K1740" s="21">
        <v>699821.6</v>
      </c>
      <c r="L1740" s="21">
        <v>142409.72000000003</v>
      </c>
      <c r="M1740" s="19" t="s">
        <v>15</v>
      </c>
      <c r="N1740" s="22">
        <v>4.8</v>
      </c>
    </row>
    <row r="1741" spans="1:14" x14ac:dyDescent="0.25">
      <c r="A1741" s="23">
        <v>1740</v>
      </c>
      <c r="B1741" s="24">
        <v>42994</v>
      </c>
      <c r="C1741" s="24">
        <v>43086</v>
      </c>
      <c r="D1741" s="24" t="str">
        <f>IF(Operaciones!$C1741-Operaciones!$B1741&gt;=150,"Demorado","En Tiempo")</f>
        <v>En Tiempo</v>
      </c>
      <c r="E1741" s="25" t="s">
        <v>20</v>
      </c>
      <c r="F1741" s="25" t="s">
        <v>29</v>
      </c>
      <c r="G1741" s="26">
        <v>141</v>
      </c>
      <c r="H1741" s="25" t="s">
        <v>11</v>
      </c>
      <c r="I1741" s="27">
        <v>23253.200000000001</v>
      </c>
      <c r="J1741" s="27">
        <v>635190</v>
      </c>
      <c r="K1741" s="27">
        <v>508152</v>
      </c>
      <c r="L1741" s="27">
        <v>103784.8</v>
      </c>
      <c r="M1741" s="25" t="s">
        <v>18</v>
      </c>
      <c r="N1741" s="28">
        <v>4</v>
      </c>
    </row>
    <row r="1742" spans="1:14" x14ac:dyDescent="0.25">
      <c r="A1742" s="17">
        <v>1741</v>
      </c>
      <c r="B1742" s="18">
        <v>42994</v>
      </c>
      <c r="C1742" s="18">
        <v>43133</v>
      </c>
      <c r="D1742" s="18" t="str">
        <f>IF(Operaciones!$C1742-Operaciones!$B1742&gt;=150,"Demorado","En Tiempo")</f>
        <v>En Tiempo</v>
      </c>
      <c r="E1742" s="19" t="s">
        <v>21</v>
      </c>
      <c r="F1742" s="19" t="s">
        <v>13</v>
      </c>
      <c r="G1742" s="20">
        <v>73</v>
      </c>
      <c r="H1742" s="19" t="s">
        <v>11</v>
      </c>
      <c r="I1742" s="21">
        <v>16678.919999999998</v>
      </c>
      <c r="J1742" s="21">
        <v>477858</v>
      </c>
      <c r="K1742" s="21">
        <v>382286.4</v>
      </c>
      <c r="L1742" s="21">
        <v>78892.679999999978</v>
      </c>
      <c r="M1742" s="19" t="s">
        <v>14</v>
      </c>
      <c r="N1742" s="22">
        <v>4.4000000000000004</v>
      </c>
    </row>
    <row r="1743" spans="1:14" x14ac:dyDescent="0.25">
      <c r="A1743" s="23">
        <v>1742</v>
      </c>
      <c r="B1743" s="24">
        <v>42995</v>
      </c>
      <c r="C1743" s="24">
        <v>43151</v>
      </c>
      <c r="D1743" s="24" t="str">
        <f>IF(Operaciones!$C1743-Operaciones!$B1743&gt;=150,"Demorado","En Tiempo")</f>
        <v>Demorado</v>
      </c>
      <c r="E1743" s="25" t="s">
        <v>20</v>
      </c>
      <c r="F1743" s="25" t="s">
        <v>24</v>
      </c>
      <c r="G1743" s="26">
        <v>66</v>
      </c>
      <c r="H1743" s="25" t="s">
        <v>11</v>
      </c>
      <c r="I1743" s="27">
        <v>16296.6</v>
      </c>
      <c r="J1743" s="27">
        <v>464675</v>
      </c>
      <c r="K1743" s="27">
        <v>371740</v>
      </c>
      <c r="L1743" s="27">
        <v>76638.399999999994</v>
      </c>
      <c r="M1743" s="25" t="s">
        <v>17</v>
      </c>
      <c r="N1743" s="28">
        <v>4.0999999999999996</v>
      </c>
    </row>
    <row r="1744" spans="1:14" x14ac:dyDescent="0.25">
      <c r="A1744" s="17">
        <v>1743</v>
      </c>
      <c r="B1744" s="18">
        <v>42995</v>
      </c>
      <c r="C1744" s="18">
        <v>43108</v>
      </c>
      <c r="D1744" s="18" t="str">
        <f>IF(Operaciones!$C1744-Operaciones!$B1744&gt;=150,"Demorado","En Tiempo")</f>
        <v>En Tiempo</v>
      </c>
      <c r="E1744" s="19" t="s">
        <v>20</v>
      </c>
      <c r="F1744" s="19" t="s">
        <v>27</v>
      </c>
      <c r="G1744" s="20">
        <v>287</v>
      </c>
      <c r="H1744" s="19" t="s">
        <v>12</v>
      </c>
      <c r="I1744" s="21">
        <v>104311.44</v>
      </c>
      <c r="J1744" s="21">
        <v>2666821</v>
      </c>
      <c r="K1744" s="21">
        <v>2133456.7999999998</v>
      </c>
      <c r="L1744" s="21">
        <v>429052.76000000018</v>
      </c>
      <c r="M1744" s="19" t="s">
        <v>16</v>
      </c>
      <c r="N1744" s="22">
        <v>4.7</v>
      </c>
    </row>
    <row r="1745" spans="1:14" x14ac:dyDescent="0.25">
      <c r="A1745" s="23">
        <v>1744</v>
      </c>
      <c r="B1745" s="24">
        <v>42995</v>
      </c>
      <c r="C1745" s="24">
        <v>43087</v>
      </c>
      <c r="D1745" s="24" t="str">
        <f>IF(Operaciones!$C1745-Operaciones!$B1745&gt;=150,"Demorado","En Tiempo")</f>
        <v>En Tiempo</v>
      </c>
      <c r="E1745" s="25" t="s">
        <v>22</v>
      </c>
      <c r="F1745" s="25" t="s">
        <v>26</v>
      </c>
      <c r="G1745" s="26">
        <v>45</v>
      </c>
      <c r="H1745" s="25" t="s">
        <v>11</v>
      </c>
      <c r="I1745" s="27">
        <v>15893.84</v>
      </c>
      <c r="J1745" s="27">
        <v>462131</v>
      </c>
      <c r="K1745" s="27">
        <v>369704.8</v>
      </c>
      <c r="L1745" s="27">
        <v>76532.360000000015</v>
      </c>
      <c r="M1745" s="25" t="s">
        <v>19</v>
      </c>
      <c r="N1745" s="28">
        <v>4.5</v>
      </c>
    </row>
    <row r="1746" spans="1:14" x14ac:dyDescent="0.25">
      <c r="A1746" s="17">
        <v>1745</v>
      </c>
      <c r="B1746" s="18">
        <v>42995</v>
      </c>
      <c r="C1746" s="18">
        <v>43194</v>
      </c>
      <c r="D1746" s="18" t="str">
        <f>IF(Operaciones!$C1746-Operaciones!$B1746&gt;=150,"Demorado","En Tiempo")</f>
        <v>Demorado</v>
      </c>
      <c r="E1746" s="19" t="s">
        <v>23</v>
      </c>
      <c r="F1746" s="19" t="s">
        <v>25</v>
      </c>
      <c r="G1746" s="20">
        <v>125</v>
      </c>
      <c r="H1746" s="19" t="s">
        <v>11</v>
      </c>
      <c r="I1746" s="21">
        <v>24765.8</v>
      </c>
      <c r="J1746" s="21">
        <v>678005</v>
      </c>
      <c r="K1746" s="21">
        <v>542404</v>
      </c>
      <c r="L1746" s="21">
        <v>110835.2</v>
      </c>
      <c r="M1746" s="19" t="s">
        <v>16</v>
      </c>
      <c r="N1746" s="22">
        <v>5</v>
      </c>
    </row>
    <row r="1747" spans="1:14" x14ac:dyDescent="0.25">
      <c r="A1747" s="23">
        <v>1746</v>
      </c>
      <c r="B1747" s="24">
        <v>42997</v>
      </c>
      <c r="C1747" s="24">
        <v>43320</v>
      </c>
      <c r="D1747" s="24" t="str">
        <f>IF(Operaciones!$C1747-Operaciones!$B1747&gt;=150,"Demorado","En Tiempo")</f>
        <v>Demorado</v>
      </c>
      <c r="E1747" s="25" t="s">
        <v>20</v>
      </c>
      <c r="F1747" s="25" t="s">
        <v>25</v>
      </c>
      <c r="G1747" s="26">
        <v>189</v>
      </c>
      <c r="H1747" s="25" t="s">
        <v>12</v>
      </c>
      <c r="I1747" s="27">
        <v>60412.6</v>
      </c>
      <c r="J1747" s="27">
        <v>1576625</v>
      </c>
      <c r="K1747" s="27">
        <v>1261300</v>
      </c>
      <c r="L1747" s="27">
        <v>254912.4</v>
      </c>
      <c r="M1747" s="25" t="s">
        <v>17</v>
      </c>
      <c r="N1747" s="28">
        <v>4.4000000000000004</v>
      </c>
    </row>
    <row r="1748" spans="1:14" x14ac:dyDescent="0.25">
      <c r="A1748" s="17">
        <v>1747</v>
      </c>
      <c r="B1748" s="18">
        <v>42998</v>
      </c>
      <c r="C1748" s="18">
        <v>43127</v>
      </c>
      <c r="D1748" s="18" t="str">
        <f>IF(Operaciones!$C1748-Operaciones!$B1748&gt;=150,"Demorado","En Tiempo")</f>
        <v>En Tiempo</v>
      </c>
      <c r="E1748" s="19" t="s">
        <v>21</v>
      </c>
      <c r="F1748" s="19" t="s">
        <v>29</v>
      </c>
      <c r="G1748" s="20">
        <v>237</v>
      </c>
      <c r="H1748" s="19" t="s">
        <v>12</v>
      </c>
      <c r="I1748" s="21">
        <v>86677.4</v>
      </c>
      <c r="J1748" s="21">
        <v>2220245</v>
      </c>
      <c r="K1748" s="21">
        <v>1776196</v>
      </c>
      <c r="L1748" s="21">
        <v>357371.6</v>
      </c>
      <c r="M1748" s="19" t="s">
        <v>17</v>
      </c>
      <c r="N1748" s="22">
        <v>3.8</v>
      </c>
    </row>
    <row r="1749" spans="1:14" x14ac:dyDescent="0.25">
      <c r="A1749" s="23">
        <v>1748</v>
      </c>
      <c r="B1749" s="24">
        <v>42999</v>
      </c>
      <c r="C1749" s="24">
        <v>43136</v>
      </c>
      <c r="D1749" s="24" t="str">
        <f>IF(Operaciones!$C1749-Operaciones!$B1749&gt;=150,"Demorado","En Tiempo")</f>
        <v>En Tiempo</v>
      </c>
      <c r="E1749" s="25" t="s">
        <v>21</v>
      </c>
      <c r="F1749" s="25" t="s">
        <v>24</v>
      </c>
      <c r="G1749" s="26">
        <v>107</v>
      </c>
      <c r="H1749" s="25" t="s">
        <v>11</v>
      </c>
      <c r="I1749" s="27">
        <v>25186.04</v>
      </c>
      <c r="J1749" s="27">
        <v>693161</v>
      </c>
      <c r="K1749" s="27">
        <v>554528.80000000005</v>
      </c>
      <c r="L1749" s="27">
        <v>113446.15999999995</v>
      </c>
      <c r="M1749" s="25" t="s">
        <v>16</v>
      </c>
      <c r="N1749" s="28">
        <v>5</v>
      </c>
    </row>
    <row r="1750" spans="1:14" x14ac:dyDescent="0.25">
      <c r="A1750" s="17">
        <v>1749</v>
      </c>
      <c r="B1750" s="18">
        <v>42999</v>
      </c>
      <c r="C1750" s="18">
        <v>43133</v>
      </c>
      <c r="D1750" s="18" t="str">
        <f>IF(Operaciones!$C1750-Operaciones!$B1750&gt;=150,"Demorado","En Tiempo")</f>
        <v>En Tiempo</v>
      </c>
      <c r="E1750" s="19" t="s">
        <v>23</v>
      </c>
      <c r="F1750" s="19" t="s">
        <v>29</v>
      </c>
      <c r="G1750" s="20">
        <v>117</v>
      </c>
      <c r="H1750" s="19" t="s">
        <v>12</v>
      </c>
      <c r="I1750" s="21">
        <v>34256.839999999997</v>
      </c>
      <c r="J1750" s="21">
        <v>910031</v>
      </c>
      <c r="K1750" s="21">
        <v>728024.8</v>
      </c>
      <c r="L1750" s="21">
        <v>147749.35999999996</v>
      </c>
      <c r="M1750" s="19" t="s">
        <v>16</v>
      </c>
      <c r="N1750" s="22">
        <v>4.0999999999999996</v>
      </c>
    </row>
    <row r="1751" spans="1:14" x14ac:dyDescent="0.25">
      <c r="A1751" s="23">
        <v>1750</v>
      </c>
      <c r="B1751" s="24">
        <v>42999</v>
      </c>
      <c r="C1751" s="24">
        <v>43302</v>
      </c>
      <c r="D1751" s="24" t="str">
        <f>IF(Operaciones!$C1751-Operaciones!$B1751&gt;=150,"Demorado","En Tiempo")</f>
        <v>Demorado</v>
      </c>
      <c r="E1751" s="25" t="s">
        <v>23</v>
      </c>
      <c r="F1751" s="25" t="s">
        <v>13</v>
      </c>
      <c r="G1751" s="26">
        <v>112</v>
      </c>
      <c r="H1751" s="25" t="s">
        <v>11</v>
      </c>
      <c r="I1751" s="27">
        <v>18253.36</v>
      </c>
      <c r="J1751" s="27">
        <v>510569</v>
      </c>
      <c r="K1751" s="27">
        <v>408455.2</v>
      </c>
      <c r="L1751" s="27">
        <v>83860.439999999988</v>
      </c>
      <c r="M1751" s="25" t="s">
        <v>19</v>
      </c>
      <c r="N1751" s="28">
        <v>4.9000000000000004</v>
      </c>
    </row>
    <row r="1752" spans="1:14" x14ac:dyDescent="0.25">
      <c r="A1752" s="17">
        <v>1751</v>
      </c>
      <c r="B1752" s="18">
        <v>42999</v>
      </c>
      <c r="C1752" s="18">
        <v>43155</v>
      </c>
      <c r="D1752" s="18" t="str">
        <f>IF(Operaciones!$C1752-Operaciones!$B1752&gt;=150,"Demorado","En Tiempo")</f>
        <v>Demorado</v>
      </c>
      <c r="E1752" s="19" t="s">
        <v>21</v>
      </c>
      <c r="F1752" s="19" t="s">
        <v>27</v>
      </c>
      <c r="G1752" s="20">
        <v>255</v>
      </c>
      <c r="H1752" s="19" t="s">
        <v>12</v>
      </c>
      <c r="I1752" s="21">
        <v>69560.44</v>
      </c>
      <c r="J1752" s="21">
        <v>1795271</v>
      </c>
      <c r="K1752" s="21">
        <v>1436216.8</v>
      </c>
      <c r="L1752" s="21">
        <v>289493.75999999995</v>
      </c>
      <c r="M1752" s="19" t="s">
        <v>17</v>
      </c>
      <c r="N1752" s="22">
        <v>3.9</v>
      </c>
    </row>
    <row r="1753" spans="1:14" x14ac:dyDescent="0.25">
      <c r="A1753" s="23">
        <v>1752</v>
      </c>
      <c r="B1753" s="24">
        <v>42999</v>
      </c>
      <c r="C1753" s="24">
        <v>43356</v>
      </c>
      <c r="D1753" s="24" t="str">
        <f>IF(Operaciones!$C1753-Operaciones!$B1753&gt;=150,"Demorado","En Tiempo")</f>
        <v>Demorado</v>
      </c>
      <c r="E1753" s="25" t="s">
        <v>23</v>
      </c>
      <c r="F1753" s="25" t="s">
        <v>27</v>
      </c>
      <c r="G1753" s="26">
        <v>110</v>
      </c>
      <c r="H1753" s="25" t="s">
        <v>12</v>
      </c>
      <c r="I1753" s="27">
        <v>31164</v>
      </c>
      <c r="J1753" s="27">
        <v>839785</v>
      </c>
      <c r="K1753" s="27">
        <v>671828</v>
      </c>
      <c r="L1753" s="27">
        <v>136793</v>
      </c>
      <c r="M1753" s="25" t="s">
        <v>18</v>
      </c>
      <c r="N1753" s="28">
        <v>4.9000000000000004</v>
      </c>
    </row>
    <row r="1754" spans="1:14" x14ac:dyDescent="0.25">
      <c r="A1754" s="17">
        <v>1753</v>
      </c>
      <c r="B1754" s="18">
        <v>42999</v>
      </c>
      <c r="C1754" s="18">
        <v>43200</v>
      </c>
      <c r="D1754" s="18" t="str">
        <f>IF(Operaciones!$C1754-Operaciones!$B1754&gt;=150,"Demorado","En Tiempo")</f>
        <v>Demorado</v>
      </c>
      <c r="E1754" s="19" t="s">
        <v>23</v>
      </c>
      <c r="F1754" s="19" t="s">
        <v>27</v>
      </c>
      <c r="G1754" s="20">
        <v>178</v>
      </c>
      <c r="H1754" s="19" t="s">
        <v>12</v>
      </c>
      <c r="I1754" s="21">
        <v>44496.2</v>
      </c>
      <c r="J1754" s="21">
        <v>1166465</v>
      </c>
      <c r="K1754" s="21">
        <v>933172</v>
      </c>
      <c r="L1754" s="21">
        <v>188796.79999999999</v>
      </c>
      <c r="M1754" s="19" t="s">
        <v>15</v>
      </c>
      <c r="N1754" s="22">
        <v>4</v>
      </c>
    </row>
    <row r="1755" spans="1:14" x14ac:dyDescent="0.25">
      <c r="A1755" s="23">
        <v>1754</v>
      </c>
      <c r="B1755" s="24">
        <v>42999</v>
      </c>
      <c r="C1755" s="24">
        <v>43182</v>
      </c>
      <c r="D1755" s="24" t="str">
        <f>IF(Operaciones!$C1755-Operaciones!$B1755&gt;=150,"Demorado","En Tiempo")</f>
        <v>Demorado</v>
      </c>
      <c r="E1755" s="25" t="s">
        <v>21</v>
      </c>
      <c r="F1755" s="25" t="s">
        <v>28</v>
      </c>
      <c r="G1755" s="26">
        <v>50</v>
      </c>
      <c r="H1755" s="25" t="s">
        <v>11</v>
      </c>
      <c r="I1755" s="27">
        <v>16557.400000000001</v>
      </c>
      <c r="J1755" s="27">
        <v>469720</v>
      </c>
      <c r="K1755" s="27">
        <v>375776</v>
      </c>
      <c r="L1755" s="27">
        <v>77386.600000000006</v>
      </c>
      <c r="M1755" s="25" t="s">
        <v>14</v>
      </c>
      <c r="N1755" s="28">
        <v>4.0999999999999996</v>
      </c>
    </row>
    <row r="1756" spans="1:14" x14ac:dyDescent="0.25">
      <c r="A1756" s="17">
        <v>1755</v>
      </c>
      <c r="B1756" s="18">
        <v>43000</v>
      </c>
      <c r="C1756" s="18">
        <v>43257</v>
      </c>
      <c r="D1756" s="18" t="str">
        <f>IF(Operaciones!$C1756-Operaciones!$B1756&gt;=150,"Demorado","En Tiempo")</f>
        <v>Demorado</v>
      </c>
      <c r="E1756" s="19" t="s">
        <v>21</v>
      </c>
      <c r="F1756" s="19" t="s">
        <v>29</v>
      </c>
      <c r="G1756" s="20">
        <v>179</v>
      </c>
      <c r="H1756" s="19" t="s">
        <v>12</v>
      </c>
      <c r="I1756" s="21">
        <v>51096.160000000003</v>
      </c>
      <c r="J1756" s="21">
        <v>1341789</v>
      </c>
      <c r="K1756" s="21">
        <v>1073431.2</v>
      </c>
      <c r="L1756" s="21">
        <v>217261.64000000004</v>
      </c>
      <c r="M1756" s="19" t="s">
        <v>19</v>
      </c>
      <c r="N1756" s="22">
        <v>3.7</v>
      </c>
    </row>
    <row r="1757" spans="1:14" x14ac:dyDescent="0.25">
      <c r="A1757" s="23">
        <v>1756</v>
      </c>
      <c r="B1757" s="24">
        <v>43002</v>
      </c>
      <c r="C1757" s="24">
        <v>43143</v>
      </c>
      <c r="D1757" s="24" t="str">
        <f>IF(Operaciones!$C1757-Operaciones!$B1757&gt;=150,"Demorado","En Tiempo")</f>
        <v>En Tiempo</v>
      </c>
      <c r="E1757" s="25" t="s">
        <v>20</v>
      </c>
      <c r="F1757" s="25" t="s">
        <v>29</v>
      </c>
      <c r="G1757" s="26">
        <v>81</v>
      </c>
      <c r="H1757" s="25" t="s">
        <v>11</v>
      </c>
      <c r="I1757" s="27">
        <v>23758</v>
      </c>
      <c r="J1757" s="27">
        <v>649760</v>
      </c>
      <c r="K1757" s="27">
        <v>519808</v>
      </c>
      <c r="L1757" s="27">
        <v>106194</v>
      </c>
      <c r="M1757" s="25" t="s">
        <v>15</v>
      </c>
      <c r="N1757" s="28">
        <v>4.5999999999999996</v>
      </c>
    </row>
    <row r="1758" spans="1:14" x14ac:dyDescent="0.25">
      <c r="A1758" s="17">
        <v>1757</v>
      </c>
      <c r="B1758" s="18">
        <v>43002</v>
      </c>
      <c r="C1758" s="18">
        <v>43304</v>
      </c>
      <c r="D1758" s="18" t="str">
        <f>IF(Operaciones!$C1758-Operaciones!$B1758&gt;=150,"Demorado","En Tiempo")</f>
        <v>Demorado</v>
      </c>
      <c r="E1758" s="19" t="s">
        <v>22</v>
      </c>
      <c r="F1758" s="19" t="s">
        <v>24</v>
      </c>
      <c r="G1758" s="20">
        <v>199</v>
      </c>
      <c r="H1758" s="19" t="s">
        <v>12</v>
      </c>
      <c r="I1758" s="21">
        <v>34433.96</v>
      </c>
      <c r="J1758" s="21">
        <v>914909</v>
      </c>
      <c r="K1758" s="21">
        <v>731927.2</v>
      </c>
      <c r="L1758" s="21">
        <v>148547.84000000005</v>
      </c>
      <c r="M1758" s="19" t="s">
        <v>14</v>
      </c>
      <c r="N1758" s="22">
        <v>4.2</v>
      </c>
    </row>
    <row r="1759" spans="1:14" x14ac:dyDescent="0.25">
      <c r="A1759" s="23">
        <v>1758</v>
      </c>
      <c r="B1759" s="24">
        <v>43002</v>
      </c>
      <c r="C1759" s="24">
        <v>43124</v>
      </c>
      <c r="D1759" s="24" t="str">
        <f>IF(Operaciones!$C1759-Operaciones!$B1759&gt;=150,"Demorado","En Tiempo")</f>
        <v>En Tiempo</v>
      </c>
      <c r="E1759" s="25" t="s">
        <v>20</v>
      </c>
      <c r="F1759" s="25" t="s">
        <v>26</v>
      </c>
      <c r="G1759" s="26">
        <v>40</v>
      </c>
      <c r="H1759" s="25" t="s">
        <v>11</v>
      </c>
      <c r="I1759" s="27">
        <v>15179.04</v>
      </c>
      <c r="J1759" s="27">
        <v>439886</v>
      </c>
      <c r="K1759" s="27">
        <v>351908.8</v>
      </c>
      <c r="L1759" s="27">
        <v>72798.16</v>
      </c>
      <c r="M1759" s="25" t="s">
        <v>18</v>
      </c>
      <c r="N1759" s="28">
        <v>4.5999999999999996</v>
      </c>
    </row>
    <row r="1760" spans="1:14" x14ac:dyDescent="0.25">
      <c r="A1760" s="17">
        <v>1759</v>
      </c>
      <c r="B1760" s="18">
        <v>43003</v>
      </c>
      <c r="C1760" s="18">
        <v>43238</v>
      </c>
      <c r="D1760" s="18" t="str">
        <f>IF(Operaciones!$C1760-Operaciones!$B1760&gt;=150,"Demorado","En Tiempo")</f>
        <v>Demorado</v>
      </c>
      <c r="E1760" s="19" t="s">
        <v>22</v>
      </c>
      <c r="F1760" s="19" t="s">
        <v>29</v>
      </c>
      <c r="G1760" s="20">
        <v>227</v>
      </c>
      <c r="H1760" s="19" t="s">
        <v>12</v>
      </c>
      <c r="I1760" s="21">
        <v>84616.88</v>
      </c>
      <c r="J1760" s="21">
        <v>2169957</v>
      </c>
      <c r="K1760" s="21">
        <v>1735965.6</v>
      </c>
      <c r="L1760" s="21">
        <v>349374.5199999999</v>
      </c>
      <c r="M1760" s="19" t="s">
        <v>14</v>
      </c>
      <c r="N1760" s="22">
        <v>4.3</v>
      </c>
    </row>
    <row r="1761" spans="1:14" x14ac:dyDescent="0.25">
      <c r="A1761" s="23">
        <v>1760</v>
      </c>
      <c r="B1761" s="24">
        <v>43003</v>
      </c>
      <c r="C1761" s="24">
        <v>43121</v>
      </c>
      <c r="D1761" s="24" t="str">
        <f>IF(Operaciones!$C1761-Operaciones!$B1761&gt;=150,"Demorado","En Tiempo")</f>
        <v>En Tiempo</v>
      </c>
      <c r="E1761" s="25" t="s">
        <v>20</v>
      </c>
      <c r="F1761" s="25" t="s">
        <v>28</v>
      </c>
      <c r="G1761" s="26">
        <v>91</v>
      </c>
      <c r="H1761" s="25" t="s">
        <v>11</v>
      </c>
      <c r="I1761" s="27">
        <v>26683.759999999998</v>
      </c>
      <c r="J1761" s="27">
        <v>720329</v>
      </c>
      <c r="K1761" s="27">
        <v>576263.19999999995</v>
      </c>
      <c r="L1761" s="27">
        <v>117382.04000000005</v>
      </c>
      <c r="M1761" s="25" t="s">
        <v>16</v>
      </c>
      <c r="N1761" s="28">
        <v>4.8</v>
      </c>
    </row>
    <row r="1762" spans="1:14" x14ac:dyDescent="0.25">
      <c r="A1762" s="17">
        <v>1761</v>
      </c>
      <c r="B1762" s="18">
        <v>43004</v>
      </c>
      <c r="C1762" s="18">
        <v>43117</v>
      </c>
      <c r="D1762" s="18" t="str">
        <f>IF(Operaciones!$C1762-Operaciones!$B1762&gt;=150,"Demorado","En Tiempo")</f>
        <v>En Tiempo</v>
      </c>
      <c r="E1762" s="19" t="s">
        <v>22</v>
      </c>
      <c r="F1762" s="19" t="s">
        <v>26</v>
      </c>
      <c r="G1762" s="20">
        <v>210</v>
      </c>
      <c r="H1762" s="19" t="s">
        <v>12</v>
      </c>
      <c r="I1762" s="21">
        <v>66610.64</v>
      </c>
      <c r="J1762" s="21">
        <v>1725801</v>
      </c>
      <c r="K1762" s="21">
        <v>1380640.8</v>
      </c>
      <c r="L1762" s="21">
        <v>278549.55999999994</v>
      </c>
      <c r="M1762" s="19" t="s">
        <v>14</v>
      </c>
      <c r="N1762" s="22">
        <v>4.3</v>
      </c>
    </row>
    <row r="1763" spans="1:14" x14ac:dyDescent="0.25">
      <c r="A1763" s="23">
        <v>1762</v>
      </c>
      <c r="B1763" s="24">
        <v>43004</v>
      </c>
      <c r="C1763" s="24">
        <v>43363</v>
      </c>
      <c r="D1763" s="24" t="str">
        <f>IF(Operaciones!$C1763-Operaciones!$B1763&gt;=150,"Demorado","En Tiempo")</f>
        <v>Demorado</v>
      </c>
      <c r="E1763" s="25" t="s">
        <v>22</v>
      </c>
      <c r="F1763" s="25" t="s">
        <v>27</v>
      </c>
      <c r="G1763" s="26">
        <v>186</v>
      </c>
      <c r="H1763" s="25" t="s">
        <v>12</v>
      </c>
      <c r="I1763" s="27">
        <v>59497.279999999999</v>
      </c>
      <c r="J1763" s="27">
        <v>1550542</v>
      </c>
      <c r="K1763" s="27">
        <v>1240433.6000000001</v>
      </c>
      <c r="L1763" s="27">
        <v>250611.11999999991</v>
      </c>
      <c r="M1763" s="25" t="s">
        <v>19</v>
      </c>
      <c r="N1763" s="28">
        <v>4.5</v>
      </c>
    </row>
    <row r="1764" spans="1:14" x14ac:dyDescent="0.25">
      <c r="A1764" s="17">
        <v>1763</v>
      </c>
      <c r="B1764" s="18">
        <v>43005</v>
      </c>
      <c r="C1764" s="18">
        <v>43213</v>
      </c>
      <c r="D1764" s="18" t="str">
        <f>IF(Operaciones!$C1764-Operaciones!$B1764&gt;=150,"Demorado","En Tiempo")</f>
        <v>Demorado</v>
      </c>
      <c r="E1764" s="19" t="s">
        <v>22</v>
      </c>
      <c r="F1764" s="19" t="s">
        <v>28</v>
      </c>
      <c r="G1764" s="20">
        <v>73</v>
      </c>
      <c r="H1764" s="19" t="s">
        <v>11</v>
      </c>
      <c r="I1764" s="21">
        <v>26193.279999999999</v>
      </c>
      <c r="J1764" s="21">
        <v>714617</v>
      </c>
      <c r="K1764" s="21">
        <v>571693.6</v>
      </c>
      <c r="L1764" s="21">
        <v>116730.12000000002</v>
      </c>
      <c r="M1764" s="19" t="s">
        <v>18</v>
      </c>
      <c r="N1764" s="22">
        <v>4.8</v>
      </c>
    </row>
    <row r="1765" spans="1:14" x14ac:dyDescent="0.25">
      <c r="A1765" s="23">
        <v>1764</v>
      </c>
      <c r="B1765" s="24">
        <v>43005</v>
      </c>
      <c r="C1765" s="24">
        <v>43155</v>
      </c>
      <c r="D1765" s="24" t="str">
        <f>IF(Operaciones!$C1765-Operaciones!$B1765&gt;=150,"Demorado","En Tiempo")</f>
        <v>Demorado</v>
      </c>
      <c r="E1765" s="25" t="s">
        <v>23</v>
      </c>
      <c r="F1765" s="25" t="s">
        <v>29</v>
      </c>
      <c r="G1765" s="26">
        <v>184</v>
      </c>
      <c r="H1765" s="25" t="s">
        <v>12</v>
      </c>
      <c r="I1765" s="27">
        <v>35724.559999999998</v>
      </c>
      <c r="J1765" s="27">
        <v>947549</v>
      </c>
      <c r="K1765" s="27">
        <v>758039.2</v>
      </c>
      <c r="L1765" s="27">
        <v>153785.24000000005</v>
      </c>
      <c r="M1765" s="25" t="s">
        <v>18</v>
      </c>
      <c r="N1765" s="28">
        <v>3.9</v>
      </c>
    </row>
    <row r="1766" spans="1:14" x14ac:dyDescent="0.25">
      <c r="A1766" s="17">
        <v>1765</v>
      </c>
      <c r="B1766" s="18">
        <v>43007</v>
      </c>
      <c r="C1766" s="18">
        <v>43370</v>
      </c>
      <c r="D1766" s="18" t="str">
        <f>IF(Operaciones!$C1766-Operaciones!$B1766&gt;=150,"Demorado","En Tiempo")</f>
        <v>Demorado</v>
      </c>
      <c r="E1766" s="19" t="s">
        <v>21</v>
      </c>
      <c r="F1766" s="19" t="s">
        <v>26</v>
      </c>
      <c r="G1766" s="20">
        <v>115</v>
      </c>
      <c r="H1766" s="19" t="s">
        <v>11</v>
      </c>
      <c r="I1766" s="21">
        <v>18444.88</v>
      </c>
      <c r="J1766" s="21">
        <v>527382</v>
      </c>
      <c r="K1766" s="21">
        <v>421905.6</v>
      </c>
      <c r="L1766" s="21">
        <v>87031.520000000019</v>
      </c>
      <c r="M1766" s="19" t="s">
        <v>18</v>
      </c>
      <c r="N1766" s="22">
        <v>4.9000000000000004</v>
      </c>
    </row>
    <row r="1767" spans="1:14" x14ac:dyDescent="0.25">
      <c r="A1767" s="23">
        <v>1766</v>
      </c>
      <c r="B1767" s="24">
        <v>43007</v>
      </c>
      <c r="C1767" s="24">
        <v>43235</v>
      </c>
      <c r="D1767" s="24" t="str">
        <f>IF(Operaciones!$C1767-Operaciones!$B1767&gt;=150,"Demorado","En Tiempo")</f>
        <v>Demorado</v>
      </c>
      <c r="E1767" s="25" t="s">
        <v>22</v>
      </c>
      <c r="F1767" s="25" t="s">
        <v>24</v>
      </c>
      <c r="G1767" s="26">
        <v>227</v>
      </c>
      <c r="H1767" s="25" t="s">
        <v>12</v>
      </c>
      <c r="I1767" s="27">
        <v>91273.96</v>
      </c>
      <c r="J1767" s="27">
        <v>2335859</v>
      </c>
      <c r="K1767" s="27">
        <v>1868687.2</v>
      </c>
      <c r="L1767" s="27">
        <v>375897.84</v>
      </c>
      <c r="M1767" s="25" t="s">
        <v>17</v>
      </c>
      <c r="N1767" s="28">
        <v>3.9</v>
      </c>
    </row>
    <row r="1768" spans="1:14" x14ac:dyDescent="0.25">
      <c r="A1768" s="17">
        <v>1767</v>
      </c>
      <c r="B1768" s="18">
        <v>43007</v>
      </c>
      <c r="C1768" s="18">
        <v>43115</v>
      </c>
      <c r="D1768" s="18" t="str">
        <f>IF(Operaciones!$C1768-Operaciones!$B1768&gt;=150,"Demorado","En Tiempo")</f>
        <v>En Tiempo</v>
      </c>
      <c r="E1768" s="19" t="s">
        <v>21</v>
      </c>
      <c r="F1768" s="19" t="s">
        <v>13</v>
      </c>
      <c r="G1768" s="20">
        <v>77</v>
      </c>
      <c r="H1768" s="19" t="s">
        <v>12</v>
      </c>
      <c r="I1768" s="21">
        <v>29493.599999999999</v>
      </c>
      <c r="J1768" s="21">
        <v>800725</v>
      </c>
      <c r="K1768" s="21">
        <v>640580</v>
      </c>
      <c r="L1768" s="21">
        <v>130651.4</v>
      </c>
      <c r="M1768" s="19" t="s">
        <v>15</v>
      </c>
      <c r="N1768" s="22">
        <v>4.5999999999999996</v>
      </c>
    </row>
    <row r="1769" spans="1:14" x14ac:dyDescent="0.25">
      <c r="A1769" s="23">
        <v>1768</v>
      </c>
      <c r="B1769" s="24">
        <v>43008</v>
      </c>
      <c r="C1769" s="24">
        <v>43327</v>
      </c>
      <c r="D1769" s="24" t="str">
        <f>IF(Operaciones!$C1769-Operaciones!$B1769&gt;=150,"Demorado","En Tiempo")</f>
        <v>Demorado</v>
      </c>
      <c r="E1769" s="25" t="s">
        <v>20</v>
      </c>
      <c r="F1769" s="25" t="s">
        <v>27</v>
      </c>
      <c r="G1769" s="26">
        <v>72</v>
      </c>
      <c r="H1769" s="25" t="s">
        <v>11</v>
      </c>
      <c r="I1769" s="27">
        <v>15473.12</v>
      </c>
      <c r="J1769" s="27">
        <v>445863</v>
      </c>
      <c r="K1769" s="27">
        <v>356690.4</v>
      </c>
      <c r="L1769" s="27">
        <v>73699.479999999981</v>
      </c>
      <c r="M1769" s="25" t="s">
        <v>19</v>
      </c>
      <c r="N1769" s="28">
        <v>4.3</v>
      </c>
    </row>
    <row r="1770" spans="1:14" x14ac:dyDescent="0.25">
      <c r="A1770" s="17">
        <v>1769</v>
      </c>
      <c r="B1770" s="18">
        <v>43009</v>
      </c>
      <c r="C1770" s="18">
        <v>43322</v>
      </c>
      <c r="D1770" s="18" t="str">
        <f>IF(Operaciones!$C1770-Operaciones!$B1770&gt;=150,"Demorado","En Tiempo")</f>
        <v>Demorado</v>
      </c>
      <c r="E1770" s="19" t="s">
        <v>23</v>
      </c>
      <c r="F1770" s="19" t="s">
        <v>27</v>
      </c>
      <c r="G1770" s="20">
        <v>130</v>
      </c>
      <c r="H1770" s="19" t="s">
        <v>11</v>
      </c>
      <c r="I1770" s="21">
        <v>20878.72</v>
      </c>
      <c r="J1770" s="21">
        <v>586153</v>
      </c>
      <c r="K1770" s="21">
        <v>468922.4</v>
      </c>
      <c r="L1770" s="21">
        <v>96351.879999999976</v>
      </c>
      <c r="M1770" s="19" t="s">
        <v>15</v>
      </c>
      <c r="N1770" s="22">
        <v>4.9000000000000004</v>
      </c>
    </row>
    <row r="1771" spans="1:14" x14ac:dyDescent="0.25">
      <c r="A1771" s="23">
        <v>1770</v>
      </c>
      <c r="B1771" s="24">
        <v>43009</v>
      </c>
      <c r="C1771" s="24">
        <v>43121</v>
      </c>
      <c r="D1771" s="24" t="str">
        <f>IF(Operaciones!$C1771-Operaciones!$B1771&gt;=150,"Demorado","En Tiempo")</f>
        <v>En Tiempo</v>
      </c>
      <c r="E1771" s="25" t="s">
        <v>22</v>
      </c>
      <c r="F1771" s="25" t="s">
        <v>27</v>
      </c>
      <c r="G1771" s="26">
        <v>161</v>
      </c>
      <c r="H1771" s="25" t="s">
        <v>12</v>
      </c>
      <c r="I1771" s="27">
        <v>34070.480000000003</v>
      </c>
      <c r="J1771" s="27">
        <v>915197</v>
      </c>
      <c r="K1771" s="27">
        <v>732157.6</v>
      </c>
      <c r="L1771" s="27">
        <v>148968.92000000001</v>
      </c>
      <c r="M1771" s="25" t="s">
        <v>18</v>
      </c>
      <c r="N1771" s="28">
        <v>3.8</v>
      </c>
    </row>
    <row r="1772" spans="1:14" x14ac:dyDescent="0.25">
      <c r="A1772" s="17">
        <v>1771</v>
      </c>
      <c r="B1772" s="18">
        <v>43009</v>
      </c>
      <c r="C1772" s="18">
        <v>43159</v>
      </c>
      <c r="D1772" s="18" t="str">
        <f>IF(Operaciones!$C1772-Operaciones!$B1772&gt;=150,"Demorado","En Tiempo")</f>
        <v>Demorado</v>
      </c>
      <c r="E1772" s="19" t="s">
        <v>21</v>
      </c>
      <c r="F1772" s="19" t="s">
        <v>26</v>
      </c>
      <c r="G1772" s="20">
        <v>279</v>
      </c>
      <c r="H1772" s="19" t="s">
        <v>12</v>
      </c>
      <c r="I1772" s="21">
        <v>70085</v>
      </c>
      <c r="J1772" s="21">
        <v>1816310</v>
      </c>
      <c r="K1772" s="21">
        <v>1453048</v>
      </c>
      <c r="L1772" s="21">
        <v>293177</v>
      </c>
      <c r="M1772" s="19" t="s">
        <v>18</v>
      </c>
      <c r="N1772" s="22">
        <v>4.2</v>
      </c>
    </row>
    <row r="1773" spans="1:14" x14ac:dyDescent="0.25">
      <c r="A1773" s="23">
        <v>1772</v>
      </c>
      <c r="B1773" s="24">
        <v>43009</v>
      </c>
      <c r="C1773" s="24">
        <v>43242</v>
      </c>
      <c r="D1773" s="24" t="str">
        <f>IF(Operaciones!$C1773-Operaciones!$B1773&gt;=150,"Demorado","En Tiempo")</f>
        <v>Demorado</v>
      </c>
      <c r="E1773" s="25" t="s">
        <v>22</v>
      </c>
      <c r="F1773" s="25" t="s">
        <v>29</v>
      </c>
      <c r="G1773" s="26">
        <v>143</v>
      </c>
      <c r="H1773" s="25" t="s">
        <v>11</v>
      </c>
      <c r="I1773" s="27">
        <v>25164.52</v>
      </c>
      <c r="J1773" s="27">
        <v>681173</v>
      </c>
      <c r="K1773" s="27">
        <v>544938.4</v>
      </c>
      <c r="L1773" s="27">
        <v>111070.07999999997</v>
      </c>
      <c r="M1773" s="25" t="s">
        <v>17</v>
      </c>
      <c r="N1773" s="28">
        <v>4</v>
      </c>
    </row>
    <row r="1774" spans="1:14" x14ac:dyDescent="0.25">
      <c r="A1774" s="17">
        <v>1773</v>
      </c>
      <c r="B1774" s="18">
        <v>43009</v>
      </c>
      <c r="C1774" s="18">
        <v>43240</v>
      </c>
      <c r="D1774" s="18" t="str">
        <f>IF(Operaciones!$C1774-Operaciones!$B1774&gt;=150,"Demorado","En Tiempo")</f>
        <v>Demorado</v>
      </c>
      <c r="E1774" s="19" t="s">
        <v>22</v>
      </c>
      <c r="F1774" s="19" t="s">
        <v>27</v>
      </c>
      <c r="G1774" s="20">
        <v>126</v>
      </c>
      <c r="H1774" s="19" t="s">
        <v>12</v>
      </c>
      <c r="I1774" s="21">
        <v>32927.040000000001</v>
      </c>
      <c r="J1774" s="21">
        <v>886961</v>
      </c>
      <c r="K1774" s="21">
        <v>709568.8</v>
      </c>
      <c r="L1774" s="21">
        <v>144465.15999999995</v>
      </c>
      <c r="M1774" s="19" t="s">
        <v>17</v>
      </c>
      <c r="N1774" s="22">
        <v>4.5</v>
      </c>
    </row>
    <row r="1775" spans="1:14" x14ac:dyDescent="0.25">
      <c r="A1775" s="23">
        <v>1774</v>
      </c>
      <c r="B1775" s="24">
        <v>43009</v>
      </c>
      <c r="C1775" s="24">
        <v>43099</v>
      </c>
      <c r="D1775" s="24" t="str">
        <f>IF(Operaciones!$C1775-Operaciones!$B1775&gt;=150,"Demorado","En Tiempo")</f>
        <v>En Tiempo</v>
      </c>
      <c r="E1775" s="25" t="s">
        <v>22</v>
      </c>
      <c r="F1775" s="25" t="s">
        <v>27</v>
      </c>
      <c r="G1775" s="26">
        <v>189</v>
      </c>
      <c r="H1775" s="25" t="s">
        <v>12</v>
      </c>
      <c r="I1775" s="27">
        <v>40710.6</v>
      </c>
      <c r="J1775" s="27">
        <v>1070000</v>
      </c>
      <c r="K1775" s="27">
        <v>856000</v>
      </c>
      <c r="L1775" s="27">
        <v>173289.4</v>
      </c>
      <c r="M1775" s="25" t="s">
        <v>15</v>
      </c>
      <c r="N1775" s="28">
        <v>4.0999999999999996</v>
      </c>
    </row>
    <row r="1776" spans="1:14" x14ac:dyDescent="0.25">
      <c r="A1776" s="17">
        <v>1775</v>
      </c>
      <c r="B1776" s="18">
        <v>43009</v>
      </c>
      <c r="C1776" s="18">
        <v>43328</v>
      </c>
      <c r="D1776" s="18" t="str">
        <f>IF(Operaciones!$C1776-Operaciones!$B1776&gt;=150,"Demorado","En Tiempo")</f>
        <v>Demorado</v>
      </c>
      <c r="E1776" s="19" t="s">
        <v>20</v>
      </c>
      <c r="F1776" s="19" t="s">
        <v>25</v>
      </c>
      <c r="G1776" s="20">
        <v>47</v>
      </c>
      <c r="H1776" s="19" t="s">
        <v>11</v>
      </c>
      <c r="I1776" s="21">
        <v>17206.52</v>
      </c>
      <c r="J1776" s="21">
        <v>482798</v>
      </c>
      <c r="K1776" s="21">
        <v>386238.4</v>
      </c>
      <c r="L1776" s="21">
        <v>79353.079999999973</v>
      </c>
      <c r="M1776" s="19" t="s">
        <v>15</v>
      </c>
      <c r="N1776" s="22">
        <v>4.8</v>
      </c>
    </row>
    <row r="1777" spans="1:14" x14ac:dyDescent="0.25">
      <c r="A1777" s="23">
        <v>1776</v>
      </c>
      <c r="B1777" s="24">
        <v>43009</v>
      </c>
      <c r="C1777" s="24">
        <v>43313</v>
      </c>
      <c r="D1777" s="24" t="str">
        <f>IF(Operaciones!$C1777-Operaciones!$B1777&gt;=150,"Demorado","En Tiempo")</f>
        <v>Demorado</v>
      </c>
      <c r="E1777" s="25" t="s">
        <v>21</v>
      </c>
      <c r="F1777" s="25" t="s">
        <v>27</v>
      </c>
      <c r="G1777" s="26">
        <v>224</v>
      </c>
      <c r="H1777" s="25" t="s">
        <v>12</v>
      </c>
      <c r="I1777" s="27">
        <v>87515.68</v>
      </c>
      <c r="J1777" s="27">
        <v>2251602</v>
      </c>
      <c r="K1777" s="27">
        <v>1801281.6</v>
      </c>
      <c r="L1777" s="27">
        <v>362804.71999999991</v>
      </c>
      <c r="M1777" s="25" t="s">
        <v>17</v>
      </c>
      <c r="N1777" s="28">
        <v>4.4000000000000004</v>
      </c>
    </row>
    <row r="1778" spans="1:14" x14ac:dyDescent="0.25">
      <c r="A1778" s="17">
        <v>1777</v>
      </c>
      <c r="B1778" s="18">
        <v>43010</v>
      </c>
      <c r="C1778" s="18">
        <v>43289</v>
      </c>
      <c r="D1778" s="18" t="str">
        <f>IF(Operaciones!$C1778-Operaciones!$B1778&gt;=150,"Demorado","En Tiempo")</f>
        <v>Demorado</v>
      </c>
      <c r="E1778" s="19" t="s">
        <v>22</v>
      </c>
      <c r="F1778" s="19" t="s">
        <v>25</v>
      </c>
      <c r="G1778" s="20">
        <v>275</v>
      </c>
      <c r="H1778" s="19" t="s">
        <v>12</v>
      </c>
      <c r="I1778" s="21">
        <v>59672.52</v>
      </c>
      <c r="J1778" s="21">
        <v>1549223</v>
      </c>
      <c r="K1778" s="21">
        <v>1239378.3999999999</v>
      </c>
      <c r="L1778" s="21">
        <v>250172.0800000001</v>
      </c>
      <c r="M1778" s="19" t="s">
        <v>19</v>
      </c>
      <c r="N1778" s="22">
        <v>4.7</v>
      </c>
    </row>
    <row r="1779" spans="1:14" x14ac:dyDescent="0.25">
      <c r="A1779" s="23">
        <v>1778</v>
      </c>
      <c r="B1779" s="24">
        <v>43010</v>
      </c>
      <c r="C1779" s="24">
        <v>43234</v>
      </c>
      <c r="D1779" s="24" t="str">
        <f>IF(Operaciones!$C1779-Operaciones!$B1779&gt;=150,"Demorado","En Tiempo")</f>
        <v>Demorado</v>
      </c>
      <c r="E1779" s="25" t="s">
        <v>20</v>
      </c>
      <c r="F1779" s="25" t="s">
        <v>13</v>
      </c>
      <c r="G1779" s="26">
        <v>197</v>
      </c>
      <c r="H1779" s="25" t="s">
        <v>12</v>
      </c>
      <c r="I1779" s="27">
        <v>76576.12</v>
      </c>
      <c r="J1779" s="27">
        <v>1965713</v>
      </c>
      <c r="K1779" s="27">
        <v>1572570.4</v>
      </c>
      <c r="L1779" s="27">
        <v>316566.4800000001</v>
      </c>
      <c r="M1779" s="25" t="s">
        <v>15</v>
      </c>
      <c r="N1779" s="28">
        <v>3.9</v>
      </c>
    </row>
    <row r="1780" spans="1:14" x14ac:dyDescent="0.25">
      <c r="A1780" s="17">
        <v>1779</v>
      </c>
      <c r="B1780" s="18">
        <v>43010</v>
      </c>
      <c r="C1780" s="18">
        <v>43118</v>
      </c>
      <c r="D1780" s="18" t="str">
        <f>IF(Operaciones!$C1780-Operaciones!$B1780&gt;=150,"Demorado","En Tiempo")</f>
        <v>En Tiempo</v>
      </c>
      <c r="E1780" s="19" t="s">
        <v>23</v>
      </c>
      <c r="F1780" s="19" t="s">
        <v>26</v>
      </c>
      <c r="G1780" s="20">
        <v>62</v>
      </c>
      <c r="H1780" s="19" t="s">
        <v>11</v>
      </c>
      <c r="I1780" s="21">
        <v>23577.84</v>
      </c>
      <c r="J1780" s="21">
        <v>649981</v>
      </c>
      <c r="K1780" s="21">
        <v>519984.8</v>
      </c>
      <c r="L1780" s="21">
        <v>106418.36000000002</v>
      </c>
      <c r="M1780" s="19" t="s">
        <v>17</v>
      </c>
      <c r="N1780" s="22">
        <v>4.8</v>
      </c>
    </row>
    <row r="1781" spans="1:14" x14ac:dyDescent="0.25">
      <c r="A1781" s="23">
        <v>1780</v>
      </c>
      <c r="B1781" s="24">
        <v>43010</v>
      </c>
      <c r="C1781" s="24">
        <v>43260</v>
      </c>
      <c r="D1781" s="24" t="str">
        <f>IF(Operaciones!$C1781-Operaciones!$B1781&gt;=150,"Demorado","En Tiempo")</f>
        <v>Demorado</v>
      </c>
      <c r="E1781" s="25" t="s">
        <v>21</v>
      </c>
      <c r="F1781" s="25" t="s">
        <v>28</v>
      </c>
      <c r="G1781" s="26">
        <v>174</v>
      </c>
      <c r="H1781" s="25" t="s">
        <v>12</v>
      </c>
      <c r="I1781" s="27">
        <v>37964.400000000001</v>
      </c>
      <c r="J1781" s="27">
        <v>1016045</v>
      </c>
      <c r="K1781" s="27">
        <v>812836</v>
      </c>
      <c r="L1781" s="27">
        <v>165244.6</v>
      </c>
      <c r="M1781" s="25" t="s">
        <v>18</v>
      </c>
      <c r="N1781" s="28">
        <v>4.2</v>
      </c>
    </row>
    <row r="1782" spans="1:14" x14ac:dyDescent="0.25">
      <c r="A1782" s="17">
        <v>1781</v>
      </c>
      <c r="B1782" s="18">
        <v>43010</v>
      </c>
      <c r="C1782" s="18">
        <v>43308</v>
      </c>
      <c r="D1782" s="18" t="str">
        <f>IF(Operaciones!$C1782-Operaciones!$B1782&gt;=150,"Demorado","En Tiempo")</f>
        <v>Demorado</v>
      </c>
      <c r="E1782" s="19" t="s">
        <v>20</v>
      </c>
      <c r="F1782" s="19" t="s">
        <v>28</v>
      </c>
      <c r="G1782" s="20">
        <v>49</v>
      </c>
      <c r="H1782" s="19" t="s">
        <v>11</v>
      </c>
      <c r="I1782" s="21">
        <v>9540.4</v>
      </c>
      <c r="J1782" s="21">
        <v>300870</v>
      </c>
      <c r="K1782" s="21">
        <v>240696</v>
      </c>
      <c r="L1782" s="21">
        <v>50633.599999999999</v>
      </c>
      <c r="M1782" s="19" t="s">
        <v>16</v>
      </c>
      <c r="N1782" s="22">
        <v>3.8</v>
      </c>
    </row>
    <row r="1783" spans="1:14" x14ac:dyDescent="0.25">
      <c r="A1783" s="23">
        <v>1782</v>
      </c>
      <c r="B1783" s="24">
        <v>43010</v>
      </c>
      <c r="C1783" s="24">
        <v>43307</v>
      </c>
      <c r="D1783" s="24" t="str">
        <f>IF(Operaciones!$C1783-Operaciones!$B1783&gt;=150,"Demorado","En Tiempo")</f>
        <v>Demorado</v>
      </c>
      <c r="E1783" s="25" t="s">
        <v>23</v>
      </c>
      <c r="F1783" s="25" t="s">
        <v>13</v>
      </c>
      <c r="G1783" s="26">
        <v>253</v>
      </c>
      <c r="H1783" s="25" t="s">
        <v>12</v>
      </c>
      <c r="I1783" s="27">
        <v>44649.08</v>
      </c>
      <c r="J1783" s="27">
        <v>1183037</v>
      </c>
      <c r="K1783" s="27">
        <v>946429.6</v>
      </c>
      <c r="L1783" s="27">
        <v>191958.32</v>
      </c>
      <c r="M1783" s="25" t="s">
        <v>19</v>
      </c>
      <c r="N1783" s="28">
        <v>4.3</v>
      </c>
    </row>
    <row r="1784" spans="1:14" x14ac:dyDescent="0.25">
      <c r="A1784" s="17">
        <v>1783</v>
      </c>
      <c r="B1784" s="18">
        <v>43011</v>
      </c>
      <c r="C1784" s="18">
        <v>43214</v>
      </c>
      <c r="D1784" s="18" t="str">
        <f>IF(Operaciones!$C1784-Operaciones!$B1784&gt;=150,"Demorado","En Tiempo")</f>
        <v>Demorado</v>
      </c>
      <c r="E1784" s="19" t="s">
        <v>20</v>
      </c>
      <c r="F1784" s="19" t="s">
        <v>29</v>
      </c>
      <c r="G1784" s="20">
        <v>297</v>
      </c>
      <c r="H1784" s="19" t="s">
        <v>12</v>
      </c>
      <c r="I1784" s="21">
        <v>59491</v>
      </c>
      <c r="J1784" s="21">
        <v>1542785</v>
      </c>
      <c r="K1784" s="21">
        <v>1234228</v>
      </c>
      <c r="L1784" s="21">
        <v>249066</v>
      </c>
      <c r="M1784" s="19" t="s">
        <v>15</v>
      </c>
      <c r="N1784" s="22">
        <v>4.0999999999999996</v>
      </c>
    </row>
    <row r="1785" spans="1:14" x14ac:dyDescent="0.25">
      <c r="A1785" s="23">
        <v>1784</v>
      </c>
      <c r="B1785" s="24">
        <v>43011</v>
      </c>
      <c r="C1785" s="24">
        <v>43245</v>
      </c>
      <c r="D1785" s="24" t="str">
        <f>IF(Operaciones!$C1785-Operaciones!$B1785&gt;=150,"Demorado","En Tiempo")</f>
        <v>Demorado</v>
      </c>
      <c r="E1785" s="25" t="s">
        <v>20</v>
      </c>
      <c r="F1785" s="25" t="s">
        <v>25</v>
      </c>
      <c r="G1785" s="26">
        <v>81</v>
      </c>
      <c r="H1785" s="25" t="s">
        <v>12</v>
      </c>
      <c r="I1785" s="27">
        <v>31418.6</v>
      </c>
      <c r="J1785" s="27">
        <v>845600</v>
      </c>
      <c r="K1785" s="27">
        <v>676480</v>
      </c>
      <c r="L1785" s="27">
        <v>137701.4</v>
      </c>
      <c r="M1785" s="25" t="s">
        <v>18</v>
      </c>
      <c r="N1785" s="28">
        <v>4.5</v>
      </c>
    </row>
    <row r="1786" spans="1:14" x14ac:dyDescent="0.25">
      <c r="A1786" s="17">
        <v>1785</v>
      </c>
      <c r="B1786" s="18">
        <v>43011</v>
      </c>
      <c r="C1786" s="18">
        <v>43158</v>
      </c>
      <c r="D1786" s="18" t="str">
        <f>IF(Operaciones!$C1786-Operaciones!$B1786&gt;=150,"Demorado","En Tiempo")</f>
        <v>En Tiempo</v>
      </c>
      <c r="E1786" s="19" t="s">
        <v>20</v>
      </c>
      <c r="F1786" s="19" t="s">
        <v>27</v>
      </c>
      <c r="G1786" s="20">
        <v>54</v>
      </c>
      <c r="H1786" s="19" t="s">
        <v>11</v>
      </c>
      <c r="I1786" s="21">
        <v>9506</v>
      </c>
      <c r="J1786" s="21">
        <v>294210</v>
      </c>
      <c r="K1786" s="21">
        <v>235368</v>
      </c>
      <c r="L1786" s="21">
        <v>49336</v>
      </c>
      <c r="M1786" s="19" t="s">
        <v>17</v>
      </c>
      <c r="N1786" s="22">
        <v>3.6</v>
      </c>
    </row>
    <row r="1787" spans="1:14" x14ac:dyDescent="0.25">
      <c r="A1787" s="23">
        <v>1786</v>
      </c>
      <c r="B1787" s="24">
        <v>43011</v>
      </c>
      <c r="C1787" s="24">
        <v>43371</v>
      </c>
      <c r="D1787" s="24" t="str">
        <f>IF(Operaciones!$C1787-Operaciones!$B1787&gt;=150,"Demorado","En Tiempo")</f>
        <v>Demorado</v>
      </c>
      <c r="E1787" s="25" t="s">
        <v>20</v>
      </c>
      <c r="F1787" s="25" t="s">
        <v>28</v>
      </c>
      <c r="G1787" s="26">
        <v>77</v>
      </c>
      <c r="H1787" s="25" t="s">
        <v>11</v>
      </c>
      <c r="I1787" s="27">
        <v>13698.24</v>
      </c>
      <c r="J1787" s="27">
        <v>395891</v>
      </c>
      <c r="K1787" s="27">
        <v>316712.8</v>
      </c>
      <c r="L1787" s="27">
        <v>65479.960000000014</v>
      </c>
      <c r="M1787" s="25" t="s">
        <v>15</v>
      </c>
      <c r="N1787" s="28">
        <v>4.5</v>
      </c>
    </row>
    <row r="1788" spans="1:14" x14ac:dyDescent="0.25">
      <c r="A1788" s="17">
        <v>1787</v>
      </c>
      <c r="B1788" s="18">
        <v>43011</v>
      </c>
      <c r="C1788" s="18">
        <v>43261</v>
      </c>
      <c r="D1788" s="18" t="str">
        <f>IF(Operaciones!$C1788-Operaciones!$B1788&gt;=150,"Demorado","En Tiempo")</f>
        <v>Demorado</v>
      </c>
      <c r="E1788" s="19" t="s">
        <v>22</v>
      </c>
      <c r="F1788" s="19" t="s">
        <v>26</v>
      </c>
      <c r="G1788" s="20">
        <v>293</v>
      </c>
      <c r="H1788" s="19" t="s">
        <v>12</v>
      </c>
      <c r="I1788" s="21">
        <v>105729.88</v>
      </c>
      <c r="J1788" s="21">
        <v>2705957</v>
      </c>
      <c r="K1788" s="21">
        <v>2164765.6</v>
      </c>
      <c r="L1788" s="21">
        <v>435461.5199999999</v>
      </c>
      <c r="M1788" s="19" t="s">
        <v>16</v>
      </c>
      <c r="N1788" s="22">
        <v>4.3</v>
      </c>
    </row>
    <row r="1789" spans="1:14" x14ac:dyDescent="0.25">
      <c r="A1789" s="23">
        <v>1788</v>
      </c>
      <c r="B1789" s="24">
        <v>43011</v>
      </c>
      <c r="C1789" s="24">
        <v>43295</v>
      </c>
      <c r="D1789" s="24" t="str">
        <f>IF(Operaciones!$C1789-Operaciones!$B1789&gt;=150,"Demorado","En Tiempo")</f>
        <v>Demorado</v>
      </c>
      <c r="E1789" s="25" t="s">
        <v>23</v>
      </c>
      <c r="F1789" s="25" t="s">
        <v>24</v>
      </c>
      <c r="G1789" s="26">
        <v>80</v>
      </c>
      <c r="H1789" s="25" t="s">
        <v>11</v>
      </c>
      <c r="I1789" s="27">
        <v>25620.400000000001</v>
      </c>
      <c r="J1789" s="27">
        <v>695320</v>
      </c>
      <c r="K1789" s="27">
        <v>556256</v>
      </c>
      <c r="L1789" s="27">
        <v>113443.6</v>
      </c>
      <c r="M1789" s="25" t="s">
        <v>19</v>
      </c>
      <c r="N1789" s="28">
        <v>4</v>
      </c>
    </row>
    <row r="1790" spans="1:14" x14ac:dyDescent="0.25">
      <c r="A1790" s="17">
        <v>1789</v>
      </c>
      <c r="B1790" s="18">
        <v>43012</v>
      </c>
      <c r="C1790" s="18">
        <v>43105</v>
      </c>
      <c r="D1790" s="18" t="str">
        <f>IF(Operaciones!$C1790-Operaciones!$B1790&gt;=150,"Demorado","En Tiempo")</f>
        <v>En Tiempo</v>
      </c>
      <c r="E1790" s="19" t="s">
        <v>22</v>
      </c>
      <c r="F1790" s="19" t="s">
        <v>13</v>
      </c>
      <c r="G1790" s="20">
        <v>78</v>
      </c>
      <c r="H1790" s="19" t="s">
        <v>11</v>
      </c>
      <c r="I1790" s="21">
        <v>29134</v>
      </c>
      <c r="J1790" s="21">
        <v>785760</v>
      </c>
      <c r="K1790" s="21">
        <v>628608</v>
      </c>
      <c r="L1790" s="21">
        <v>128018</v>
      </c>
      <c r="M1790" s="19" t="s">
        <v>18</v>
      </c>
      <c r="N1790" s="22">
        <v>3.9</v>
      </c>
    </row>
    <row r="1791" spans="1:14" x14ac:dyDescent="0.25">
      <c r="A1791" s="23">
        <v>1790</v>
      </c>
      <c r="B1791" s="24">
        <v>43012</v>
      </c>
      <c r="C1791" s="24">
        <v>43323</v>
      </c>
      <c r="D1791" s="24" t="str">
        <f>IF(Operaciones!$C1791-Operaciones!$B1791&gt;=150,"Demorado","En Tiempo")</f>
        <v>Demorado</v>
      </c>
      <c r="E1791" s="25" t="s">
        <v>22</v>
      </c>
      <c r="F1791" s="25" t="s">
        <v>25</v>
      </c>
      <c r="G1791" s="26">
        <v>235</v>
      </c>
      <c r="H1791" s="25" t="s">
        <v>12</v>
      </c>
      <c r="I1791" s="27">
        <v>86751.56</v>
      </c>
      <c r="J1791" s="27">
        <v>2220849</v>
      </c>
      <c r="K1791" s="27">
        <v>1776679.2</v>
      </c>
      <c r="L1791" s="27">
        <v>357418.24000000005</v>
      </c>
      <c r="M1791" s="25" t="s">
        <v>19</v>
      </c>
      <c r="N1791" s="28">
        <v>4.7</v>
      </c>
    </row>
    <row r="1792" spans="1:14" x14ac:dyDescent="0.25">
      <c r="A1792" s="17">
        <v>1791</v>
      </c>
      <c r="B1792" s="18">
        <v>43012</v>
      </c>
      <c r="C1792" s="18">
        <v>43244</v>
      </c>
      <c r="D1792" s="18" t="str">
        <f>IF(Operaciones!$C1792-Operaciones!$B1792&gt;=150,"Demorado","En Tiempo")</f>
        <v>Demorado</v>
      </c>
      <c r="E1792" s="19" t="s">
        <v>22</v>
      </c>
      <c r="F1792" s="19" t="s">
        <v>25</v>
      </c>
      <c r="G1792" s="20">
        <v>222</v>
      </c>
      <c r="H1792" s="19" t="s">
        <v>12</v>
      </c>
      <c r="I1792" s="21">
        <v>68869.679999999993</v>
      </c>
      <c r="J1792" s="21">
        <v>1783877</v>
      </c>
      <c r="K1792" s="21">
        <v>1427101.6</v>
      </c>
      <c r="L1792" s="21">
        <v>287905.71999999991</v>
      </c>
      <c r="M1792" s="19" t="s">
        <v>14</v>
      </c>
      <c r="N1792" s="22">
        <v>4.3</v>
      </c>
    </row>
    <row r="1793" spans="1:14" x14ac:dyDescent="0.25">
      <c r="A1793" s="23">
        <v>1792</v>
      </c>
      <c r="B1793" s="24">
        <v>43013</v>
      </c>
      <c r="C1793" s="24">
        <v>43375</v>
      </c>
      <c r="D1793" s="24" t="str">
        <f>IF(Operaciones!$C1793-Operaciones!$B1793&gt;=150,"Demorado","En Tiempo")</f>
        <v>Demorado</v>
      </c>
      <c r="E1793" s="25" t="s">
        <v>21</v>
      </c>
      <c r="F1793" s="25" t="s">
        <v>27</v>
      </c>
      <c r="G1793" s="26">
        <v>100</v>
      </c>
      <c r="H1793" s="25" t="s">
        <v>12</v>
      </c>
      <c r="I1793" s="27">
        <v>30983.599999999999</v>
      </c>
      <c r="J1793" s="27">
        <v>841025</v>
      </c>
      <c r="K1793" s="27">
        <v>672820</v>
      </c>
      <c r="L1793" s="27">
        <v>137221.4</v>
      </c>
      <c r="M1793" s="25" t="s">
        <v>15</v>
      </c>
      <c r="N1793" s="28">
        <v>4.4000000000000004</v>
      </c>
    </row>
    <row r="1794" spans="1:14" x14ac:dyDescent="0.25">
      <c r="A1794" s="17">
        <v>1793</v>
      </c>
      <c r="B1794" s="18">
        <v>43013</v>
      </c>
      <c r="C1794" s="18">
        <v>43159</v>
      </c>
      <c r="D1794" s="18" t="str">
        <f>IF(Operaciones!$C1794-Operaciones!$B1794&gt;=150,"Demorado","En Tiempo")</f>
        <v>En Tiempo</v>
      </c>
      <c r="E1794" s="19" t="s">
        <v>23</v>
      </c>
      <c r="F1794" s="19" t="s">
        <v>26</v>
      </c>
      <c r="G1794" s="20">
        <v>271</v>
      </c>
      <c r="H1794" s="19" t="s">
        <v>12</v>
      </c>
      <c r="I1794" s="21">
        <v>69509.08</v>
      </c>
      <c r="J1794" s="21">
        <v>1789537</v>
      </c>
      <c r="K1794" s="21">
        <v>1431629.6</v>
      </c>
      <c r="L1794" s="21">
        <v>288398.31999999989</v>
      </c>
      <c r="M1794" s="19" t="s">
        <v>16</v>
      </c>
      <c r="N1794" s="22">
        <v>4</v>
      </c>
    </row>
    <row r="1795" spans="1:14" x14ac:dyDescent="0.25">
      <c r="A1795" s="23">
        <v>1794</v>
      </c>
      <c r="B1795" s="24">
        <v>43013</v>
      </c>
      <c r="C1795" s="24">
        <v>43146</v>
      </c>
      <c r="D1795" s="24" t="str">
        <f>IF(Operaciones!$C1795-Operaciones!$B1795&gt;=150,"Demorado","En Tiempo")</f>
        <v>En Tiempo</v>
      </c>
      <c r="E1795" s="25" t="s">
        <v>22</v>
      </c>
      <c r="F1795" s="25" t="s">
        <v>28</v>
      </c>
      <c r="G1795" s="26">
        <v>114</v>
      </c>
      <c r="H1795" s="25" t="s">
        <v>12</v>
      </c>
      <c r="I1795" s="27">
        <v>38210.559999999998</v>
      </c>
      <c r="J1795" s="27">
        <v>1006799</v>
      </c>
      <c r="K1795" s="27">
        <v>805439.2</v>
      </c>
      <c r="L1795" s="27">
        <v>163149.24000000005</v>
      </c>
      <c r="M1795" s="25" t="s">
        <v>19</v>
      </c>
      <c r="N1795" s="28">
        <v>4.8</v>
      </c>
    </row>
    <row r="1796" spans="1:14" x14ac:dyDescent="0.25">
      <c r="A1796" s="17">
        <v>1795</v>
      </c>
      <c r="B1796" s="18">
        <v>43013</v>
      </c>
      <c r="C1796" s="18">
        <v>43223</v>
      </c>
      <c r="D1796" s="18" t="str">
        <f>IF(Operaciones!$C1796-Operaciones!$B1796&gt;=150,"Demorado","En Tiempo")</f>
        <v>Demorado</v>
      </c>
      <c r="E1796" s="19" t="s">
        <v>20</v>
      </c>
      <c r="F1796" s="19" t="s">
        <v>25</v>
      </c>
      <c r="G1796" s="20">
        <v>217</v>
      </c>
      <c r="H1796" s="19" t="s">
        <v>12</v>
      </c>
      <c r="I1796" s="21">
        <v>56162.400000000001</v>
      </c>
      <c r="J1796" s="21">
        <v>1456645</v>
      </c>
      <c r="K1796" s="21">
        <v>1165316</v>
      </c>
      <c r="L1796" s="21">
        <v>235166.6</v>
      </c>
      <c r="M1796" s="19" t="s">
        <v>17</v>
      </c>
      <c r="N1796" s="22">
        <v>4.5</v>
      </c>
    </row>
    <row r="1797" spans="1:14" x14ac:dyDescent="0.25">
      <c r="A1797" s="23">
        <v>1796</v>
      </c>
      <c r="B1797" s="24">
        <v>43014</v>
      </c>
      <c r="C1797" s="24">
        <v>43251</v>
      </c>
      <c r="D1797" s="24" t="str">
        <f>IF(Operaciones!$C1797-Operaciones!$B1797&gt;=150,"Demorado","En Tiempo")</f>
        <v>Demorado</v>
      </c>
      <c r="E1797" s="25" t="s">
        <v>23</v>
      </c>
      <c r="F1797" s="25" t="s">
        <v>25</v>
      </c>
      <c r="G1797" s="26">
        <v>201</v>
      </c>
      <c r="H1797" s="25" t="s">
        <v>12</v>
      </c>
      <c r="I1797" s="27">
        <v>71822.2</v>
      </c>
      <c r="J1797" s="27">
        <v>1848165</v>
      </c>
      <c r="K1797" s="27">
        <v>1478532</v>
      </c>
      <c r="L1797" s="27">
        <v>297810.8</v>
      </c>
      <c r="M1797" s="25" t="s">
        <v>17</v>
      </c>
      <c r="N1797" s="28">
        <v>4.5</v>
      </c>
    </row>
    <row r="1798" spans="1:14" x14ac:dyDescent="0.25">
      <c r="A1798" s="17">
        <v>1797</v>
      </c>
      <c r="B1798" s="18">
        <v>43014</v>
      </c>
      <c r="C1798" s="18">
        <v>43379</v>
      </c>
      <c r="D1798" s="18" t="str">
        <f>IF(Operaciones!$C1798-Operaciones!$B1798&gt;=150,"Demorado","En Tiempo")</f>
        <v>Demorado</v>
      </c>
      <c r="E1798" s="19" t="s">
        <v>23</v>
      </c>
      <c r="F1798" s="19" t="s">
        <v>27</v>
      </c>
      <c r="G1798" s="20">
        <v>128</v>
      </c>
      <c r="H1798" s="19" t="s">
        <v>12</v>
      </c>
      <c r="I1798" s="21">
        <v>34444.800000000003</v>
      </c>
      <c r="J1798" s="21">
        <v>918905</v>
      </c>
      <c r="K1798" s="21">
        <v>735124</v>
      </c>
      <c r="L1798" s="21">
        <v>149336.20000000001</v>
      </c>
      <c r="M1798" s="19" t="s">
        <v>14</v>
      </c>
      <c r="N1798" s="22">
        <v>4.3</v>
      </c>
    </row>
    <row r="1799" spans="1:14" x14ac:dyDescent="0.25">
      <c r="A1799" s="23">
        <v>1798</v>
      </c>
      <c r="B1799" s="24">
        <v>43014</v>
      </c>
      <c r="C1799" s="24">
        <v>43253</v>
      </c>
      <c r="D1799" s="24" t="str">
        <f>IF(Operaciones!$C1799-Operaciones!$B1799&gt;=150,"Demorado","En Tiempo")</f>
        <v>Demorado</v>
      </c>
      <c r="E1799" s="25" t="s">
        <v>22</v>
      </c>
      <c r="F1799" s="25" t="s">
        <v>27</v>
      </c>
      <c r="G1799" s="26">
        <v>204</v>
      </c>
      <c r="H1799" s="25" t="s">
        <v>12</v>
      </c>
      <c r="I1799" s="27">
        <v>60323.92</v>
      </c>
      <c r="J1799" s="27">
        <v>1559483</v>
      </c>
      <c r="K1799" s="27">
        <v>1247586.3999999999</v>
      </c>
      <c r="L1799" s="27">
        <v>251572.68000000011</v>
      </c>
      <c r="M1799" s="25" t="s">
        <v>19</v>
      </c>
      <c r="N1799" s="28">
        <v>4.4000000000000004</v>
      </c>
    </row>
    <row r="1800" spans="1:14" x14ac:dyDescent="0.25">
      <c r="A1800" s="17">
        <v>1799</v>
      </c>
      <c r="B1800" s="18">
        <v>43014</v>
      </c>
      <c r="C1800" s="18">
        <v>43269</v>
      </c>
      <c r="D1800" s="18" t="str">
        <f>IF(Operaciones!$C1800-Operaciones!$B1800&gt;=150,"Demorado","En Tiempo")</f>
        <v>Demorado</v>
      </c>
      <c r="E1800" s="19" t="s">
        <v>23</v>
      </c>
      <c r="F1800" s="19" t="s">
        <v>24</v>
      </c>
      <c r="G1800" s="20">
        <v>285</v>
      </c>
      <c r="H1800" s="19" t="s">
        <v>12</v>
      </c>
      <c r="I1800" s="21">
        <v>89173.04</v>
      </c>
      <c r="J1800" s="21">
        <v>2286061</v>
      </c>
      <c r="K1800" s="21">
        <v>1828848.8</v>
      </c>
      <c r="L1800" s="21">
        <v>368039.16</v>
      </c>
      <c r="M1800" s="19" t="s">
        <v>14</v>
      </c>
      <c r="N1800" s="22">
        <v>3.9</v>
      </c>
    </row>
    <row r="1801" spans="1:14" x14ac:dyDescent="0.25">
      <c r="A1801" s="23">
        <v>1800</v>
      </c>
      <c r="B1801" s="24">
        <v>43014</v>
      </c>
      <c r="C1801" s="24">
        <v>43314</v>
      </c>
      <c r="D1801" s="24" t="str">
        <f>IF(Operaciones!$C1801-Operaciones!$B1801&gt;=150,"Demorado","En Tiempo")</f>
        <v>Demorado</v>
      </c>
      <c r="E1801" s="25" t="s">
        <v>23</v>
      </c>
      <c r="F1801" s="25" t="s">
        <v>24</v>
      </c>
      <c r="G1801" s="26">
        <v>155</v>
      </c>
      <c r="H1801" s="25" t="s">
        <v>12</v>
      </c>
      <c r="I1801" s="27">
        <v>52105.8</v>
      </c>
      <c r="J1801" s="27">
        <v>1356005</v>
      </c>
      <c r="K1801" s="27">
        <v>1084804</v>
      </c>
      <c r="L1801" s="27">
        <v>219095.2</v>
      </c>
      <c r="M1801" s="25" t="s">
        <v>17</v>
      </c>
      <c r="N1801" s="28">
        <v>3.7</v>
      </c>
    </row>
    <row r="1802" spans="1:14" x14ac:dyDescent="0.25">
      <c r="A1802" s="17">
        <v>1801</v>
      </c>
      <c r="B1802" s="18">
        <v>43014</v>
      </c>
      <c r="C1802" s="18">
        <v>43310</v>
      </c>
      <c r="D1802" s="18" t="str">
        <f>IF(Operaciones!$C1802-Operaciones!$B1802&gt;=150,"Demorado","En Tiempo")</f>
        <v>Demorado</v>
      </c>
      <c r="E1802" s="19" t="s">
        <v>21</v>
      </c>
      <c r="F1802" s="19" t="s">
        <v>25</v>
      </c>
      <c r="G1802" s="20">
        <v>121</v>
      </c>
      <c r="H1802" s="19" t="s">
        <v>12</v>
      </c>
      <c r="I1802" s="21">
        <v>46947.88</v>
      </c>
      <c r="J1802" s="21">
        <v>1241207</v>
      </c>
      <c r="K1802" s="21">
        <v>992965.6</v>
      </c>
      <c r="L1802" s="21">
        <v>201293.52000000002</v>
      </c>
      <c r="M1802" s="19" t="s">
        <v>16</v>
      </c>
      <c r="N1802" s="22">
        <v>3.7</v>
      </c>
    </row>
    <row r="1803" spans="1:14" x14ac:dyDescent="0.25">
      <c r="A1803" s="23">
        <v>1802</v>
      </c>
      <c r="B1803" s="24">
        <v>43015</v>
      </c>
      <c r="C1803" s="24">
        <v>43270</v>
      </c>
      <c r="D1803" s="24" t="str">
        <f>IF(Operaciones!$C1803-Operaciones!$B1803&gt;=150,"Demorado","En Tiempo")</f>
        <v>Demorado</v>
      </c>
      <c r="E1803" s="25" t="s">
        <v>23</v>
      </c>
      <c r="F1803" s="25" t="s">
        <v>13</v>
      </c>
      <c r="G1803" s="26">
        <v>151</v>
      </c>
      <c r="H1803" s="25" t="s">
        <v>12</v>
      </c>
      <c r="I1803" s="27">
        <v>35240.239999999998</v>
      </c>
      <c r="J1803" s="27">
        <v>946091</v>
      </c>
      <c r="K1803" s="27">
        <v>756872.8</v>
      </c>
      <c r="L1803" s="27">
        <v>153977.95999999996</v>
      </c>
      <c r="M1803" s="25" t="s">
        <v>14</v>
      </c>
      <c r="N1803" s="28">
        <v>3.8</v>
      </c>
    </row>
    <row r="1804" spans="1:14" x14ac:dyDescent="0.25">
      <c r="A1804" s="17">
        <v>1803</v>
      </c>
      <c r="B1804" s="18">
        <v>43015</v>
      </c>
      <c r="C1804" s="18">
        <v>43353</v>
      </c>
      <c r="D1804" s="18" t="str">
        <f>IF(Operaciones!$C1804-Operaciones!$B1804&gt;=150,"Demorado","En Tiempo")</f>
        <v>Demorado</v>
      </c>
      <c r="E1804" s="19" t="s">
        <v>21</v>
      </c>
      <c r="F1804" s="19" t="s">
        <v>25</v>
      </c>
      <c r="G1804" s="20">
        <v>249</v>
      </c>
      <c r="H1804" s="19" t="s">
        <v>12</v>
      </c>
      <c r="I1804" s="21">
        <v>94382.12</v>
      </c>
      <c r="J1804" s="21">
        <v>2414938</v>
      </c>
      <c r="K1804" s="21">
        <v>1931950.4</v>
      </c>
      <c r="L1804" s="21">
        <v>388605.4800000001</v>
      </c>
      <c r="M1804" s="19" t="s">
        <v>19</v>
      </c>
      <c r="N1804" s="22">
        <v>3.9</v>
      </c>
    </row>
    <row r="1805" spans="1:14" x14ac:dyDescent="0.25">
      <c r="A1805" s="23">
        <v>1804</v>
      </c>
      <c r="B1805" s="24">
        <v>43015</v>
      </c>
      <c r="C1805" s="24">
        <v>43123</v>
      </c>
      <c r="D1805" s="24" t="str">
        <f>IF(Operaciones!$C1805-Operaciones!$B1805&gt;=150,"Demorado","En Tiempo")</f>
        <v>En Tiempo</v>
      </c>
      <c r="E1805" s="25" t="s">
        <v>21</v>
      </c>
      <c r="F1805" s="25" t="s">
        <v>13</v>
      </c>
      <c r="G1805" s="26">
        <v>110</v>
      </c>
      <c r="H1805" s="25" t="s">
        <v>12</v>
      </c>
      <c r="I1805" s="27">
        <v>33125.440000000002</v>
      </c>
      <c r="J1805" s="27">
        <v>894421</v>
      </c>
      <c r="K1805" s="27">
        <v>715536.8</v>
      </c>
      <c r="L1805" s="27">
        <v>145758.75999999995</v>
      </c>
      <c r="M1805" s="25" t="s">
        <v>19</v>
      </c>
      <c r="N1805" s="28">
        <v>4</v>
      </c>
    </row>
    <row r="1806" spans="1:14" x14ac:dyDescent="0.25">
      <c r="A1806" s="17">
        <v>1805</v>
      </c>
      <c r="B1806" s="18">
        <v>43015</v>
      </c>
      <c r="C1806" s="18">
        <v>43300</v>
      </c>
      <c r="D1806" s="18" t="str">
        <f>IF(Operaciones!$C1806-Operaciones!$B1806&gt;=150,"Demorado","En Tiempo")</f>
        <v>Demorado</v>
      </c>
      <c r="E1806" s="19" t="s">
        <v>21</v>
      </c>
      <c r="F1806" s="19" t="s">
        <v>24</v>
      </c>
      <c r="G1806" s="20">
        <v>239</v>
      </c>
      <c r="H1806" s="19" t="s">
        <v>12</v>
      </c>
      <c r="I1806" s="21">
        <v>77764.160000000003</v>
      </c>
      <c r="J1806" s="21">
        <v>1999589</v>
      </c>
      <c r="K1806" s="21">
        <v>1599671.2</v>
      </c>
      <c r="L1806" s="21">
        <v>322153.64</v>
      </c>
      <c r="M1806" s="19" t="s">
        <v>15</v>
      </c>
      <c r="N1806" s="22">
        <v>4</v>
      </c>
    </row>
    <row r="1807" spans="1:14" x14ac:dyDescent="0.25">
      <c r="A1807" s="23">
        <v>1806</v>
      </c>
      <c r="B1807" s="24">
        <v>43016</v>
      </c>
      <c r="C1807" s="24">
        <v>43133</v>
      </c>
      <c r="D1807" s="24" t="str">
        <f>IF(Operaciones!$C1807-Operaciones!$B1807&gt;=150,"Demorado","En Tiempo")</f>
        <v>En Tiempo</v>
      </c>
      <c r="E1807" s="25" t="s">
        <v>20</v>
      </c>
      <c r="F1807" s="25" t="s">
        <v>24</v>
      </c>
      <c r="G1807" s="26">
        <v>260</v>
      </c>
      <c r="H1807" s="25" t="s">
        <v>12</v>
      </c>
      <c r="I1807" s="27">
        <v>44694.080000000002</v>
      </c>
      <c r="J1807" s="27">
        <v>1169837</v>
      </c>
      <c r="K1807" s="27">
        <v>935869.6</v>
      </c>
      <c r="L1807" s="27">
        <v>189273.32</v>
      </c>
      <c r="M1807" s="25" t="s">
        <v>15</v>
      </c>
      <c r="N1807" s="28">
        <v>5</v>
      </c>
    </row>
    <row r="1808" spans="1:14" x14ac:dyDescent="0.25">
      <c r="A1808" s="17">
        <v>1807</v>
      </c>
      <c r="B1808" s="18">
        <v>43017</v>
      </c>
      <c r="C1808" s="18">
        <v>43344</v>
      </c>
      <c r="D1808" s="18" t="str">
        <f>IF(Operaciones!$C1808-Operaciones!$B1808&gt;=150,"Demorado","En Tiempo")</f>
        <v>Demorado</v>
      </c>
      <c r="E1808" s="19" t="s">
        <v>21</v>
      </c>
      <c r="F1808" s="19" t="s">
        <v>28</v>
      </c>
      <c r="G1808" s="20">
        <v>207</v>
      </c>
      <c r="H1808" s="19" t="s">
        <v>12</v>
      </c>
      <c r="I1808" s="21">
        <v>49084.24</v>
      </c>
      <c r="J1808" s="21">
        <v>1280541</v>
      </c>
      <c r="K1808" s="21">
        <v>1024432.8</v>
      </c>
      <c r="L1808" s="21">
        <v>207023.95999999996</v>
      </c>
      <c r="M1808" s="19" t="s">
        <v>18</v>
      </c>
      <c r="N1808" s="22">
        <v>3.8</v>
      </c>
    </row>
    <row r="1809" spans="1:14" x14ac:dyDescent="0.25">
      <c r="A1809" s="23">
        <v>1808</v>
      </c>
      <c r="B1809" s="24">
        <v>43017</v>
      </c>
      <c r="C1809" s="24">
        <v>43259</v>
      </c>
      <c r="D1809" s="24" t="str">
        <f>IF(Operaciones!$C1809-Operaciones!$B1809&gt;=150,"Demorado","En Tiempo")</f>
        <v>Demorado</v>
      </c>
      <c r="E1809" s="25" t="s">
        <v>23</v>
      </c>
      <c r="F1809" s="25" t="s">
        <v>13</v>
      </c>
      <c r="G1809" s="26">
        <v>123</v>
      </c>
      <c r="H1809" s="25" t="s">
        <v>11</v>
      </c>
      <c r="I1809" s="27">
        <v>28751.8</v>
      </c>
      <c r="J1809" s="27">
        <v>772430</v>
      </c>
      <c r="K1809" s="27">
        <v>617944</v>
      </c>
      <c r="L1809" s="27">
        <v>125734.2</v>
      </c>
      <c r="M1809" s="25" t="s">
        <v>16</v>
      </c>
      <c r="N1809" s="28">
        <v>4.7</v>
      </c>
    </row>
    <row r="1810" spans="1:14" x14ac:dyDescent="0.25">
      <c r="A1810" s="17">
        <v>1809</v>
      </c>
      <c r="B1810" s="18">
        <v>43019</v>
      </c>
      <c r="C1810" s="18">
        <v>43227</v>
      </c>
      <c r="D1810" s="18" t="str">
        <f>IF(Operaciones!$C1810-Operaciones!$B1810&gt;=150,"Demorado","En Tiempo")</f>
        <v>Demorado</v>
      </c>
      <c r="E1810" s="19" t="s">
        <v>23</v>
      </c>
      <c r="F1810" s="19" t="s">
        <v>25</v>
      </c>
      <c r="G1810" s="20">
        <v>146</v>
      </c>
      <c r="H1810" s="19" t="s">
        <v>12</v>
      </c>
      <c r="I1810" s="21">
        <v>54352.28</v>
      </c>
      <c r="J1810" s="21">
        <v>1419192</v>
      </c>
      <c r="K1810" s="21">
        <v>1135353.6000000001</v>
      </c>
      <c r="L1810" s="21">
        <v>229486.11999999991</v>
      </c>
      <c r="M1810" s="19" t="s">
        <v>18</v>
      </c>
      <c r="N1810" s="22">
        <v>3.8</v>
      </c>
    </row>
    <row r="1811" spans="1:14" x14ac:dyDescent="0.25">
      <c r="A1811" s="23">
        <v>1810</v>
      </c>
      <c r="B1811" s="24">
        <v>43019</v>
      </c>
      <c r="C1811" s="24">
        <v>43235</v>
      </c>
      <c r="D1811" s="24" t="str">
        <f>IF(Operaciones!$C1811-Operaciones!$B1811&gt;=150,"Demorado","En Tiempo")</f>
        <v>Demorado</v>
      </c>
      <c r="E1811" s="25" t="s">
        <v>22</v>
      </c>
      <c r="F1811" s="25" t="s">
        <v>25</v>
      </c>
      <c r="G1811" s="26">
        <v>59</v>
      </c>
      <c r="H1811" s="25" t="s">
        <v>11</v>
      </c>
      <c r="I1811" s="27">
        <v>17996.36</v>
      </c>
      <c r="J1811" s="27">
        <v>516869</v>
      </c>
      <c r="K1811" s="27">
        <v>413495.2</v>
      </c>
      <c r="L1811" s="27">
        <v>85377.439999999988</v>
      </c>
      <c r="M1811" s="25" t="s">
        <v>14</v>
      </c>
      <c r="N1811" s="28">
        <v>4.3</v>
      </c>
    </row>
    <row r="1812" spans="1:14" x14ac:dyDescent="0.25">
      <c r="A1812" s="17">
        <v>1811</v>
      </c>
      <c r="B1812" s="18">
        <v>43020</v>
      </c>
      <c r="C1812" s="18">
        <v>43232</v>
      </c>
      <c r="D1812" s="18" t="str">
        <f>IF(Operaciones!$C1812-Operaciones!$B1812&gt;=150,"Demorado","En Tiempo")</f>
        <v>Demorado</v>
      </c>
      <c r="E1812" s="19" t="s">
        <v>20</v>
      </c>
      <c r="F1812" s="19" t="s">
        <v>29</v>
      </c>
      <c r="G1812" s="20">
        <v>208</v>
      </c>
      <c r="H1812" s="19" t="s">
        <v>12</v>
      </c>
      <c r="I1812" s="21">
        <v>57967.199999999997</v>
      </c>
      <c r="J1812" s="21">
        <v>1509665</v>
      </c>
      <c r="K1812" s="21">
        <v>1207732</v>
      </c>
      <c r="L1812" s="21">
        <v>243965.8</v>
      </c>
      <c r="M1812" s="19" t="s">
        <v>15</v>
      </c>
      <c r="N1812" s="22">
        <v>4.2</v>
      </c>
    </row>
    <row r="1813" spans="1:14" x14ac:dyDescent="0.25">
      <c r="A1813" s="23">
        <v>1812</v>
      </c>
      <c r="B1813" s="24">
        <v>43020</v>
      </c>
      <c r="C1813" s="24">
        <v>43242</v>
      </c>
      <c r="D1813" s="24" t="str">
        <f>IF(Operaciones!$C1813-Operaciones!$B1813&gt;=150,"Demorado","En Tiempo")</f>
        <v>Demorado</v>
      </c>
      <c r="E1813" s="25" t="s">
        <v>20</v>
      </c>
      <c r="F1813" s="25" t="s">
        <v>27</v>
      </c>
      <c r="G1813" s="26">
        <v>119</v>
      </c>
      <c r="H1813" s="25" t="s">
        <v>12</v>
      </c>
      <c r="I1813" s="27">
        <v>37211.96</v>
      </c>
      <c r="J1813" s="27">
        <v>982109</v>
      </c>
      <c r="K1813" s="27">
        <v>785687.2</v>
      </c>
      <c r="L1813" s="27">
        <v>159209.84000000005</v>
      </c>
      <c r="M1813" s="25" t="s">
        <v>16</v>
      </c>
      <c r="N1813" s="28">
        <v>4.5</v>
      </c>
    </row>
    <row r="1814" spans="1:14" x14ac:dyDescent="0.25">
      <c r="A1814" s="17">
        <v>1813</v>
      </c>
      <c r="B1814" s="18">
        <v>43020</v>
      </c>
      <c r="C1814" s="18">
        <v>43152</v>
      </c>
      <c r="D1814" s="18" t="str">
        <f>IF(Operaciones!$C1814-Operaciones!$B1814&gt;=150,"Demorado","En Tiempo")</f>
        <v>En Tiempo</v>
      </c>
      <c r="E1814" s="19" t="s">
        <v>20</v>
      </c>
      <c r="F1814" s="19" t="s">
        <v>28</v>
      </c>
      <c r="G1814" s="20">
        <v>243</v>
      </c>
      <c r="H1814" s="19" t="s">
        <v>12</v>
      </c>
      <c r="I1814" s="21">
        <v>79561.48</v>
      </c>
      <c r="J1814" s="21">
        <v>2046797</v>
      </c>
      <c r="K1814" s="21">
        <v>1637437.6</v>
      </c>
      <c r="L1814" s="21">
        <v>329797.91999999993</v>
      </c>
      <c r="M1814" s="19" t="s">
        <v>18</v>
      </c>
      <c r="N1814" s="22">
        <v>4.9000000000000004</v>
      </c>
    </row>
    <row r="1815" spans="1:14" x14ac:dyDescent="0.25">
      <c r="A1815" s="23">
        <v>1814</v>
      </c>
      <c r="B1815" s="24">
        <v>43020</v>
      </c>
      <c r="C1815" s="24">
        <v>43208</v>
      </c>
      <c r="D1815" s="24" t="str">
        <f>IF(Operaciones!$C1815-Operaciones!$B1815&gt;=150,"Demorado","En Tiempo")</f>
        <v>Demorado</v>
      </c>
      <c r="E1815" s="25" t="s">
        <v>23</v>
      </c>
      <c r="F1815" s="25" t="s">
        <v>29</v>
      </c>
      <c r="G1815" s="26">
        <v>49</v>
      </c>
      <c r="H1815" s="25" t="s">
        <v>11</v>
      </c>
      <c r="I1815" s="27">
        <v>12832.68</v>
      </c>
      <c r="J1815" s="27">
        <v>382677</v>
      </c>
      <c r="K1815" s="27">
        <v>306141.59999999998</v>
      </c>
      <c r="L1815" s="27">
        <v>63702.720000000023</v>
      </c>
      <c r="M1815" s="25" t="s">
        <v>18</v>
      </c>
      <c r="N1815" s="28">
        <v>3.7</v>
      </c>
    </row>
    <row r="1816" spans="1:14" x14ac:dyDescent="0.25">
      <c r="A1816" s="17">
        <v>1815</v>
      </c>
      <c r="B1816" s="18">
        <v>43020</v>
      </c>
      <c r="C1816" s="18">
        <v>43355</v>
      </c>
      <c r="D1816" s="18" t="str">
        <f>IF(Operaciones!$C1816-Operaciones!$B1816&gt;=150,"Demorado","En Tiempo")</f>
        <v>Demorado</v>
      </c>
      <c r="E1816" s="19" t="s">
        <v>20</v>
      </c>
      <c r="F1816" s="19" t="s">
        <v>29</v>
      </c>
      <c r="G1816" s="20">
        <v>69</v>
      </c>
      <c r="H1816" s="19" t="s">
        <v>11</v>
      </c>
      <c r="I1816" s="21">
        <v>26267.279999999999</v>
      </c>
      <c r="J1816" s="21">
        <v>722717</v>
      </c>
      <c r="K1816" s="21">
        <v>578173.6</v>
      </c>
      <c r="L1816" s="21">
        <v>118276.12000000002</v>
      </c>
      <c r="M1816" s="19" t="s">
        <v>19</v>
      </c>
      <c r="N1816" s="22">
        <v>4.4000000000000004</v>
      </c>
    </row>
    <row r="1817" spans="1:14" x14ac:dyDescent="0.25">
      <c r="A1817" s="23">
        <v>1816</v>
      </c>
      <c r="B1817" s="24">
        <v>43020</v>
      </c>
      <c r="C1817" s="24">
        <v>43136</v>
      </c>
      <c r="D1817" s="24" t="str">
        <f>IF(Operaciones!$C1817-Operaciones!$B1817&gt;=150,"Demorado","En Tiempo")</f>
        <v>En Tiempo</v>
      </c>
      <c r="E1817" s="25" t="s">
        <v>22</v>
      </c>
      <c r="F1817" s="25" t="s">
        <v>29</v>
      </c>
      <c r="G1817" s="26">
        <v>113</v>
      </c>
      <c r="H1817" s="25" t="s">
        <v>12</v>
      </c>
      <c r="I1817" s="27">
        <v>41069</v>
      </c>
      <c r="J1817" s="27">
        <v>1086485</v>
      </c>
      <c r="K1817" s="27">
        <v>869188</v>
      </c>
      <c r="L1817" s="27">
        <v>176228</v>
      </c>
      <c r="M1817" s="25" t="s">
        <v>15</v>
      </c>
      <c r="N1817" s="28">
        <v>4.5</v>
      </c>
    </row>
    <row r="1818" spans="1:14" x14ac:dyDescent="0.25">
      <c r="A1818" s="17">
        <v>1817</v>
      </c>
      <c r="B1818" s="18">
        <v>43021</v>
      </c>
      <c r="C1818" s="18">
        <v>43372</v>
      </c>
      <c r="D1818" s="18" t="str">
        <f>IF(Operaciones!$C1818-Operaciones!$B1818&gt;=150,"Demorado","En Tiempo")</f>
        <v>Demorado</v>
      </c>
      <c r="E1818" s="19" t="s">
        <v>22</v>
      </c>
      <c r="F1818" s="19" t="s">
        <v>25</v>
      </c>
      <c r="G1818" s="20">
        <v>69</v>
      </c>
      <c r="H1818" s="19" t="s">
        <v>11</v>
      </c>
      <c r="I1818" s="21">
        <v>13705.04</v>
      </c>
      <c r="J1818" s="21">
        <v>405161</v>
      </c>
      <c r="K1818" s="21">
        <v>324128.8</v>
      </c>
      <c r="L1818" s="21">
        <v>67327.16</v>
      </c>
      <c r="M1818" s="19" t="s">
        <v>19</v>
      </c>
      <c r="N1818" s="22">
        <v>4.7</v>
      </c>
    </row>
    <row r="1819" spans="1:14" x14ac:dyDescent="0.25">
      <c r="A1819" s="23">
        <v>1818</v>
      </c>
      <c r="B1819" s="24">
        <v>43021</v>
      </c>
      <c r="C1819" s="24">
        <v>43245</v>
      </c>
      <c r="D1819" s="24" t="str">
        <f>IF(Operaciones!$C1819-Operaciones!$B1819&gt;=150,"Demorado","En Tiempo")</f>
        <v>Demorado</v>
      </c>
      <c r="E1819" s="25" t="s">
        <v>23</v>
      </c>
      <c r="F1819" s="25" t="s">
        <v>25</v>
      </c>
      <c r="G1819" s="26">
        <v>250</v>
      </c>
      <c r="H1819" s="25" t="s">
        <v>12</v>
      </c>
      <c r="I1819" s="27">
        <v>81884.399999999994</v>
      </c>
      <c r="J1819" s="27">
        <v>2099945</v>
      </c>
      <c r="K1819" s="27">
        <v>1679956</v>
      </c>
      <c r="L1819" s="27">
        <v>338104.6</v>
      </c>
      <c r="M1819" s="25" t="s">
        <v>19</v>
      </c>
      <c r="N1819" s="28">
        <v>3.8</v>
      </c>
    </row>
    <row r="1820" spans="1:14" x14ac:dyDescent="0.25">
      <c r="A1820" s="17">
        <v>1819</v>
      </c>
      <c r="B1820" s="18">
        <v>43021</v>
      </c>
      <c r="C1820" s="18">
        <v>43271</v>
      </c>
      <c r="D1820" s="18" t="str">
        <f>IF(Operaciones!$C1820-Operaciones!$B1820&gt;=150,"Demorado","En Tiempo")</f>
        <v>Demorado</v>
      </c>
      <c r="E1820" s="19" t="s">
        <v>23</v>
      </c>
      <c r="F1820" s="19" t="s">
        <v>29</v>
      </c>
      <c r="G1820" s="20">
        <v>239</v>
      </c>
      <c r="H1820" s="19" t="s">
        <v>12</v>
      </c>
      <c r="I1820" s="21">
        <v>63259.199999999997</v>
      </c>
      <c r="J1820" s="21">
        <v>1642215</v>
      </c>
      <c r="K1820" s="21">
        <v>1313772</v>
      </c>
      <c r="L1820" s="21">
        <v>265183.8</v>
      </c>
      <c r="M1820" s="19" t="s">
        <v>15</v>
      </c>
      <c r="N1820" s="22">
        <v>3.9</v>
      </c>
    </row>
    <row r="1821" spans="1:14" x14ac:dyDescent="0.25">
      <c r="A1821" s="23">
        <v>1820</v>
      </c>
      <c r="B1821" s="24">
        <v>43022</v>
      </c>
      <c r="C1821" s="24">
        <v>43328</v>
      </c>
      <c r="D1821" s="24" t="str">
        <f>IF(Operaciones!$C1821-Operaciones!$B1821&gt;=150,"Demorado","En Tiempo")</f>
        <v>Demorado</v>
      </c>
      <c r="E1821" s="25" t="s">
        <v>23</v>
      </c>
      <c r="F1821" s="25" t="s">
        <v>29</v>
      </c>
      <c r="G1821" s="26">
        <v>119</v>
      </c>
      <c r="H1821" s="25" t="s">
        <v>11</v>
      </c>
      <c r="I1821" s="27">
        <v>19161.88</v>
      </c>
      <c r="J1821" s="27">
        <v>533757</v>
      </c>
      <c r="K1821" s="27">
        <v>427005.6</v>
      </c>
      <c r="L1821" s="27">
        <v>87589.520000000019</v>
      </c>
      <c r="M1821" s="25" t="s">
        <v>19</v>
      </c>
      <c r="N1821" s="28">
        <v>4.5999999999999996</v>
      </c>
    </row>
    <row r="1822" spans="1:14" x14ac:dyDescent="0.25">
      <c r="A1822" s="17">
        <v>1821</v>
      </c>
      <c r="B1822" s="18">
        <v>43022</v>
      </c>
      <c r="C1822" s="18">
        <v>43272</v>
      </c>
      <c r="D1822" s="18" t="str">
        <f>IF(Operaciones!$C1822-Operaciones!$B1822&gt;=150,"Demorado","En Tiempo")</f>
        <v>Demorado</v>
      </c>
      <c r="E1822" s="19" t="s">
        <v>23</v>
      </c>
      <c r="F1822" s="19" t="s">
        <v>25</v>
      </c>
      <c r="G1822" s="20">
        <v>203</v>
      </c>
      <c r="H1822" s="19" t="s">
        <v>12</v>
      </c>
      <c r="I1822" s="21">
        <v>61274.04</v>
      </c>
      <c r="J1822" s="21">
        <v>1592711</v>
      </c>
      <c r="K1822" s="21">
        <v>1274168.8</v>
      </c>
      <c r="L1822" s="21">
        <v>257268.15999999995</v>
      </c>
      <c r="M1822" s="19" t="s">
        <v>14</v>
      </c>
      <c r="N1822" s="22">
        <v>3.6</v>
      </c>
    </row>
    <row r="1823" spans="1:14" x14ac:dyDescent="0.25">
      <c r="A1823" s="23">
        <v>1822</v>
      </c>
      <c r="B1823" s="24">
        <v>43023</v>
      </c>
      <c r="C1823" s="24">
        <v>43140</v>
      </c>
      <c r="D1823" s="24" t="str">
        <f>IF(Operaciones!$C1823-Operaciones!$B1823&gt;=150,"Demorado","En Tiempo")</f>
        <v>En Tiempo</v>
      </c>
      <c r="E1823" s="25" t="s">
        <v>21</v>
      </c>
      <c r="F1823" s="25" t="s">
        <v>29</v>
      </c>
      <c r="G1823" s="26">
        <v>78</v>
      </c>
      <c r="H1823" s="25" t="s">
        <v>11</v>
      </c>
      <c r="I1823" s="27">
        <v>16747.599999999999</v>
      </c>
      <c r="J1823" s="27">
        <v>474125</v>
      </c>
      <c r="K1823" s="27">
        <v>379300</v>
      </c>
      <c r="L1823" s="27">
        <v>78077.399999999994</v>
      </c>
      <c r="M1823" s="25" t="s">
        <v>18</v>
      </c>
      <c r="N1823" s="28">
        <v>4.4000000000000004</v>
      </c>
    </row>
    <row r="1824" spans="1:14" x14ac:dyDescent="0.25">
      <c r="A1824" s="17">
        <v>1823</v>
      </c>
      <c r="B1824" s="18">
        <v>43023</v>
      </c>
      <c r="C1824" s="18">
        <v>43314</v>
      </c>
      <c r="D1824" s="18" t="str">
        <f>IF(Operaciones!$C1824-Operaciones!$B1824&gt;=150,"Demorado","En Tiempo")</f>
        <v>Demorado</v>
      </c>
      <c r="E1824" s="19" t="s">
        <v>21</v>
      </c>
      <c r="F1824" s="19" t="s">
        <v>27</v>
      </c>
      <c r="G1824" s="20">
        <v>268</v>
      </c>
      <c r="H1824" s="19" t="s">
        <v>12</v>
      </c>
      <c r="I1824" s="21">
        <v>92414.92</v>
      </c>
      <c r="J1824" s="21">
        <v>2370608</v>
      </c>
      <c r="K1824" s="21">
        <v>1896486.4</v>
      </c>
      <c r="L1824" s="21">
        <v>381706.68000000011</v>
      </c>
      <c r="M1824" s="19" t="s">
        <v>16</v>
      </c>
      <c r="N1824" s="22">
        <v>3.9</v>
      </c>
    </row>
    <row r="1825" spans="1:14" x14ac:dyDescent="0.25">
      <c r="A1825" s="23">
        <v>1824</v>
      </c>
      <c r="B1825" s="24">
        <v>43023</v>
      </c>
      <c r="C1825" s="24">
        <v>43208</v>
      </c>
      <c r="D1825" s="24" t="str">
        <f>IF(Operaciones!$C1825-Operaciones!$B1825&gt;=150,"Demorado","En Tiempo")</f>
        <v>Demorado</v>
      </c>
      <c r="E1825" s="25" t="s">
        <v>22</v>
      </c>
      <c r="F1825" s="25" t="s">
        <v>27</v>
      </c>
      <c r="G1825" s="26">
        <v>254</v>
      </c>
      <c r="H1825" s="25" t="s">
        <v>12</v>
      </c>
      <c r="I1825" s="27">
        <v>84379.36</v>
      </c>
      <c r="J1825" s="27">
        <v>2172669</v>
      </c>
      <c r="K1825" s="27">
        <v>1738135.2</v>
      </c>
      <c r="L1825" s="27">
        <v>350154.44000000006</v>
      </c>
      <c r="M1825" s="25" t="s">
        <v>17</v>
      </c>
      <c r="N1825" s="28">
        <v>4.4000000000000004</v>
      </c>
    </row>
    <row r="1826" spans="1:14" x14ac:dyDescent="0.25">
      <c r="A1826" s="17">
        <v>1825</v>
      </c>
      <c r="B1826" s="18">
        <v>43023</v>
      </c>
      <c r="C1826" s="18">
        <v>43170</v>
      </c>
      <c r="D1826" s="18" t="str">
        <f>IF(Operaciones!$C1826-Operaciones!$B1826&gt;=150,"Demorado","En Tiempo")</f>
        <v>En Tiempo</v>
      </c>
      <c r="E1826" s="19" t="s">
        <v>22</v>
      </c>
      <c r="F1826" s="19" t="s">
        <v>25</v>
      </c>
      <c r="G1826" s="20">
        <v>256</v>
      </c>
      <c r="H1826" s="19" t="s">
        <v>12</v>
      </c>
      <c r="I1826" s="21">
        <v>94869</v>
      </c>
      <c r="J1826" s="21">
        <v>2427235</v>
      </c>
      <c r="K1826" s="21">
        <v>1941788</v>
      </c>
      <c r="L1826" s="21">
        <v>390578</v>
      </c>
      <c r="M1826" s="19" t="s">
        <v>15</v>
      </c>
      <c r="N1826" s="22">
        <v>4.4000000000000004</v>
      </c>
    </row>
    <row r="1827" spans="1:14" x14ac:dyDescent="0.25">
      <c r="A1827" s="23">
        <v>1826</v>
      </c>
      <c r="B1827" s="24">
        <v>43024</v>
      </c>
      <c r="C1827" s="24">
        <v>43186</v>
      </c>
      <c r="D1827" s="24" t="str">
        <f>IF(Operaciones!$C1827-Operaciones!$B1827&gt;=150,"Demorado","En Tiempo")</f>
        <v>Demorado</v>
      </c>
      <c r="E1827" s="25" t="s">
        <v>20</v>
      </c>
      <c r="F1827" s="25" t="s">
        <v>27</v>
      </c>
      <c r="G1827" s="26">
        <v>225</v>
      </c>
      <c r="H1827" s="25" t="s">
        <v>12</v>
      </c>
      <c r="I1827" s="27">
        <v>38806.44</v>
      </c>
      <c r="J1827" s="27">
        <v>1031021</v>
      </c>
      <c r="K1827" s="27">
        <v>824816.8</v>
      </c>
      <c r="L1827" s="27">
        <v>167397.75999999995</v>
      </c>
      <c r="M1827" s="25" t="s">
        <v>16</v>
      </c>
      <c r="N1827" s="28">
        <v>5</v>
      </c>
    </row>
    <row r="1828" spans="1:14" x14ac:dyDescent="0.25">
      <c r="A1828" s="17">
        <v>1827</v>
      </c>
      <c r="B1828" s="18">
        <v>43024</v>
      </c>
      <c r="C1828" s="18">
        <v>43226</v>
      </c>
      <c r="D1828" s="18" t="str">
        <f>IF(Operaciones!$C1828-Operaciones!$B1828&gt;=150,"Demorado","En Tiempo")</f>
        <v>Demorado</v>
      </c>
      <c r="E1828" s="19" t="s">
        <v>20</v>
      </c>
      <c r="F1828" s="19" t="s">
        <v>24</v>
      </c>
      <c r="G1828" s="20">
        <v>141</v>
      </c>
      <c r="H1828" s="19" t="s">
        <v>12</v>
      </c>
      <c r="I1828" s="21">
        <v>45743.4</v>
      </c>
      <c r="J1828" s="21">
        <v>1206345</v>
      </c>
      <c r="K1828" s="21">
        <v>965076</v>
      </c>
      <c r="L1828" s="21">
        <v>195525.6</v>
      </c>
      <c r="M1828" s="19" t="s">
        <v>16</v>
      </c>
      <c r="N1828" s="22">
        <v>4.5</v>
      </c>
    </row>
    <row r="1829" spans="1:14" x14ac:dyDescent="0.25">
      <c r="A1829" s="23">
        <v>1828</v>
      </c>
      <c r="B1829" s="24">
        <v>43024</v>
      </c>
      <c r="C1829" s="24">
        <v>43122</v>
      </c>
      <c r="D1829" s="24" t="str">
        <f>IF(Operaciones!$C1829-Operaciones!$B1829&gt;=150,"Demorado","En Tiempo")</f>
        <v>En Tiempo</v>
      </c>
      <c r="E1829" s="25" t="s">
        <v>21</v>
      </c>
      <c r="F1829" s="25" t="s">
        <v>24</v>
      </c>
      <c r="G1829" s="26">
        <v>208</v>
      </c>
      <c r="H1829" s="25" t="s">
        <v>12</v>
      </c>
      <c r="I1829" s="27">
        <v>66423.16</v>
      </c>
      <c r="J1829" s="27">
        <v>1724089</v>
      </c>
      <c r="K1829" s="27">
        <v>1379271.2</v>
      </c>
      <c r="L1829" s="27">
        <v>278394.64</v>
      </c>
      <c r="M1829" s="25" t="s">
        <v>19</v>
      </c>
      <c r="N1829" s="28">
        <v>3.9</v>
      </c>
    </row>
    <row r="1830" spans="1:14" x14ac:dyDescent="0.25">
      <c r="A1830" s="17">
        <v>1829</v>
      </c>
      <c r="B1830" s="18">
        <v>43025</v>
      </c>
      <c r="C1830" s="18">
        <v>43339</v>
      </c>
      <c r="D1830" s="18" t="str">
        <f>IF(Operaciones!$C1830-Operaciones!$B1830&gt;=150,"Demorado","En Tiempo")</f>
        <v>Demorado</v>
      </c>
      <c r="E1830" s="19" t="s">
        <v>22</v>
      </c>
      <c r="F1830" s="19" t="s">
        <v>29</v>
      </c>
      <c r="G1830" s="20">
        <v>154</v>
      </c>
      <c r="H1830" s="19" t="s">
        <v>11</v>
      </c>
      <c r="I1830" s="21">
        <v>27775.52</v>
      </c>
      <c r="J1830" s="21">
        <v>761048</v>
      </c>
      <c r="K1830" s="21">
        <v>608838.40000000002</v>
      </c>
      <c r="L1830" s="21">
        <v>124434.07999999997</v>
      </c>
      <c r="M1830" s="19" t="s">
        <v>17</v>
      </c>
      <c r="N1830" s="22">
        <v>5</v>
      </c>
    </row>
    <row r="1831" spans="1:14" x14ac:dyDescent="0.25">
      <c r="A1831" s="23">
        <v>1830</v>
      </c>
      <c r="B1831" s="24">
        <v>43025</v>
      </c>
      <c r="C1831" s="24">
        <v>43165</v>
      </c>
      <c r="D1831" s="24" t="str">
        <f>IF(Operaciones!$C1831-Operaciones!$B1831&gt;=150,"Demorado","En Tiempo")</f>
        <v>En Tiempo</v>
      </c>
      <c r="E1831" s="25" t="s">
        <v>20</v>
      </c>
      <c r="F1831" s="25" t="s">
        <v>24</v>
      </c>
      <c r="G1831" s="26">
        <v>195</v>
      </c>
      <c r="H1831" s="25" t="s">
        <v>12</v>
      </c>
      <c r="I1831" s="27">
        <v>73491.679999999993</v>
      </c>
      <c r="J1831" s="27">
        <v>1904177</v>
      </c>
      <c r="K1831" s="27">
        <v>1523341.6</v>
      </c>
      <c r="L1831" s="27">
        <v>307343.71999999991</v>
      </c>
      <c r="M1831" s="25" t="s">
        <v>17</v>
      </c>
      <c r="N1831" s="28">
        <v>4.3</v>
      </c>
    </row>
    <row r="1832" spans="1:14" x14ac:dyDescent="0.25">
      <c r="A1832" s="17">
        <v>1831</v>
      </c>
      <c r="B1832" s="18">
        <v>43025</v>
      </c>
      <c r="C1832" s="18">
        <v>43250</v>
      </c>
      <c r="D1832" s="18" t="str">
        <f>IF(Operaciones!$C1832-Operaciones!$B1832&gt;=150,"Demorado","En Tiempo")</f>
        <v>Demorado</v>
      </c>
      <c r="E1832" s="19" t="s">
        <v>22</v>
      </c>
      <c r="F1832" s="19" t="s">
        <v>28</v>
      </c>
      <c r="G1832" s="20">
        <v>149</v>
      </c>
      <c r="H1832" s="19" t="s">
        <v>12</v>
      </c>
      <c r="I1832" s="21">
        <v>38794.959999999999</v>
      </c>
      <c r="J1832" s="21">
        <v>1027709</v>
      </c>
      <c r="K1832" s="21">
        <v>822167.2</v>
      </c>
      <c r="L1832" s="21">
        <v>166746.84000000005</v>
      </c>
      <c r="M1832" s="19" t="s">
        <v>14</v>
      </c>
      <c r="N1832" s="22">
        <v>3.6</v>
      </c>
    </row>
    <row r="1833" spans="1:14" x14ac:dyDescent="0.25">
      <c r="A1833" s="23">
        <v>1832</v>
      </c>
      <c r="B1833" s="24">
        <v>43026</v>
      </c>
      <c r="C1833" s="24">
        <v>43338</v>
      </c>
      <c r="D1833" s="24" t="str">
        <f>IF(Operaciones!$C1833-Operaciones!$B1833&gt;=150,"Demorado","En Tiempo")</f>
        <v>Demorado</v>
      </c>
      <c r="E1833" s="25" t="s">
        <v>22</v>
      </c>
      <c r="F1833" s="25" t="s">
        <v>26</v>
      </c>
      <c r="G1833" s="26">
        <v>205</v>
      </c>
      <c r="H1833" s="25" t="s">
        <v>12</v>
      </c>
      <c r="I1833" s="27">
        <v>50653.72</v>
      </c>
      <c r="J1833" s="27">
        <v>1321053</v>
      </c>
      <c r="K1833" s="27">
        <v>1056842.3999999999</v>
      </c>
      <c r="L1833" s="27">
        <v>213556.88000000009</v>
      </c>
      <c r="M1833" s="25" t="s">
        <v>14</v>
      </c>
      <c r="N1833" s="28">
        <v>3.9</v>
      </c>
    </row>
    <row r="1834" spans="1:14" x14ac:dyDescent="0.25">
      <c r="A1834" s="17">
        <v>1833</v>
      </c>
      <c r="B1834" s="18">
        <v>43026</v>
      </c>
      <c r="C1834" s="18">
        <v>43118</v>
      </c>
      <c r="D1834" s="18" t="str">
        <f>IF(Operaciones!$C1834-Operaciones!$B1834&gt;=150,"Demorado","En Tiempo")</f>
        <v>En Tiempo</v>
      </c>
      <c r="E1834" s="19" t="s">
        <v>22</v>
      </c>
      <c r="F1834" s="19" t="s">
        <v>25</v>
      </c>
      <c r="G1834" s="20">
        <v>64</v>
      </c>
      <c r="H1834" s="19" t="s">
        <v>11</v>
      </c>
      <c r="I1834" s="21">
        <v>14802.32</v>
      </c>
      <c r="J1834" s="21">
        <v>425068</v>
      </c>
      <c r="K1834" s="21">
        <v>340054.4</v>
      </c>
      <c r="L1834" s="21">
        <v>70211.27999999997</v>
      </c>
      <c r="M1834" s="19" t="s">
        <v>17</v>
      </c>
      <c r="N1834" s="22">
        <v>3.8</v>
      </c>
    </row>
    <row r="1835" spans="1:14" x14ac:dyDescent="0.25">
      <c r="A1835" s="23">
        <v>1834</v>
      </c>
      <c r="B1835" s="24">
        <v>43026</v>
      </c>
      <c r="C1835" s="24">
        <v>43199</v>
      </c>
      <c r="D1835" s="24" t="str">
        <f>IF(Operaciones!$C1835-Operaciones!$B1835&gt;=150,"Demorado","En Tiempo")</f>
        <v>Demorado</v>
      </c>
      <c r="E1835" s="25" t="s">
        <v>20</v>
      </c>
      <c r="F1835" s="25" t="s">
        <v>27</v>
      </c>
      <c r="G1835" s="26">
        <v>152</v>
      </c>
      <c r="H1835" s="25" t="s">
        <v>12</v>
      </c>
      <c r="I1835" s="27">
        <v>46596.12</v>
      </c>
      <c r="J1835" s="27">
        <v>1218538</v>
      </c>
      <c r="K1835" s="27">
        <v>974830.4</v>
      </c>
      <c r="L1835" s="27">
        <v>197111.47999999998</v>
      </c>
      <c r="M1835" s="25" t="s">
        <v>16</v>
      </c>
      <c r="N1835" s="28">
        <v>4</v>
      </c>
    </row>
    <row r="1836" spans="1:14" x14ac:dyDescent="0.25">
      <c r="A1836" s="17">
        <v>1835</v>
      </c>
      <c r="B1836" s="18">
        <v>43027</v>
      </c>
      <c r="C1836" s="18">
        <v>43179</v>
      </c>
      <c r="D1836" s="18" t="str">
        <f>IF(Operaciones!$C1836-Operaciones!$B1836&gt;=150,"Demorado","En Tiempo")</f>
        <v>Demorado</v>
      </c>
      <c r="E1836" s="19" t="s">
        <v>21</v>
      </c>
      <c r="F1836" s="19" t="s">
        <v>27</v>
      </c>
      <c r="G1836" s="20">
        <v>63</v>
      </c>
      <c r="H1836" s="19" t="s">
        <v>11</v>
      </c>
      <c r="I1836" s="21">
        <v>19240.599999999999</v>
      </c>
      <c r="J1836" s="21">
        <v>548325</v>
      </c>
      <c r="K1836" s="21">
        <v>438660</v>
      </c>
      <c r="L1836" s="21">
        <v>90424.4</v>
      </c>
      <c r="M1836" s="19" t="s">
        <v>18</v>
      </c>
      <c r="N1836" s="22">
        <v>4.3</v>
      </c>
    </row>
    <row r="1837" spans="1:14" x14ac:dyDescent="0.25">
      <c r="A1837" s="23">
        <v>1836</v>
      </c>
      <c r="B1837" s="24">
        <v>43028</v>
      </c>
      <c r="C1837" s="24">
        <v>43252</v>
      </c>
      <c r="D1837" s="24" t="str">
        <f>IF(Operaciones!$C1837-Operaciones!$B1837&gt;=150,"Demorado","En Tiempo")</f>
        <v>Demorado</v>
      </c>
      <c r="E1837" s="25" t="s">
        <v>20</v>
      </c>
      <c r="F1837" s="25" t="s">
        <v>24</v>
      </c>
      <c r="G1837" s="26">
        <v>128</v>
      </c>
      <c r="H1837" s="25" t="s">
        <v>11</v>
      </c>
      <c r="I1837" s="27">
        <v>28889.56</v>
      </c>
      <c r="J1837" s="27">
        <v>782349</v>
      </c>
      <c r="K1837" s="27">
        <v>625879.19999999995</v>
      </c>
      <c r="L1837" s="27">
        <v>127580.24000000005</v>
      </c>
      <c r="M1837" s="25" t="s">
        <v>18</v>
      </c>
      <c r="N1837" s="28">
        <v>3.9</v>
      </c>
    </row>
    <row r="1838" spans="1:14" x14ac:dyDescent="0.25">
      <c r="A1838" s="17">
        <v>1837</v>
      </c>
      <c r="B1838" s="18">
        <v>43028</v>
      </c>
      <c r="C1838" s="18">
        <v>43320</v>
      </c>
      <c r="D1838" s="18" t="str">
        <f>IF(Operaciones!$C1838-Operaciones!$B1838&gt;=150,"Demorado","En Tiempo")</f>
        <v>Demorado</v>
      </c>
      <c r="E1838" s="19" t="s">
        <v>23</v>
      </c>
      <c r="F1838" s="19" t="s">
        <v>26</v>
      </c>
      <c r="G1838" s="20">
        <v>40</v>
      </c>
      <c r="H1838" s="19" t="s">
        <v>11</v>
      </c>
      <c r="I1838" s="21">
        <v>8443.0400000000009</v>
      </c>
      <c r="J1838" s="21">
        <v>273661</v>
      </c>
      <c r="K1838" s="21">
        <v>218928.8</v>
      </c>
      <c r="L1838" s="21">
        <v>46289.160000000011</v>
      </c>
      <c r="M1838" s="19" t="s">
        <v>18</v>
      </c>
      <c r="N1838" s="22">
        <v>4.0999999999999996</v>
      </c>
    </row>
    <row r="1839" spans="1:14" x14ac:dyDescent="0.25">
      <c r="A1839" s="23">
        <v>1838</v>
      </c>
      <c r="B1839" s="24">
        <v>43028</v>
      </c>
      <c r="C1839" s="24">
        <v>43341</v>
      </c>
      <c r="D1839" s="24" t="str">
        <f>IF(Operaciones!$C1839-Operaciones!$B1839&gt;=150,"Demorado","En Tiempo")</f>
        <v>Demorado</v>
      </c>
      <c r="E1839" s="25" t="s">
        <v>20</v>
      </c>
      <c r="F1839" s="25" t="s">
        <v>24</v>
      </c>
      <c r="G1839" s="26">
        <v>210</v>
      </c>
      <c r="H1839" s="25" t="s">
        <v>12</v>
      </c>
      <c r="I1839" s="27">
        <v>64681.56</v>
      </c>
      <c r="J1839" s="27">
        <v>1679149</v>
      </c>
      <c r="K1839" s="27">
        <v>1343319.2</v>
      </c>
      <c r="L1839" s="27">
        <v>271148.24000000005</v>
      </c>
      <c r="M1839" s="25" t="s">
        <v>19</v>
      </c>
      <c r="N1839" s="28">
        <v>4.9000000000000004</v>
      </c>
    </row>
    <row r="1840" spans="1:14" x14ac:dyDescent="0.25">
      <c r="A1840" s="17">
        <v>1839</v>
      </c>
      <c r="B1840" s="18">
        <v>43029</v>
      </c>
      <c r="C1840" s="18">
        <v>43279</v>
      </c>
      <c r="D1840" s="18" t="str">
        <f>IF(Operaciones!$C1840-Operaciones!$B1840&gt;=150,"Demorado","En Tiempo")</f>
        <v>Demorado</v>
      </c>
      <c r="E1840" s="19" t="s">
        <v>23</v>
      </c>
      <c r="F1840" s="19" t="s">
        <v>27</v>
      </c>
      <c r="G1840" s="20">
        <v>252</v>
      </c>
      <c r="H1840" s="19" t="s">
        <v>12</v>
      </c>
      <c r="I1840" s="21">
        <v>97884.4</v>
      </c>
      <c r="J1840" s="21">
        <v>2511995</v>
      </c>
      <c r="K1840" s="21">
        <v>2009596</v>
      </c>
      <c r="L1840" s="21">
        <v>404514.6</v>
      </c>
      <c r="M1840" s="19" t="s">
        <v>17</v>
      </c>
      <c r="N1840" s="22">
        <v>4.3</v>
      </c>
    </row>
    <row r="1841" spans="1:14" x14ac:dyDescent="0.25">
      <c r="A1841" s="23">
        <v>1840</v>
      </c>
      <c r="B1841" s="24">
        <v>43030</v>
      </c>
      <c r="C1841" s="24">
        <v>43232</v>
      </c>
      <c r="D1841" s="24" t="str">
        <f>IF(Operaciones!$C1841-Operaciones!$B1841&gt;=150,"Demorado","En Tiempo")</f>
        <v>Demorado</v>
      </c>
      <c r="E1841" s="25" t="s">
        <v>21</v>
      </c>
      <c r="F1841" s="25" t="s">
        <v>24</v>
      </c>
      <c r="G1841" s="26">
        <v>271</v>
      </c>
      <c r="H1841" s="25" t="s">
        <v>12</v>
      </c>
      <c r="I1841" s="27">
        <v>60747.839999999997</v>
      </c>
      <c r="J1841" s="27">
        <v>1580981</v>
      </c>
      <c r="K1841" s="27">
        <v>1264784.8</v>
      </c>
      <c r="L1841" s="27">
        <v>255448.35999999996</v>
      </c>
      <c r="M1841" s="25" t="s">
        <v>14</v>
      </c>
      <c r="N1841" s="28">
        <v>4.2</v>
      </c>
    </row>
    <row r="1842" spans="1:14" x14ac:dyDescent="0.25">
      <c r="A1842" s="17">
        <v>1841</v>
      </c>
      <c r="B1842" s="18">
        <v>43030</v>
      </c>
      <c r="C1842" s="18">
        <v>43270</v>
      </c>
      <c r="D1842" s="18" t="str">
        <f>IF(Operaciones!$C1842-Operaciones!$B1842&gt;=150,"Demorado","En Tiempo")</f>
        <v>Demorado</v>
      </c>
      <c r="E1842" s="19" t="s">
        <v>22</v>
      </c>
      <c r="F1842" s="19" t="s">
        <v>28</v>
      </c>
      <c r="G1842" s="20">
        <v>42</v>
      </c>
      <c r="H1842" s="19" t="s">
        <v>11</v>
      </c>
      <c r="I1842" s="21">
        <v>17048.68</v>
      </c>
      <c r="J1842" s="21">
        <v>488902</v>
      </c>
      <c r="K1842" s="21">
        <v>391121.6</v>
      </c>
      <c r="L1842" s="21">
        <v>80731.72000000003</v>
      </c>
      <c r="M1842" s="19" t="s">
        <v>19</v>
      </c>
      <c r="N1842" s="22">
        <v>3.7</v>
      </c>
    </row>
    <row r="1843" spans="1:14" x14ac:dyDescent="0.25">
      <c r="A1843" s="23">
        <v>1842</v>
      </c>
      <c r="B1843" s="24">
        <v>43030</v>
      </c>
      <c r="C1843" s="24">
        <v>43348</v>
      </c>
      <c r="D1843" s="24" t="str">
        <f>IF(Operaciones!$C1843-Operaciones!$B1843&gt;=150,"Demorado","En Tiempo")</f>
        <v>Demorado</v>
      </c>
      <c r="E1843" s="25" t="s">
        <v>22</v>
      </c>
      <c r="F1843" s="25" t="s">
        <v>13</v>
      </c>
      <c r="G1843" s="26">
        <v>250</v>
      </c>
      <c r="H1843" s="25" t="s">
        <v>12</v>
      </c>
      <c r="I1843" s="27">
        <v>90875.32</v>
      </c>
      <c r="J1843" s="27">
        <v>2335693</v>
      </c>
      <c r="K1843" s="27">
        <v>1868554.4</v>
      </c>
      <c r="L1843" s="27">
        <v>376263.28000000009</v>
      </c>
      <c r="M1843" s="25" t="s">
        <v>15</v>
      </c>
      <c r="N1843" s="28">
        <v>3.9</v>
      </c>
    </row>
    <row r="1844" spans="1:14" x14ac:dyDescent="0.25">
      <c r="A1844" s="17">
        <v>1843</v>
      </c>
      <c r="B1844" s="18">
        <v>43030</v>
      </c>
      <c r="C1844" s="18">
        <v>43291</v>
      </c>
      <c r="D1844" s="18" t="str">
        <f>IF(Operaciones!$C1844-Operaciones!$B1844&gt;=150,"Demorado","En Tiempo")</f>
        <v>Demorado</v>
      </c>
      <c r="E1844" s="19" t="s">
        <v>23</v>
      </c>
      <c r="F1844" s="19" t="s">
        <v>29</v>
      </c>
      <c r="G1844" s="20">
        <v>91</v>
      </c>
      <c r="H1844" s="19" t="s">
        <v>12</v>
      </c>
      <c r="I1844" s="21">
        <v>37294</v>
      </c>
      <c r="J1844" s="21">
        <v>991985</v>
      </c>
      <c r="K1844" s="21">
        <v>793588</v>
      </c>
      <c r="L1844" s="21">
        <v>161103</v>
      </c>
      <c r="M1844" s="19" t="s">
        <v>19</v>
      </c>
      <c r="N1844" s="22">
        <v>4.0999999999999996</v>
      </c>
    </row>
    <row r="1845" spans="1:14" x14ac:dyDescent="0.25">
      <c r="A1845" s="23">
        <v>1844</v>
      </c>
      <c r="B1845" s="24">
        <v>43031</v>
      </c>
      <c r="C1845" s="24">
        <v>43175</v>
      </c>
      <c r="D1845" s="24" t="str">
        <f>IF(Operaciones!$C1845-Operaciones!$B1845&gt;=150,"Demorado","En Tiempo")</f>
        <v>En Tiempo</v>
      </c>
      <c r="E1845" s="25" t="s">
        <v>22</v>
      </c>
      <c r="F1845" s="25" t="s">
        <v>28</v>
      </c>
      <c r="G1845" s="26">
        <v>104</v>
      </c>
      <c r="H1845" s="25" t="s">
        <v>11</v>
      </c>
      <c r="I1845" s="27">
        <v>25129.279999999999</v>
      </c>
      <c r="J1845" s="27">
        <v>694642</v>
      </c>
      <c r="K1845" s="27">
        <v>555713.6</v>
      </c>
      <c r="L1845" s="27">
        <v>113799.12000000002</v>
      </c>
      <c r="M1845" s="25" t="s">
        <v>15</v>
      </c>
      <c r="N1845" s="28">
        <v>4</v>
      </c>
    </row>
    <row r="1846" spans="1:14" x14ac:dyDescent="0.25">
      <c r="A1846" s="17">
        <v>1845</v>
      </c>
      <c r="B1846" s="18">
        <v>43033</v>
      </c>
      <c r="C1846" s="18">
        <v>43348</v>
      </c>
      <c r="D1846" s="18" t="str">
        <f>IF(Operaciones!$C1846-Operaciones!$B1846&gt;=150,"Demorado","En Tiempo")</f>
        <v>Demorado</v>
      </c>
      <c r="E1846" s="19" t="s">
        <v>21</v>
      </c>
      <c r="F1846" s="19" t="s">
        <v>13</v>
      </c>
      <c r="G1846" s="20">
        <v>152</v>
      </c>
      <c r="H1846" s="19" t="s">
        <v>12</v>
      </c>
      <c r="I1846" s="21">
        <v>36836.44</v>
      </c>
      <c r="J1846" s="21">
        <v>975321</v>
      </c>
      <c r="K1846" s="21">
        <v>780256.8</v>
      </c>
      <c r="L1846" s="21">
        <v>158227.75999999995</v>
      </c>
      <c r="M1846" s="19" t="s">
        <v>17</v>
      </c>
      <c r="N1846" s="22">
        <v>4.9000000000000004</v>
      </c>
    </row>
    <row r="1847" spans="1:14" x14ac:dyDescent="0.25">
      <c r="A1847" s="23">
        <v>1846</v>
      </c>
      <c r="B1847" s="24">
        <v>43034</v>
      </c>
      <c r="C1847" s="24">
        <v>43388</v>
      </c>
      <c r="D1847" s="24" t="str">
        <f>IF(Operaciones!$C1847-Operaciones!$B1847&gt;=150,"Demorado","En Tiempo")</f>
        <v>Demorado</v>
      </c>
      <c r="E1847" s="25" t="s">
        <v>20</v>
      </c>
      <c r="F1847" s="25" t="s">
        <v>26</v>
      </c>
      <c r="G1847" s="26">
        <v>201</v>
      </c>
      <c r="H1847" s="25" t="s">
        <v>12</v>
      </c>
      <c r="I1847" s="27">
        <v>62675.4</v>
      </c>
      <c r="J1847" s="27">
        <v>1633845</v>
      </c>
      <c r="K1847" s="27">
        <v>1307076</v>
      </c>
      <c r="L1847" s="27">
        <v>264093.59999999998</v>
      </c>
      <c r="M1847" s="25" t="s">
        <v>14</v>
      </c>
      <c r="N1847" s="28">
        <v>4.8</v>
      </c>
    </row>
    <row r="1848" spans="1:14" x14ac:dyDescent="0.25">
      <c r="A1848" s="17">
        <v>1847</v>
      </c>
      <c r="B1848" s="18">
        <v>43035</v>
      </c>
      <c r="C1848" s="18">
        <v>43350</v>
      </c>
      <c r="D1848" s="18" t="str">
        <f>IF(Operaciones!$C1848-Operaciones!$B1848&gt;=150,"Demorado","En Tiempo")</f>
        <v>Demorado</v>
      </c>
      <c r="E1848" s="19" t="s">
        <v>22</v>
      </c>
      <c r="F1848" s="19" t="s">
        <v>28</v>
      </c>
      <c r="G1848" s="20">
        <v>175</v>
      </c>
      <c r="H1848" s="19" t="s">
        <v>12</v>
      </c>
      <c r="I1848" s="21">
        <v>58882.36</v>
      </c>
      <c r="J1848" s="21">
        <v>1535619</v>
      </c>
      <c r="K1848" s="21">
        <v>1228495.2</v>
      </c>
      <c r="L1848" s="21">
        <v>248241.44000000006</v>
      </c>
      <c r="M1848" s="19" t="s">
        <v>16</v>
      </c>
      <c r="N1848" s="22">
        <v>3.6</v>
      </c>
    </row>
    <row r="1849" spans="1:14" x14ac:dyDescent="0.25">
      <c r="A1849" s="23">
        <v>1848</v>
      </c>
      <c r="B1849" s="24">
        <v>43035</v>
      </c>
      <c r="C1849" s="24">
        <v>43222</v>
      </c>
      <c r="D1849" s="24" t="str">
        <f>IF(Operaciones!$C1849-Operaciones!$B1849&gt;=150,"Demorado","En Tiempo")</f>
        <v>Demorado</v>
      </c>
      <c r="E1849" s="25" t="s">
        <v>22</v>
      </c>
      <c r="F1849" s="25" t="s">
        <v>24</v>
      </c>
      <c r="G1849" s="26">
        <v>259</v>
      </c>
      <c r="H1849" s="25" t="s">
        <v>12</v>
      </c>
      <c r="I1849" s="27">
        <v>52414.239999999998</v>
      </c>
      <c r="J1849" s="27">
        <v>1364091</v>
      </c>
      <c r="K1849" s="27">
        <v>1091272.8</v>
      </c>
      <c r="L1849" s="27">
        <v>220403.95999999996</v>
      </c>
      <c r="M1849" s="25" t="s">
        <v>18</v>
      </c>
      <c r="N1849" s="28">
        <v>4.4000000000000004</v>
      </c>
    </row>
    <row r="1850" spans="1:14" x14ac:dyDescent="0.25">
      <c r="A1850" s="17">
        <v>1849</v>
      </c>
      <c r="B1850" s="18">
        <v>43036</v>
      </c>
      <c r="C1850" s="18">
        <v>43200</v>
      </c>
      <c r="D1850" s="18" t="str">
        <f>IF(Operaciones!$C1850-Operaciones!$B1850&gt;=150,"Demorado","En Tiempo")</f>
        <v>Demorado</v>
      </c>
      <c r="E1850" s="19" t="s">
        <v>20</v>
      </c>
      <c r="F1850" s="19" t="s">
        <v>25</v>
      </c>
      <c r="G1850" s="20">
        <v>155</v>
      </c>
      <c r="H1850" s="19" t="s">
        <v>12</v>
      </c>
      <c r="I1850" s="21">
        <v>30627.8</v>
      </c>
      <c r="J1850" s="21">
        <v>817605</v>
      </c>
      <c r="K1850" s="21">
        <v>654084</v>
      </c>
      <c r="L1850" s="21">
        <v>132893.20000000001</v>
      </c>
      <c r="M1850" s="19" t="s">
        <v>15</v>
      </c>
      <c r="N1850" s="22">
        <v>4.5999999999999996</v>
      </c>
    </row>
    <row r="1851" spans="1:14" x14ac:dyDescent="0.25">
      <c r="A1851" s="23">
        <v>1850</v>
      </c>
      <c r="B1851" s="24">
        <v>43036</v>
      </c>
      <c r="C1851" s="24">
        <v>43248</v>
      </c>
      <c r="D1851" s="24" t="str">
        <f>IF(Operaciones!$C1851-Operaciones!$B1851&gt;=150,"Demorado","En Tiempo")</f>
        <v>Demorado</v>
      </c>
      <c r="E1851" s="25" t="s">
        <v>20</v>
      </c>
      <c r="F1851" s="25" t="s">
        <v>29</v>
      </c>
      <c r="G1851" s="26">
        <v>211</v>
      </c>
      <c r="H1851" s="25" t="s">
        <v>12</v>
      </c>
      <c r="I1851" s="27">
        <v>38953</v>
      </c>
      <c r="J1851" s="27">
        <v>1028385</v>
      </c>
      <c r="K1851" s="27">
        <v>822708</v>
      </c>
      <c r="L1851" s="27">
        <v>166724</v>
      </c>
      <c r="M1851" s="25" t="s">
        <v>17</v>
      </c>
      <c r="N1851" s="28">
        <v>4.8</v>
      </c>
    </row>
    <row r="1852" spans="1:14" x14ac:dyDescent="0.25">
      <c r="A1852" s="17">
        <v>1851</v>
      </c>
      <c r="B1852" s="18">
        <v>43036</v>
      </c>
      <c r="C1852" s="18">
        <v>43183</v>
      </c>
      <c r="D1852" s="18" t="str">
        <f>IF(Operaciones!$C1852-Operaciones!$B1852&gt;=150,"Demorado","En Tiempo")</f>
        <v>En Tiempo</v>
      </c>
      <c r="E1852" s="19" t="s">
        <v>21</v>
      </c>
      <c r="F1852" s="19" t="s">
        <v>27</v>
      </c>
      <c r="G1852" s="20">
        <v>155</v>
      </c>
      <c r="H1852" s="19" t="s">
        <v>12</v>
      </c>
      <c r="I1852" s="21">
        <v>37181.279999999999</v>
      </c>
      <c r="J1852" s="21">
        <v>994067</v>
      </c>
      <c r="K1852" s="21">
        <v>795253.6</v>
      </c>
      <c r="L1852" s="21">
        <v>161632.12000000002</v>
      </c>
      <c r="M1852" s="19" t="s">
        <v>16</v>
      </c>
      <c r="N1852" s="22">
        <v>3.7</v>
      </c>
    </row>
    <row r="1853" spans="1:14" x14ac:dyDescent="0.25">
      <c r="A1853" s="23">
        <v>1852</v>
      </c>
      <c r="B1853" s="24">
        <v>43036</v>
      </c>
      <c r="C1853" s="24">
        <v>43401</v>
      </c>
      <c r="D1853" s="24" t="str">
        <f>IF(Operaciones!$C1853-Operaciones!$B1853&gt;=150,"Demorado","En Tiempo")</f>
        <v>Demorado</v>
      </c>
      <c r="E1853" s="25" t="s">
        <v>22</v>
      </c>
      <c r="F1853" s="25" t="s">
        <v>28</v>
      </c>
      <c r="G1853" s="26">
        <v>160</v>
      </c>
      <c r="H1853" s="25" t="s">
        <v>12</v>
      </c>
      <c r="I1853" s="27">
        <v>55863.4</v>
      </c>
      <c r="J1853" s="27">
        <v>1457545</v>
      </c>
      <c r="K1853" s="27">
        <v>1166036</v>
      </c>
      <c r="L1853" s="27">
        <v>235645.6</v>
      </c>
      <c r="M1853" s="25" t="s">
        <v>19</v>
      </c>
      <c r="N1853" s="28">
        <v>3.7</v>
      </c>
    </row>
    <row r="1854" spans="1:14" x14ac:dyDescent="0.25">
      <c r="A1854" s="17">
        <v>1853</v>
      </c>
      <c r="B1854" s="18">
        <v>43036</v>
      </c>
      <c r="C1854" s="18">
        <v>43171</v>
      </c>
      <c r="D1854" s="18" t="str">
        <f>IF(Operaciones!$C1854-Operaciones!$B1854&gt;=150,"Demorado","En Tiempo")</f>
        <v>En Tiempo</v>
      </c>
      <c r="E1854" s="19" t="s">
        <v>20</v>
      </c>
      <c r="F1854" s="19" t="s">
        <v>27</v>
      </c>
      <c r="G1854" s="20">
        <v>218</v>
      </c>
      <c r="H1854" s="19" t="s">
        <v>12</v>
      </c>
      <c r="I1854" s="21">
        <v>55790.96</v>
      </c>
      <c r="J1854" s="21">
        <v>1459109</v>
      </c>
      <c r="K1854" s="21">
        <v>1167287.2</v>
      </c>
      <c r="L1854" s="21">
        <v>236030.84000000005</v>
      </c>
      <c r="M1854" s="19" t="s">
        <v>19</v>
      </c>
      <c r="N1854" s="22">
        <v>4.4000000000000004</v>
      </c>
    </row>
    <row r="1855" spans="1:14" x14ac:dyDescent="0.25">
      <c r="A1855" s="23">
        <v>1854</v>
      </c>
      <c r="B1855" s="24">
        <v>43036</v>
      </c>
      <c r="C1855" s="24">
        <v>43401</v>
      </c>
      <c r="D1855" s="24" t="str">
        <f>IF(Operaciones!$C1855-Operaciones!$B1855&gt;=150,"Demorado","En Tiempo")</f>
        <v>Demorado</v>
      </c>
      <c r="E1855" s="25" t="s">
        <v>20</v>
      </c>
      <c r="F1855" s="25" t="s">
        <v>27</v>
      </c>
      <c r="G1855" s="26">
        <v>242</v>
      </c>
      <c r="H1855" s="25" t="s">
        <v>12</v>
      </c>
      <c r="I1855" s="27">
        <v>74347.16</v>
      </c>
      <c r="J1855" s="27">
        <v>1915439</v>
      </c>
      <c r="K1855" s="27">
        <v>1532351.2</v>
      </c>
      <c r="L1855" s="27">
        <v>308740.64</v>
      </c>
      <c r="M1855" s="25" t="s">
        <v>19</v>
      </c>
      <c r="N1855" s="28">
        <v>4.2</v>
      </c>
    </row>
    <row r="1856" spans="1:14" x14ac:dyDescent="0.25">
      <c r="A1856" s="17">
        <v>1855</v>
      </c>
      <c r="B1856" s="18">
        <v>43037</v>
      </c>
      <c r="C1856" s="18">
        <v>43139</v>
      </c>
      <c r="D1856" s="18" t="str">
        <f>IF(Operaciones!$C1856-Operaciones!$B1856&gt;=150,"Demorado","En Tiempo")</f>
        <v>En Tiempo</v>
      </c>
      <c r="E1856" s="19" t="s">
        <v>22</v>
      </c>
      <c r="F1856" s="19" t="s">
        <v>13</v>
      </c>
      <c r="G1856" s="20">
        <v>155</v>
      </c>
      <c r="H1856" s="19" t="s">
        <v>12</v>
      </c>
      <c r="I1856" s="21">
        <v>49804.6</v>
      </c>
      <c r="J1856" s="21">
        <v>1299525</v>
      </c>
      <c r="K1856" s="21">
        <v>1039620</v>
      </c>
      <c r="L1856" s="21">
        <v>210100.4</v>
      </c>
      <c r="M1856" s="19" t="s">
        <v>17</v>
      </c>
      <c r="N1856" s="22">
        <v>4.5999999999999996</v>
      </c>
    </row>
    <row r="1857" spans="1:14" x14ac:dyDescent="0.25">
      <c r="A1857" s="23">
        <v>1856</v>
      </c>
      <c r="B1857" s="24">
        <v>43037</v>
      </c>
      <c r="C1857" s="24">
        <v>43215</v>
      </c>
      <c r="D1857" s="24" t="str">
        <f>IF(Operaciones!$C1857-Operaciones!$B1857&gt;=150,"Demorado","En Tiempo")</f>
        <v>Demorado</v>
      </c>
      <c r="E1857" s="25" t="s">
        <v>21</v>
      </c>
      <c r="F1857" s="25" t="s">
        <v>24</v>
      </c>
      <c r="G1857" s="26">
        <v>280</v>
      </c>
      <c r="H1857" s="25" t="s">
        <v>12</v>
      </c>
      <c r="I1857" s="27">
        <v>98008.4</v>
      </c>
      <c r="J1857" s="27">
        <v>2504445</v>
      </c>
      <c r="K1857" s="27">
        <v>2003556</v>
      </c>
      <c r="L1857" s="27">
        <v>402880.6</v>
      </c>
      <c r="M1857" s="25" t="s">
        <v>15</v>
      </c>
      <c r="N1857" s="28">
        <v>4</v>
      </c>
    </row>
    <row r="1858" spans="1:14" x14ac:dyDescent="0.25">
      <c r="A1858" s="17">
        <v>1857</v>
      </c>
      <c r="B1858" s="18">
        <v>43038</v>
      </c>
      <c r="C1858" s="18">
        <v>43331</v>
      </c>
      <c r="D1858" s="18" t="str">
        <f>IF(Operaciones!$C1858-Operaciones!$B1858&gt;=150,"Demorado","En Tiempo")</f>
        <v>Demorado</v>
      </c>
      <c r="E1858" s="19" t="s">
        <v>21</v>
      </c>
      <c r="F1858" s="19" t="s">
        <v>28</v>
      </c>
      <c r="G1858" s="20">
        <v>249</v>
      </c>
      <c r="H1858" s="19" t="s">
        <v>12</v>
      </c>
      <c r="I1858" s="21">
        <v>95089.16</v>
      </c>
      <c r="J1858" s="21">
        <v>2430689</v>
      </c>
      <c r="K1858" s="21">
        <v>1944551.2</v>
      </c>
      <c r="L1858" s="21">
        <v>391048.64</v>
      </c>
      <c r="M1858" s="19" t="s">
        <v>18</v>
      </c>
      <c r="N1858" s="22">
        <v>4.5</v>
      </c>
    </row>
    <row r="1859" spans="1:14" x14ac:dyDescent="0.25">
      <c r="A1859" s="23">
        <v>1858</v>
      </c>
      <c r="B1859" s="24">
        <v>43038</v>
      </c>
      <c r="C1859" s="24">
        <v>43401</v>
      </c>
      <c r="D1859" s="24" t="str">
        <f>IF(Operaciones!$C1859-Operaciones!$B1859&gt;=150,"Demorado","En Tiempo")</f>
        <v>Demorado</v>
      </c>
      <c r="E1859" s="25" t="s">
        <v>20</v>
      </c>
      <c r="F1859" s="25" t="s">
        <v>26</v>
      </c>
      <c r="G1859" s="26">
        <v>98</v>
      </c>
      <c r="H1859" s="25" t="s">
        <v>11</v>
      </c>
      <c r="I1859" s="27">
        <v>20613.32</v>
      </c>
      <c r="J1859" s="27">
        <v>573218</v>
      </c>
      <c r="K1859" s="27">
        <v>458574.4</v>
      </c>
      <c r="L1859" s="27">
        <v>94030.27999999997</v>
      </c>
      <c r="M1859" s="25" t="s">
        <v>18</v>
      </c>
      <c r="N1859" s="28">
        <v>4</v>
      </c>
    </row>
    <row r="1860" spans="1:14" x14ac:dyDescent="0.25">
      <c r="A1860" s="17">
        <v>1859</v>
      </c>
      <c r="B1860" s="18">
        <v>43039</v>
      </c>
      <c r="C1860" s="18">
        <v>43391</v>
      </c>
      <c r="D1860" s="18" t="str">
        <f>IF(Operaciones!$C1860-Operaciones!$B1860&gt;=150,"Demorado","En Tiempo")</f>
        <v>Demorado</v>
      </c>
      <c r="E1860" s="19" t="s">
        <v>22</v>
      </c>
      <c r="F1860" s="19" t="s">
        <v>28</v>
      </c>
      <c r="G1860" s="20">
        <v>211</v>
      </c>
      <c r="H1860" s="19" t="s">
        <v>12</v>
      </c>
      <c r="I1860" s="21">
        <v>74127.520000000004</v>
      </c>
      <c r="J1860" s="21">
        <v>1919573</v>
      </c>
      <c r="K1860" s="21">
        <v>1535658.4</v>
      </c>
      <c r="L1860" s="21">
        <v>309787.08000000007</v>
      </c>
      <c r="M1860" s="19" t="s">
        <v>15</v>
      </c>
      <c r="N1860" s="22">
        <v>4.8</v>
      </c>
    </row>
    <row r="1861" spans="1:14" x14ac:dyDescent="0.25">
      <c r="A1861" s="23">
        <v>1860</v>
      </c>
      <c r="B1861" s="24">
        <v>43040</v>
      </c>
      <c r="C1861" s="24">
        <v>43213</v>
      </c>
      <c r="D1861" s="24" t="str">
        <f>IF(Operaciones!$C1861-Operaciones!$B1861&gt;=150,"Demorado","En Tiempo")</f>
        <v>Demorado</v>
      </c>
      <c r="E1861" s="25" t="s">
        <v>23</v>
      </c>
      <c r="F1861" s="25" t="s">
        <v>24</v>
      </c>
      <c r="G1861" s="26">
        <v>206</v>
      </c>
      <c r="H1861" s="25" t="s">
        <v>12</v>
      </c>
      <c r="I1861" s="27">
        <v>82745.16</v>
      </c>
      <c r="J1861" s="27">
        <v>2120264</v>
      </c>
      <c r="K1861" s="27">
        <v>1696211.2</v>
      </c>
      <c r="L1861" s="27">
        <v>341307.64</v>
      </c>
      <c r="M1861" s="25" t="s">
        <v>18</v>
      </c>
      <c r="N1861" s="28">
        <v>4.8</v>
      </c>
    </row>
    <row r="1862" spans="1:14" x14ac:dyDescent="0.25">
      <c r="A1862" s="17">
        <v>1861</v>
      </c>
      <c r="B1862" s="18">
        <v>43041</v>
      </c>
      <c r="C1862" s="18">
        <v>43383</v>
      </c>
      <c r="D1862" s="18" t="str">
        <f>IF(Operaciones!$C1862-Operaciones!$B1862&gt;=150,"Demorado","En Tiempo")</f>
        <v>Demorado</v>
      </c>
      <c r="E1862" s="19" t="s">
        <v>23</v>
      </c>
      <c r="F1862" s="19" t="s">
        <v>24</v>
      </c>
      <c r="G1862" s="20">
        <v>222</v>
      </c>
      <c r="H1862" s="19" t="s">
        <v>12</v>
      </c>
      <c r="I1862" s="21">
        <v>77170.600000000006</v>
      </c>
      <c r="J1862" s="21">
        <v>1981325</v>
      </c>
      <c r="K1862" s="21">
        <v>1585060</v>
      </c>
      <c r="L1862" s="21">
        <v>319094.40000000002</v>
      </c>
      <c r="M1862" s="19" t="s">
        <v>18</v>
      </c>
      <c r="N1862" s="22">
        <v>3.7</v>
      </c>
    </row>
    <row r="1863" spans="1:14" x14ac:dyDescent="0.25">
      <c r="A1863" s="23">
        <v>1862</v>
      </c>
      <c r="B1863" s="24">
        <v>43041</v>
      </c>
      <c r="C1863" s="24">
        <v>43232</v>
      </c>
      <c r="D1863" s="24" t="str">
        <f>IF(Operaciones!$C1863-Operaciones!$B1863&gt;=150,"Demorado","En Tiempo")</f>
        <v>Demorado</v>
      </c>
      <c r="E1863" s="25" t="s">
        <v>21</v>
      </c>
      <c r="F1863" s="25" t="s">
        <v>26</v>
      </c>
      <c r="G1863" s="26">
        <v>242</v>
      </c>
      <c r="H1863" s="25" t="s">
        <v>12</v>
      </c>
      <c r="I1863" s="27">
        <v>88249.16</v>
      </c>
      <c r="J1863" s="27">
        <v>2257814</v>
      </c>
      <c r="K1863" s="27">
        <v>1806251.2</v>
      </c>
      <c r="L1863" s="27">
        <v>363313.64</v>
      </c>
      <c r="M1863" s="25" t="s">
        <v>15</v>
      </c>
      <c r="N1863" s="28">
        <v>3.8</v>
      </c>
    </row>
    <row r="1864" spans="1:14" x14ac:dyDescent="0.25">
      <c r="A1864" s="17">
        <v>1863</v>
      </c>
      <c r="B1864" s="18">
        <v>43041</v>
      </c>
      <c r="C1864" s="18">
        <v>43182</v>
      </c>
      <c r="D1864" s="18" t="str">
        <f>IF(Operaciones!$C1864-Operaciones!$B1864&gt;=150,"Demorado","En Tiempo")</f>
        <v>En Tiempo</v>
      </c>
      <c r="E1864" s="19" t="s">
        <v>21</v>
      </c>
      <c r="F1864" s="19" t="s">
        <v>26</v>
      </c>
      <c r="G1864" s="20">
        <v>79</v>
      </c>
      <c r="H1864" s="19" t="s">
        <v>11</v>
      </c>
      <c r="I1864" s="21">
        <v>15519.88</v>
      </c>
      <c r="J1864" s="21">
        <v>454357</v>
      </c>
      <c r="K1864" s="21">
        <v>363485.6</v>
      </c>
      <c r="L1864" s="21">
        <v>75351.520000000019</v>
      </c>
      <c r="M1864" s="19" t="s">
        <v>19</v>
      </c>
      <c r="N1864" s="22">
        <v>4.2</v>
      </c>
    </row>
    <row r="1865" spans="1:14" x14ac:dyDescent="0.25">
      <c r="A1865" s="23">
        <v>1864</v>
      </c>
      <c r="B1865" s="24">
        <v>43041</v>
      </c>
      <c r="C1865" s="24">
        <v>43280</v>
      </c>
      <c r="D1865" s="24" t="str">
        <f>IF(Operaciones!$C1865-Operaciones!$B1865&gt;=150,"Demorado","En Tiempo")</f>
        <v>Demorado</v>
      </c>
      <c r="E1865" s="25" t="s">
        <v>23</v>
      </c>
      <c r="F1865" s="25" t="s">
        <v>13</v>
      </c>
      <c r="G1865" s="26">
        <v>60</v>
      </c>
      <c r="H1865" s="25" t="s">
        <v>11</v>
      </c>
      <c r="I1865" s="27">
        <v>11003.52</v>
      </c>
      <c r="J1865" s="27">
        <v>340598</v>
      </c>
      <c r="K1865" s="27">
        <v>272478.40000000002</v>
      </c>
      <c r="L1865" s="27">
        <v>57116.079999999973</v>
      </c>
      <c r="M1865" s="25" t="s">
        <v>16</v>
      </c>
      <c r="N1865" s="28">
        <v>4.9000000000000004</v>
      </c>
    </row>
    <row r="1866" spans="1:14" x14ac:dyDescent="0.25">
      <c r="A1866" s="17">
        <v>1865</v>
      </c>
      <c r="B1866" s="18">
        <v>43042</v>
      </c>
      <c r="C1866" s="18">
        <v>43195</v>
      </c>
      <c r="D1866" s="18" t="str">
        <f>IF(Operaciones!$C1866-Operaciones!$B1866&gt;=150,"Demorado","En Tiempo")</f>
        <v>Demorado</v>
      </c>
      <c r="E1866" s="19" t="s">
        <v>23</v>
      </c>
      <c r="F1866" s="19" t="s">
        <v>26</v>
      </c>
      <c r="G1866" s="20">
        <v>65</v>
      </c>
      <c r="H1866" s="19" t="s">
        <v>11</v>
      </c>
      <c r="I1866" s="21">
        <v>10888.28</v>
      </c>
      <c r="J1866" s="21">
        <v>335892</v>
      </c>
      <c r="K1866" s="21">
        <v>268713.59999999998</v>
      </c>
      <c r="L1866" s="21">
        <v>56290.120000000024</v>
      </c>
      <c r="M1866" s="19" t="s">
        <v>18</v>
      </c>
      <c r="N1866" s="22">
        <v>4.5999999999999996</v>
      </c>
    </row>
    <row r="1867" spans="1:14" x14ac:dyDescent="0.25">
      <c r="A1867" s="23">
        <v>1866</v>
      </c>
      <c r="B1867" s="24">
        <v>43042</v>
      </c>
      <c r="C1867" s="24">
        <v>43263</v>
      </c>
      <c r="D1867" s="24" t="str">
        <f>IF(Operaciones!$C1867-Operaciones!$B1867&gt;=150,"Demorado","En Tiempo")</f>
        <v>Demorado</v>
      </c>
      <c r="E1867" s="25" t="s">
        <v>23</v>
      </c>
      <c r="F1867" s="25" t="s">
        <v>25</v>
      </c>
      <c r="G1867" s="26">
        <v>67</v>
      </c>
      <c r="H1867" s="25" t="s">
        <v>11</v>
      </c>
      <c r="I1867" s="27">
        <v>20625.599999999999</v>
      </c>
      <c r="J1867" s="27">
        <v>577375</v>
      </c>
      <c r="K1867" s="27">
        <v>461900</v>
      </c>
      <c r="L1867" s="27">
        <v>94849.4</v>
      </c>
      <c r="M1867" s="25" t="s">
        <v>17</v>
      </c>
      <c r="N1867" s="28">
        <v>4</v>
      </c>
    </row>
    <row r="1868" spans="1:14" x14ac:dyDescent="0.25">
      <c r="A1868" s="17">
        <v>1867</v>
      </c>
      <c r="B1868" s="18">
        <v>43042</v>
      </c>
      <c r="C1868" s="18">
        <v>43247</v>
      </c>
      <c r="D1868" s="18" t="str">
        <f>IF(Operaciones!$C1868-Operaciones!$B1868&gt;=150,"Demorado","En Tiempo")</f>
        <v>Demorado</v>
      </c>
      <c r="E1868" s="19" t="s">
        <v>23</v>
      </c>
      <c r="F1868" s="19" t="s">
        <v>24</v>
      </c>
      <c r="G1868" s="20">
        <v>105</v>
      </c>
      <c r="H1868" s="19" t="s">
        <v>11</v>
      </c>
      <c r="I1868" s="21">
        <v>19696.84</v>
      </c>
      <c r="J1868" s="21">
        <v>551081</v>
      </c>
      <c r="K1868" s="21">
        <v>440864.8</v>
      </c>
      <c r="L1868" s="21">
        <v>90519.360000000015</v>
      </c>
      <c r="M1868" s="19" t="s">
        <v>19</v>
      </c>
      <c r="N1868" s="22">
        <v>3.8</v>
      </c>
    </row>
    <row r="1869" spans="1:14" x14ac:dyDescent="0.25">
      <c r="A1869" s="23">
        <v>1868</v>
      </c>
      <c r="B1869" s="24">
        <v>43043</v>
      </c>
      <c r="C1869" s="24">
        <v>43398</v>
      </c>
      <c r="D1869" s="24" t="str">
        <f>IF(Operaciones!$C1869-Operaciones!$B1869&gt;=150,"Demorado","En Tiempo")</f>
        <v>Demorado</v>
      </c>
      <c r="E1869" s="25" t="s">
        <v>22</v>
      </c>
      <c r="F1869" s="25" t="s">
        <v>13</v>
      </c>
      <c r="G1869" s="26">
        <v>63</v>
      </c>
      <c r="H1869" s="25" t="s">
        <v>11</v>
      </c>
      <c r="I1869" s="27">
        <v>25642.959999999999</v>
      </c>
      <c r="J1869" s="27">
        <v>703784</v>
      </c>
      <c r="K1869" s="27">
        <v>563027.19999999995</v>
      </c>
      <c r="L1869" s="27">
        <v>115113.84000000005</v>
      </c>
      <c r="M1869" s="25" t="s">
        <v>19</v>
      </c>
      <c r="N1869" s="28">
        <v>4.7</v>
      </c>
    </row>
    <row r="1870" spans="1:14" x14ac:dyDescent="0.25">
      <c r="A1870" s="17">
        <v>1869</v>
      </c>
      <c r="B1870" s="18">
        <v>43043</v>
      </c>
      <c r="C1870" s="18">
        <v>43140</v>
      </c>
      <c r="D1870" s="18" t="str">
        <f>IF(Operaciones!$C1870-Operaciones!$B1870&gt;=150,"Demorado","En Tiempo")</f>
        <v>En Tiempo</v>
      </c>
      <c r="E1870" s="19" t="s">
        <v>23</v>
      </c>
      <c r="F1870" s="19" t="s">
        <v>28</v>
      </c>
      <c r="G1870" s="20">
        <v>253</v>
      </c>
      <c r="H1870" s="19" t="s">
        <v>12</v>
      </c>
      <c r="I1870" s="21">
        <v>42298.28</v>
      </c>
      <c r="J1870" s="21">
        <v>1110817</v>
      </c>
      <c r="K1870" s="21">
        <v>888653.6</v>
      </c>
      <c r="L1870" s="21">
        <v>179865.12000000002</v>
      </c>
      <c r="M1870" s="19" t="s">
        <v>16</v>
      </c>
      <c r="N1870" s="22">
        <v>4.0999999999999996</v>
      </c>
    </row>
    <row r="1871" spans="1:14" x14ac:dyDescent="0.25">
      <c r="A1871" s="23">
        <v>1870</v>
      </c>
      <c r="B1871" s="24">
        <v>43043</v>
      </c>
      <c r="C1871" s="24">
        <v>43302</v>
      </c>
      <c r="D1871" s="24" t="str">
        <f>IF(Operaciones!$C1871-Operaciones!$B1871&gt;=150,"Demorado","En Tiempo")</f>
        <v>Demorado</v>
      </c>
      <c r="E1871" s="25" t="s">
        <v>22</v>
      </c>
      <c r="F1871" s="25" t="s">
        <v>24</v>
      </c>
      <c r="G1871" s="26">
        <v>184</v>
      </c>
      <c r="H1871" s="25" t="s">
        <v>12</v>
      </c>
      <c r="I1871" s="27">
        <v>74804.72</v>
      </c>
      <c r="J1871" s="27">
        <v>1931778</v>
      </c>
      <c r="K1871" s="27">
        <v>1545422.4</v>
      </c>
      <c r="L1871" s="27">
        <v>311550.88000000012</v>
      </c>
      <c r="M1871" s="25" t="s">
        <v>18</v>
      </c>
      <c r="N1871" s="28">
        <v>3.7</v>
      </c>
    </row>
    <row r="1872" spans="1:14" x14ac:dyDescent="0.25">
      <c r="A1872" s="17">
        <v>1871</v>
      </c>
      <c r="B1872" s="18">
        <v>43044</v>
      </c>
      <c r="C1872" s="18">
        <v>43402</v>
      </c>
      <c r="D1872" s="18" t="str">
        <f>IF(Operaciones!$C1872-Operaciones!$B1872&gt;=150,"Demorado","En Tiempo")</f>
        <v>Demorado</v>
      </c>
      <c r="E1872" s="19" t="s">
        <v>23</v>
      </c>
      <c r="F1872" s="19" t="s">
        <v>25</v>
      </c>
      <c r="G1872" s="20">
        <v>114</v>
      </c>
      <c r="H1872" s="19" t="s">
        <v>11</v>
      </c>
      <c r="I1872" s="21">
        <v>20240.240000000002</v>
      </c>
      <c r="J1872" s="21">
        <v>559966</v>
      </c>
      <c r="K1872" s="21">
        <v>447972.8</v>
      </c>
      <c r="L1872" s="21">
        <v>91752.960000000006</v>
      </c>
      <c r="M1872" s="19" t="s">
        <v>19</v>
      </c>
      <c r="N1872" s="22">
        <v>4.7</v>
      </c>
    </row>
    <row r="1873" spans="1:14" x14ac:dyDescent="0.25">
      <c r="A1873" s="23">
        <v>1872</v>
      </c>
      <c r="B1873" s="24">
        <v>43044</v>
      </c>
      <c r="C1873" s="24">
        <v>43225</v>
      </c>
      <c r="D1873" s="24" t="str">
        <f>IF(Operaciones!$C1873-Operaciones!$B1873&gt;=150,"Demorado","En Tiempo")</f>
        <v>Demorado</v>
      </c>
      <c r="E1873" s="25" t="s">
        <v>22</v>
      </c>
      <c r="F1873" s="25" t="s">
        <v>24</v>
      </c>
      <c r="G1873" s="26">
        <v>229</v>
      </c>
      <c r="H1873" s="25" t="s">
        <v>12</v>
      </c>
      <c r="I1873" s="27">
        <v>64907.88</v>
      </c>
      <c r="J1873" s="27">
        <v>1681232</v>
      </c>
      <c r="K1873" s="27">
        <v>1344985.6</v>
      </c>
      <c r="L1873" s="27">
        <v>271338.5199999999</v>
      </c>
      <c r="M1873" s="25" t="s">
        <v>14</v>
      </c>
      <c r="N1873" s="28">
        <v>4.7</v>
      </c>
    </row>
    <row r="1874" spans="1:14" x14ac:dyDescent="0.25">
      <c r="A1874" s="17">
        <v>1873</v>
      </c>
      <c r="B1874" s="18">
        <v>43044</v>
      </c>
      <c r="C1874" s="18">
        <v>43157</v>
      </c>
      <c r="D1874" s="18" t="str">
        <f>IF(Operaciones!$C1874-Operaciones!$B1874&gt;=150,"Demorado","En Tiempo")</f>
        <v>En Tiempo</v>
      </c>
      <c r="E1874" s="19" t="s">
        <v>23</v>
      </c>
      <c r="F1874" s="19" t="s">
        <v>24</v>
      </c>
      <c r="G1874" s="20">
        <v>118</v>
      </c>
      <c r="H1874" s="19" t="s">
        <v>12</v>
      </c>
      <c r="I1874" s="21">
        <v>45816.88</v>
      </c>
      <c r="J1874" s="21">
        <v>1198657</v>
      </c>
      <c r="K1874" s="21">
        <v>958925.6</v>
      </c>
      <c r="L1874" s="21">
        <v>193914.52000000002</v>
      </c>
      <c r="M1874" s="19" t="s">
        <v>19</v>
      </c>
      <c r="N1874" s="22">
        <v>4.5999999999999996</v>
      </c>
    </row>
    <row r="1875" spans="1:14" x14ac:dyDescent="0.25">
      <c r="A1875" s="23">
        <v>1874</v>
      </c>
      <c r="B1875" s="24">
        <v>43046</v>
      </c>
      <c r="C1875" s="24">
        <v>43206</v>
      </c>
      <c r="D1875" s="24" t="str">
        <f>IF(Operaciones!$C1875-Operaciones!$B1875&gt;=150,"Demorado","En Tiempo")</f>
        <v>Demorado</v>
      </c>
      <c r="E1875" s="25" t="s">
        <v>21</v>
      </c>
      <c r="F1875" s="25" t="s">
        <v>27</v>
      </c>
      <c r="G1875" s="26">
        <v>124</v>
      </c>
      <c r="H1875" s="25" t="s">
        <v>11</v>
      </c>
      <c r="I1875" s="27">
        <v>27052.400000000001</v>
      </c>
      <c r="J1875" s="27">
        <v>743045</v>
      </c>
      <c r="K1875" s="27">
        <v>594436</v>
      </c>
      <c r="L1875" s="27">
        <v>121556.6</v>
      </c>
      <c r="M1875" s="25" t="s">
        <v>14</v>
      </c>
      <c r="N1875" s="28">
        <v>4</v>
      </c>
    </row>
    <row r="1876" spans="1:14" x14ac:dyDescent="0.25">
      <c r="A1876" s="17">
        <v>1875</v>
      </c>
      <c r="B1876" s="18">
        <v>43046</v>
      </c>
      <c r="C1876" s="18">
        <v>43212</v>
      </c>
      <c r="D1876" s="18" t="str">
        <f>IF(Operaciones!$C1876-Operaciones!$B1876&gt;=150,"Demorado","En Tiempo")</f>
        <v>Demorado</v>
      </c>
      <c r="E1876" s="19" t="s">
        <v>23</v>
      </c>
      <c r="F1876" s="19" t="s">
        <v>26</v>
      </c>
      <c r="G1876" s="20">
        <v>86</v>
      </c>
      <c r="H1876" s="19" t="s">
        <v>11</v>
      </c>
      <c r="I1876" s="21">
        <v>22353.200000000001</v>
      </c>
      <c r="J1876" s="21">
        <v>625640</v>
      </c>
      <c r="K1876" s="21">
        <v>500512</v>
      </c>
      <c r="L1876" s="21">
        <v>102774.8</v>
      </c>
      <c r="M1876" s="19" t="s">
        <v>14</v>
      </c>
      <c r="N1876" s="22">
        <v>4.9000000000000004</v>
      </c>
    </row>
    <row r="1877" spans="1:14" x14ac:dyDescent="0.25">
      <c r="A1877" s="23">
        <v>1876</v>
      </c>
      <c r="B1877" s="24">
        <v>43047</v>
      </c>
      <c r="C1877" s="24">
        <v>43350</v>
      </c>
      <c r="D1877" s="24" t="str">
        <f>IF(Operaciones!$C1877-Operaciones!$B1877&gt;=150,"Demorado","En Tiempo")</f>
        <v>Demorado</v>
      </c>
      <c r="E1877" s="25" t="s">
        <v>23</v>
      </c>
      <c r="F1877" s="25" t="s">
        <v>25</v>
      </c>
      <c r="G1877" s="26">
        <v>184</v>
      </c>
      <c r="H1877" s="25" t="s">
        <v>12</v>
      </c>
      <c r="I1877" s="27">
        <v>54019.92</v>
      </c>
      <c r="J1877" s="27">
        <v>1407483</v>
      </c>
      <c r="K1877" s="27">
        <v>1125986.3999999999</v>
      </c>
      <c r="L1877" s="27">
        <v>227476.68000000011</v>
      </c>
      <c r="M1877" s="25" t="s">
        <v>16</v>
      </c>
      <c r="N1877" s="28">
        <v>4.5</v>
      </c>
    </row>
    <row r="1878" spans="1:14" x14ac:dyDescent="0.25">
      <c r="A1878" s="17">
        <v>1877</v>
      </c>
      <c r="B1878" s="18">
        <v>43047</v>
      </c>
      <c r="C1878" s="18">
        <v>43199</v>
      </c>
      <c r="D1878" s="18" t="str">
        <f>IF(Operaciones!$C1878-Operaciones!$B1878&gt;=150,"Demorado","En Tiempo")</f>
        <v>Demorado</v>
      </c>
      <c r="E1878" s="19" t="s">
        <v>21</v>
      </c>
      <c r="F1878" s="19" t="s">
        <v>26</v>
      </c>
      <c r="G1878" s="20">
        <v>166</v>
      </c>
      <c r="H1878" s="19" t="s">
        <v>12</v>
      </c>
      <c r="I1878" s="21">
        <v>43132.480000000003</v>
      </c>
      <c r="J1878" s="21">
        <v>1130372</v>
      </c>
      <c r="K1878" s="21">
        <v>904297.6</v>
      </c>
      <c r="L1878" s="21">
        <v>182941.92</v>
      </c>
      <c r="M1878" s="19" t="s">
        <v>15</v>
      </c>
      <c r="N1878" s="22">
        <v>5</v>
      </c>
    </row>
    <row r="1879" spans="1:14" x14ac:dyDescent="0.25">
      <c r="A1879" s="23">
        <v>1878</v>
      </c>
      <c r="B1879" s="24">
        <v>43047</v>
      </c>
      <c r="C1879" s="24">
        <v>43330</v>
      </c>
      <c r="D1879" s="24" t="str">
        <f>IF(Operaciones!$C1879-Operaciones!$B1879&gt;=150,"Demorado","En Tiempo")</f>
        <v>Demorado</v>
      </c>
      <c r="E1879" s="25" t="s">
        <v>20</v>
      </c>
      <c r="F1879" s="25" t="s">
        <v>25</v>
      </c>
      <c r="G1879" s="26">
        <v>165</v>
      </c>
      <c r="H1879" s="25" t="s">
        <v>12</v>
      </c>
      <c r="I1879" s="27">
        <v>38077.4</v>
      </c>
      <c r="J1879" s="27">
        <v>1011095</v>
      </c>
      <c r="K1879" s="27">
        <v>808876</v>
      </c>
      <c r="L1879" s="27">
        <v>164141.6</v>
      </c>
      <c r="M1879" s="25" t="s">
        <v>18</v>
      </c>
      <c r="N1879" s="28">
        <v>3.7</v>
      </c>
    </row>
    <row r="1880" spans="1:14" x14ac:dyDescent="0.25">
      <c r="A1880" s="17">
        <v>1879</v>
      </c>
      <c r="B1880" s="18">
        <v>43047</v>
      </c>
      <c r="C1880" s="18">
        <v>43233</v>
      </c>
      <c r="D1880" s="18" t="str">
        <f>IF(Operaciones!$C1880-Operaciones!$B1880&gt;=150,"Demorado","En Tiempo")</f>
        <v>Demorado</v>
      </c>
      <c r="E1880" s="19" t="s">
        <v>22</v>
      </c>
      <c r="F1880" s="19" t="s">
        <v>25</v>
      </c>
      <c r="G1880" s="20">
        <v>52</v>
      </c>
      <c r="H1880" s="19" t="s">
        <v>11</v>
      </c>
      <c r="I1880" s="21">
        <v>9410.52</v>
      </c>
      <c r="J1880" s="21">
        <v>302398</v>
      </c>
      <c r="K1880" s="21">
        <v>241918.4</v>
      </c>
      <c r="L1880" s="21">
        <v>51069.08</v>
      </c>
      <c r="M1880" s="19" t="s">
        <v>19</v>
      </c>
      <c r="N1880" s="22">
        <v>4.5</v>
      </c>
    </row>
    <row r="1881" spans="1:14" x14ac:dyDescent="0.25">
      <c r="A1881" s="23">
        <v>1880</v>
      </c>
      <c r="B1881" s="24">
        <v>43047</v>
      </c>
      <c r="C1881" s="24">
        <v>43251</v>
      </c>
      <c r="D1881" s="24" t="str">
        <f>IF(Operaciones!$C1881-Operaciones!$B1881&gt;=150,"Demorado","En Tiempo")</f>
        <v>Demorado</v>
      </c>
      <c r="E1881" s="25" t="s">
        <v>22</v>
      </c>
      <c r="F1881" s="25" t="s">
        <v>27</v>
      </c>
      <c r="G1881" s="26">
        <v>148</v>
      </c>
      <c r="H1881" s="25" t="s">
        <v>12</v>
      </c>
      <c r="I1881" s="27">
        <v>35595.919999999998</v>
      </c>
      <c r="J1881" s="27">
        <v>949283</v>
      </c>
      <c r="K1881" s="27">
        <v>759426.4</v>
      </c>
      <c r="L1881" s="27">
        <v>154260.68</v>
      </c>
      <c r="M1881" s="25" t="s">
        <v>17</v>
      </c>
      <c r="N1881" s="28">
        <v>4.3</v>
      </c>
    </row>
    <row r="1882" spans="1:14" x14ac:dyDescent="0.25">
      <c r="A1882" s="17">
        <v>1881</v>
      </c>
      <c r="B1882" s="18">
        <v>43048</v>
      </c>
      <c r="C1882" s="18">
        <v>43199</v>
      </c>
      <c r="D1882" s="18" t="str">
        <f>IF(Operaciones!$C1882-Operaciones!$B1882&gt;=150,"Demorado","En Tiempo")</f>
        <v>Demorado</v>
      </c>
      <c r="E1882" s="19" t="s">
        <v>20</v>
      </c>
      <c r="F1882" s="19" t="s">
        <v>25</v>
      </c>
      <c r="G1882" s="20">
        <v>150</v>
      </c>
      <c r="H1882" s="19" t="s">
        <v>12</v>
      </c>
      <c r="I1882" s="21">
        <v>46308.12</v>
      </c>
      <c r="J1882" s="21">
        <v>1210688</v>
      </c>
      <c r="K1882" s="21">
        <v>968550.40000000002</v>
      </c>
      <c r="L1882" s="21">
        <v>195829.47999999998</v>
      </c>
      <c r="M1882" s="19" t="s">
        <v>15</v>
      </c>
      <c r="N1882" s="22">
        <v>4.9000000000000004</v>
      </c>
    </row>
    <row r="1883" spans="1:14" x14ac:dyDescent="0.25">
      <c r="A1883" s="23">
        <v>1882</v>
      </c>
      <c r="B1883" s="24">
        <v>43048</v>
      </c>
      <c r="C1883" s="24">
        <v>43340</v>
      </c>
      <c r="D1883" s="24" t="str">
        <f>IF(Operaciones!$C1883-Operaciones!$B1883&gt;=150,"Demorado","En Tiempo")</f>
        <v>Demorado</v>
      </c>
      <c r="E1883" s="25" t="s">
        <v>23</v>
      </c>
      <c r="F1883" s="25" t="s">
        <v>13</v>
      </c>
      <c r="G1883" s="26">
        <v>183</v>
      </c>
      <c r="H1883" s="25" t="s">
        <v>12</v>
      </c>
      <c r="I1883" s="27">
        <v>67785.600000000006</v>
      </c>
      <c r="J1883" s="27">
        <v>1750475</v>
      </c>
      <c r="K1883" s="27">
        <v>1400380</v>
      </c>
      <c r="L1883" s="27">
        <v>282309.40000000002</v>
      </c>
      <c r="M1883" s="25" t="s">
        <v>18</v>
      </c>
      <c r="N1883" s="28">
        <v>4.2</v>
      </c>
    </row>
    <row r="1884" spans="1:14" x14ac:dyDescent="0.25">
      <c r="A1884" s="17">
        <v>1883</v>
      </c>
      <c r="B1884" s="18">
        <v>43048</v>
      </c>
      <c r="C1884" s="18">
        <v>43361</v>
      </c>
      <c r="D1884" s="18" t="str">
        <f>IF(Operaciones!$C1884-Operaciones!$B1884&gt;=150,"Demorado","En Tiempo")</f>
        <v>Demorado</v>
      </c>
      <c r="E1884" s="19" t="s">
        <v>21</v>
      </c>
      <c r="F1884" s="19" t="s">
        <v>27</v>
      </c>
      <c r="G1884" s="20">
        <v>150</v>
      </c>
      <c r="H1884" s="19" t="s">
        <v>12</v>
      </c>
      <c r="I1884" s="21">
        <v>59768.52</v>
      </c>
      <c r="J1884" s="21">
        <v>1545473</v>
      </c>
      <c r="K1884" s="21">
        <v>1236378.3999999999</v>
      </c>
      <c r="L1884" s="21">
        <v>249326.0800000001</v>
      </c>
      <c r="M1884" s="19" t="s">
        <v>17</v>
      </c>
      <c r="N1884" s="22">
        <v>3.6</v>
      </c>
    </row>
    <row r="1885" spans="1:14" x14ac:dyDescent="0.25">
      <c r="A1885" s="23">
        <v>1884</v>
      </c>
      <c r="B1885" s="24">
        <v>43049</v>
      </c>
      <c r="C1885" s="24">
        <v>43207</v>
      </c>
      <c r="D1885" s="24" t="str">
        <f>IF(Operaciones!$C1885-Operaciones!$B1885&gt;=150,"Demorado","En Tiempo")</f>
        <v>Demorado</v>
      </c>
      <c r="E1885" s="25" t="s">
        <v>21</v>
      </c>
      <c r="F1885" s="25" t="s">
        <v>25</v>
      </c>
      <c r="G1885" s="26">
        <v>241</v>
      </c>
      <c r="H1885" s="25" t="s">
        <v>12</v>
      </c>
      <c r="I1885" s="27">
        <v>87543.56</v>
      </c>
      <c r="J1885" s="27">
        <v>2252699</v>
      </c>
      <c r="K1885" s="27">
        <v>1802159.2</v>
      </c>
      <c r="L1885" s="27">
        <v>362996.24000000005</v>
      </c>
      <c r="M1885" s="25" t="s">
        <v>18</v>
      </c>
      <c r="N1885" s="28">
        <v>3.8</v>
      </c>
    </row>
    <row r="1886" spans="1:14" x14ac:dyDescent="0.25">
      <c r="A1886" s="17">
        <v>1885</v>
      </c>
      <c r="B1886" s="18">
        <v>43051</v>
      </c>
      <c r="C1886" s="18">
        <v>43305</v>
      </c>
      <c r="D1886" s="18" t="str">
        <f>IF(Operaciones!$C1886-Operaciones!$B1886&gt;=150,"Demorado","En Tiempo")</f>
        <v>Demorado</v>
      </c>
      <c r="E1886" s="19" t="s">
        <v>23</v>
      </c>
      <c r="F1886" s="19" t="s">
        <v>26</v>
      </c>
      <c r="G1886" s="20">
        <v>220</v>
      </c>
      <c r="H1886" s="19" t="s">
        <v>12</v>
      </c>
      <c r="I1886" s="21">
        <v>51121</v>
      </c>
      <c r="J1886" s="21">
        <v>1336985</v>
      </c>
      <c r="K1886" s="21">
        <v>1069588</v>
      </c>
      <c r="L1886" s="21">
        <v>216276</v>
      </c>
      <c r="M1886" s="19" t="s">
        <v>14</v>
      </c>
      <c r="N1886" s="22">
        <v>3.6</v>
      </c>
    </row>
    <row r="1887" spans="1:14" x14ac:dyDescent="0.25">
      <c r="A1887" s="23">
        <v>1886</v>
      </c>
      <c r="B1887" s="24">
        <v>43051</v>
      </c>
      <c r="C1887" s="24">
        <v>43164</v>
      </c>
      <c r="D1887" s="24" t="str">
        <f>IF(Operaciones!$C1887-Operaciones!$B1887&gt;=150,"Demorado","En Tiempo")</f>
        <v>En Tiempo</v>
      </c>
      <c r="E1887" s="25" t="s">
        <v>22</v>
      </c>
      <c r="F1887" s="25" t="s">
        <v>29</v>
      </c>
      <c r="G1887" s="26">
        <v>267</v>
      </c>
      <c r="H1887" s="25" t="s">
        <v>12</v>
      </c>
      <c r="I1887" s="27">
        <v>92478.32</v>
      </c>
      <c r="J1887" s="27">
        <v>2369543</v>
      </c>
      <c r="K1887" s="27">
        <v>1895634.4</v>
      </c>
      <c r="L1887" s="27">
        <v>381430.28000000009</v>
      </c>
      <c r="M1887" s="25" t="s">
        <v>16</v>
      </c>
      <c r="N1887" s="28">
        <v>4.0999999999999996</v>
      </c>
    </row>
    <row r="1888" spans="1:14" x14ac:dyDescent="0.25">
      <c r="A1888" s="17">
        <v>1887</v>
      </c>
      <c r="B1888" s="18">
        <v>43052</v>
      </c>
      <c r="C1888" s="18">
        <v>43150</v>
      </c>
      <c r="D1888" s="18" t="str">
        <f>IF(Operaciones!$C1888-Operaciones!$B1888&gt;=150,"Demorado","En Tiempo")</f>
        <v>En Tiempo</v>
      </c>
      <c r="E1888" s="19" t="s">
        <v>23</v>
      </c>
      <c r="F1888" s="19" t="s">
        <v>24</v>
      </c>
      <c r="G1888" s="20">
        <v>153</v>
      </c>
      <c r="H1888" s="19" t="s">
        <v>11</v>
      </c>
      <c r="I1888" s="21">
        <v>26472.36</v>
      </c>
      <c r="J1888" s="21">
        <v>728969</v>
      </c>
      <c r="K1888" s="21">
        <v>583175.19999999995</v>
      </c>
      <c r="L1888" s="21">
        <v>119321.44000000005</v>
      </c>
      <c r="M1888" s="19" t="s">
        <v>15</v>
      </c>
      <c r="N1888" s="22">
        <v>4.4000000000000004</v>
      </c>
    </row>
    <row r="1889" spans="1:14" x14ac:dyDescent="0.25">
      <c r="A1889" s="23">
        <v>1888</v>
      </c>
      <c r="B1889" s="24">
        <v>43052</v>
      </c>
      <c r="C1889" s="24">
        <v>43308</v>
      </c>
      <c r="D1889" s="24" t="str">
        <f>IF(Operaciones!$C1889-Operaciones!$B1889&gt;=150,"Demorado","En Tiempo")</f>
        <v>Demorado</v>
      </c>
      <c r="E1889" s="25" t="s">
        <v>23</v>
      </c>
      <c r="F1889" s="25" t="s">
        <v>25</v>
      </c>
      <c r="G1889" s="26">
        <v>61</v>
      </c>
      <c r="H1889" s="25" t="s">
        <v>11</v>
      </c>
      <c r="I1889" s="27">
        <v>14765.88</v>
      </c>
      <c r="J1889" s="27">
        <v>429457</v>
      </c>
      <c r="K1889" s="27">
        <v>343565.6</v>
      </c>
      <c r="L1889" s="27">
        <v>71125.520000000019</v>
      </c>
      <c r="M1889" s="25" t="s">
        <v>15</v>
      </c>
      <c r="N1889" s="28">
        <v>4.5999999999999996</v>
      </c>
    </row>
    <row r="1890" spans="1:14" x14ac:dyDescent="0.25">
      <c r="A1890" s="17">
        <v>1889</v>
      </c>
      <c r="B1890" s="18">
        <v>43052</v>
      </c>
      <c r="C1890" s="18">
        <v>43206</v>
      </c>
      <c r="D1890" s="18" t="str">
        <f>IF(Operaciones!$C1890-Operaciones!$B1890&gt;=150,"Demorado","En Tiempo")</f>
        <v>Demorado</v>
      </c>
      <c r="E1890" s="19" t="s">
        <v>20</v>
      </c>
      <c r="F1890" s="19" t="s">
        <v>29</v>
      </c>
      <c r="G1890" s="20">
        <v>71</v>
      </c>
      <c r="H1890" s="19" t="s">
        <v>11</v>
      </c>
      <c r="I1890" s="21">
        <v>13060.36</v>
      </c>
      <c r="J1890" s="21">
        <v>378069</v>
      </c>
      <c r="K1890" s="21">
        <v>302455.2</v>
      </c>
      <c r="L1890" s="21">
        <v>62553.439999999988</v>
      </c>
      <c r="M1890" s="19" t="s">
        <v>19</v>
      </c>
      <c r="N1890" s="22">
        <v>5</v>
      </c>
    </row>
    <row r="1891" spans="1:14" x14ac:dyDescent="0.25">
      <c r="A1891" s="23">
        <v>1890</v>
      </c>
      <c r="B1891" s="24">
        <v>43052</v>
      </c>
      <c r="C1891" s="24">
        <v>43346</v>
      </c>
      <c r="D1891" s="24" t="str">
        <f>IF(Operaciones!$C1891-Operaciones!$B1891&gt;=150,"Demorado","En Tiempo")</f>
        <v>Demorado</v>
      </c>
      <c r="E1891" s="25" t="s">
        <v>20</v>
      </c>
      <c r="F1891" s="25" t="s">
        <v>24</v>
      </c>
      <c r="G1891" s="26">
        <v>244</v>
      </c>
      <c r="H1891" s="25" t="s">
        <v>12</v>
      </c>
      <c r="I1891" s="27">
        <v>81816</v>
      </c>
      <c r="J1891" s="27">
        <v>2107235</v>
      </c>
      <c r="K1891" s="27">
        <v>1685788</v>
      </c>
      <c r="L1891" s="27">
        <v>339631</v>
      </c>
      <c r="M1891" s="25" t="s">
        <v>14</v>
      </c>
      <c r="N1891" s="28">
        <v>4.7</v>
      </c>
    </row>
    <row r="1892" spans="1:14" x14ac:dyDescent="0.25">
      <c r="A1892" s="17">
        <v>1891</v>
      </c>
      <c r="B1892" s="18">
        <v>43052</v>
      </c>
      <c r="C1892" s="18">
        <v>43331</v>
      </c>
      <c r="D1892" s="18" t="str">
        <f>IF(Operaciones!$C1892-Operaciones!$B1892&gt;=150,"Demorado","En Tiempo")</f>
        <v>Demorado</v>
      </c>
      <c r="E1892" s="19" t="s">
        <v>23</v>
      </c>
      <c r="F1892" s="19" t="s">
        <v>27</v>
      </c>
      <c r="G1892" s="20">
        <v>82</v>
      </c>
      <c r="H1892" s="19" t="s">
        <v>11</v>
      </c>
      <c r="I1892" s="21">
        <v>19164.400000000001</v>
      </c>
      <c r="J1892" s="21">
        <v>536220</v>
      </c>
      <c r="K1892" s="21">
        <v>428976</v>
      </c>
      <c r="L1892" s="21">
        <v>88079.6</v>
      </c>
      <c r="M1892" s="19" t="s">
        <v>18</v>
      </c>
      <c r="N1892" s="22">
        <v>4.9000000000000004</v>
      </c>
    </row>
    <row r="1893" spans="1:14" x14ac:dyDescent="0.25">
      <c r="A1893" s="23">
        <v>1892</v>
      </c>
      <c r="B1893" s="24">
        <v>43052</v>
      </c>
      <c r="C1893" s="24">
        <v>43224</v>
      </c>
      <c r="D1893" s="24" t="str">
        <f>IF(Operaciones!$C1893-Operaciones!$B1893&gt;=150,"Demorado","En Tiempo")</f>
        <v>Demorado</v>
      </c>
      <c r="E1893" s="25" t="s">
        <v>22</v>
      </c>
      <c r="F1893" s="25" t="s">
        <v>25</v>
      </c>
      <c r="G1893" s="26">
        <v>150</v>
      </c>
      <c r="H1893" s="25" t="s">
        <v>12</v>
      </c>
      <c r="I1893" s="27">
        <v>54241.56</v>
      </c>
      <c r="J1893" s="27">
        <v>1417249</v>
      </c>
      <c r="K1893" s="27">
        <v>1133799.2</v>
      </c>
      <c r="L1893" s="27">
        <v>229208.24000000005</v>
      </c>
      <c r="M1893" s="25" t="s">
        <v>14</v>
      </c>
      <c r="N1893" s="28">
        <v>4.5</v>
      </c>
    </row>
    <row r="1894" spans="1:14" x14ac:dyDescent="0.25">
      <c r="A1894" s="17">
        <v>1893</v>
      </c>
      <c r="B1894" s="18">
        <v>43052</v>
      </c>
      <c r="C1894" s="18">
        <v>43148</v>
      </c>
      <c r="D1894" s="18" t="str">
        <f>IF(Operaciones!$C1894-Operaciones!$B1894&gt;=150,"Demorado","En Tiempo")</f>
        <v>En Tiempo</v>
      </c>
      <c r="E1894" s="19" t="s">
        <v>21</v>
      </c>
      <c r="F1894" s="19" t="s">
        <v>26</v>
      </c>
      <c r="G1894" s="20">
        <v>63</v>
      </c>
      <c r="H1894" s="19" t="s">
        <v>11</v>
      </c>
      <c r="I1894" s="21">
        <v>20084.2</v>
      </c>
      <c r="J1894" s="21">
        <v>563165</v>
      </c>
      <c r="K1894" s="21">
        <v>450532</v>
      </c>
      <c r="L1894" s="21">
        <v>92548.800000000003</v>
      </c>
      <c r="M1894" s="19" t="s">
        <v>16</v>
      </c>
      <c r="N1894" s="22">
        <v>4.3</v>
      </c>
    </row>
    <row r="1895" spans="1:14" x14ac:dyDescent="0.25">
      <c r="A1895" s="23">
        <v>1894</v>
      </c>
      <c r="B1895" s="24">
        <v>43053</v>
      </c>
      <c r="C1895" s="24">
        <v>43236</v>
      </c>
      <c r="D1895" s="24" t="str">
        <f>IF(Operaciones!$C1895-Operaciones!$B1895&gt;=150,"Demorado","En Tiempo")</f>
        <v>Demorado</v>
      </c>
      <c r="E1895" s="25" t="s">
        <v>23</v>
      </c>
      <c r="F1895" s="25" t="s">
        <v>28</v>
      </c>
      <c r="G1895" s="26">
        <v>42</v>
      </c>
      <c r="H1895" s="25" t="s">
        <v>11</v>
      </c>
      <c r="I1895" s="27">
        <v>15866.2</v>
      </c>
      <c r="J1895" s="27">
        <v>463365</v>
      </c>
      <c r="K1895" s="27">
        <v>370692</v>
      </c>
      <c r="L1895" s="27">
        <v>76806.8</v>
      </c>
      <c r="M1895" s="25" t="s">
        <v>19</v>
      </c>
      <c r="N1895" s="28">
        <v>3.8</v>
      </c>
    </row>
    <row r="1896" spans="1:14" x14ac:dyDescent="0.25">
      <c r="A1896" s="17">
        <v>1895</v>
      </c>
      <c r="B1896" s="18">
        <v>43053</v>
      </c>
      <c r="C1896" s="18">
        <v>43195</v>
      </c>
      <c r="D1896" s="18" t="str">
        <f>IF(Operaciones!$C1896-Operaciones!$B1896&gt;=150,"Demorado","En Tiempo")</f>
        <v>En Tiempo</v>
      </c>
      <c r="E1896" s="19" t="s">
        <v>22</v>
      </c>
      <c r="F1896" s="19" t="s">
        <v>13</v>
      </c>
      <c r="G1896" s="20">
        <v>275</v>
      </c>
      <c r="H1896" s="19" t="s">
        <v>12</v>
      </c>
      <c r="I1896" s="21">
        <v>67889.8</v>
      </c>
      <c r="J1896" s="21">
        <v>1756805</v>
      </c>
      <c r="K1896" s="21">
        <v>1405444</v>
      </c>
      <c r="L1896" s="21">
        <v>283471.2</v>
      </c>
      <c r="M1896" s="19" t="s">
        <v>18</v>
      </c>
      <c r="N1896" s="22">
        <v>4.5999999999999996</v>
      </c>
    </row>
    <row r="1897" spans="1:14" x14ac:dyDescent="0.25">
      <c r="A1897" s="23">
        <v>1896</v>
      </c>
      <c r="B1897" s="24">
        <v>43053</v>
      </c>
      <c r="C1897" s="24">
        <v>43145</v>
      </c>
      <c r="D1897" s="24" t="str">
        <f>IF(Operaciones!$C1897-Operaciones!$B1897&gt;=150,"Demorado","En Tiempo")</f>
        <v>En Tiempo</v>
      </c>
      <c r="E1897" s="25" t="s">
        <v>22</v>
      </c>
      <c r="F1897" s="25" t="s">
        <v>29</v>
      </c>
      <c r="G1897" s="26">
        <v>188</v>
      </c>
      <c r="H1897" s="25" t="s">
        <v>12</v>
      </c>
      <c r="I1897" s="27">
        <v>31329.32</v>
      </c>
      <c r="J1897" s="27">
        <v>841168</v>
      </c>
      <c r="K1897" s="27">
        <v>672934.40000000002</v>
      </c>
      <c r="L1897" s="27">
        <v>136904.27999999997</v>
      </c>
      <c r="M1897" s="25" t="s">
        <v>18</v>
      </c>
      <c r="N1897" s="28">
        <v>4.8</v>
      </c>
    </row>
    <row r="1898" spans="1:14" x14ac:dyDescent="0.25">
      <c r="A1898" s="17">
        <v>1897</v>
      </c>
      <c r="B1898" s="18">
        <v>43054</v>
      </c>
      <c r="C1898" s="18">
        <v>43241</v>
      </c>
      <c r="D1898" s="18" t="str">
        <f>IF(Operaciones!$C1898-Operaciones!$B1898&gt;=150,"Demorado","En Tiempo")</f>
        <v>Demorado</v>
      </c>
      <c r="E1898" s="19" t="s">
        <v>22</v>
      </c>
      <c r="F1898" s="19" t="s">
        <v>13</v>
      </c>
      <c r="G1898" s="20">
        <v>56</v>
      </c>
      <c r="H1898" s="19" t="s">
        <v>11</v>
      </c>
      <c r="I1898" s="21">
        <v>16080.6</v>
      </c>
      <c r="J1898" s="21">
        <v>457775</v>
      </c>
      <c r="K1898" s="21">
        <v>366220</v>
      </c>
      <c r="L1898" s="21">
        <v>75474.399999999994</v>
      </c>
      <c r="M1898" s="19" t="s">
        <v>16</v>
      </c>
      <c r="N1898" s="22">
        <v>4.2</v>
      </c>
    </row>
    <row r="1899" spans="1:14" x14ac:dyDescent="0.25">
      <c r="A1899" s="23">
        <v>1898</v>
      </c>
      <c r="B1899" s="24">
        <v>43055</v>
      </c>
      <c r="C1899" s="24">
        <v>43257</v>
      </c>
      <c r="D1899" s="24" t="str">
        <f>IF(Operaciones!$C1899-Operaciones!$B1899&gt;=150,"Demorado","En Tiempo")</f>
        <v>Demorado</v>
      </c>
      <c r="E1899" s="25" t="s">
        <v>23</v>
      </c>
      <c r="F1899" s="25" t="s">
        <v>26</v>
      </c>
      <c r="G1899" s="26">
        <v>159</v>
      </c>
      <c r="H1899" s="25" t="s">
        <v>12</v>
      </c>
      <c r="I1899" s="27">
        <v>46343.28</v>
      </c>
      <c r="J1899" s="27">
        <v>1216442</v>
      </c>
      <c r="K1899" s="27">
        <v>973153.6</v>
      </c>
      <c r="L1899" s="27">
        <v>196945.12000000002</v>
      </c>
      <c r="M1899" s="25" t="s">
        <v>18</v>
      </c>
      <c r="N1899" s="28">
        <v>4</v>
      </c>
    </row>
    <row r="1900" spans="1:14" x14ac:dyDescent="0.25">
      <c r="A1900" s="17">
        <v>1899</v>
      </c>
      <c r="B1900" s="18">
        <v>43055</v>
      </c>
      <c r="C1900" s="18">
        <v>43391</v>
      </c>
      <c r="D1900" s="18" t="str">
        <f>IF(Operaciones!$C1900-Operaciones!$B1900&gt;=150,"Demorado","En Tiempo")</f>
        <v>Demorado</v>
      </c>
      <c r="E1900" s="19" t="s">
        <v>21</v>
      </c>
      <c r="F1900" s="19" t="s">
        <v>26</v>
      </c>
      <c r="G1900" s="20">
        <v>110</v>
      </c>
      <c r="H1900" s="19" t="s">
        <v>12</v>
      </c>
      <c r="I1900" s="21">
        <v>34283.599999999999</v>
      </c>
      <c r="J1900" s="21">
        <v>915425</v>
      </c>
      <c r="K1900" s="21">
        <v>732340</v>
      </c>
      <c r="L1900" s="21">
        <v>148801.4</v>
      </c>
      <c r="M1900" s="19" t="s">
        <v>19</v>
      </c>
      <c r="N1900" s="22">
        <v>4.5999999999999996</v>
      </c>
    </row>
    <row r="1901" spans="1:14" x14ac:dyDescent="0.25">
      <c r="A1901" s="23">
        <v>1900</v>
      </c>
      <c r="B1901" s="24">
        <v>43055</v>
      </c>
      <c r="C1901" s="24">
        <v>43374</v>
      </c>
      <c r="D1901" s="24" t="str">
        <f>IF(Operaciones!$C1901-Operaciones!$B1901&gt;=150,"Demorado","En Tiempo")</f>
        <v>Demorado</v>
      </c>
      <c r="E1901" s="25" t="s">
        <v>21</v>
      </c>
      <c r="F1901" s="25" t="s">
        <v>24</v>
      </c>
      <c r="G1901" s="26">
        <v>271</v>
      </c>
      <c r="H1901" s="25" t="s">
        <v>12</v>
      </c>
      <c r="I1901" s="27">
        <v>43770.48</v>
      </c>
      <c r="J1901" s="27">
        <v>1153072</v>
      </c>
      <c r="K1901" s="27">
        <v>922457.59999999998</v>
      </c>
      <c r="L1901" s="27">
        <v>186843.92</v>
      </c>
      <c r="M1901" s="25" t="s">
        <v>14</v>
      </c>
      <c r="N1901" s="28">
        <v>4</v>
      </c>
    </row>
    <row r="1902" spans="1:14" x14ac:dyDescent="0.25">
      <c r="A1902" s="17">
        <v>1901</v>
      </c>
      <c r="B1902" s="18">
        <v>43056</v>
      </c>
      <c r="C1902" s="18">
        <v>43224</v>
      </c>
      <c r="D1902" s="18" t="str">
        <f>IF(Operaciones!$C1902-Operaciones!$B1902&gt;=150,"Demorado","En Tiempo")</f>
        <v>Demorado</v>
      </c>
      <c r="E1902" s="19" t="s">
        <v>23</v>
      </c>
      <c r="F1902" s="19" t="s">
        <v>27</v>
      </c>
      <c r="G1902" s="20">
        <v>154</v>
      </c>
      <c r="H1902" s="19" t="s">
        <v>12</v>
      </c>
      <c r="I1902" s="21">
        <v>35612.120000000003</v>
      </c>
      <c r="J1902" s="21">
        <v>953863</v>
      </c>
      <c r="K1902" s="21">
        <v>763090.4</v>
      </c>
      <c r="L1902" s="21">
        <v>155160.47999999998</v>
      </c>
      <c r="M1902" s="19" t="s">
        <v>14</v>
      </c>
      <c r="N1902" s="22">
        <v>4.4000000000000004</v>
      </c>
    </row>
    <row r="1903" spans="1:14" x14ac:dyDescent="0.25">
      <c r="A1903" s="23">
        <v>1902</v>
      </c>
      <c r="B1903" s="24">
        <v>43056</v>
      </c>
      <c r="C1903" s="24">
        <v>43328</v>
      </c>
      <c r="D1903" s="24" t="str">
        <f>IF(Operaciones!$C1903-Operaciones!$B1903&gt;=150,"Demorado","En Tiempo")</f>
        <v>Demorado</v>
      </c>
      <c r="E1903" s="25" t="s">
        <v>22</v>
      </c>
      <c r="F1903" s="25" t="s">
        <v>25</v>
      </c>
      <c r="G1903" s="26">
        <v>59</v>
      </c>
      <c r="H1903" s="25" t="s">
        <v>11</v>
      </c>
      <c r="I1903" s="27">
        <v>16499</v>
      </c>
      <c r="J1903" s="27">
        <v>467760</v>
      </c>
      <c r="K1903" s="27">
        <v>374208</v>
      </c>
      <c r="L1903" s="27">
        <v>77053</v>
      </c>
      <c r="M1903" s="25" t="s">
        <v>19</v>
      </c>
      <c r="N1903" s="28">
        <v>4.8</v>
      </c>
    </row>
    <row r="1904" spans="1:14" x14ac:dyDescent="0.25">
      <c r="A1904" s="17">
        <v>1903</v>
      </c>
      <c r="B1904" s="18">
        <v>43058</v>
      </c>
      <c r="C1904" s="18">
        <v>43409</v>
      </c>
      <c r="D1904" s="18" t="str">
        <f>IF(Operaciones!$C1904-Operaciones!$B1904&gt;=150,"Demorado","En Tiempo")</f>
        <v>Demorado</v>
      </c>
      <c r="E1904" s="19" t="s">
        <v>20</v>
      </c>
      <c r="F1904" s="19" t="s">
        <v>26</v>
      </c>
      <c r="G1904" s="20">
        <v>141</v>
      </c>
      <c r="H1904" s="19" t="s">
        <v>12</v>
      </c>
      <c r="I1904" s="21">
        <v>47915.199999999997</v>
      </c>
      <c r="J1904" s="21">
        <v>1249990</v>
      </c>
      <c r="K1904" s="21">
        <v>999992</v>
      </c>
      <c r="L1904" s="21">
        <v>202082.8</v>
      </c>
      <c r="M1904" s="19" t="s">
        <v>15</v>
      </c>
      <c r="N1904" s="22">
        <v>5</v>
      </c>
    </row>
    <row r="1905" spans="1:14" x14ac:dyDescent="0.25">
      <c r="A1905" s="23">
        <v>1904</v>
      </c>
      <c r="B1905" s="24">
        <v>43058</v>
      </c>
      <c r="C1905" s="24">
        <v>43225</v>
      </c>
      <c r="D1905" s="24" t="str">
        <f>IF(Operaciones!$C1905-Operaciones!$B1905&gt;=150,"Demorado","En Tiempo")</f>
        <v>Demorado</v>
      </c>
      <c r="E1905" s="25" t="s">
        <v>22</v>
      </c>
      <c r="F1905" s="25" t="s">
        <v>27</v>
      </c>
      <c r="G1905" s="26">
        <v>215</v>
      </c>
      <c r="H1905" s="25" t="s">
        <v>12</v>
      </c>
      <c r="I1905" s="27">
        <v>63054</v>
      </c>
      <c r="J1905" s="27">
        <v>1638085</v>
      </c>
      <c r="K1905" s="27">
        <v>1310468</v>
      </c>
      <c r="L1905" s="27">
        <v>264563</v>
      </c>
      <c r="M1905" s="25" t="s">
        <v>19</v>
      </c>
      <c r="N1905" s="28">
        <v>4.0999999999999996</v>
      </c>
    </row>
    <row r="1906" spans="1:14" x14ac:dyDescent="0.25">
      <c r="A1906" s="17">
        <v>1905</v>
      </c>
      <c r="B1906" s="18">
        <v>43058</v>
      </c>
      <c r="C1906" s="18">
        <v>43246</v>
      </c>
      <c r="D1906" s="18" t="str">
        <f>IF(Operaciones!$C1906-Operaciones!$B1906&gt;=150,"Demorado","En Tiempo")</f>
        <v>Demorado</v>
      </c>
      <c r="E1906" s="19" t="s">
        <v>23</v>
      </c>
      <c r="F1906" s="19" t="s">
        <v>24</v>
      </c>
      <c r="G1906" s="20">
        <v>82</v>
      </c>
      <c r="H1906" s="19" t="s">
        <v>11</v>
      </c>
      <c r="I1906" s="21">
        <v>29180</v>
      </c>
      <c r="J1906" s="21">
        <v>793385</v>
      </c>
      <c r="K1906" s="21">
        <v>634708</v>
      </c>
      <c r="L1906" s="21">
        <v>129497</v>
      </c>
      <c r="M1906" s="19" t="s">
        <v>14</v>
      </c>
      <c r="N1906" s="22">
        <v>4.4000000000000004</v>
      </c>
    </row>
    <row r="1907" spans="1:14" x14ac:dyDescent="0.25">
      <c r="A1907" s="23">
        <v>1906</v>
      </c>
      <c r="B1907" s="24">
        <v>43059</v>
      </c>
      <c r="C1907" s="24">
        <v>43405</v>
      </c>
      <c r="D1907" s="24" t="str">
        <f>IF(Operaciones!$C1907-Operaciones!$B1907&gt;=150,"Demorado","En Tiempo")</f>
        <v>Demorado</v>
      </c>
      <c r="E1907" s="25" t="s">
        <v>20</v>
      </c>
      <c r="F1907" s="25" t="s">
        <v>25</v>
      </c>
      <c r="G1907" s="26">
        <v>87</v>
      </c>
      <c r="H1907" s="25" t="s">
        <v>11</v>
      </c>
      <c r="I1907" s="27">
        <v>15624.2</v>
      </c>
      <c r="J1907" s="27">
        <v>452915</v>
      </c>
      <c r="K1907" s="27">
        <v>362332</v>
      </c>
      <c r="L1907" s="27">
        <v>74958.8</v>
      </c>
      <c r="M1907" s="25" t="s">
        <v>17</v>
      </c>
      <c r="N1907" s="28">
        <v>4.3</v>
      </c>
    </row>
    <row r="1908" spans="1:14" x14ac:dyDescent="0.25">
      <c r="A1908" s="17">
        <v>1907</v>
      </c>
      <c r="B1908" s="18">
        <v>43059</v>
      </c>
      <c r="C1908" s="18">
        <v>43389</v>
      </c>
      <c r="D1908" s="18" t="str">
        <f>IF(Operaciones!$C1908-Operaciones!$B1908&gt;=150,"Demorado","En Tiempo")</f>
        <v>Demorado</v>
      </c>
      <c r="E1908" s="19" t="s">
        <v>21</v>
      </c>
      <c r="F1908" s="19" t="s">
        <v>27</v>
      </c>
      <c r="G1908" s="20">
        <v>102</v>
      </c>
      <c r="H1908" s="19" t="s">
        <v>11</v>
      </c>
      <c r="I1908" s="21">
        <v>18832.2</v>
      </c>
      <c r="J1908" s="21">
        <v>537865</v>
      </c>
      <c r="K1908" s="21">
        <v>430292</v>
      </c>
      <c r="L1908" s="21">
        <v>88740.800000000003</v>
      </c>
      <c r="M1908" s="19" t="s">
        <v>17</v>
      </c>
      <c r="N1908" s="22">
        <v>4.3</v>
      </c>
    </row>
    <row r="1909" spans="1:14" x14ac:dyDescent="0.25">
      <c r="A1909" s="23">
        <v>1908</v>
      </c>
      <c r="B1909" s="24">
        <v>43060</v>
      </c>
      <c r="C1909" s="24">
        <v>43194</v>
      </c>
      <c r="D1909" s="24" t="str">
        <f>IF(Operaciones!$C1909-Operaciones!$B1909&gt;=150,"Demorado","En Tiempo")</f>
        <v>En Tiempo</v>
      </c>
      <c r="E1909" s="25" t="s">
        <v>23</v>
      </c>
      <c r="F1909" s="25" t="s">
        <v>26</v>
      </c>
      <c r="G1909" s="26">
        <v>46</v>
      </c>
      <c r="H1909" s="25" t="s">
        <v>11</v>
      </c>
      <c r="I1909" s="27">
        <v>17970.72</v>
      </c>
      <c r="J1909" s="27">
        <v>509153</v>
      </c>
      <c r="K1909" s="27">
        <v>407322.4</v>
      </c>
      <c r="L1909" s="27">
        <v>83859.879999999976</v>
      </c>
      <c r="M1909" s="25" t="s">
        <v>18</v>
      </c>
      <c r="N1909" s="28">
        <v>5</v>
      </c>
    </row>
    <row r="1910" spans="1:14" x14ac:dyDescent="0.25">
      <c r="A1910" s="17">
        <v>1909</v>
      </c>
      <c r="B1910" s="18">
        <v>43060</v>
      </c>
      <c r="C1910" s="18">
        <v>43329</v>
      </c>
      <c r="D1910" s="18" t="str">
        <f>IF(Operaciones!$C1910-Operaciones!$B1910&gt;=150,"Demorado","En Tiempo")</f>
        <v>Demorado</v>
      </c>
      <c r="E1910" s="19" t="s">
        <v>20</v>
      </c>
      <c r="F1910" s="19" t="s">
        <v>27</v>
      </c>
      <c r="G1910" s="20">
        <v>114</v>
      </c>
      <c r="H1910" s="19" t="s">
        <v>11</v>
      </c>
      <c r="I1910" s="21">
        <v>19722.240000000002</v>
      </c>
      <c r="J1910" s="21">
        <v>545091</v>
      </c>
      <c r="K1910" s="21">
        <v>436072.8</v>
      </c>
      <c r="L1910" s="21">
        <v>89295.96</v>
      </c>
      <c r="M1910" s="19" t="s">
        <v>14</v>
      </c>
      <c r="N1910" s="22">
        <v>4</v>
      </c>
    </row>
    <row r="1911" spans="1:14" x14ac:dyDescent="0.25">
      <c r="A1911" s="23">
        <v>1910</v>
      </c>
      <c r="B1911" s="24">
        <v>43060</v>
      </c>
      <c r="C1911" s="24">
        <v>43173</v>
      </c>
      <c r="D1911" s="24" t="str">
        <f>IF(Operaciones!$C1911-Operaciones!$B1911&gt;=150,"Demorado","En Tiempo")</f>
        <v>En Tiempo</v>
      </c>
      <c r="E1911" s="25" t="s">
        <v>22</v>
      </c>
      <c r="F1911" s="25" t="s">
        <v>28</v>
      </c>
      <c r="G1911" s="26">
        <v>179</v>
      </c>
      <c r="H1911" s="25" t="s">
        <v>12</v>
      </c>
      <c r="I1911" s="27">
        <v>46466.6</v>
      </c>
      <c r="J1911" s="27">
        <v>1215675</v>
      </c>
      <c r="K1911" s="27">
        <v>972540</v>
      </c>
      <c r="L1911" s="27">
        <v>196668.4</v>
      </c>
      <c r="M1911" s="25" t="s">
        <v>19</v>
      </c>
      <c r="N1911" s="28">
        <v>4</v>
      </c>
    </row>
    <row r="1912" spans="1:14" x14ac:dyDescent="0.25">
      <c r="A1912" s="17">
        <v>1911</v>
      </c>
      <c r="B1912" s="18">
        <v>43060</v>
      </c>
      <c r="C1912" s="18">
        <v>43394</v>
      </c>
      <c r="D1912" s="18" t="str">
        <f>IF(Operaciones!$C1912-Operaciones!$B1912&gt;=150,"Demorado","En Tiempo")</f>
        <v>Demorado</v>
      </c>
      <c r="E1912" s="19" t="s">
        <v>20</v>
      </c>
      <c r="F1912" s="19" t="s">
        <v>27</v>
      </c>
      <c r="G1912" s="20">
        <v>107</v>
      </c>
      <c r="H1912" s="19" t="s">
        <v>12</v>
      </c>
      <c r="I1912" s="21">
        <v>41500.080000000002</v>
      </c>
      <c r="J1912" s="21">
        <v>1096312</v>
      </c>
      <c r="K1912" s="21">
        <v>877049.6</v>
      </c>
      <c r="L1912" s="21">
        <v>177762.32</v>
      </c>
      <c r="M1912" s="19" t="s">
        <v>16</v>
      </c>
      <c r="N1912" s="22">
        <v>3.6</v>
      </c>
    </row>
    <row r="1913" spans="1:14" x14ac:dyDescent="0.25">
      <c r="A1913" s="23">
        <v>1912</v>
      </c>
      <c r="B1913" s="24">
        <v>43061</v>
      </c>
      <c r="C1913" s="24">
        <v>43347</v>
      </c>
      <c r="D1913" s="24" t="str">
        <f>IF(Operaciones!$C1913-Operaciones!$B1913&gt;=150,"Demorado","En Tiempo")</f>
        <v>Demorado</v>
      </c>
      <c r="E1913" s="25" t="s">
        <v>22</v>
      </c>
      <c r="F1913" s="25" t="s">
        <v>24</v>
      </c>
      <c r="G1913" s="26">
        <v>88</v>
      </c>
      <c r="H1913" s="25" t="s">
        <v>12</v>
      </c>
      <c r="I1913" s="27">
        <v>30098.799999999999</v>
      </c>
      <c r="J1913" s="27">
        <v>819855</v>
      </c>
      <c r="K1913" s="27">
        <v>655884</v>
      </c>
      <c r="L1913" s="27">
        <v>133872.20000000001</v>
      </c>
      <c r="M1913" s="25" t="s">
        <v>17</v>
      </c>
      <c r="N1913" s="28">
        <v>4.2</v>
      </c>
    </row>
    <row r="1914" spans="1:14" x14ac:dyDescent="0.25">
      <c r="A1914" s="17">
        <v>1913</v>
      </c>
      <c r="B1914" s="18">
        <v>43061</v>
      </c>
      <c r="C1914" s="18">
        <v>43269</v>
      </c>
      <c r="D1914" s="18" t="str">
        <f>IF(Operaciones!$C1914-Operaciones!$B1914&gt;=150,"Demorado","En Tiempo")</f>
        <v>Demorado</v>
      </c>
      <c r="E1914" s="19" t="s">
        <v>23</v>
      </c>
      <c r="F1914" s="19" t="s">
        <v>26</v>
      </c>
      <c r="G1914" s="20">
        <v>280</v>
      </c>
      <c r="H1914" s="19" t="s">
        <v>12</v>
      </c>
      <c r="I1914" s="21">
        <v>75887.759999999995</v>
      </c>
      <c r="J1914" s="21">
        <v>1962829</v>
      </c>
      <c r="K1914" s="21">
        <v>1570263.2</v>
      </c>
      <c r="L1914" s="21">
        <v>316678.04000000004</v>
      </c>
      <c r="M1914" s="19" t="s">
        <v>18</v>
      </c>
      <c r="N1914" s="22">
        <v>5</v>
      </c>
    </row>
    <row r="1915" spans="1:14" x14ac:dyDescent="0.25">
      <c r="A1915" s="23">
        <v>1914</v>
      </c>
      <c r="B1915" s="24">
        <v>43061</v>
      </c>
      <c r="C1915" s="24">
        <v>43201</v>
      </c>
      <c r="D1915" s="24" t="str">
        <f>IF(Operaciones!$C1915-Operaciones!$B1915&gt;=150,"Demorado","En Tiempo")</f>
        <v>En Tiempo</v>
      </c>
      <c r="E1915" s="25" t="s">
        <v>20</v>
      </c>
      <c r="F1915" s="25" t="s">
        <v>13</v>
      </c>
      <c r="G1915" s="26">
        <v>157</v>
      </c>
      <c r="H1915" s="25" t="s">
        <v>12</v>
      </c>
      <c r="I1915" s="27">
        <v>35646.639999999999</v>
      </c>
      <c r="J1915" s="27">
        <v>951126</v>
      </c>
      <c r="K1915" s="27">
        <v>760900.8</v>
      </c>
      <c r="L1915" s="27">
        <v>154578.55999999994</v>
      </c>
      <c r="M1915" s="25" t="s">
        <v>16</v>
      </c>
      <c r="N1915" s="28">
        <v>4.3</v>
      </c>
    </row>
    <row r="1916" spans="1:14" x14ac:dyDescent="0.25">
      <c r="A1916" s="17">
        <v>1915</v>
      </c>
      <c r="B1916" s="18">
        <v>43061</v>
      </c>
      <c r="C1916" s="18">
        <v>43397</v>
      </c>
      <c r="D1916" s="18" t="str">
        <f>IF(Operaciones!$C1916-Operaciones!$B1916&gt;=150,"Demorado","En Tiempo")</f>
        <v>Demorado</v>
      </c>
      <c r="E1916" s="19" t="s">
        <v>22</v>
      </c>
      <c r="F1916" s="19" t="s">
        <v>28</v>
      </c>
      <c r="G1916" s="20">
        <v>171</v>
      </c>
      <c r="H1916" s="19" t="s">
        <v>12</v>
      </c>
      <c r="I1916" s="21">
        <v>68265.039999999994</v>
      </c>
      <c r="J1916" s="21">
        <v>1773386</v>
      </c>
      <c r="K1916" s="21">
        <v>1418708.8</v>
      </c>
      <c r="L1916" s="21">
        <v>286412.15999999997</v>
      </c>
      <c r="M1916" s="19" t="s">
        <v>18</v>
      </c>
      <c r="N1916" s="22">
        <v>4.0999999999999996</v>
      </c>
    </row>
    <row r="1917" spans="1:14" x14ac:dyDescent="0.25">
      <c r="A1917" s="23">
        <v>1916</v>
      </c>
      <c r="B1917" s="24">
        <v>43061</v>
      </c>
      <c r="C1917" s="24">
        <v>43245</v>
      </c>
      <c r="D1917" s="24" t="str">
        <f>IF(Operaciones!$C1917-Operaciones!$B1917&gt;=150,"Demorado","En Tiempo")</f>
        <v>Demorado</v>
      </c>
      <c r="E1917" s="25" t="s">
        <v>23</v>
      </c>
      <c r="F1917" s="25" t="s">
        <v>27</v>
      </c>
      <c r="G1917" s="26">
        <v>256</v>
      </c>
      <c r="H1917" s="25" t="s">
        <v>12</v>
      </c>
      <c r="I1917" s="27">
        <v>91874.72</v>
      </c>
      <c r="J1917" s="27">
        <v>2360353</v>
      </c>
      <c r="K1917" s="27">
        <v>1888282.4</v>
      </c>
      <c r="L1917" s="27">
        <v>380195.88000000012</v>
      </c>
      <c r="M1917" s="25" t="s">
        <v>15</v>
      </c>
      <c r="N1917" s="28">
        <v>4.0999999999999996</v>
      </c>
    </row>
    <row r="1918" spans="1:14" x14ac:dyDescent="0.25">
      <c r="A1918" s="17">
        <v>1917</v>
      </c>
      <c r="B1918" s="18">
        <v>43062</v>
      </c>
      <c r="C1918" s="18">
        <v>43168</v>
      </c>
      <c r="D1918" s="18" t="str">
        <f>IF(Operaciones!$C1918-Operaciones!$B1918&gt;=150,"Demorado","En Tiempo")</f>
        <v>En Tiempo</v>
      </c>
      <c r="E1918" s="19" t="s">
        <v>22</v>
      </c>
      <c r="F1918" s="19" t="s">
        <v>25</v>
      </c>
      <c r="G1918" s="20">
        <v>55</v>
      </c>
      <c r="H1918" s="19" t="s">
        <v>11</v>
      </c>
      <c r="I1918" s="21">
        <v>16447.400000000001</v>
      </c>
      <c r="J1918" s="21">
        <v>462495</v>
      </c>
      <c r="K1918" s="21">
        <v>369996</v>
      </c>
      <c r="L1918" s="21">
        <v>76051.600000000006</v>
      </c>
      <c r="M1918" s="19" t="s">
        <v>16</v>
      </c>
      <c r="N1918" s="22">
        <v>4.5999999999999996</v>
      </c>
    </row>
    <row r="1919" spans="1:14" x14ac:dyDescent="0.25">
      <c r="A1919" s="23">
        <v>1918</v>
      </c>
      <c r="B1919" s="24">
        <v>43062</v>
      </c>
      <c r="C1919" s="24">
        <v>43392</v>
      </c>
      <c r="D1919" s="24" t="str">
        <f>IF(Operaciones!$C1919-Operaciones!$B1919&gt;=150,"Demorado","En Tiempo")</f>
        <v>Demorado</v>
      </c>
      <c r="E1919" s="25" t="s">
        <v>23</v>
      </c>
      <c r="F1919" s="25" t="s">
        <v>28</v>
      </c>
      <c r="G1919" s="26">
        <v>42</v>
      </c>
      <c r="H1919" s="25" t="s">
        <v>11</v>
      </c>
      <c r="I1919" s="27">
        <v>11395.6</v>
      </c>
      <c r="J1919" s="27">
        <v>338300</v>
      </c>
      <c r="K1919" s="27">
        <v>270640</v>
      </c>
      <c r="L1919" s="27">
        <v>56264.4</v>
      </c>
      <c r="M1919" s="25" t="s">
        <v>16</v>
      </c>
      <c r="N1919" s="28">
        <v>4.5999999999999996</v>
      </c>
    </row>
    <row r="1920" spans="1:14" x14ac:dyDescent="0.25">
      <c r="A1920" s="17">
        <v>1919</v>
      </c>
      <c r="B1920" s="18">
        <v>43062</v>
      </c>
      <c r="C1920" s="18">
        <v>43345</v>
      </c>
      <c r="D1920" s="18" t="str">
        <f>IF(Operaciones!$C1920-Operaciones!$B1920&gt;=150,"Demorado","En Tiempo")</f>
        <v>Demorado</v>
      </c>
      <c r="E1920" s="19" t="s">
        <v>21</v>
      </c>
      <c r="F1920" s="19" t="s">
        <v>27</v>
      </c>
      <c r="G1920" s="20">
        <v>40</v>
      </c>
      <c r="H1920" s="19" t="s">
        <v>11</v>
      </c>
      <c r="I1920" s="21">
        <v>13461.72</v>
      </c>
      <c r="J1920" s="21">
        <v>400453</v>
      </c>
      <c r="K1920" s="21">
        <v>320362.40000000002</v>
      </c>
      <c r="L1920" s="21">
        <v>66628.879999999976</v>
      </c>
      <c r="M1920" s="19" t="s">
        <v>14</v>
      </c>
      <c r="N1920" s="22">
        <v>4.5</v>
      </c>
    </row>
    <row r="1921" spans="1:14" x14ac:dyDescent="0.25">
      <c r="A1921" s="23">
        <v>1920</v>
      </c>
      <c r="B1921" s="24">
        <v>43062</v>
      </c>
      <c r="C1921" s="24">
        <v>43300</v>
      </c>
      <c r="D1921" s="24" t="str">
        <f>IF(Operaciones!$C1921-Operaciones!$B1921&gt;=150,"Demorado","En Tiempo")</f>
        <v>Demorado</v>
      </c>
      <c r="E1921" s="25" t="s">
        <v>20</v>
      </c>
      <c r="F1921" s="25" t="s">
        <v>26</v>
      </c>
      <c r="G1921" s="26">
        <v>238</v>
      </c>
      <c r="H1921" s="25" t="s">
        <v>12</v>
      </c>
      <c r="I1921" s="27">
        <v>92932.479999999996</v>
      </c>
      <c r="J1921" s="27">
        <v>2383622</v>
      </c>
      <c r="K1921" s="27">
        <v>1906897.6</v>
      </c>
      <c r="L1921" s="27">
        <v>383791.91999999993</v>
      </c>
      <c r="M1921" s="25" t="s">
        <v>18</v>
      </c>
      <c r="N1921" s="28">
        <v>5</v>
      </c>
    </row>
    <row r="1922" spans="1:14" x14ac:dyDescent="0.25">
      <c r="A1922" s="17">
        <v>1921</v>
      </c>
      <c r="B1922" s="18">
        <v>43063</v>
      </c>
      <c r="C1922" s="18">
        <v>43168</v>
      </c>
      <c r="D1922" s="18" t="str">
        <f>IF(Operaciones!$C1922-Operaciones!$B1922&gt;=150,"Demorado","En Tiempo")</f>
        <v>En Tiempo</v>
      </c>
      <c r="E1922" s="19" t="s">
        <v>20</v>
      </c>
      <c r="F1922" s="19" t="s">
        <v>25</v>
      </c>
      <c r="G1922" s="20">
        <v>83</v>
      </c>
      <c r="H1922" s="19" t="s">
        <v>11</v>
      </c>
      <c r="I1922" s="21">
        <v>25469.72</v>
      </c>
      <c r="J1922" s="21">
        <v>692378</v>
      </c>
      <c r="K1922" s="21">
        <v>553902.4</v>
      </c>
      <c r="L1922" s="21">
        <v>113005.87999999998</v>
      </c>
      <c r="M1922" s="19" t="s">
        <v>17</v>
      </c>
      <c r="N1922" s="22">
        <v>3.8</v>
      </c>
    </row>
    <row r="1923" spans="1:14" x14ac:dyDescent="0.25">
      <c r="A1923" s="23">
        <v>1922</v>
      </c>
      <c r="B1923" s="24">
        <v>43063</v>
      </c>
      <c r="C1923" s="24">
        <v>43161</v>
      </c>
      <c r="D1923" s="24" t="str">
        <f>IF(Operaciones!$C1923-Operaciones!$B1923&gt;=150,"Demorado","En Tiempo")</f>
        <v>En Tiempo</v>
      </c>
      <c r="E1923" s="25" t="s">
        <v>20</v>
      </c>
      <c r="F1923" s="25" t="s">
        <v>28</v>
      </c>
      <c r="G1923" s="26">
        <v>216</v>
      </c>
      <c r="H1923" s="25" t="s">
        <v>12</v>
      </c>
      <c r="I1923" s="27">
        <v>53786.92</v>
      </c>
      <c r="J1923" s="27">
        <v>1397008</v>
      </c>
      <c r="K1923" s="27">
        <v>1117606.3999999999</v>
      </c>
      <c r="L1923" s="27">
        <v>225614.68000000011</v>
      </c>
      <c r="M1923" s="25" t="s">
        <v>17</v>
      </c>
      <c r="N1923" s="28">
        <v>3.7</v>
      </c>
    </row>
    <row r="1924" spans="1:14" x14ac:dyDescent="0.25">
      <c r="A1924" s="17">
        <v>1923</v>
      </c>
      <c r="B1924" s="18">
        <v>43063</v>
      </c>
      <c r="C1924" s="18">
        <v>43209</v>
      </c>
      <c r="D1924" s="18" t="str">
        <f>IF(Operaciones!$C1924-Operaciones!$B1924&gt;=150,"Demorado","En Tiempo")</f>
        <v>En Tiempo</v>
      </c>
      <c r="E1924" s="19" t="s">
        <v>20</v>
      </c>
      <c r="F1924" s="19" t="s">
        <v>24</v>
      </c>
      <c r="G1924" s="20">
        <v>284</v>
      </c>
      <c r="H1924" s="19" t="s">
        <v>12</v>
      </c>
      <c r="I1924" s="21">
        <v>50379.56</v>
      </c>
      <c r="J1924" s="21">
        <v>1312774</v>
      </c>
      <c r="K1924" s="21">
        <v>1050219.2</v>
      </c>
      <c r="L1924" s="21">
        <v>212175.24000000005</v>
      </c>
      <c r="M1924" s="19" t="s">
        <v>18</v>
      </c>
      <c r="N1924" s="22">
        <v>3.9</v>
      </c>
    </row>
    <row r="1925" spans="1:14" x14ac:dyDescent="0.25">
      <c r="A1925" s="23">
        <v>1924</v>
      </c>
      <c r="B1925" s="24">
        <v>43064</v>
      </c>
      <c r="C1925" s="24">
        <v>43427</v>
      </c>
      <c r="D1925" s="24" t="str">
        <f>IF(Operaciones!$C1925-Operaciones!$B1925&gt;=150,"Demorado","En Tiempo")</f>
        <v>Demorado</v>
      </c>
      <c r="E1925" s="25" t="s">
        <v>22</v>
      </c>
      <c r="F1925" s="25" t="s">
        <v>28</v>
      </c>
      <c r="G1925" s="26">
        <v>290</v>
      </c>
      <c r="H1925" s="25" t="s">
        <v>12</v>
      </c>
      <c r="I1925" s="27">
        <v>103299.2</v>
      </c>
      <c r="J1925" s="27">
        <v>2649890</v>
      </c>
      <c r="K1925" s="27">
        <v>2119912</v>
      </c>
      <c r="L1925" s="27">
        <v>426678.8</v>
      </c>
      <c r="M1925" s="25" t="s">
        <v>14</v>
      </c>
      <c r="N1925" s="28">
        <v>4.5999999999999996</v>
      </c>
    </row>
    <row r="1926" spans="1:14" x14ac:dyDescent="0.25">
      <c r="A1926" s="17">
        <v>1925</v>
      </c>
      <c r="B1926" s="18">
        <v>43064</v>
      </c>
      <c r="C1926" s="18">
        <v>43357</v>
      </c>
      <c r="D1926" s="18" t="str">
        <f>IF(Operaciones!$C1926-Operaciones!$B1926&gt;=150,"Demorado","En Tiempo")</f>
        <v>Demorado</v>
      </c>
      <c r="E1926" s="19" t="s">
        <v>21</v>
      </c>
      <c r="F1926" s="19" t="s">
        <v>13</v>
      </c>
      <c r="G1926" s="20">
        <v>269</v>
      </c>
      <c r="H1926" s="19" t="s">
        <v>12</v>
      </c>
      <c r="I1926" s="21">
        <v>71581.440000000002</v>
      </c>
      <c r="J1926" s="21">
        <v>1854221</v>
      </c>
      <c r="K1926" s="21">
        <v>1483376.8</v>
      </c>
      <c r="L1926" s="21">
        <v>299262.75999999995</v>
      </c>
      <c r="M1926" s="19" t="s">
        <v>16</v>
      </c>
      <c r="N1926" s="22">
        <v>4</v>
      </c>
    </row>
    <row r="1927" spans="1:14" x14ac:dyDescent="0.25">
      <c r="A1927" s="23">
        <v>1926</v>
      </c>
      <c r="B1927" s="24">
        <v>43064</v>
      </c>
      <c r="C1927" s="24">
        <v>43228</v>
      </c>
      <c r="D1927" s="24" t="str">
        <f>IF(Operaciones!$C1927-Operaciones!$B1927&gt;=150,"Demorado","En Tiempo")</f>
        <v>Demorado</v>
      </c>
      <c r="E1927" s="25" t="s">
        <v>21</v>
      </c>
      <c r="F1927" s="25" t="s">
        <v>26</v>
      </c>
      <c r="G1927" s="26">
        <v>97</v>
      </c>
      <c r="H1927" s="25" t="s">
        <v>11</v>
      </c>
      <c r="I1927" s="27">
        <v>21417.08</v>
      </c>
      <c r="J1927" s="27">
        <v>593612</v>
      </c>
      <c r="K1927" s="27">
        <v>474889.6</v>
      </c>
      <c r="L1927" s="27">
        <v>97305.320000000022</v>
      </c>
      <c r="M1927" s="25" t="s">
        <v>14</v>
      </c>
      <c r="N1927" s="28">
        <v>4</v>
      </c>
    </row>
    <row r="1928" spans="1:14" x14ac:dyDescent="0.25">
      <c r="A1928" s="17">
        <v>1927</v>
      </c>
      <c r="B1928" s="18">
        <v>43065</v>
      </c>
      <c r="C1928" s="18">
        <v>43417</v>
      </c>
      <c r="D1928" s="18" t="str">
        <f>IF(Operaciones!$C1928-Operaciones!$B1928&gt;=150,"Demorado","En Tiempo")</f>
        <v>Demorado</v>
      </c>
      <c r="E1928" s="19" t="s">
        <v>22</v>
      </c>
      <c r="F1928" s="19" t="s">
        <v>27</v>
      </c>
      <c r="G1928" s="20">
        <v>40</v>
      </c>
      <c r="H1928" s="19" t="s">
        <v>11</v>
      </c>
      <c r="I1928" s="21">
        <v>6281.2</v>
      </c>
      <c r="J1928" s="21">
        <v>224165</v>
      </c>
      <c r="K1928" s="21">
        <v>179332</v>
      </c>
      <c r="L1928" s="21">
        <v>38551.800000000003</v>
      </c>
      <c r="M1928" s="19" t="s">
        <v>19</v>
      </c>
      <c r="N1928" s="22">
        <v>3.9</v>
      </c>
    </row>
    <row r="1929" spans="1:14" x14ac:dyDescent="0.25">
      <c r="A1929" s="23">
        <v>1928</v>
      </c>
      <c r="B1929" s="24">
        <v>43065</v>
      </c>
      <c r="C1929" s="24">
        <v>43220</v>
      </c>
      <c r="D1929" s="24" t="str">
        <f>IF(Operaciones!$C1929-Operaciones!$B1929&gt;=150,"Demorado","En Tiempo")</f>
        <v>Demorado</v>
      </c>
      <c r="E1929" s="25" t="s">
        <v>23</v>
      </c>
      <c r="F1929" s="25" t="s">
        <v>24</v>
      </c>
      <c r="G1929" s="26">
        <v>173</v>
      </c>
      <c r="H1929" s="25" t="s">
        <v>12</v>
      </c>
      <c r="I1929" s="27">
        <v>65925.119999999995</v>
      </c>
      <c r="J1929" s="27">
        <v>1711388</v>
      </c>
      <c r="K1929" s="27">
        <v>1369110.4</v>
      </c>
      <c r="L1929" s="27">
        <v>276352.4800000001</v>
      </c>
      <c r="M1929" s="25" t="s">
        <v>17</v>
      </c>
      <c r="N1929" s="28">
        <v>4.5999999999999996</v>
      </c>
    </row>
    <row r="1930" spans="1:14" x14ac:dyDescent="0.25">
      <c r="A1930" s="17">
        <v>1929</v>
      </c>
      <c r="B1930" s="18">
        <v>43065</v>
      </c>
      <c r="C1930" s="18">
        <v>43187</v>
      </c>
      <c r="D1930" s="18" t="str">
        <f>IF(Operaciones!$C1930-Operaciones!$B1930&gt;=150,"Demorado","En Tiempo")</f>
        <v>En Tiempo</v>
      </c>
      <c r="E1930" s="19" t="s">
        <v>21</v>
      </c>
      <c r="F1930" s="19" t="s">
        <v>28</v>
      </c>
      <c r="G1930" s="20">
        <v>89</v>
      </c>
      <c r="H1930" s="19" t="s">
        <v>12</v>
      </c>
      <c r="I1930" s="21">
        <v>33051.839999999997</v>
      </c>
      <c r="J1930" s="21">
        <v>890981</v>
      </c>
      <c r="K1930" s="21">
        <v>712784.8</v>
      </c>
      <c r="L1930" s="21">
        <v>145144.35999999996</v>
      </c>
      <c r="M1930" s="19" t="s">
        <v>15</v>
      </c>
      <c r="N1930" s="22">
        <v>3.8</v>
      </c>
    </row>
    <row r="1931" spans="1:14" x14ac:dyDescent="0.25">
      <c r="A1931" s="23">
        <v>1930</v>
      </c>
      <c r="B1931" s="24">
        <v>43065</v>
      </c>
      <c r="C1931" s="24">
        <v>43363</v>
      </c>
      <c r="D1931" s="24" t="str">
        <f>IF(Operaciones!$C1931-Operaciones!$B1931&gt;=150,"Demorado","En Tiempo")</f>
        <v>Demorado</v>
      </c>
      <c r="E1931" s="25" t="s">
        <v>22</v>
      </c>
      <c r="F1931" s="25" t="s">
        <v>24</v>
      </c>
      <c r="G1931" s="26">
        <v>271</v>
      </c>
      <c r="H1931" s="25" t="s">
        <v>12</v>
      </c>
      <c r="I1931" s="27">
        <v>60452.08</v>
      </c>
      <c r="J1931" s="27">
        <v>1575737</v>
      </c>
      <c r="K1931" s="27">
        <v>1260589.6000000001</v>
      </c>
      <c r="L1931" s="27">
        <v>254695.31999999989</v>
      </c>
      <c r="M1931" s="25" t="s">
        <v>15</v>
      </c>
      <c r="N1931" s="28">
        <v>4.5999999999999996</v>
      </c>
    </row>
    <row r="1932" spans="1:14" x14ac:dyDescent="0.25">
      <c r="A1932" s="17">
        <v>1931</v>
      </c>
      <c r="B1932" s="18">
        <v>43066</v>
      </c>
      <c r="C1932" s="18">
        <v>43366</v>
      </c>
      <c r="D1932" s="18" t="str">
        <f>IF(Operaciones!$C1932-Operaciones!$B1932&gt;=150,"Demorado","En Tiempo")</f>
        <v>Demorado</v>
      </c>
      <c r="E1932" s="19" t="s">
        <v>23</v>
      </c>
      <c r="F1932" s="19" t="s">
        <v>28</v>
      </c>
      <c r="G1932" s="20">
        <v>283</v>
      </c>
      <c r="H1932" s="19" t="s">
        <v>12</v>
      </c>
      <c r="I1932" s="21">
        <v>48033.8</v>
      </c>
      <c r="J1932" s="21">
        <v>1264805</v>
      </c>
      <c r="K1932" s="21">
        <v>1011844</v>
      </c>
      <c r="L1932" s="21">
        <v>204927.2</v>
      </c>
      <c r="M1932" s="19" t="s">
        <v>17</v>
      </c>
      <c r="N1932" s="22">
        <v>4.7</v>
      </c>
    </row>
    <row r="1933" spans="1:14" x14ac:dyDescent="0.25">
      <c r="A1933" s="23">
        <v>1932</v>
      </c>
      <c r="B1933" s="24">
        <v>43066</v>
      </c>
      <c r="C1933" s="24">
        <v>43244</v>
      </c>
      <c r="D1933" s="24" t="str">
        <f>IF(Operaciones!$C1933-Operaciones!$B1933&gt;=150,"Demorado","En Tiempo")</f>
        <v>Demorado</v>
      </c>
      <c r="E1933" s="25" t="s">
        <v>21</v>
      </c>
      <c r="F1933" s="25" t="s">
        <v>26</v>
      </c>
      <c r="G1933" s="26">
        <v>85</v>
      </c>
      <c r="H1933" s="25" t="s">
        <v>12</v>
      </c>
      <c r="I1933" s="27">
        <v>30967.84</v>
      </c>
      <c r="J1933" s="27">
        <v>832181</v>
      </c>
      <c r="K1933" s="27">
        <v>665744.80000000005</v>
      </c>
      <c r="L1933" s="27">
        <v>135468.35999999996</v>
      </c>
      <c r="M1933" s="25" t="s">
        <v>18</v>
      </c>
      <c r="N1933" s="28">
        <v>3.8</v>
      </c>
    </row>
    <row r="1934" spans="1:14" x14ac:dyDescent="0.25">
      <c r="A1934" s="17">
        <v>1933</v>
      </c>
      <c r="B1934" s="18">
        <v>43066</v>
      </c>
      <c r="C1934" s="18">
        <v>43288</v>
      </c>
      <c r="D1934" s="18" t="str">
        <f>IF(Operaciones!$C1934-Operaciones!$B1934&gt;=150,"Demorado","En Tiempo")</f>
        <v>Demorado</v>
      </c>
      <c r="E1934" s="19" t="s">
        <v>21</v>
      </c>
      <c r="F1934" s="19" t="s">
        <v>28</v>
      </c>
      <c r="G1934" s="20">
        <v>174</v>
      </c>
      <c r="H1934" s="19" t="s">
        <v>12</v>
      </c>
      <c r="I1934" s="21">
        <v>66816.600000000006</v>
      </c>
      <c r="J1934" s="21">
        <v>1724525</v>
      </c>
      <c r="K1934" s="21">
        <v>1379620</v>
      </c>
      <c r="L1934" s="21">
        <v>278088.40000000002</v>
      </c>
      <c r="M1934" s="19" t="s">
        <v>19</v>
      </c>
      <c r="N1934" s="22">
        <v>4.4000000000000004</v>
      </c>
    </row>
    <row r="1935" spans="1:14" x14ac:dyDescent="0.25">
      <c r="A1935" s="23">
        <v>1934</v>
      </c>
      <c r="B1935" s="24">
        <v>43067</v>
      </c>
      <c r="C1935" s="24">
        <v>43360</v>
      </c>
      <c r="D1935" s="24" t="str">
        <f>IF(Operaciones!$C1935-Operaciones!$B1935&gt;=150,"Demorado","En Tiempo")</f>
        <v>Demorado</v>
      </c>
      <c r="E1935" s="25" t="s">
        <v>21</v>
      </c>
      <c r="F1935" s="25" t="s">
        <v>27</v>
      </c>
      <c r="G1935" s="26">
        <v>102</v>
      </c>
      <c r="H1935" s="25" t="s">
        <v>12</v>
      </c>
      <c r="I1935" s="27">
        <v>39682.199999999997</v>
      </c>
      <c r="J1935" s="27">
        <v>1057715</v>
      </c>
      <c r="K1935" s="27">
        <v>846172</v>
      </c>
      <c r="L1935" s="27">
        <v>171860.8</v>
      </c>
      <c r="M1935" s="25" t="s">
        <v>14</v>
      </c>
      <c r="N1935" s="28">
        <v>3.9</v>
      </c>
    </row>
    <row r="1936" spans="1:14" x14ac:dyDescent="0.25">
      <c r="A1936" s="17">
        <v>1935</v>
      </c>
      <c r="B1936" s="18">
        <v>43067</v>
      </c>
      <c r="C1936" s="18">
        <v>43188</v>
      </c>
      <c r="D1936" s="18" t="str">
        <f>IF(Operaciones!$C1936-Operaciones!$B1936&gt;=150,"Demorado","En Tiempo")</f>
        <v>En Tiempo</v>
      </c>
      <c r="E1936" s="19" t="s">
        <v>21</v>
      </c>
      <c r="F1936" s="19" t="s">
        <v>29</v>
      </c>
      <c r="G1936" s="20">
        <v>74</v>
      </c>
      <c r="H1936" s="19" t="s">
        <v>11</v>
      </c>
      <c r="I1936" s="21">
        <v>15169.2</v>
      </c>
      <c r="J1936" s="21">
        <v>441765</v>
      </c>
      <c r="K1936" s="21">
        <v>353412</v>
      </c>
      <c r="L1936" s="21">
        <v>73183.8</v>
      </c>
      <c r="M1936" s="19" t="s">
        <v>14</v>
      </c>
      <c r="N1936" s="22">
        <v>4.5999999999999996</v>
      </c>
    </row>
    <row r="1937" spans="1:14" x14ac:dyDescent="0.25">
      <c r="A1937" s="23">
        <v>1936</v>
      </c>
      <c r="B1937" s="24">
        <v>43067</v>
      </c>
      <c r="C1937" s="24">
        <v>43173</v>
      </c>
      <c r="D1937" s="24" t="str">
        <f>IF(Operaciones!$C1937-Operaciones!$B1937&gt;=150,"Demorado","En Tiempo")</f>
        <v>En Tiempo</v>
      </c>
      <c r="E1937" s="25" t="s">
        <v>21</v>
      </c>
      <c r="F1937" s="25" t="s">
        <v>28</v>
      </c>
      <c r="G1937" s="26">
        <v>244</v>
      </c>
      <c r="H1937" s="25" t="s">
        <v>12</v>
      </c>
      <c r="I1937" s="27">
        <v>70143</v>
      </c>
      <c r="J1937" s="27">
        <v>1816835</v>
      </c>
      <c r="K1937" s="27">
        <v>1453468</v>
      </c>
      <c r="L1937" s="27">
        <v>293224</v>
      </c>
      <c r="M1937" s="25" t="s">
        <v>19</v>
      </c>
      <c r="N1937" s="28">
        <v>4.0999999999999996</v>
      </c>
    </row>
    <row r="1938" spans="1:14" x14ac:dyDescent="0.25">
      <c r="A1938" s="17">
        <v>1937</v>
      </c>
      <c r="B1938" s="18">
        <v>43067</v>
      </c>
      <c r="C1938" s="18">
        <v>43394</v>
      </c>
      <c r="D1938" s="18" t="str">
        <f>IF(Operaciones!$C1938-Operaciones!$B1938&gt;=150,"Demorado","En Tiempo")</f>
        <v>Demorado</v>
      </c>
      <c r="E1938" s="19" t="s">
        <v>22</v>
      </c>
      <c r="F1938" s="19" t="s">
        <v>13</v>
      </c>
      <c r="G1938" s="20">
        <v>182</v>
      </c>
      <c r="H1938" s="19" t="s">
        <v>12</v>
      </c>
      <c r="I1938" s="21">
        <v>49962.68</v>
      </c>
      <c r="J1938" s="21">
        <v>1302477</v>
      </c>
      <c r="K1938" s="21">
        <v>1041981.6</v>
      </c>
      <c r="L1938" s="21">
        <v>210532.72000000003</v>
      </c>
      <c r="M1938" s="19" t="s">
        <v>19</v>
      </c>
      <c r="N1938" s="22">
        <v>5</v>
      </c>
    </row>
    <row r="1939" spans="1:14" x14ac:dyDescent="0.25">
      <c r="A1939" s="23">
        <v>1938</v>
      </c>
      <c r="B1939" s="24">
        <v>43068</v>
      </c>
      <c r="C1939" s="24">
        <v>43230</v>
      </c>
      <c r="D1939" s="24" t="str">
        <f>IF(Operaciones!$C1939-Operaciones!$B1939&gt;=150,"Demorado","En Tiempo")</f>
        <v>Demorado</v>
      </c>
      <c r="E1939" s="25" t="s">
        <v>22</v>
      </c>
      <c r="F1939" s="25" t="s">
        <v>29</v>
      </c>
      <c r="G1939" s="26">
        <v>151</v>
      </c>
      <c r="H1939" s="25" t="s">
        <v>12</v>
      </c>
      <c r="I1939" s="27">
        <v>30181.4</v>
      </c>
      <c r="J1939" s="27">
        <v>820345</v>
      </c>
      <c r="K1939" s="27">
        <v>656276</v>
      </c>
      <c r="L1939" s="27">
        <v>133887.6</v>
      </c>
      <c r="M1939" s="25" t="s">
        <v>14</v>
      </c>
      <c r="N1939" s="28">
        <v>3.8</v>
      </c>
    </row>
    <row r="1940" spans="1:14" x14ac:dyDescent="0.25">
      <c r="A1940" s="17">
        <v>1939</v>
      </c>
      <c r="B1940" s="18">
        <v>43068</v>
      </c>
      <c r="C1940" s="18">
        <v>43302</v>
      </c>
      <c r="D1940" s="18" t="str">
        <f>IF(Operaciones!$C1940-Operaciones!$B1940&gt;=150,"Demorado","En Tiempo")</f>
        <v>Demorado</v>
      </c>
      <c r="E1940" s="19" t="s">
        <v>20</v>
      </c>
      <c r="F1940" s="19" t="s">
        <v>29</v>
      </c>
      <c r="G1940" s="20">
        <v>133</v>
      </c>
      <c r="H1940" s="19" t="s">
        <v>11</v>
      </c>
      <c r="I1940" s="21">
        <v>26647.24</v>
      </c>
      <c r="J1940" s="21">
        <v>730116</v>
      </c>
      <c r="K1940" s="21">
        <v>584092.80000000005</v>
      </c>
      <c r="L1940" s="21">
        <v>119375.95999999995</v>
      </c>
      <c r="M1940" s="19" t="s">
        <v>14</v>
      </c>
      <c r="N1940" s="22">
        <v>4</v>
      </c>
    </row>
    <row r="1941" spans="1:14" x14ac:dyDescent="0.25">
      <c r="A1941" s="23">
        <v>1940</v>
      </c>
      <c r="B1941" s="24">
        <v>43069</v>
      </c>
      <c r="C1941" s="24">
        <v>43323</v>
      </c>
      <c r="D1941" s="24" t="str">
        <f>IF(Operaciones!$C1941-Operaciones!$B1941&gt;=150,"Demorado","En Tiempo")</f>
        <v>Demorado</v>
      </c>
      <c r="E1941" s="25" t="s">
        <v>23</v>
      </c>
      <c r="F1941" s="25" t="s">
        <v>25</v>
      </c>
      <c r="G1941" s="26">
        <v>97</v>
      </c>
      <c r="H1941" s="25" t="s">
        <v>12</v>
      </c>
      <c r="I1941" s="27">
        <v>36573.160000000003</v>
      </c>
      <c r="J1941" s="27">
        <v>977639</v>
      </c>
      <c r="K1941" s="27">
        <v>782111.2</v>
      </c>
      <c r="L1941" s="27">
        <v>158954.64000000004</v>
      </c>
      <c r="M1941" s="25" t="s">
        <v>15</v>
      </c>
      <c r="N1941" s="28">
        <v>4.9000000000000004</v>
      </c>
    </row>
    <row r="1942" spans="1:14" x14ac:dyDescent="0.25">
      <c r="A1942" s="17">
        <v>1941</v>
      </c>
      <c r="B1942" s="18">
        <v>43069</v>
      </c>
      <c r="C1942" s="18">
        <v>43379</v>
      </c>
      <c r="D1942" s="18" t="str">
        <f>IF(Operaciones!$C1942-Operaciones!$B1942&gt;=150,"Demorado","En Tiempo")</f>
        <v>Demorado</v>
      </c>
      <c r="E1942" s="19" t="s">
        <v>21</v>
      </c>
      <c r="F1942" s="19" t="s">
        <v>24</v>
      </c>
      <c r="G1942" s="20">
        <v>165</v>
      </c>
      <c r="H1942" s="19" t="s">
        <v>12</v>
      </c>
      <c r="I1942" s="21">
        <v>67006.2</v>
      </c>
      <c r="J1942" s="21">
        <v>1737565</v>
      </c>
      <c r="K1942" s="21">
        <v>1390052</v>
      </c>
      <c r="L1942" s="21">
        <v>280506.8</v>
      </c>
      <c r="M1942" s="19" t="s">
        <v>18</v>
      </c>
      <c r="N1942" s="22">
        <v>4.2</v>
      </c>
    </row>
    <row r="1943" spans="1:14" x14ac:dyDescent="0.25">
      <c r="A1943" s="23">
        <v>1942</v>
      </c>
      <c r="B1943" s="24">
        <v>43069</v>
      </c>
      <c r="C1943" s="24">
        <v>43260</v>
      </c>
      <c r="D1943" s="24" t="str">
        <f>IF(Operaciones!$C1943-Operaciones!$B1943&gt;=150,"Demorado","En Tiempo")</f>
        <v>Demorado</v>
      </c>
      <c r="E1943" s="25" t="s">
        <v>23</v>
      </c>
      <c r="F1943" s="25" t="s">
        <v>13</v>
      </c>
      <c r="G1943" s="26">
        <v>106</v>
      </c>
      <c r="H1943" s="25" t="s">
        <v>11</v>
      </c>
      <c r="I1943" s="27">
        <v>28784.880000000001</v>
      </c>
      <c r="J1943" s="27">
        <v>784432</v>
      </c>
      <c r="K1943" s="27">
        <v>627545.59999999998</v>
      </c>
      <c r="L1943" s="27">
        <v>128101.52000000002</v>
      </c>
      <c r="M1943" s="25" t="s">
        <v>15</v>
      </c>
      <c r="N1943" s="28">
        <v>3.6</v>
      </c>
    </row>
    <row r="1944" spans="1:14" x14ac:dyDescent="0.25">
      <c r="A1944" s="17">
        <v>1943</v>
      </c>
      <c r="B1944" s="18">
        <v>43070</v>
      </c>
      <c r="C1944" s="18">
        <v>43322</v>
      </c>
      <c r="D1944" s="18" t="str">
        <f>IF(Operaciones!$C1944-Operaciones!$B1944&gt;=150,"Demorado","En Tiempo")</f>
        <v>Demorado</v>
      </c>
      <c r="E1944" s="19" t="s">
        <v>22</v>
      </c>
      <c r="F1944" s="19" t="s">
        <v>28</v>
      </c>
      <c r="G1944" s="20">
        <v>285</v>
      </c>
      <c r="H1944" s="19" t="s">
        <v>12</v>
      </c>
      <c r="I1944" s="21">
        <v>55488.52</v>
      </c>
      <c r="J1944" s="21">
        <v>1443048</v>
      </c>
      <c r="K1944" s="21">
        <v>1154438.3999999999</v>
      </c>
      <c r="L1944" s="21">
        <v>233121.0800000001</v>
      </c>
      <c r="M1944" s="19" t="s">
        <v>17</v>
      </c>
      <c r="N1944" s="22">
        <v>3.7</v>
      </c>
    </row>
    <row r="1945" spans="1:14" x14ac:dyDescent="0.25">
      <c r="A1945" s="23">
        <v>1944</v>
      </c>
      <c r="B1945" s="24">
        <v>43070</v>
      </c>
      <c r="C1945" s="24">
        <v>43268</v>
      </c>
      <c r="D1945" s="24" t="str">
        <f>IF(Operaciones!$C1945-Operaciones!$B1945&gt;=150,"Demorado","En Tiempo")</f>
        <v>Demorado</v>
      </c>
      <c r="E1945" s="25" t="s">
        <v>23</v>
      </c>
      <c r="F1945" s="25" t="s">
        <v>26</v>
      </c>
      <c r="G1945" s="26">
        <v>204</v>
      </c>
      <c r="H1945" s="25" t="s">
        <v>12</v>
      </c>
      <c r="I1945" s="27">
        <v>60182.8</v>
      </c>
      <c r="J1945" s="27">
        <v>1563605</v>
      </c>
      <c r="K1945" s="27">
        <v>1250884</v>
      </c>
      <c r="L1945" s="27">
        <v>252538.2</v>
      </c>
      <c r="M1945" s="25" t="s">
        <v>17</v>
      </c>
      <c r="N1945" s="28">
        <v>3.8</v>
      </c>
    </row>
    <row r="1946" spans="1:14" x14ac:dyDescent="0.25">
      <c r="A1946" s="17">
        <v>1945</v>
      </c>
      <c r="B1946" s="18">
        <v>43072</v>
      </c>
      <c r="C1946" s="18">
        <v>43260</v>
      </c>
      <c r="D1946" s="18" t="str">
        <f>IF(Operaciones!$C1946-Operaciones!$B1946&gt;=150,"Demorado","En Tiempo")</f>
        <v>Demorado</v>
      </c>
      <c r="E1946" s="19" t="s">
        <v>20</v>
      </c>
      <c r="F1946" s="19" t="s">
        <v>29</v>
      </c>
      <c r="G1946" s="20">
        <v>258</v>
      </c>
      <c r="H1946" s="19" t="s">
        <v>12</v>
      </c>
      <c r="I1946" s="21">
        <v>60803.8</v>
      </c>
      <c r="J1946" s="21">
        <v>1582205</v>
      </c>
      <c r="K1946" s="21">
        <v>1265764</v>
      </c>
      <c r="L1946" s="21">
        <v>255637.2</v>
      </c>
      <c r="M1946" s="19" t="s">
        <v>19</v>
      </c>
      <c r="N1946" s="22">
        <v>4.2</v>
      </c>
    </row>
    <row r="1947" spans="1:14" x14ac:dyDescent="0.25">
      <c r="A1947" s="23">
        <v>1946</v>
      </c>
      <c r="B1947" s="24">
        <v>43072</v>
      </c>
      <c r="C1947" s="24">
        <v>43230</v>
      </c>
      <c r="D1947" s="24" t="str">
        <f>IF(Operaciones!$C1947-Operaciones!$B1947&gt;=150,"Demorado","En Tiempo")</f>
        <v>Demorado</v>
      </c>
      <c r="E1947" s="25" t="s">
        <v>21</v>
      </c>
      <c r="F1947" s="25" t="s">
        <v>28</v>
      </c>
      <c r="G1947" s="26">
        <v>259</v>
      </c>
      <c r="H1947" s="25" t="s">
        <v>12</v>
      </c>
      <c r="I1947" s="27">
        <v>84700.479999999996</v>
      </c>
      <c r="J1947" s="27">
        <v>2183597</v>
      </c>
      <c r="K1947" s="27">
        <v>1746877.6</v>
      </c>
      <c r="L1947" s="27">
        <v>352018.91999999993</v>
      </c>
      <c r="M1947" s="25" t="s">
        <v>16</v>
      </c>
      <c r="N1947" s="28">
        <v>4.4000000000000004</v>
      </c>
    </row>
    <row r="1948" spans="1:14" x14ac:dyDescent="0.25">
      <c r="A1948" s="17">
        <v>1947</v>
      </c>
      <c r="B1948" s="18">
        <v>43072</v>
      </c>
      <c r="C1948" s="18">
        <v>43324</v>
      </c>
      <c r="D1948" s="18" t="str">
        <f>IF(Operaciones!$C1948-Operaciones!$B1948&gt;=150,"Demorado","En Tiempo")</f>
        <v>Demorado</v>
      </c>
      <c r="E1948" s="19" t="s">
        <v>23</v>
      </c>
      <c r="F1948" s="19" t="s">
        <v>25</v>
      </c>
      <c r="G1948" s="20">
        <v>171</v>
      </c>
      <c r="H1948" s="19" t="s">
        <v>12</v>
      </c>
      <c r="I1948" s="21">
        <v>46500.44</v>
      </c>
      <c r="J1948" s="21">
        <v>1226421</v>
      </c>
      <c r="K1948" s="21">
        <v>981136.8</v>
      </c>
      <c r="L1948" s="21">
        <v>198783.75999999995</v>
      </c>
      <c r="M1948" s="19" t="s">
        <v>14</v>
      </c>
      <c r="N1948" s="22">
        <v>3.7</v>
      </c>
    </row>
    <row r="1949" spans="1:14" x14ac:dyDescent="0.25">
      <c r="A1949" s="23">
        <v>1948</v>
      </c>
      <c r="B1949" s="24">
        <v>43073</v>
      </c>
      <c r="C1949" s="24">
        <v>43310</v>
      </c>
      <c r="D1949" s="24" t="str">
        <f>IF(Operaciones!$C1949-Operaciones!$B1949&gt;=150,"Demorado","En Tiempo")</f>
        <v>Demorado</v>
      </c>
      <c r="E1949" s="25" t="s">
        <v>21</v>
      </c>
      <c r="F1949" s="25" t="s">
        <v>24</v>
      </c>
      <c r="G1949" s="26">
        <v>171</v>
      </c>
      <c r="H1949" s="25" t="s">
        <v>12</v>
      </c>
      <c r="I1949" s="27">
        <v>66781.16</v>
      </c>
      <c r="J1949" s="27">
        <v>1722389</v>
      </c>
      <c r="K1949" s="27">
        <v>1377911.2</v>
      </c>
      <c r="L1949" s="27">
        <v>277696.64000000001</v>
      </c>
      <c r="M1949" s="25" t="s">
        <v>15</v>
      </c>
      <c r="N1949" s="28">
        <v>3.6</v>
      </c>
    </row>
    <row r="1950" spans="1:14" x14ac:dyDescent="0.25">
      <c r="A1950" s="17">
        <v>1949</v>
      </c>
      <c r="B1950" s="18">
        <v>43074</v>
      </c>
      <c r="C1950" s="18">
        <v>43190</v>
      </c>
      <c r="D1950" s="18" t="str">
        <f>IF(Operaciones!$C1950-Operaciones!$B1950&gt;=150,"Demorado","En Tiempo")</f>
        <v>En Tiempo</v>
      </c>
      <c r="E1950" s="19" t="s">
        <v>23</v>
      </c>
      <c r="F1950" s="19" t="s">
        <v>26</v>
      </c>
      <c r="G1950" s="20">
        <v>79</v>
      </c>
      <c r="H1950" s="19" t="s">
        <v>11</v>
      </c>
      <c r="I1950" s="21">
        <v>26703.599999999999</v>
      </c>
      <c r="J1950" s="21">
        <v>730000</v>
      </c>
      <c r="K1950" s="21">
        <v>584000</v>
      </c>
      <c r="L1950" s="21">
        <v>119296.4</v>
      </c>
      <c r="M1950" s="19" t="s">
        <v>19</v>
      </c>
      <c r="N1950" s="22">
        <v>4.9000000000000004</v>
      </c>
    </row>
    <row r="1951" spans="1:14" x14ac:dyDescent="0.25">
      <c r="A1951" s="23">
        <v>1950</v>
      </c>
      <c r="B1951" s="24">
        <v>43074</v>
      </c>
      <c r="C1951" s="24">
        <v>43200</v>
      </c>
      <c r="D1951" s="24" t="str">
        <f>IF(Operaciones!$C1951-Operaciones!$B1951&gt;=150,"Demorado","En Tiempo")</f>
        <v>En Tiempo</v>
      </c>
      <c r="E1951" s="25" t="s">
        <v>22</v>
      </c>
      <c r="F1951" s="25" t="s">
        <v>27</v>
      </c>
      <c r="G1951" s="26">
        <v>61</v>
      </c>
      <c r="H1951" s="25" t="s">
        <v>11</v>
      </c>
      <c r="I1951" s="27">
        <v>11753.52</v>
      </c>
      <c r="J1951" s="27">
        <v>360698</v>
      </c>
      <c r="K1951" s="27">
        <v>288558.40000000002</v>
      </c>
      <c r="L1951" s="27">
        <v>60386.079999999973</v>
      </c>
      <c r="M1951" s="25" t="s">
        <v>19</v>
      </c>
      <c r="N1951" s="28">
        <v>4.2</v>
      </c>
    </row>
    <row r="1952" spans="1:14" x14ac:dyDescent="0.25">
      <c r="A1952" s="17">
        <v>1951</v>
      </c>
      <c r="B1952" s="18">
        <v>43074</v>
      </c>
      <c r="C1952" s="18">
        <v>43369</v>
      </c>
      <c r="D1952" s="18" t="str">
        <f>IF(Operaciones!$C1952-Operaciones!$B1952&gt;=150,"Demorado","En Tiempo")</f>
        <v>Demorado</v>
      </c>
      <c r="E1952" s="19" t="s">
        <v>21</v>
      </c>
      <c r="F1952" s="19" t="s">
        <v>24</v>
      </c>
      <c r="G1952" s="20">
        <v>158</v>
      </c>
      <c r="H1952" s="19" t="s">
        <v>11</v>
      </c>
      <c r="I1952" s="21">
        <v>29370.44</v>
      </c>
      <c r="J1952" s="21">
        <v>790271</v>
      </c>
      <c r="K1952" s="21">
        <v>632216.80000000005</v>
      </c>
      <c r="L1952" s="21">
        <v>128683.75999999995</v>
      </c>
      <c r="M1952" s="19" t="s">
        <v>17</v>
      </c>
      <c r="N1952" s="22">
        <v>4.4000000000000004</v>
      </c>
    </row>
    <row r="1953" spans="1:14" x14ac:dyDescent="0.25">
      <c r="A1953" s="23">
        <v>1952</v>
      </c>
      <c r="B1953" s="24">
        <v>43075</v>
      </c>
      <c r="C1953" s="24">
        <v>43413</v>
      </c>
      <c r="D1953" s="24" t="str">
        <f>IF(Operaciones!$C1953-Operaciones!$B1953&gt;=150,"Demorado","En Tiempo")</f>
        <v>Demorado</v>
      </c>
      <c r="E1953" s="25" t="s">
        <v>23</v>
      </c>
      <c r="F1953" s="25" t="s">
        <v>13</v>
      </c>
      <c r="G1953" s="26">
        <v>159</v>
      </c>
      <c r="H1953" s="25" t="s">
        <v>12</v>
      </c>
      <c r="I1953" s="27">
        <v>52671.360000000001</v>
      </c>
      <c r="J1953" s="27">
        <v>1378169</v>
      </c>
      <c r="K1953" s="27">
        <v>1102535.2</v>
      </c>
      <c r="L1953" s="27">
        <v>222962.44000000006</v>
      </c>
      <c r="M1953" s="25" t="s">
        <v>18</v>
      </c>
      <c r="N1953" s="28">
        <v>4.0999999999999996</v>
      </c>
    </row>
    <row r="1954" spans="1:14" x14ac:dyDescent="0.25">
      <c r="A1954" s="17">
        <v>1953</v>
      </c>
      <c r="B1954" s="18">
        <v>43075</v>
      </c>
      <c r="C1954" s="18">
        <v>43356</v>
      </c>
      <c r="D1954" s="18" t="str">
        <f>IF(Operaciones!$C1954-Operaciones!$B1954&gt;=150,"Demorado","En Tiempo")</f>
        <v>Demorado</v>
      </c>
      <c r="E1954" s="19" t="s">
        <v>21</v>
      </c>
      <c r="F1954" s="19" t="s">
        <v>13</v>
      </c>
      <c r="G1954" s="20">
        <v>244</v>
      </c>
      <c r="H1954" s="19" t="s">
        <v>12</v>
      </c>
      <c r="I1954" s="21">
        <v>83028</v>
      </c>
      <c r="J1954" s="21">
        <v>2139485</v>
      </c>
      <c r="K1954" s="21">
        <v>1711588</v>
      </c>
      <c r="L1954" s="21">
        <v>344869</v>
      </c>
      <c r="M1954" s="19" t="s">
        <v>17</v>
      </c>
      <c r="N1954" s="22">
        <v>4.3</v>
      </c>
    </row>
    <row r="1955" spans="1:14" x14ac:dyDescent="0.25">
      <c r="A1955" s="23">
        <v>1954</v>
      </c>
      <c r="B1955" s="24">
        <v>43075</v>
      </c>
      <c r="C1955" s="24">
        <v>43398</v>
      </c>
      <c r="D1955" s="24" t="str">
        <f>IF(Operaciones!$C1955-Operaciones!$B1955&gt;=150,"Demorado","En Tiempo")</f>
        <v>Demorado</v>
      </c>
      <c r="E1955" s="25" t="s">
        <v>22</v>
      </c>
      <c r="F1955" s="25" t="s">
        <v>13</v>
      </c>
      <c r="G1955" s="26">
        <v>258</v>
      </c>
      <c r="H1955" s="25" t="s">
        <v>12</v>
      </c>
      <c r="I1955" s="27">
        <v>52725.440000000002</v>
      </c>
      <c r="J1955" s="27">
        <v>1382621</v>
      </c>
      <c r="K1955" s="27">
        <v>1106096.8</v>
      </c>
      <c r="L1955" s="27">
        <v>223798.75999999995</v>
      </c>
      <c r="M1955" s="25" t="s">
        <v>16</v>
      </c>
      <c r="N1955" s="28">
        <v>4.5</v>
      </c>
    </row>
    <row r="1956" spans="1:14" x14ac:dyDescent="0.25">
      <c r="A1956" s="17">
        <v>1955</v>
      </c>
      <c r="B1956" s="18">
        <v>43076</v>
      </c>
      <c r="C1956" s="18">
        <v>43189</v>
      </c>
      <c r="D1956" s="18" t="str">
        <f>IF(Operaciones!$C1956-Operaciones!$B1956&gt;=150,"Demorado","En Tiempo")</f>
        <v>En Tiempo</v>
      </c>
      <c r="E1956" s="19" t="s">
        <v>20</v>
      </c>
      <c r="F1956" s="19" t="s">
        <v>24</v>
      </c>
      <c r="G1956" s="20">
        <v>145</v>
      </c>
      <c r="H1956" s="19" t="s">
        <v>11</v>
      </c>
      <c r="I1956" s="21">
        <v>28929</v>
      </c>
      <c r="J1956" s="21">
        <v>790385</v>
      </c>
      <c r="K1956" s="21">
        <v>632308</v>
      </c>
      <c r="L1956" s="21">
        <v>129148</v>
      </c>
      <c r="M1956" s="19" t="s">
        <v>18</v>
      </c>
      <c r="N1956" s="22">
        <v>4.7</v>
      </c>
    </row>
    <row r="1957" spans="1:14" x14ac:dyDescent="0.25">
      <c r="A1957" s="23">
        <v>1956</v>
      </c>
      <c r="B1957" s="24">
        <v>43076</v>
      </c>
      <c r="C1957" s="24">
        <v>43227</v>
      </c>
      <c r="D1957" s="24" t="str">
        <f>IF(Operaciones!$C1957-Operaciones!$B1957&gt;=150,"Demorado","En Tiempo")</f>
        <v>Demorado</v>
      </c>
      <c r="E1957" s="25" t="s">
        <v>20</v>
      </c>
      <c r="F1957" s="25" t="s">
        <v>25</v>
      </c>
      <c r="G1957" s="26">
        <v>197</v>
      </c>
      <c r="H1957" s="25" t="s">
        <v>12</v>
      </c>
      <c r="I1957" s="27">
        <v>39898.28</v>
      </c>
      <c r="J1957" s="27">
        <v>1064867</v>
      </c>
      <c r="K1957" s="27">
        <v>851893.6</v>
      </c>
      <c r="L1957" s="27">
        <v>173075.12000000002</v>
      </c>
      <c r="M1957" s="25" t="s">
        <v>15</v>
      </c>
      <c r="N1957" s="28">
        <v>4</v>
      </c>
    </row>
    <row r="1958" spans="1:14" x14ac:dyDescent="0.25">
      <c r="A1958" s="17">
        <v>1957</v>
      </c>
      <c r="B1958" s="18">
        <v>43077</v>
      </c>
      <c r="C1958" s="18">
        <v>43177</v>
      </c>
      <c r="D1958" s="18" t="str">
        <f>IF(Operaciones!$C1958-Operaciones!$B1958&gt;=150,"Demorado","En Tiempo")</f>
        <v>En Tiempo</v>
      </c>
      <c r="E1958" s="19" t="s">
        <v>22</v>
      </c>
      <c r="F1958" s="19" t="s">
        <v>25</v>
      </c>
      <c r="G1958" s="20">
        <v>286</v>
      </c>
      <c r="H1958" s="19" t="s">
        <v>12</v>
      </c>
      <c r="I1958" s="21">
        <v>113925.8</v>
      </c>
      <c r="J1958" s="21">
        <v>2904955</v>
      </c>
      <c r="K1958" s="21">
        <v>2323964</v>
      </c>
      <c r="L1958" s="21">
        <v>467065.2</v>
      </c>
      <c r="M1958" s="19" t="s">
        <v>19</v>
      </c>
      <c r="N1958" s="22">
        <v>4.4000000000000004</v>
      </c>
    </row>
    <row r="1959" spans="1:14" x14ac:dyDescent="0.25">
      <c r="A1959" s="23">
        <v>1958</v>
      </c>
      <c r="B1959" s="24">
        <v>43078</v>
      </c>
      <c r="C1959" s="24">
        <v>43334</v>
      </c>
      <c r="D1959" s="24" t="str">
        <f>IF(Operaciones!$C1959-Operaciones!$B1959&gt;=150,"Demorado","En Tiempo")</f>
        <v>Demorado</v>
      </c>
      <c r="E1959" s="25" t="s">
        <v>23</v>
      </c>
      <c r="F1959" s="25" t="s">
        <v>13</v>
      </c>
      <c r="G1959" s="26">
        <v>291</v>
      </c>
      <c r="H1959" s="25" t="s">
        <v>12</v>
      </c>
      <c r="I1959" s="27">
        <v>60508.28</v>
      </c>
      <c r="J1959" s="27">
        <v>1573317</v>
      </c>
      <c r="K1959" s="27">
        <v>1258653.6000000001</v>
      </c>
      <c r="L1959" s="27">
        <v>254155.11999999991</v>
      </c>
      <c r="M1959" s="25" t="s">
        <v>16</v>
      </c>
      <c r="N1959" s="28">
        <v>4</v>
      </c>
    </row>
    <row r="1960" spans="1:14" x14ac:dyDescent="0.25">
      <c r="A1960" s="17">
        <v>1959</v>
      </c>
      <c r="B1960" s="18">
        <v>43078</v>
      </c>
      <c r="C1960" s="18">
        <v>43377</v>
      </c>
      <c r="D1960" s="18" t="str">
        <f>IF(Operaciones!$C1960-Operaciones!$B1960&gt;=150,"Demorado","En Tiempo")</f>
        <v>Demorado</v>
      </c>
      <c r="E1960" s="19" t="s">
        <v>21</v>
      </c>
      <c r="F1960" s="19" t="s">
        <v>25</v>
      </c>
      <c r="G1960" s="20">
        <v>196</v>
      </c>
      <c r="H1960" s="19" t="s">
        <v>12</v>
      </c>
      <c r="I1960" s="21">
        <v>39341.440000000002</v>
      </c>
      <c r="J1960" s="21">
        <v>1038696</v>
      </c>
      <c r="K1960" s="21">
        <v>830956.8</v>
      </c>
      <c r="L1960" s="21">
        <v>168397.75999999995</v>
      </c>
      <c r="M1960" s="19" t="s">
        <v>18</v>
      </c>
      <c r="N1960" s="22">
        <v>4.9000000000000004</v>
      </c>
    </row>
    <row r="1961" spans="1:14" x14ac:dyDescent="0.25">
      <c r="A1961" s="23">
        <v>1960</v>
      </c>
      <c r="B1961" s="24">
        <v>43078</v>
      </c>
      <c r="C1961" s="24">
        <v>43414</v>
      </c>
      <c r="D1961" s="24" t="str">
        <f>IF(Operaciones!$C1961-Operaciones!$B1961&gt;=150,"Demorado","En Tiempo")</f>
        <v>Demorado</v>
      </c>
      <c r="E1961" s="25" t="s">
        <v>22</v>
      </c>
      <c r="F1961" s="25" t="s">
        <v>29</v>
      </c>
      <c r="G1961" s="26">
        <v>280</v>
      </c>
      <c r="H1961" s="25" t="s">
        <v>12</v>
      </c>
      <c r="I1961" s="27">
        <v>97263.48</v>
      </c>
      <c r="J1961" s="27">
        <v>2483447</v>
      </c>
      <c r="K1961" s="27">
        <v>1986757.6</v>
      </c>
      <c r="L1961" s="27">
        <v>399425.91999999993</v>
      </c>
      <c r="M1961" s="25" t="s">
        <v>18</v>
      </c>
      <c r="N1961" s="28">
        <v>3.6</v>
      </c>
    </row>
    <row r="1962" spans="1:14" x14ac:dyDescent="0.25">
      <c r="A1962" s="17">
        <v>1961</v>
      </c>
      <c r="B1962" s="18">
        <v>43078</v>
      </c>
      <c r="C1962" s="18">
        <v>43425</v>
      </c>
      <c r="D1962" s="18" t="str">
        <f>IF(Operaciones!$C1962-Operaciones!$B1962&gt;=150,"Demorado","En Tiempo")</f>
        <v>Demorado</v>
      </c>
      <c r="E1962" s="19" t="s">
        <v>23</v>
      </c>
      <c r="F1962" s="19" t="s">
        <v>27</v>
      </c>
      <c r="G1962" s="20">
        <v>167</v>
      </c>
      <c r="H1962" s="19" t="s">
        <v>12</v>
      </c>
      <c r="I1962" s="21">
        <v>31439.8</v>
      </c>
      <c r="J1962" s="21">
        <v>843605</v>
      </c>
      <c r="K1962" s="21">
        <v>674884</v>
      </c>
      <c r="L1962" s="21">
        <v>137281.20000000001</v>
      </c>
      <c r="M1962" s="19" t="s">
        <v>15</v>
      </c>
      <c r="N1962" s="22">
        <v>3.7</v>
      </c>
    </row>
    <row r="1963" spans="1:14" x14ac:dyDescent="0.25">
      <c r="A1963" s="23">
        <v>1962</v>
      </c>
      <c r="B1963" s="24">
        <v>43080</v>
      </c>
      <c r="C1963" s="24">
        <v>43221</v>
      </c>
      <c r="D1963" s="24" t="str">
        <f>IF(Operaciones!$C1963-Operaciones!$B1963&gt;=150,"Demorado","En Tiempo")</f>
        <v>En Tiempo</v>
      </c>
      <c r="E1963" s="25" t="s">
        <v>23</v>
      </c>
      <c r="F1963" s="25" t="s">
        <v>24</v>
      </c>
      <c r="G1963" s="26">
        <v>231</v>
      </c>
      <c r="H1963" s="25" t="s">
        <v>12</v>
      </c>
      <c r="I1963" s="27">
        <v>87312.639999999999</v>
      </c>
      <c r="J1963" s="27">
        <v>2239651</v>
      </c>
      <c r="K1963" s="27">
        <v>1791720.8</v>
      </c>
      <c r="L1963" s="27">
        <v>360617.55999999994</v>
      </c>
      <c r="M1963" s="25" t="s">
        <v>14</v>
      </c>
      <c r="N1963" s="28">
        <v>4.0999999999999996</v>
      </c>
    </row>
    <row r="1964" spans="1:14" x14ac:dyDescent="0.25">
      <c r="A1964" s="17">
        <v>1963</v>
      </c>
      <c r="B1964" s="18">
        <v>43081</v>
      </c>
      <c r="C1964" s="18">
        <v>43300</v>
      </c>
      <c r="D1964" s="18" t="str">
        <f>IF(Operaciones!$C1964-Operaciones!$B1964&gt;=150,"Demorado","En Tiempo")</f>
        <v>Demorado</v>
      </c>
      <c r="E1964" s="19" t="s">
        <v>21</v>
      </c>
      <c r="F1964" s="19" t="s">
        <v>27</v>
      </c>
      <c r="G1964" s="20">
        <v>111</v>
      </c>
      <c r="H1964" s="19" t="s">
        <v>11</v>
      </c>
      <c r="I1964" s="21">
        <v>20347.16</v>
      </c>
      <c r="J1964" s="21">
        <v>573164</v>
      </c>
      <c r="K1964" s="21">
        <v>458531.2</v>
      </c>
      <c r="L1964" s="21">
        <v>94285.639999999985</v>
      </c>
      <c r="M1964" s="19" t="s">
        <v>16</v>
      </c>
      <c r="N1964" s="22">
        <v>4.0999999999999996</v>
      </c>
    </row>
    <row r="1965" spans="1:14" x14ac:dyDescent="0.25">
      <c r="A1965" s="23">
        <v>1964</v>
      </c>
      <c r="B1965" s="24">
        <v>43082</v>
      </c>
      <c r="C1965" s="24">
        <v>43219</v>
      </c>
      <c r="D1965" s="24" t="str">
        <f>IF(Operaciones!$C1965-Operaciones!$B1965&gt;=150,"Demorado","En Tiempo")</f>
        <v>En Tiempo</v>
      </c>
      <c r="E1965" s="25" t="s">
        <v>22</v>
      </c>
      <c r="F1965" s="25" t="s">
        <v>29</v>
      </c>
      <c r="G1965" s="26">
        <v>112</v>
      </c>
      <c r="H1965" s="25" t="s">
        <v>12</v>
      </c>
      <c r="I1965" s="27">
        <v>31229.759999999998</v>
      </c>
      <c r="J1965" s="27">
        <v>840829</v>
      </c>
      <c r="K1965" s="27">
        <v>672663.2</v>
      </c>
      <c r="L1965" s="27">
        <v>136936.04000000004</v>
      </c>
      <c r="M1965" s="25" t="s">
        <v>18</v>
      </c>
      <c r="N1965" s="28">
        <v>3.9</v>
      </c>
    </row>
    <row r="1966" spans="1:14" x14ac:dyDescent="0.25">
      <c r="A1966" s="17">
        <v>1965</v>
      </c>
      <c r="B1966" s="18">
        <v>43082</v>
      </c>
      <c r="C1966" s="18">
        <v>43410</v>
      </c>
      <c r="D1966" s="18" t="str">
        <f>IF(Operaciones!$C1966-Operaciones!$B1966&gt;=150,"Demorado","En Tiempo")</f>
        <v>Demorado</v>
      </c>
      <c r="E1966" s="19" t="s">
        <v>23</v>
      </c>
      <c r="F1966" s="19" t="s">
        <v>24</v>
      </c>
      <c r="G1966" s="20">
        <v>54</v>
      </c>
      <c r="H1966" s="19" t="s">
        <v>11</v>
      </c>
      <c r="I1966" s="21">
        <v>10540.96</v>
      </c>
      <c r="J1966" s="21">
        <v>330434</v>
      </c>
      <c r="K1966" s="21">
        <v>264347.2</v>
      </c>
      <c r="L1966" s="21">
        <v>55545.839999999989</v>
      </c>
      <c r="M1966" s="19" t="s">
        <v>15</v>
      </c>
      <c r="N1966" s="22">
        <v>3.6</v>
      </c>
    </row>
    <row r="1967" spans="1:14" x14ac:dyDescent="0.25">
      <c r="A1967" s="23">
        <v>1966</v>
      </c>
      <c r="B1967" s="24">
        <v>43082</v>
      </c>
      <c r="C1967" s="24">
        <v>43285</v>
      </c>
      <c r="D1967" s="24" t="str">
        <f>IF(Operaciones!$C1967-Operaciones!$B1967&gt;=150,"Demorado","En Tiempo")</f>
        <v>Demorado</v>
      </c>
      <c r="E1967" s="25" t="s">
        <v>23</v>
      </c>
      <c r="F1967" s="25" t="s">
        <v>29</v>
      </c>
      <c r="G1967" s="26">
        <v>63</v>
      </c>
      <c r="H1967" s="25" t="s">
        <v>11</v>
      </c>
      <c r="I1967" s="27">
        <v>9858.84</v>
      </c>
      <c r="J1967" s="27">
        <v>307481</v>
      </c>
      <c r="K1967" s="27">
        <v>245984.8</v>
      </c>
      <c r="L1967" s="27">
        <v>51637.360000000015</v>
      </c>
      <c r="M1967" s="25" t="s">
        <v>19</v>
      </c>
      <c r="N1967" s="28">
        <v>3.7</v>
      </c>
    </row>
    <row r="1968" spans="1:14" x14ac:dyDescent="0.25">
      <c r="A1968" s="17">
        <v>1967</v>
      </c>
      <c r="B1968" s="18">
        <v>43083</v>
      </c>
      <c r="C1968" s="18">
        <v>43284</v>
      </c>
      <c r="D1968" s="18" t="str">
        <f>IF(Operaciones!$C1968-Operaciones!$B1968&gt;=150,"Demorado","En Tiempo")</f>
        <v>Demorado</v>
      </c>
      <c r="E1968" s="19" t="s">
        <v>20</v>
      </c>
      <c r="F1968" s="19" t="s">
        <v>25</v>
      </c>
      <c r="G1968" s="20">
        <v>211</v>
      </c>
      <c r="H1968" s="19" t="s">
        <v>12</v>
      </c>
      <c r="I1968" s="21">
        <v>81235.360000000001</v>
      </c>
      <c r="J1968" s="21">
        <v>2082869</v>
      </c>
      <c r="K1968" s="21">
        <v>1666295.2</v>
      </c>
      <c r="L1968" s="21">
        <v>335338.44000000006</v>
      </c>
      <c r="M1968" s="19" t="s">
        <v>15</v>
      </c>
      <c r="N1968" s="22">
        <v>3.8</v>
      </c>
    </row>
    <row r="1969" spans="1:14" x14ac:dyDescent="0.25">
      <c r="A1969" s="23">
        <v>1968</v>
      </c>
      <c r="B1969" s="24">
        <v>43084</v>
      </c>
      <c r="C1969" s="24">
        <v>43378</v>
      </c>
      <c r="D1969" s="24" t="str">
        <f>IF(Operaciones!$C1969-Operaciones!$B1969&gt;=150,"Demorado","En Tiempo")</f>
        <v>Demorado</v>
      </c>
      <c r="E1969" s="25" t="s">
        <v>20</v>
      </c>
      <c r="F1969" s="25" t="s">
        <v>28</v>
      </c>
      <c r="G1969" s="26">
        <v>215</v>
      </c>
      <c r="H1969" s="25" t="s">
        <v>12</v>
      </c>
      <c r="I1969" s="27">
        <v>68614.84</v>
      </c>
      <c r="J1969" s="27">
        <v>1768931</v>
      </c>
      <c r="K1969" s="27">
        <v>1415144.8</v>
      </c>
      <c r="L1969" s="27">
        <v>285171.36</v>
      </c>
      <c r="M1969" s="25" t="s">
        <v>17</v>
      </c>
      <c r="N1969" s="28">
        <v>4.5</v>
      </c>
    </row>
    <row r="1970" spans="1:14" x14ac:dyDescent="0.25">
      <c r="A1970" s="17">
        <v>1969</v>
      </c>
      <c r="B1970" s="18">
        <v>43085</v>
      </c>
      <c r="C1970" s="18">
        <v>43300</v>
      </c>
      <c r="D1970" s="18" t="str">
        <f>IF(Operaciones!$C1970-Operaciones!$B1970&gt;=150,"Demorado","En Tiempo")</f>
        <v>Demorado</v>
      </c>
      <c r="E1970" s="19" t="s">
        <v>23</v>
      </c>
      <c r="F1970" s="19" t="s">
        <v>24</v>
      </c>
      <c r="G1970" s="20">
        <v>253</v>
      </c>
      <c r="H1970" s="19" t="s">
        <v>12</v>
      </c>
      <c r="I1970" s="21">
        <v>72965.399999999994</v>
      </c>
      <c r="J1970" s="21">
        <v>1879270</v>
      </c>
      <c r="K1970" s="21">
        <v>1503416</v>
      </c>
      <c r="L1970" s="21">
        <v>302888.59999999998</v>
      </c>
      <c r="M1970" s="19" t="s">
        <v>18</v>
      </c>
      <c r="N1970" s="22">
        <v>3.6</v>
      </c>
    </row>
    <row r="1971" spans="1:14" x14ac:dyDescent="0.25">
      <c r="A1971" s="23">
        <v>1970</v>
      </c>
      <c r="B1971" s="24">
        <v>43085</v>
      </c>
      <c r="C1971" s="24">
        <v>43263</v>
      </c>
      <c r="D1971" s="24" t="str">
        <f>IF(Operaciones!$C1971-Operaciones!$B1971&gt;=150,"Demorado","En Tiempo")</f>
        <v>Demorado</v>
      </c>
      <c r="E1971" s="25" t="s">
        <v>21</v>
      </c>
      <c r="F1971" s="25" t="s">
        <v>29</v>
      </c>
      <c r="G1971" s="26">
        <v>102</v>
      </c>
      <c r="H1971" s="25" t="s">
        <v>12</v>
      </c>
      <c r="I1971" s="27">
        <v>33381.68</v>
      </c>
      <c r="J1971" s="27">
        <v>893177</v>
      </c>
      <c r="K1971" s="27">
        <v>714541.6</v>
      </c>
      <c r="L1971" s="27">
        <v>145253.72000000003</v>
      </c>
      <c r="M1971" s="25" t="s">
        <v>18</v>
      </c>
      <c r="N1971" s="28">
        <v>4.5999999999999996</v>
      </c>
    </row>
    <row r="1972" spans="1:14" x14ac:dyDescent="0.25">
      <c r="A1972" s="17">
        <v>1971</v>
      </c>
      <c r="B1972" s="18">
        <v>43085</v>
      </c>
      <c r="C1972" s="18">
        <v>43276</v>
      </c>
      <c r="D1972" s="18" t="str">
        <f>IF(Operaciones!$C1972-Operaciones!$B1972&gt;=150,"Demorado","En Tiempo")</f>
        <v>Demorado</v>
      </c>
      <c r="E1972" s="19" t="s">
        <v>22</v>
      </c>
      <c r="F1972" s="19" t="s">
        <v>13</v>
      </c>
      <c r="G1972" s="20">
        <v>128</v>
      </c>
      <c r="H1972" s="19" t="s">
        <v>12</v>
      </c>
      <c r="I1972" s="21">
        <v>33240</v>
      </c>
      <c r="J1972" s="21">
        <v>894410</v>
      </c>
      <c r="K1972" s="21">
        <v>715528</v>
      </c>
      <c r="L1972" s="21">
        <v>145642</v>
      </c>
      <c r="M1972" s="19" t="s">
        <v>16</v>
      </c>
      <c r="N1972" s="22">
        <v>4.2</v>
      </c>
    </row>
    <row r="1973" spans="1:14" x14ac:dyDescent="0.25">
      <c r="A1973" s="23">
        <v>1972</v>
      </c>
      <c r="B1973" s="24">
        <v>43086</v>
      </c>
      <c r="C1973" s="24">
        <v>43430</v>
      </c>
      <c r="D1973" s="24" t="str">
        <f>IF(Operaciones!$C1973-Operaciones!$B1973&gt;=150,"Demorado","En Tiempo")</f>
        <v>Demorado</v>
      </c>
      <c r="E1973" s="25" t="s">
        <v>20</v>
      </c>
      <c r="F1973" s="25" t="s">
        <v>29</v>
      </c>
      <c r="G1973" s="26">
        <v>147</v>
      </c>
      <c r="H1973" s="25" t="s">
        <v>12</v>
      </c>
      <c r="I1973" s="27">
        <v>31731.72</v>
      </c>
      <c r="J1973" s="27">
        <v>851453</v>
      </c>
      <c r="K1973" s="27">
        <v>681162.4</v>
      </c>
      <c r="L1973" s="27">
        <v>138558.87999999998</v>
      </c>
      <c r="M1973" s="25" t="s">
        <v>18</v>
      </c>
      <c r="N1973" s="28">
        <v>3.6</v>
      </c>
    </row>
    <row r="1974" spans="1:14" x14ac:dyDescent="0.25">
      <c r="A1974" s="17">
        <v>1973</v>
      </c>
      <c r="B1974" s="18">
        <v>43086</v>
      </c>
      <c r="C1974" s="18">
        <v>43191</v>
      </c>
      <c r="D1974" s="18" t="str">
        <f>IF(Operaciones!$C1974-Operaciones!$B1974&gt;=150,"Demorado","En Tiempo")</f>
        <v>En Tiempo</v>
      </c>
      <c r="E1974" s="19" t="s">
        <v>23</v>
      </c>
      <c r="F1974" s="19" t="s">
        <v>26</v>
      </c>
      <c r="G1974" s="20">
        <v>61</v>
      </c>
      <c r="H1974" s="19" t="s">
        <v>11</v>
      </c>
      <c r="I1974" s="21">
        <v>18950.28</v>
      </c>
      <c r="J1974" s="21">
        <v>526992</v>
      </c>
      <c r="K1974" s="21">
        <v>421593.59999999998</v>
      </c>
      <c r="L1974" s="21">
        <v>86448.120000000024</v>
      </c>
      <c r="M1974" s="19" t="s">
        <v>18</v>
      </c>
      <c r="N1974" s="22">
        <v>3.6</v>
      </c>
    </row>
    <row r="1975" spans="1:14" x14ac:dyDescent="0.25">
      <c r="A1975" s="23">
        <v>1974</v>
      </c>
      <c r="B1975" s="24">
        <v>43086</v>
      </c>
      <c r="C1975" s="24">
        <v>43184</v>
      </c>
      <c r="D1975" s="24" t="str">
        <f>IF(Operaciones!$C1975-Operaciones!$B1975&gt;=150,"Demorado","En Tiempo")</f>
        <v>En Tiempo</v>
      </c>
      <c r="E1975" s="25" t="s">
        <v>23</v>
      </c>
      <c r="F1975" s="25" t="s">
        <v>13</v>
      </c>
      <c r="G1975" s="26">
        <v>53</v>
      </c>
      <c r="H1975" s="25" t="s">
        <v>11</v>
      </c>
      <c r="I1975" s="27">
        <v>14410.12</v>
      </c>
      <c r="J1975" s="27">
        <v>424313</v>
      </c>
      <c r="K1975" s="27">
        <v>339450.4</v>
      </c>
      <c r="L1975" s="27">
        <v>70452.479999999981</v>
      </c>
      <c r="M1975" s="25" t="s">
        <v>19</v>
      </c>
      <c r="N1975" s="28">
        <v>4.0999999999999996</v>
      </c>
    </row>
    <row r="1976" spans="1:14" x14ac:dyDescent="0.25">
      <c r="A1976" s="17">
        <v>1975</v>
      </c>
      <c r="B1976" s="18">
        <v>43086</v>
      </c>
      <c r="C1976" s="18">
        <v>43270</v>
      </c>
      <c r="D1976" s="18" t="str">
        <f>IF(Operaciones!$C1976-Operaciones!$B1976&gt;=150,"Demorado","En Tiempo")</f>
        <v>Demorado</v>
      </c>
      <c r="E1976" s="19" t="s">
        <v>22</v>
      </c>
      <c r="F1976" s="19" t="s">
        <v>27</v>
      </c>
      <c r="G1976" s="20">
        <v>143</v>
      </c>
      <c r="H1976" s="19" t="s">
        <v>12</v>
      </c>
      <c r="I1976" s="21">
        <v>35264.480000000003</v>
      </c>
      <c r="J1976" s="21">
        <v>943622</v>
      </c>
      <c r="K1976" s="21">
        <v>754897.6</v>
      </c>
      <c r="L1976" s="21">
        <v>153459.92000000001</v>
      </c>
      <c r="M1976" s="19" t="s">
        <v>17</v>
      </c>
      <c r="N1976" s="22">
        <v>4.7</v>
      </c>
    </row>
    <row r="1977" spans="1:14" x14ac:dyDescent="0.25">
      <c r="A1977" s="23">
        <v>1976</v>
      </c>
      <c r="B1977" s="24">
        <v>43086</v>
      </c>
      <c r="C1977" s="24">
        <v>43449</v>
      </c>
      <c r="D1977" s="24" t="str">
        <f>IF(Operaciones!$C1977-Operaciones!$B1977&gt;=150,"Demorado","En Tiempo")</f>
        <v>Demorado</v>
      </c>
      <c r="E1977" s="25" t="s">
        <v>21</v>
      </c>
      <c r="F1977" s="25" t="s">
        <v>26</v>
      </c>
      <c r="G1977" s="26">
        <v>161</v>
      </c>
      <c r="H1977" s="25" t="s">
        <v>12</v>
      </c>
      <c r="I1977" s="27">
        <v>54583.8</v>
      </c>
      <c r="J1977" s="27">
        <v>1429580</v>
      </c>
      <c r="K1977" s="27">
        <v>1143664</v>
      </c>
      <c r="L1977" s="27">
        <v>231332.2</v>
      </c>
      <c r="M1977" s="25" t="s">
        <v>14</v>
      </c>
      <c r="N1977" s="28">
        <v>4.3</v>
      </c>
    </row>
    <row r="1978" spans="1:14" x14ac:dyDescent="0.25">
      <c r="A1978" s="17">
        <v>1977</v>
      </c>
      <c r="B1978" s="18">
        <v>43087</v>
      </c>
      <c r="C1978" s="18">
        <v>43238</v>
      </c>
      <c r="D1978" s="18" t="str">
        <f>IF(Operaciones!$C1978-Operaciones!$B1978&gt;=150,"Demorado","En Tiempo")</f>
        <v>Demorado</v>
      </c>
      <c r="E1978" s="19" t="s">
        <v>23</v>
      </c>
      <c r="F1978" s="19" t="s">
        <v>24</v>
      </c>
      <c r="G1978" s="20">
        <v>200</v>
      </c>
      <c r="H1978" s="19" t="s">
        <v>12</v>
      </c>
      <c r="I1978" s="21">
        <v>54916.480000000003</v>
      </c>
      <c r="J1978" s="21">
        <v>1431872</v>
      </c>
      <c r="K1978" s="21">
        <v>1145497.6000000001</v>
      </c>
      <c r="L1978" s="21">
        <v>231457.9199999999</v>
      </c>
      <c r="M1978" s="19" t="s">
        <v>19</v>
      </c>
      <c r="N1978" s="22">
        <v>5</v>
      </c>
    </row>
    <row r="1979" spans="1:14" x14ac:dyDescent="0.25">
      <c r="A1979" s="23">
        <v>1978</v>
      </c>
      <c r="B1979" s="24">
        <v>43088</v>
      </c>
      <c r="C1979" s="24">
        <v>43287</v>
      </c>
      <c r="D1979" s="24" t="str">
        <f>IF(Operaciones!$C1979-Operaciones!$B1979&gt;=150,"Demorado","En Tiempo")</f>
        <v>Demorado</v>
      </c>
      <c r="E1979" s="25" t="s">
        <v>20</v>
      </c>
      <c r="F1979" s="25" t="s">
        <v>24</v>
      </c>
      <c r="G1979" s="26">
        <v>157</v>
      </c>
      <c r="H1979" s="25" t="s">
        <v>11</v>
      </c>
      <c r="I1979" s="27">
        <v>27163.48</v>
      </c>
      <c r="J1979" s="27">
        <v>733247</v>
      </c>
      <c r="K1979" s="27">
        <v>586597.6</v>
      </c>
      <c r="L1979" s="27">
        <v>119485.92000000003</v>
      </c>
      <c r="M1979" s="25" t="s">
        <v>15</v>
      </c>
      <c r="N1979" s="28">
        <v>3.8</v>
      </c>
    </row>
    <row r="1980" spans="1:14" x14ac:dyDescent="0.25">
      <c r="A1980" s="17">
        <v>1979</v>
      </c>
      <c r="B1980" s="18">
        <v>43089</v>
      </c>
      <c r="C1980" s="18">
        <v>43344</v>
      </c>
      <c r="D1980" s="18" t="str">
        <f>IF(Operaciones!$C1980-Operaciones!$B1980&gt;=150,"Demorado","En Tiempo")</f>
        <v>Demorado</v>
      </c>
      <c r="E1980" s="19" t="s">
        <v>23</v>
      </c>
      <c r="F1980" s="19" t="s">
        <v>24</v>
      </c>
      <c r="G1980" s="20">
        <v>232</v>
      </c>
      <c r="H1980" s="19" t="s">
        <v>12</v>
      </c>
      <c r="I1980" s="21">
        <v>84301.52</v>
      </c>
      <c r="J1980" s="21">
        <v>2172773</v>
      </c>
      <c r="K1980" s="21">
        <v>1738218.4</v>
      </c>
      <c r="L1980" s="21">
        <v>350253.08000000007</v>
      </c>
      <c r="M1980" s="19" t="s">
        <v>18</v>
      </c>
      <c r="N1980" s="22">
        <v>4</v>
      </c>
    </row>
    <row r="1981" spans="1:14" x14ac:dyDescent="0.25">
      <c r="A1981" s="23">
        <v>1980</v>
      </c>
      <c r="B1981" s="24">
        <v>43089</v>
      </c>
      <c r="C1981" s="24">
        <v>43452</v>
      </c>
      <c r="D1981" s="24" t="str">
        <f>IF(Operaciones!$C1981-Operaciones!$B1981&gt;=150,"Demorado","En Tiempo")</f>
        <v>Demorado</v>
      </c>
      <c r="E1981" s="25" t="s">
        <v>21</v>
      </c>
      <c r="F1981" s="25" t="s">
        <v>27</v>
      </c>
      <c r="G1981" s="26">
        <v>278</v>
      </c>
      <c r="H1981" s="25" t="s">
        <v>12</v>
      </c>
      <c r="I1981" s="27">
        <v>105636.92</v>
      </c>
      <c r="J1981" s="27">
        <v>2708233</v>
      </c>
      <c r="K1981" s="27">
        <v>2166586.4</v>
      </c>
      <c r="L1981" s="27">
        <v>436009.68000000011</v>
      </c>
      <c r="M1981" s="25" t="s">
        <v>14</v>
      </c>
      <c r="N1981" s="28">
        <v>4.4000000000000004</v>
      </c>
    </row>
    <row r="1982" spans="1:14" x14ac:dyDescent="0.25">
      <c r="A1982" s="17">
        <v>1981</v>
      </c>
      <c r="B1982" s="18">
        <v>43089</v>
      </c>
      <c r="C1982" s="18">
        <v>43226</v>
      </c>
      <c r="D1982" s="18" t="str">
        <f>IF(Operaciones!$C1982-Operaciones!$B1982&gt;=150,"Demorado","En Tiempo")</f>
        <v>En Tiempo</v>
      </c>
      <c r="E1982" s="19" t="s">
        <v>20</v>
      </c>
      <c r="F1982" s="19" t="s">
        <v>27</v>
      </c>
      <c r="G1982" s="20">
        <v>44</v>
      </c>
      <c r="H1982" s="19" t="s">
        <v>11</v>
      </c>
      <c r="I1982" s="21">
        <v>16124.6</v>
      </c>
      <c r="J1982" s="21">
        <v>462050</v>
      </c>
      <c r="K1982" s="21">
        <v>369640</v>
      </c>
      <c r="L1982" s="21">
        <v>76285.399999999994</v>
      </c>
      <c r="M1982" s="19" t="s">
        <v>16</v>
      </c>
      <c r="N1982" s="22">
        <v>4.2</v>
      </c>
    </row>
    <row r="1983" spans="1:14" x14ac:dyDescent="0.25">
      <c r="A1983" s="23">
        <v>1982</v>
      </c>
      <c r="B1983" s="24">
        <v>43090</v>
      </c>
      <c r="C1983" s="24">
        <v>43437</v>
      </c>
      <c r="D1983" s="24" t="str">
        <f>IF(Operaciones!$C1983-Operaciones!$B1983&gt;=150,"Demorado","En Tiempo")</f>
        <v>Demorado</v>
      </c>
      <c r="E1983" s="25" t="s">
        <v>23</v>
      </c>
      <c r="F1983" s="25" t="s">
        <v>25</v>
      </c>
      <c r="G1983" s="26">
        <v>243</v>
      </c>
      <c r="H1983" s="25" t="s">
        <v>12</v>
      </c>
      <c r="I1983" s="27">
        <v>40833.68</v>
      </c>
      <c r="J1983" s="27">
        <v>1072877</v>
      </c>
      <c r="K1983" s="27">
        <v>858301.6</v>
      </c>
      <c r="L1983" s="27">
        <v>173741.72000000003</v>
      </c>
      <c r="M1983" s="25" t="s">
        <v>19</v>
      </c>
      <c r="N1983" s="28">
        <v>3.7</v>
      </c>
    </row>
    <row r="1984" spans="1:14" x14ac:dyDescent="0.25">
      <c r="A1984" s="17">
        <v>1983</v>
      </c>
      <c r="B1984" s="18">
        <v>43090</v>
      </c>
      <c r="C1984" s="18">
        <v>43277</v>
      </c>
      <c r="D1984" s="18" t="str">
        <f>IF(Operaciones!$C1984-Operaciones!$B1984&gt;=150,"Demorado","En Tiempo")</f>
        <v>Demorado</v>
      </c>
      <c r="E1984" s="19" t="s">
        <v>22</v>
      </c>
      <c r="F1984" s="19" t="s">
        <v>27</v>
      </c>
      <c r="G1984" s="20">
        <v>238</v>
      </c>
      <c r="H1984" s="19" t="s">
        <v>12</v>
      </c>
      <c r="I1984" s="21">
        <v>94899.36</v>
      </c>
      <c r="J1984" s="21">
        <v>2427119</v>
      </c>
      <c r="K1984" s="21">
        <v>1941695.2</v>
      </c>
      <c r="L1984" s="21">
        <v>390524.44000000006</v>
      </c>
      <c r="M1984" s="19" t="s">
        <v>19</v>
      </c>
      <c r="N1984" s="22">
        <v>4.3</v>
      </c>
    </row>
    <row r="1985" spans="1:14" x14ac:dyDescent="0.25">
      <c r="A1985" s="23">
        <v>1984</v>
      </c>
      <c r="B1985" s="24">
        <v>43090</v>
      </c>
      <c r="C1985" s="24">
        <v>43415</v>
      </c>
      <c r="D1985" s="24" t="str">
        <f>IF(Operaciones!$C1985-Operaciones!$B1985&gt;=150,"Demorado","En Tiempo")</f>
        <v>Demorado</v>
      </c>
      <c r="E1985" s="25" t="s">
        <v>23</v>
      </c>
      <c r="F1985" s="25" t="s">
        <v>13</v>
      </c>
      <c r="G1985" s="26">
        <v>103</v>
      </c>
      <c r="H1985" s="25" t="s">
        <v>11</v>
      </c>
      <c r="I1985" s="27">
        <v>26832</v>
      </c>
      <c r="J1985" s="27">
        <v>737735</v>
      </c>
      <c r="K1985" s="27">
        <v>590188</v>
      </c>
      <c r="L1985" s="27">
        <v>120715</v>
      </c>
      <c r="M1985" s="25" t="s">
        <v>19</v>
      </c>
      <c r="N1985" s="28">
        <v>4.8</v>
      </c>
    </row>
    <row r="1986" spans="1:14" x14ac:dyDescent="0.25">
      <c r="A1986" s="17">
        <v>1985</v>
      </c>
      <c r="B1986" s="18">
        <v>43090</v>
      </c>
      <c r="C1986" s="18">
        <v>43219</v>
      </c>
      <c r="D1986" s="18" t="str">
        <f>IF(Operaciones!$C1986-Operaciones!$B1986&gt;=150,"Demorado","En Tiempo")</f>
        <v>En Tiempo</v>
      </c>
      <c r="E1986" s="19" t="s">
        <v>20</v>
      </c>
      <c r="F1986" s="19" t="s">
        <v>27</v>
      </c>
      <c r="G1986" s="20">
        <v>283</v>
      </c>
      <c r="H1986" s="19" t="s">
        <v>12</v>
      </c>
      <c r="I1986" s="21">
        <v>110912.12</v>
      </c>
      <c r="J1986" s="21">
        <v>2825913</v>
      </c>
      <c r="K1986" s="21">
        <v>2260730.4</v>
      </c>
      <c r="L1986" s="21">
        <v>454270.4800000001</v>
      </c>
      <c r="M1986" s="19" t="s">
        <v>15</v>
      </c>
      <c r="N1986" s="22">
        <v>4.9000000000000004</v>
      </c>
    </row>
    <row r="1987" spans="1:14" x14ac:dyDescent="0.25">
      <c r="A1987" s="23">
        <v>1986</v>
      </c>
      <c r="B1987" s="24">
        <v>43090</v>
      </c>
      <c r="C1987" s="24">
        <v>43445</v>
      </c>
      <c r="D1987" s="24" t="str">
        <f>IF(Operaciones!$C1987-Operaciones!$B1987&gt;=150,"Demorado","En Tiempo")</f>
        <v>Demorado</v>
      </c>
      <c r="E1987" s="25" t="s">
        <v>23</v>
      </c>
      <c r="F1987" s="25" t="s">
        <v>13</v>
      </c>
      <c r="G1987" s="26">
        <v>187</v>
      </c>
      <c r="H1987" s="25" t="s">
        <v>12</v>
      </c>
      <c r="I1987" s="27">
        <v>36706</v>
      </c>
      <c r="J1987" s="27">
        <v>976985</v>
      </c>
      <c r="K1987" s="27">
        <v>781588</v>
      </c>
      <c r="L1987" s="27">
        <v>158691</v>
      </c>
      <c r="M1987" s="25" t="s">
        <v>16</v>
      </c>
      <c r="N1987" s="28">
        <v>4.9000000000000004</v>
      </c>
    </row>
    <row r="1988" spans="1:14" x14ac:dyDescent="0.25">
      <c r="A1988" s="17">
        <v>1987</v>
      </c>
      <c r="B1988" s="18">
        <v>43090</v>
      </c>
      <c r="C1988" s="18">
        <v>43224</v>
      </c>
      <c r="D1988" s="18" t="str">
        <f>IF(Operaciones!$C1988-Operaciones!$B1988&gt;=150,"Demorado","En Tiempo")</f>
        <v>En Tiempo</v>
      </c>
      <c r="E1988" s="19" t="s">
        <v>21</v>
      </c>
      <c r="F1988" s="19" t="s">
        <v>24</v>
      </c>
      <c r="G1988" s="20">
        <v>133</v>
      </c>
      <c r="H1988" s="19" t="s">
        <v>12</v>
      </c>
      <c r="I1988" s="21">
        <v>34435.120000000003</v>
      </c>
      <c r="J1988" s="21">
        <v>912463</v>
      </c>
      <c r="K1988" s="21">
        <v>729970.4</v>
      </c>
      <c r="L1988" s="21">
        <v>148057.47999999998</v>
      </c>
      <c r="M1988" s="19" t="s">
        <v>17</v>
      </c>
      <c r="N1988" s="22">
        <v>3.7</v>
      </c>
    </row>
    <row r="1989" spans="1:14" x14ac:dyDescent="0.25">
      <c r="A1989" s="23">
        <v>1988</v>
      </c>
      <c r="B1989" s="24">
        <v>43091</v>
      </c>
      <c r="C1989" s="24">
        <v>43210</v>
      </c>
      <c r="D1989" s="24" t="str">
        <f>IF(Operaciones!$C1989-Operaciones!$B1989&gt;=150,"Demorado","En Tiempo")</f>
        <v>En Tiempo</v>
      </c>
      <c r="E1989" s="25" t="s">
        <v>21</v>
      </c>
      <c r="F1989" s="25" t="s">
        <v>26</v>
      </c>
      <c r="G1989" s="26">
        <v>207</v>
      </c>
      <c r="H1989" s="25" t="s">
        <v>12</v>
      </c>
      <c r="I1989" s="27">
        <v>70076.2</v>
      </c>
      <c r="J1989" s="27">
        <v>1807415</v>
      </c>
      <c r="K1989" s="27">
        <v>1445932</v>
      </c>
      <c r="L1989" s="27">
        <v>291406.8</v>
      </c>
      <c r="M1989" s="25" t="s">
        <v>18</v>
      </c>
      <c r="N1989" s="28">
        <v>5</v>
      </c>
    </row>
    <row r="1990" spans="1:14" x14ac:dyDescent="0.25">
      <c r="A1990" s="17">
        <v>1989</v>
      </c>
      <c r="B1990" s="18">
        <v>43091</v>
      </c>
      <c r="C1990" s="18">
        <v>43386</v>
      </c>
      <c r="D1990" s="18" t="str">
        <f>IF(Operaciones!$C1990-Operaciones!$B1990&gt;=150,"Demorado","En Tiempo")</f>
        <v>Demorado</v>
      </c>
      <c r="E1990" s="19" t="s">
        <v>23</v>
      </c>
      <c r="F1990" s="19" t="s">
        <v>25</v>
      </c>
      <c r="G1990" s="20">
        <v>272</v>
      </c>
      <c r="H1990" s="19" t="s">
        <v>12</v>
      </c>
      <c r="I1990" s="21">
        <v>101294.36</v>
      </c>
      <c r="J1990" s="21">
        <v>2585069</v>
      </c>
      <c r="K1990" s="21">
        <v>2068055.2</v>
      </c>
      <c r="L1990" s="21">
        <v>415719.44000000006</v>
      </c>
      <c r="M1990" s="19" t="s">
        <v>17</v>
      </c>
      <c r="N1990" s="22">
        <v>4.5</v>
      </c>
    </row>
    <row r="1991" spans="1:14" x14ac:dyDescent="0.25">
      <c r="A1991" s="23">
        <v>1990</v>
      </c>
      <c r="B1991" s="24">
        <v>43091</v>
      </c>
      <c r="C1991" s="24">
        <v>43219</v>
      </c>
      <c r="D1991" s="24" t="str">
        <f>IF(Operaciones!$C1991-Operaciones!$B1991&gt;=150,"Demorado","En Tiempo")</f>
        <v>En Tiempo</v>
      </c>
      <c r="E1991" s="25" t="s">
        <v>23</v>
      </c>
      <c r="F1991" s="25" t="s">
        <v>26</v>
      </c>
      <c r="G1991" s="26">
        <v>196</v>
      </c>
      <c r="H1991" s="25" t="s">
        <v>12</v>
      </c>
      <c r="I1991" s="27">
        <v>80090.2</v>
      </c>
      <c r="J1991" s="27">
        <v>2058365</v>
      </c>
      <c r="K1991" s="27">
        <v>1646692</v>
      </c>
      <c r="L1991" s="27">
        <v>331582.8</v>
      </c>
      <c r="M1991" s="25" t="s">
        <v>16</v>
      </c>
      <c r="N1991" s="28">
        <v>4.8</v>
      </c>
    </row>
    <row r="1992" spans="1:14" x14ac:dyDescent="0.25">
      <c r="A1992" s="17">
        <v>1991</v>
      </c>
      <c r="B1992" s="18">
        <v>43091</v>
      </c>
      <c r="C1992" s="18">
        <v>43376</v>
      </c>
      <c r="D1992" s="18" t="str">
        <f>IF(Operaciones!$C1992-Operaciones!$B1992&gt;=150,"Demorado","En Tiempo")</f>
        <v>Demorado</v>
      </c>
      <c r="E1992" s="19" t="s">
        <v>22</v>
      </c>
      <c r="F1992" s="19" t="s">
        <v>25</v>
      </c>
      <c r="G1992" s="20">
        <v>267</v>
      </c>
      <c r="H1992" s="19" t="s">
        <v>12</v>
      </c>
      <c r="I1992" s="21">
        <v>97516.32</v>
      </c>
      <c r="J1992" s="21">
        <v>2493443</v>
      </c>
      <c r="K1992" s="21">
        <v>1994754.4</v>
      </c>
      <c r="L1992" s="21">
        <v>401172.28000000009</v>
      </c>
      <c r="M1992" s="19" t="s">
        <v>17</v>
      </c>
      <c r="N1992" s="22">
        <v>4</v>
      </c>
    </row>
    <row r="1993" spans="1:14" x14ac:dyDescent="0.25">
      <c r="A1993" s="23">
        <v>1992</v>
      </c>
      <c r="B1993" s="24">
        <v>43091</v>
      </c>
      <c r="C1993" s="24">
        <v>43255</v>
      </c>
      <c r="D1993" s="24" t="str">
        <f>IF(Operaciones!$C1993-Operaciones!$B1993&gt;=150,"Demorado","En Tiempo")</f>
        <v>Demorado</v>
      </c>
      <c r="E1993" s="25" t="s">
        <v>22</v>
      </c>
      <c r="F1993" s="25" t="s">
        <v>13</v>
      </c>
      <c r="G1993" s="26">
        <v>113</v>
      </c>
      <c r="H1993" s="25" t="s">
        <v>12</v>
      </c>
      <c r="I1993" s="27">
        <v>38345.760000000002</v>
      </c>
      <c r="J1993" s="27">
        <v>1020629</v>
      </c>
      <c r="K1993" s="27">
        <v>816503.2</v>
      </c>
      <c r="L1993" s="27">
        <v>165780.04000000004</v>
      </c>
      <c r="M1993" s="25" t="s">
        <v>19</v>
      </c>
      <c r="N1993" s="28">
        <v>4</v>
      </c>
    </row>
    <row r="1994" spans="1:14" x14ac:dyDescent="0.25">
      <c r="A1994" s="17">
        <v>1993</v>
      </c>
      <c r="B1994" s="18">
        <v>43092</v>
      </c>
      <c r="C1994" s="18">
        <v>43203</v>
      </c>
      <c r="D1994" s="18" t="str">
        <f>IF(Operaciones!$C1994-Operaciones!$B1994&gt;=150,"Demorado","En Tiempo")</f>
        <v>En Tiempo</v>
      </c>
      <c r="E1994" s="19" t="s">
        <v>20</v>
      </c>
      <c r="F1994" s="19" t="s">
        <v>26</v>
      </c>
      <c r="G1994" s="20">
        <v>296</v>
      </c>
      <c r="H1994" s="19" t="s">
        <v>12</v>
      </c>
      <c r="I1994" s="21">
        <v>83570.679999999993</v>
      </c>
      <c r="J1994" s="21">
        <v>2146827</v>
      </c>
      <c r="K1994" s="21">
        <v>1717461.6</v>
      </c>
      <c r="L1994" s="21">
        <v>345794.71999999991</v>
      </c>
      <c r="M1994" s="19" t="s">
        <v>17</v>
      </c>
      <c r="N1994" s="22">
        <v>4.5</v>
      </c>
    </row>
    <row r="1995" spans="1:14" x14ac:dyDescent="0.25">
      <c r="A1995" s="23">
        <v>1994</v>
      </c>
      <c r="B1995" s="24">
        <v>43092</v>
      </c>
      <c r="C1995" s="24">
        <v>43213</v>
      </c>
      <c r="D1995" s="24" t="str">
        <f>IF(Operaciones!$C1995-Operaciones!$B1995&gt;=150,"Demorado","En Tiempo")</f>
        <v>En Tiempo</v>
      </c>
      <c r="E1995" s="25" t="s">
        <v>23</v>
      </c>
      <c r="F1995" s="25" t="s">
        <v>28</v>
      </c>
      <c r="G1995" s="26">
        <v>80</v>
      </c>
      <c r="H1995" s="25" t="s">
        <v>11</v>
      </c>
      <c r="I1995" s="27">
        <v>25168.68</v>
      </c>
      <c r="J1995" s="27">
        <v>687677</v>
      </c>
      <c r="K1995" s="27">
        <v>550141.6</v>
      </c>
      <c r="L1995" s="27">
        <v>112366.72000000003</v>
      </c>
      <c r="M1995" s="25" t="s">
        <v>19</v>
      </c>
      <c r="N1995" s="28">
        <v>4.9000000000000004</v>
      </c>
    </row>
    <row r="1996" spans="1:14" x14ac:dyDescent="0.25">
      <c r="A1996" s="17">
        <v>1995</v>
      </c>
      <c r="B1996" s="18">
        <v>43092</v>
      </c>
      <c r="C1996" s="18">
        <v>43285</v>
      </c>
      <c r="D1996" s="18" t="str">
        <f>IF(Operaciones!$C1996-Operaciones!$B1996&gt;=150,"Demorado","En Tiempo")</f>
        <v>Demorado</v>
      </c>
      <c r="E1996" s="19" t="s">
        <v>21</v>
      </c>
      <c r="F1996" s="19" t="s">
        <v>29</v>
      </c>
      <c r="G1996" s="20">
        <v>262</v>
      </c>
      <c r="H1996" s="19" t="s">
        <v>12</v>
      </c>
      <c r="I1996" s="21">
        <v>89470.04</v>
      </c>
      <c r="J1996" s="21">
        <v>2300111</v>
      </c>
      <c r="K1996" s="21">
        <v>1840088.8</v>
      </c>
      <c r="L1996" s="21">
        <v>370552.16</v>
      </c>
      <c r="M1996" s="19" t="s">
        <v>15</v>
      </c>
      <c r="N1996" s="22">
        <v>4.0999999999999996</v>
      </c>
    </row>
    <row r="1997" spans="1:14" x14ac:dyDescent="0.25">
      <c r="A1997" s="23">
        <v>1996</v>
      </c>
      <c r="B1997" s="24">
        <v>43092</v>
      </c>
      <c r="C1997" s="24">
        <v>43452</v>
      </c>
      <c r="D1997" s="24" t="str">
        <f>IF(Operaciones!$C1997-Operaciones!$B1997&gt;=150,"Demorado","En Tiempo")</f>
        <v>Demorado</v>
      </c>
      <c r="E1997" s="25" t="s">
        <v>23</v>
      </c>
      <c r="F1997" s="25" t="s">
        <v>27</v>
      </c>
      <c r="G1997" s="26">
        <v>174</v>
      </c>
      <c r="H1997" s="25" t="s">
        <v>12</v>
      </c>
      <c r="I1997" s="27">
        <v>64489.36</v>
      </c>
      <c r="J1997" s="27">
        <v>1679069</v>
      </c>
      <c r="K1997" s="27">
        <v>1343255.2</v>
      </c>
      <c r="L1997" s="27">
        <v>271324.44000000006</v>
      </c>
      <c r="M1997" s="25" t="s">
        <v>19</v>
      </c>
      <c r="N1997" s="28">
        <v>4.3</v>
      </c>
    </row>
    <row r="1998" spans="1:14" x14ac:dyDescent="0.25">
      <c r="A1998" s="17">
        <v>1997</v>
      </c>
      <c r="B1998" s="18">
        <v>43092</v>
      </c>
      <c r="C1998" s="18">
        <v>43192</v>
      </c>
      <c r="D1998" s="18" t="str">
        <f>IF(Operaciones!$C1998-Operaciones!$B1998&gt;=150,"Demorado","En Tiempo")</f>
        <v>En Tiempo</v>
      </c>
      <c r="E1998" s="19" t="s">
        <v>22</v>
      </c>
      <c r="F1998" s="19" t="s">
        <v>25</v>
      </c>
      <c r="G1998" s="20">
        <v>202</v>
      </c>
      <c r="H1998" s="19" t="s">
        <v>12</v>
      </c>
      <c r="I1998" s="21">
        <v>41185.599999999999</v>
      </c>
      <c r="J1998" s="21">
        <v>1095325</v>
      </c>
      <c r="K1998" s="21">
        <v>876260</v>
      </c>
      <c r="L1998" s="21">
        <v>177879.4</v>
      </c>
      <c r="M1998" s="19" t="s">
        <v>17</v>
      </c>
      <c r="N1998" s="22">
        <v>3.8</v>
      </c>
    </row>
    <row r="1999" spans="1:14" x14ac:dyDescent="0.25">
      <c r="A1999" s="23">
        <v>1998</v>
      </c>
      <c r="B1999" s="24">
        <v>43093</v>
      </c>
      <c r="C1999" s="24">
        <v>43207</v>
      </c>
      <c r="D1999" s="24" t="str">
        <f>IF(Operaciones!$C1999-Operaciones!$B1999&gt;=150,"Demorado","En Tiempo")</f>
        <v>En Tiempo</v>
      </c>
      <c r="E1999" s="25" t="s">
        <v>21</v>
      </c>
      <c r="F1999" s="25" t="s">
        <v>26</v>
      </c>
      <c r="G1999" s="26">
        <v>257</v>
      </c>
      <c r="H1999" s="25" t="s">
        <v>12</v>
      </c>
      <c r="I1999" s="27">
        <v>91482.12</v>
      </c>
      <c r="J1999" s="27">
        <v>2340413</v>
      </c>
      <c r="K1999" s="27">
        <v>1872330.4</v>
      </c>
      <c r="L1999" s="27">
        <v>376600.4800000001</v>
      </c>
      <c r="M1999" s="25" t="s">
        <v>19</v>
      </c>
      <c r="N1999" s="28">
        <v>4.0999999999999996</v>
      </c>
    </row>
    <row r="2000" spans="1:14" x14ac:dyDescent="0.25">
      <c r="A2000" s="17">
        <v>1999</v>
      </c>
      <c r="B2000" s="18">
        <v>43093</v>
      </c>
      <c r="C2000" s="18">
        <v>43243</v>
      </c>
      <c r="D2000" s="18" t="str">
        <f>IF(Operaciones!$C2000-Operaciones!$B2000&gt;=150,"Demorado","En Tiempo")</f>
        <v>Demorado</v>
      </c>
      <c r="E2000" s="19" t="s">
        <v>21</v>
      </c>
      <c r="F2000" s="19" t="s">
        <v>26</v>
      </c>
      <c r="G2000" s="20">
        <v>238</v>
      </c>
      <c r="H2000" s="19" t="s">
        <v>12</v>
      </c>
      <c r="I2000" s="21">
        <v>66783.399999999994</v>
      </c>
      <c r="J2000" s="21">
        <v>1730195</v>
      </c>
      <c r="K2000" s="21">
        <v>1384156</v>
      </c>
      <c r="L2000" s="21">
        <v>279255.59999999998</v>
      </c>
      <c r="M2000" s="19" t="s">
        <v>15</v>
      </c>
      <c r="N2000" s="22">
        <v>4.9000000000000004</v>
      </c>
    </row>
    <row r="2001" spans="1:14" x14ac:dyDescent="0.25">
      <c r="A2001" s="23">
        <v>2000</v>
      </c>
      <c r="B2001" s="24">
        <v>43094</v>
      </c>
      <c r="C2001" s="24">
        <v>43282</v>
      </c>
      <c r="D2001" s="24" t="str">
        <f>IF(Operaciones!$C2001-Operaciones!$B2001&gt;=150,"Demorado","En Tiempo")</f>
        <v>Demorado</v>
      </c>
      <c r="E2001" s="25" t="s">
        <v>22</v>
      </c>
      <c r="F2001" s="25" t="s">
        <v>29</v>
      </c>
      <c r="G2001" s="26">
        <v>93</v>
      </c>
      <c r="H2001" s="25" t="s">
        <v>11</v>
      </c>
      <c r="I2001" s="27">
        <v>17118.88</v>
      </c>
      <c r="J2001" s="27">
        <v>493157</v>
      </c>
      <c r="K2001" s="27">
        <v>394525.6</v>
      </c>
      <c r="L2001" s="27">
        <v>81512.520000000019</v>
      </c>
      <c r="M2001" s="25" t="s">
        <v>15</v>
      </c>
      <c r="N2001" s="28">
        <v>4</v>
      </c>
    </row>
    <row r="2002" spans="1:14" x14ac:dyDescent="0.25">
      <c r="A2002" s="17">
        <v>2001</v>
      </c>
      <c r="B2002" s="18">
        <v>43094</v>
      </c>
      <c r="C2002" s="18">
        <v>43300</v>
      </c>
      <c r="D2002" s="18" t="str">
        <f>IF(Operaciones!$C2002-Operaciones!$B2002&gt;=150,"Demorado","En Tiempo")</f>
        <v>Demorado</v>
      </c>
      <c r="E2002" s="19" t="s">
        <v>21</v>
      </c>
      <c r="F2002" s="19" t="s">
        <v>29</v>
      </c>
      <c r="G2002" s="20">
        <v>259</v>
      </c>
      <c r="H2002" s="19" t="s">
        <v>12</v>
      </c>
      <c r="I2002" s="21">
        <v>53188.2</v>
      </c>
      <c r="J2002" s="21">
        <v>1384540</v>
      </c>
      <c r="K2002" s="21">
        <v>1107632</v>
      </c>
      <c r="L2002" s="21">
        <v>223719.8</v>
      </c>
      <c r="M2002" s="19" t="s">
        <v>16</v>
      </c>
      <c r="N2002" s="22">
        <v>4.4000000000000004</v>
      </c>
    </row>
    <row r="2003" spans="1:14" x14ac:dyDescent="0.25">
      <c r="A2003" s="23">
        <v>2002</v>
      </c>
      <c r="B2003" s="24">
        <v>43094</v>
      </c>
      <c r="C2003" s="24">
        <v>43340</v>
      </c>
      <c r="D2003" s="24" t="str">
        <f>IF(Operaciones!$C2003-Operaciones!$B2003&gt;=150,"Demorado","En Tiempo")</f>
        <v>Demorado</v>
      </c>
      <c r="E2003" s="25" t="s">
        <v>23</v>
      </c>
      <c r="F2003" s="25" t="s">
        <v>29</v>
      </c>
      <c r="G2003" s="26">
        <v>279</v>
      </c>
      <c r="H2003" s="25" t="s">
        <v>12</v>
      </c>
      <c r="I2003" s="27">
        <v>64913.08</v>
      </c>
      <c r="J2003" s="27">
        <v>1690337</v>
      </c>
      <c r="K2003" s="27">
        <v>1352269.6</v>
      </c>
      <c r="L2003" s="27">
        <v>273154.31999999989</v>
      </c>
      <c r="M2003" s="25" t="s">
        <v>18</v>
      </c>
      <c r="N2003" s="28">
        <v>3.7</v>
      </c>
    </row>
    <row r="2004" spans="1:14" x14ac:dyDescent="0.25">
      <c r="A2004" s="17">
        <v>2003</v>
      </c>
      <c r="B2004" s="18">
        <v>43095</v>
      </c>
      <c r="C2004" s="18">
        <v>43272</v>
      </c>
      <c r="D2004" s="18" t="str">
        <f>IF(Operaciones!$C2004-Operaciones!$B2004&gt;=150,"Demorado","En Tiempo")</f>
        <v>Demorado</v>
      </c>
      <c r="E2004" s="19" t="s">
        <v>22</v>
      </c>
      <c r="F2004" s="19" t="s">
        <v>24</v>
      </c>
      <c r="G2004" s="20">
        <v>296</v>
      </c>
      <c r="H2004" s="19" t="s">
        <v>12</v>
      </c>
      <c r="I2004" s="21">
        <v>56469</v>
      </c>
      <c r="J2004" s="21">
        <v>1468985</v>
      </c>
      <c r="K2004" s="21">
        <v>1175188</v>
      </c>
      <c r="L2004" s="21">
        <v>237328</v>
      </c>
      <c r="M2004" s="19" t="s">
        <v>18</v>
      </c>
      <c r="N2004" s="22">
        <v>4.5</v>
      </c>
    </row>
    <row r="2005" spans="1:14" x14ac:dyDescent="0.25">
      <c r="A2005" s="23">
        <v>2004</v>
      </c>
      <c r="B2005" s="24">
        <v>43095</v>
      </c>
      <c r="C2005" s="24">
        <v>43257</v>
      </c>
      <c r="D2005" s="24" t="str">
        <f>IF(Operaciones!$C2005-Operaciones!$B2005&gt;=150,"Demorado","En Tiempo")</f>
        <v>Demorado</v>
      </c>
      <c r="E2005" s="25" t="s">
        <v>20</v>
      </c>
      <c r="F2005" s="25" t="s">
        <v>24</v>
      </c>
      <c r="G2005" s="26">
        <v>51</v>
      </c>
      <c r="H2005" s="25" t="s">
        <v>11</v>
      </c>
      <c r="I2005" s="27">
        <v>10657.24</v>
      </c>
      <c r="J2005" s="27">
        <v>333341</v>
      </c>
      <c r="K2005" s="27">
        <v>266672.8</v>
      </c>
      <c r="L2005" s="27">
        <v>56010.960000000014</v>
      </c>
      <c r="M2005" s="25" t="s">
        <v>18</v>
      </c>
      <c r="N2005" s="28">
        <v>3.8</v>
      </c>
    </row>
    <row r="2006" spans="1:14" x14ac:dyDescent="0.25">
      <c r="A2006" s="17">
        <v>2005</v>
      </c>
      <c r="B2006" s="18">
        <v>43095</v>
      </c>
      <c r="C2006" s="18">
        <v>43210</v>
      </c>
      <c r="D2006" s="18" t="str">
        <f>IF(Operaciones!$C2006-Operaciones!$B2006&gt;=150,"Demorado","En Tiempo")</f>
        <v>En Tiempo</v>
      </c>
      <c r="E2006" s="19" t="s">
        <v>21</v>
      </c>
      <c r="F2006" s="19" t="s">
        <v>13</v>
      </c>
      <c r="G2006" s="20">
        <v>135</v>
      </c>
      <c r="H2006" s="19" t="s">
        <v>11</v>
      </c>
      <c r="I2006" s="21">
        <v>24554.12</v>
      </c>
      <c r="J2006" s="21">
        <v>666113</v>
      </c>
      <c r="K2006" s="21">
        <v>532890.4</v>
      </c>
      <c r="L2006" s="21">
        <v>108668.47999999998</v>
      </c>
      <c r="M2006" s="19" t="s">
        <v>19</v>
      </c>
      <c r="N2006" s="22">
        <v>3.7</v>
      </c>
    </row>
    <row r="2007" spans="1:14" x14ac:dyDescent="0.25">
      <c r="A2007" s="23">
        <v>2006</v>
      </c>
      <c r="B2007" s="24">
        <v>43096</v>
      </c>
      <c r="C2007" s="24">
        <v>43272</v>
      </c>
      <c r="D2007" s="24" t="str">
        <f>IF(Operaciones!$C2007-Operaciones!$B2007&gt;=150,"Demorado","En Tiempo")</f>
        <v>Demorado</v>
      </c>
      <c r="E2007" s="25" t="s">
        <v>21</v>
      </c>
      <c r="F2007" s="25" t="s">
        <v>29</v>
      </c>
      <c r="G2007" s="26">
        <v>267</v>
      </c>
      <c r="H2007" s="25" t="s">
        <v>12</v>
      </c>
      <c r="I2007" s="27">
        <v>70272.12</v>
      </c>
      <c r="J2007" s="27">
        <v>1811013</v>
      </c>
      <c r="K2007" s="27">
        <v>1448810.4</v>
      </c>
      <c r="L2007" s="27">
        <v>291930.4800000001</v>
      </c>
      <c r="M2007" s="25" t="s">
        <v>17</v>
      </c>
      <c r="N2007" s="28">
        <v>4.2</v>
      </c>
    </row>
    <row r="2008" spans="1:14" x14ac:dyDescent="0.25">
      <c r="A2008" s="17">
        <v>2007</v>
      </c>
      <c r="B2008" s="18">
        <v>43096</v>
      </c>
      <c r="C2008" s="18">
        <v>43379</v>
      </c>
      <c r="D2008" s="18" t="str">
        <f>IF(Operaciones!$C2008-Operaciones!$B2008&gt;=150,"Demorado","En Tiempo")</f>
        <v>Demorado</v>
      </c>
      <c r="E2008" s="19" t="s">
        <v>22</v>
      </c>
      <c r="F2008" s="19" t="s">
        <v>13</v>
      </c>
      <c r="G2008" s="20">
        <v>50</v>
      </c>
      <c r="H2008" s="19" t="s">
        <v>11</v>
      </c>
      <c r="I2008" s="21">
        <v>15009.48</v>
      </c>
      <c r="J2008" s="21">
        <v>438947</v>
      </c>
      <c r="K2008" s="21">
        <v>351157.6</v>
      </c>
      <c r="L2008" s="21">
        <v>72779.920000000027</v>
      </c>
      <c r="M2008" s="19" t="s">
        <v>15</v>
      </c>
      <c r="N2008" s="22">
        <v>3.8</v>
      </c>
    </row>
    <row r="2009" spans="1:14" x14ac:dyDescent="0.25">
      <c r="A2009" s="23">
        <v>2008</v>
      </c>
      <c r="B2009" s="24">
        <v>43096</v>
      </c>
      <c r="C2009" s="24">
        <v>43189</v>
      </c>
      <c r="D2009" s="24" t="str">
        <f>IF(Operaciones!$C2009-Operaciones!$B2009&gt;=150,"Demorado","En Tiempo")</f>
        <v>En Tiempo</v>
      </c>
      <c r="E2009" s="25" t="s">
        <v>20</v>
      </c>
      <c r="F2009" s="25" t="s">
        <v>26</v>
      </c>
      <c r="G2009" s="26">
        <v>217</v>
      </c>
      <c r="H2009" s="25" t="s">
        <v>12</v>
      </c>
      <c r="I2009" s="27">
        <v>55456.44</v>
      </c>
      <c r="J2009" s="27">
        <v>1437846</v>
      </c>
      <c r="K2009" s="27">
        <v>1150276.8</v>
      </c>
      <c r="L2009" s="27">
        <v>232112.75999999995</v>
      </c>
      <c r="M2009" s="25" t="s">
        <v>17</v>
      </c>
      <c r="N2009" s="28">
        <v>4.3</v>
      </c>
    </row>
    <row r="2010" spans="1:14" x14ac:dyDescent="0.25">
      <c r="A2010" s="17">
        <v>2009</v>
      </c>
      <c r="B2010" s="18">
        <v>43096</v>
      </c>
      <c r="C2010" s="18">
        <v>43439</v>
      </c>
      <c r="D2010" s="18" t="str">
        <f>IF(Operaciones!$C2010-Operaciones!$B2010&gt;=150,"Demorado","En Tiempo")</f>
        <v>Demorado</v>
      </c>
      <c r="E2010" s="19" t="s">
        <v>23</v>
      </c>
      <c r="F2010" s="19" t="s">
        <v>26</v>
      </c>
      <c r="G2010" s="20">
        <v>130</v>
      </c>
      <c r="H2010" s="19" t="s">
        <v>12</v>
      </c>
      <c r="I2010" s="21">
        <v>36202.080000000002</v>
      </c>
      <c r="J2010" s="21">
        <v>964112</v>
      </c>
      <c r="K2010" s="21">
        <v>771289.59999999998</v>
      </c>
      <c r="L2010" s="21">
        <v>156620.32</v>
      </c>
      <c r="M2010" s="19" t="s">
        <v>15</v>
      </c>
      <c r="N2010" s="22">
        <v>4.0999999999999996</v>
      </c>
    </row>
    <row r="2011" spans="1:14" x14ac:dyDescent="0.25">
      <c r="A2011" s="23">
        <v>2010</v>
      </c>
      <c r="B2011" s="24">
        <v>43096</v>
      </c>
      <c r="C2011" s="24">
        <v>43368</v>
      </c>
      <c r="D2011" s="24" t="str">
        <f>IF(Operaciones!$C2011-Operaciones!$B2011&gt;=150,"Demorado","En Tiempo")</f>
        <v>Demorado</v>
      </c>
      <c r="E2011" s="25" t="s">
        <v>22</v>
      </c>
      <c r="F2011" s="25" t="s">
        <v>24</v>
      </c>
      <c r="G2011" s="26">
        <v>154</v>
      </c>
      <c r="H2011" s="25" t="s">
        <v>12</v>
      </c>
      <c r="I2011" s="27">
        <v>40446.839999999997</v>
      </c>
      <c r="J2011" s="27">
        <v>1077231</v>
      </c>
      <c r="K2011" s="27">
        <v>861784.8</v>
      </c>
      <c r="L2011" s="27">
        <v>174999.35999999996</v>
      </c>
      <c r="M2011" s="25" t="s">
        <v>19</v>
      </c>
      <c r="N2011" s="28">
        <v>4.8</v>
      </c>
    </row>
    <row r="2012" spans="1:14" x14ac:dyDescent="0.25">
      <c r="A2012" s="17">
        <v>2011</v>
      </c>
      <c r="B2012" s="18">
        <v>43097</v>
      </c>
      <c r="C2012" s="18">
        <v>43360</v>
      </c>
      <c r="D2012" s="18" t="str">
        <f>IF(Operaciones!$C2012-Operaciones!$B2012&gt;=150,"Demorado","En Tiempo")</f>
        <v>Demorado</v>
      </c>
      <c r="E2012" s="19" t="s">
        <v>20</v>
      </c>
      <c r="F2012" s="19" t="s">
        <v>26</v>
      </c>
      <c r="G2012" s="20">
        <v>255</v>
      </c>
      <c r="H2012" s="19" t="s">
        <v>12</v>
      </c>
      <c r="I2012" s="21">
        <v>61019.519999999997</v>
      </c>
      <c r="J2012" s="21">
        <v>1592298</v>
      </c>
      <c r="K2012" s="21">
        <v>1273838.3999999999</v>
      </c>
      <c r="L2012" s="21">
        <v>257440.0800000001</v>
      </c>
      <c r="M2012" s="19" t="s">
        <v>14</v>
      </c>
      <c r="N2012" s="22">
        <v>4.9000000000000004</v>
      </c>
    </row>
    <row r="2013" spans="1:14" x14ac:dyDescent="0.25">
      <c r="A2013" s="23">
        <v>2012</v>
      </c>
      <c r="B2013" s="24">
        <v>43099</v>
      </c>
      <c r="C2013" s="24">
        <v>43457</v>
      </c>
      <c r="D2013" s="24" t="str">
        <f>IF(Operaciones!$C2013-Operaciones!$B2013&gt;=150,"Demorado","En Tiempo")</f>
        <v>Demorado</v>
      </c>
      <c r="E2013" s="25" t="s">
        <v>22</v>
      </c>
      <c r="F2013" s="25" t="s">
        <v>27</v>
      </c>
      <c r="G2013" s="26">
        <v>87</v>
      </c>
      <c r="H2013" s="25" t="s">
        <v>12</v>
      </c>
      <c r="I2013" s="27">
        <v>35965.64</v>
      </c>
      <c r="J2013" s="27">
        <v>961351</v>
      </c>
      <c r="K2013" s="27">
        <v>769080.8</v>
      </c>
      <c r="L2013" s="27">
        <v>156304.55999999994</v>
      </c>
      <c r="M2013" s="25" t="s">
        <v>17</v>
      </c>
      <c r="N2013" s="28">
        <v>4.4000000000000004</v>
      </c>
    </row>
    <row r="2014" spans="1:14" x14ac:dyDescent="0.25">
      <c r="A2014" s="17">
        <v>2013</v>
      </c>
      <c r="B2014" s="18">
        <v>43099</v>
      </c>
      <c r="C2014" s="18">
        <v>43446</v>
      </c>
      <c r="D2014" s="18" t="str">
        <f>IF(Operaciones!$C2014-Operaciones!$B2014&gt;=150,"Demorado","En Tiempo")</f>
        <v>Demorado</v>
      </c>
      <c r="E2014" s="19" t="s">
        <v>20</v>
      </c>
      <c r="F2014" s="19" t="s">
        <v>28</v>
      </c>
      <c r="G2014" s="20">
        <v>134</v>
      </c>
      <c r="H2014" s="19" t="s">
        <v>11</v>
      </c>
      <c r="I2014" s="21">
        <v>28393.439999999999</v>
      </c>
      <c r="J2014" s="21">
        <v>776696</v>
      </c>
      <c r="K2014" s="21">
        <v>621356.80000000005</v>
      </c>
      <c r="L2014" s="21">
        <v>126945.75999999995</v>
      </c>
      <c r="M2014" s="19" t="s">
        <v>15</v>
      </c>
      <c r="N2014" s="22">
        <v>4.5</v>
      </c>
    </row>
    <row r="2015" spans="1:14" x14ac:dyDescent="0.25">
      <c r="A2015" s="23">
        <v>2014</v>
      </c>
      <c r="B2015" s="24">
        <v>43099</v>
      </c>
      <c r="C2015" s="24">
        <v>43393</v>
      </c>
      <c r="D2015" s="24" t="str">
        <f>IF(Operaciones!$C2015-Operaciones!$B2015&gt;=150,"Demorado","En Tiempo")</f>
        <v>Demorado</v>
      </c>
      <c r="E2015" s="25" t="s">
        <v>21</v>
      </c>
      <c r="F2015" s="25" t="s">
        <v>24</v>
      </c>
      <c r="G2015" s="26">
        <v>220</v>
      </c>
      <c r="H2015" s="25" t="s">
        <v>12</v>
      </c>
      <c r="I2015" s="27">
        <v>80313.279999999999</v>
      </c>
      <c r="J2015" s="27">
        <v>2066092</v>
      </c>
      <c r="K2015" s="27">
        <v>1652873.6</v>
      </c>
      <c r="L2015" s="27">
        <v>332905.11999999988</v>
      </c>
      <c r="M2015" s="25" t="s">
        <v>14</v>
      </c>
      <c r="N2015" s="28">
        <v>4.0999999999999996</v>
      </c>
    </row>
    <row r="2016" spans="1:14" x14ac:dyDescent="0.25">
      <c r="A2016" s="17">
        <v>2015</v>
      </c>
      <c r="B2016" s="18">
        <v>43099</v>
      </c>
      <c r="C2016" s="18">
        <v>43405</v>
      </c>
      <c r="D2016" s="18" t="str">
        <f>IF(Operaciones!$C2016-Operaciones!$B2016&gt;=150,"Demorado","En Tiempo")</f>
        <v>Demorado</v>
      </c>
      <c r="E2016" s="19" t="s">
        <v>23</v>
      </c>
      <c r="F2016" s="19" t="s">
        <v>13</v>
      </c>
      <c r="G2016" s="20">
        <v>255</v>
      </c>
      <c r="H2016" s="19" t="s">
        <v>12</v>
      </c>
      <c r="I2016" s="21">
        <v>55282.04</v>
      </c>
      <c r="J2016" s="21">
        <v>1444211</v>
      </c>
      <c r="K2016" s="21">
        <v>1155368.8</v>
      </c>
      <c r="L2016" s="21">
        <v>233560.15999999995</v>
      </c>
      <c r="M2016" s="19" t="s">
        <v>18</v>
      </c>
      <c r="N2016" s="22">
        <v>4.3</v>
      </c>
    </row>
    <row r="2017" spans="1:14" x14ac:dyDescent="0.25">
      <c r="A2017" s="23">
        <v>2016</v>
      </c>
      <c r="B2017" s="24">
        <v>43100</v>
      </c>
      <c r="C2017" s="24">
        <v>43441</v>
      </c>
      <c r="D2017" s="24" t="str">
        <f>IF(Operaciones!$C2017-Operaciones!$B2017&gt;=150,"Demorado","En Tiempo")</f>
        <v>Demorado</v>
      </c>
      <c r="E2017" s="25" t="s">
        <v>23</v>
      </c>
      <c r="F2017" s="25" t="s">
        <v>26</v>
      </c>
      <c r="G2017" s="26">
        <v>279</v>
      </c>
      <c r="H2017" s="25" t="s">
        <v>12</v>
      </c>
      <c r="I2017" s="27">
        <v>111798.68</v>
      </c>
      <c r="J2017" s="27">
        <v>2851777</v>
      </c>
      <c r="K2017" s="27">
        <v>2281421.6</v>
      </c>
      <c r="L2017" s="27">
        <v>458556.71999999991</v>
      </c>
      <c r="M2017" s="25" t="s">
        <v>17</v>
      </c>
      <c r="N2017" s="28">
        <v>4</v>
      </c>
    </row>
    <row r="2018" spans="1:14" x14ac:dyDescent="0.25">
      <c r="A2018" s="17">
        <v>2017</v>
      </c>
      <c r="B2018" s="18">
        <v>43100</v>
      </c>
      <c r="C2018" s="18">
        <v>43395</v>
      </c>
      <c r="D2018" s="18" t="str">
        <f>IF(Operaciones!$C2018-Operaciones!$B2018&gt;=150,"Demorado","En Tiempo")</f>
        <v>Demorado</v>
      </c>
      <c r="E2018" s="19" t="s">
        <v>21</v>
      </c>
      <c r="F2018" s="19" t="s">
        <v>28</v>
      </c>
      <c r="G2018" s="20">
        <v>198</v>
      </c>
      <c r="H2018" s="19" t="s">
        <v>12</v>
      </c>
      <c r="I2018" s="21">
        <v>52488.72</v>
      </c>
      <c r="J2018" s="21">
        <v>1366453</v>
      </c>
      <c r="K2018" s="21">
        <v>1093162.3999999999</v>
      </c>
      <c r="L2018" s="21">
        <v>220801.88000000009</v>
      </c>
      <c r="M2018" s="19" t="s">
        <v>18</v>
      </c>
      <c r="N2018" s="22">
        <v>4.9000000000000004</v>
      </c>
    </row>
    <row r="2019" spans="1:14" x14ac:dyDescent="0.25">
      <c r="A2019" s="23">
        <v>2018</v>
      </c>
      <c r="B2019" s="24">
        <v>43101</v>
      </c>
      <c r="C2019" s="24">
        <v>43351</v>
      </c>
      <c r="D2019" s="24" t="str">
        <f>IF(Operaciones!$C2019-Operaciones!$B2019&gt;=150,"Demorado","En Tiempo")</f>
        <v>Demorado</v>
      </c>
      <c r="E2019" s="25" t="s">
        <v>21</v>
      </c>
      <c r="F2019" s="25" t="s">
        <v>27</v>
      </c>
      <c r="G2019" s="26">
        <v>69</v>
      </c>
      <c r="H2019" s="25" t="s">
        <v>11</v>
      </c>
      <c r="I2019" s="27">
        <v>20995</v>
      </c>
      <c r="J2019" s="27">
        <v>582410</v>
      </c>
      <c r="K2019" s="27">
        <v>465928</v>
      </c>
      <c r="L2019" s="27">
        <v>95487</v>
      </c>
      <c r="M2019" s="25" t="s">
        <v>16</v>
      </c>
      <c r="N2019" s="28">
        <v>4.2</v>
      </c>
    </row>
    <row r="2020" spans="1:14" x14ac:dyDescent="0.25">
      <c r="A2020" s="17">
        <v>2019</v>
      </c>
      <c r="B2020" s="18">
        <v>43101</v>
      </c>
      <c r="C2020" s="18">
        <v>43294</v>
      </c>
      <c r="D2020" s="18" t="str">
        <f>IF(Operaciones!$C2020-Operaciones!$B2020&gt;=150,"Demorado","En Tiempo")</f>
        <v>Demorado</v>
      </c>
      <c r="E2020" s="19" t="s">
        <v>20</v>
      </c>
      <c r="F2020" s="19" t="s">
        <v>28</v>
      </c>
      <c r="G2020" s="20">
        <v>201</v>
      </c>
      <c r="H2020" s="19" t="s">
        <v>12</v>
      </c>
      <c r="I2020" s="21">
        <v>52731.8</v>
      </c>
      <c r="J2020" s="21">
        <v>1383905</v>
      </c>
      <c r="K2020" s="21">
        <v>1107124</v>
      </c>
      <c r="L2020" s="21">
        <v>224049.2</v>
      </c>
      <c r="M2020" s="19" t="s">
        <v>17</v>
      </c>
      <c r="N2020" s="22">
        <v>4.0999999999999996</v>
      </c>
    </row>
    <row r="2021" spans="1:14" x14ac:dyDescent="0.25">
      <c r="A2021" s="23">
        <v>2020</v>
      </c>
      <c r="B2021" s="24">
        <v>43101</v>
      </c>
      <c r="C2021" s="24">
        <v>43462</v>
      </c>
      <c r="D2021" s="24" t="str">
        <f>IF(Operaciones!$C2021-Operaciones!$B2021&gt;=150,"Demorado","En Tiempo")</f>
        <v>Demorado</v>
      </c>
      <c r="E2021" s="25" t="s">
        <v>20</v>
      </c>
      <c r="F2021" s="25" t="s">
        <v>28</v>
      </c>
      <c r="G2021" s="26">
        <v>74</v>
      </c>
      <c r="H2021" s="25" t="s">
        <v>11</v>
      </c>
      <c r="I2021" s="27">
        <v>12324.4</v>
      </c>
      <c r="J2021" s="27">
        <v>359445</v>
      </c>
      <c r="K2021" s="27">
        <v>287556</v>
      </c>
      <c r="L2021" s="27">
        <v>59564.6</v>
      </c>
      <c r="M2021" s="25" t="s">
        <v>15</v>
      </c>
      <c r="N2021" s="28">
        <v>4.0999999999999996</v>
      </c>
    </row>
    <row r="2022" spans="1:14" x14ac:dyDescent="0.25">
      <c r="A2022" s="17">
        <v>2021</v>
      </c>
      <c r="B2022" s="18">
        <v>43101</v>
      </c>
      <c r="C2022" s="18">
        <v>43451</v>
      </c>
      <c r="D2022" s="18" t="str">
        <f>IF(Operaciones!$C2022-Operaciones!$B2022&gt;=150,"Demorado","En Tiempo")</f>
        <v>Demorado</v>
      </c>
      <c r="E2022" s="19" t="s">
        <v>21</v>
      </c>
      <c r="F2022" s="19" t="s">
        <v>13</v>
      </c>
      <c r="G2022" s="20">
        <v>144</v>
      </c>
      <c r="H2022" s="19" t="s">
        <v>12</v>
      </c>
      <c r="I2022" s="21">
        <v>33778</v>
      </c>
      <c r="J2022" s="21">
        <v>909485</v>
      </c>
      <c r="K2022" s="21">
        <v>727588</v>
      </c>
      <c r="L2022" s="21">
        <v>148119</v>
      </c>
      <c r="M2022" s="19" t="s">
        <v>17</v>
      </c>
      <c r="N2022" s="22">
        <v>3.7</v>
      </c>
    </row>
    <row r="2023" spans="1:14" x14ac:dyDescent="0.25">
      <c r="A2023" s="23">
        <v>2022</v>
      </c>
      <c r="B2023" s="24">
        <v>43102</v>
      </c>
      <c r="C2023" s="24">
        <v>43348</v>
      </c>
      <c r="D2023" s="24" t="str">
        <f>IF(Operaciones!$C2023-Operaciones!$B2023&gt;=150,"Demorado","En Tiempo")</f>
        <v>Demorado</v>
      </c>
      <c r="E2023" s="25" t="s">
        <v>20</v>
      </c>
      <c r="F2023" s="25" t="s">
        <v>27</v>
      </c>
      <c r="G2023" s="26">
        <v>122</v>
      </c>
      <c r="H2023" s="25" t="s">
        <v>11</v>
      </c>
      <c r="I2023" s="27">
        <v>22751.24</v>
      </c>
      <c r="J2023" s="27">
        <v>625241</v>
      </c>
      <c r="K2023" s="27">
        <v>500192.8</v>
      </c>
      <c r="L2023" s="27">
        <v>102296.96000000001</v>
      </c>
      <c r="M2023" s="25" t="s">
        <v>14</v>
      </c>
      <c r="N2023" s="28">
        <v>3.7</v>
      </c>
    </row>
    <row r="2024" spans="1:14" x14ac:dyDescent="0.25">
      <c r="A2024" s="17">
        <v>2023</v>
      </c>
      <c r="B2024" s="18">
        <v>43102</v>
      </c>
      <c r="C2024" s="18">
        <v>43460</v>
      </c>
      <c r="D2024" s="18" t="str">
        <f>IF(Operaciones!$C2024-Operaciones!$B2024&gt;=150,"Demorado","En Tiempo")</f>
        <v>Demorado</v>
      </c>
      <c r="E2024" s="19" t="s">
        <v>20</v>
      </c>
      <c r="F2024" s="19" t="s">
        <v>24</v>
      </c>
      <c r="G2024" s="20">
        <v>138</v>
      </c>
      <c r="H2024" s="19" t="s">
        <v>11</v>
      </c>
      <c r="I2024" s="21">
        <v>29516.32</v>
      </c>
      <c r="J2024" s="21">
        <v>799718</v>
      </c>
      <c r="K2024" s="21">
        <v>639774.4</v>
      </c>
      <c r="L2024" s="21">
        <v>130427.27999999997</v>
      </c>
      <c r="M2024" s="19" t="s">
        <v>19</v>
      </c>
      <c r="N2024" s="22">
        <v>4.0999999999999996</v>
      </c>
    </row>
    <row r="2025" spans="1:14" x14ac:dyDescent="0.25">
      <c r="A2025" s="23">
        <v>2024</v>
      </c>
      <c r="B2025" s="24">
        <v>43102</v>
      </c>
      <c r="C2025" s="24">
        <v>43194</v>
      </c>
      <c r="D2025" s="24" t="str">
        <f>IF(Operaciones!$C2025-Operaciones!$B2025&gt;=150,"Demorado","En Tiempo")</f>
        <v>En Tiempo</v>
      </c>
      <c r="E2025" s="25" t="s">
        <v>20</v>
      </c>
      <c r="F2025" s="25" t="s">
        <v>26</v>
      </c>
      <c r="G2025" s="26">
        <v>267</v>
      </c>
      <c r="H2025" s="25" t="s">
        <v>12</v>
      </c>
      <c r="I2025" s="27">
        <v>97740.96</v>
      </c>
      <c r="J2025" s="27">
        <v>2507734</v>
      </c>
      <c r="K2025" s="27">
        <v>2006187.2</v>
      </c>
      <c r="L2025" s="27">
        <v>403805.84</v>
      </c>
      <c r="M2025" s="25" t="s">
        <v>16</v>
      </c>
      <c r="N2025" s="28">
        <v>5</v>
      </c>
    </row>
    <row r="2026" spans="1:14" x14ac:dyDescent="0.25">
      <c r="A2026" s="17">
        <v>2025</v>
      </c>
      <c r="B2026" s="18">
        <v>43102</v>
      </c>
      <c r="C2026" s="18">
        <v>43407</v>
      </c>
      <c r="D2026" s="18" t="str">
        <f>IF(Operaciones!$C2026-Operaciones!$B2026&gt;=150,"Demorado","En Tiempo")</f>
        <v>Demorado</v>
      </c>
      <c r="E2026" s="19" t="s">
        <v>22</v>
      </c>
      <c r="F2026" s="19" t="s">
        <v>28</v>
      </c>
      <c r="G2026" s="20">
        <v>272</v>
      </c>
      <c r="H2026" s="19" t="s">
        <v>12</v>
      </c>
      <c r="I2026" s="21">
        <v>58881.120000000003</v>
      </c>
      <c r="J2026" s="21">
        <v>1536163</v>
      </c>
      <c r="K2026" s="21">
        <v>1228930.3999999999</v>
      </c>
      <c r="L2026" s="21">
        <v>248351.4800000001</v>
      </c>
      <c r="M2026" s="19" t="s">
        <v>19</v>
      </c>
      <c r="N2026" s="22">
        <v>4.4000000000000004</v>
      </c>
    </row>
    <row r="2027" spans="1:14" x14ac:dyDescent="0.25">
      <c r="A2027" s="23">
        <v>2026</v>
      </c>
      <c r="B2027" s="24">
        <v>43103</v>
      </c>
      <c r="C2027" s="24">
        <v>43275</v>
      </c>
      <c r="D2027" s="24" t="str">
        <f>IF(Operaciones!$C2027-Operaciones!$B2027&gt;=150,"Demorado","En Tiempo")</f>
        <v>Demorado</v>
      </c>
      <c r="E2027" s="25" t="s">
        <v>23</v>
      </c>
      <c r="F2027" s="25" t="s">
        <v>29</v>
      </c>
      <c r="G2027" s="26">
        <v>210</v>
      </c>
      <c r="H2027" s="25" t="s">
        <v>12</v>
      </c>
      <c r="I2027" s="27">
        <v>43707.32</v>
      </c>
      <c r="J2027" s="27">
        <v>1146293</v>
      </c>
      <c r="K2027" s="27">
        <v>917034.4</v>
      </c>
      <c r="L2027" s="27">
        <v>185551.27999999997</v>
      </c>
      <c r="M2027" s="25" t="s">
        <v>16</v>
      </c>
      <c r="N2027" s="28">
        <v>4.5999999999999996</v>
      </c>
    </row>
    <row r="2028" spans="1:14" x14ac:dyDescent="0.25">
      <c r="A2028" s="17">
        <v>2027</v>
      </c>
      <c r="B2028" s="18">
        <v>43103</v>
      </c>
      <c r="C2028" s="18">
        <v>43341</v>
      </c>
      <c r="D2028" s="18" t="str">
        <f>IF(Operaciones!$C2028-Operaciones!$B2028&gt;=150,"Demorado","En Tiempo")</f>
        <v>Demorado</v>
      </c>
      <c r="E2028" s="19" t="s">
        <v>20</v>
      </c>
      <c r="F2028" s="19" t="s">
        <v>24</v>
      </c>
      <c r="G2028" s="20">
        <v>35</v>
      </c>
      <c r="H2028" s="19" t="s">
        <v>11</v>
      </c>
      <c r="I2028" s="21">
        <v>14116.36</v>
      </c>
      <c r="J2028" s="21">
        <v>405444</v>
      </c>
      <c r="K2028" s="21">
        <v>324355.20000000001</v>
      </c>
      <c r="L2028" s="21">
        <v>66972.439999999988</v>
      </c>
      <c r="M2028" s="19" t="s">
        <v>14</v>
      </c>
      <c r="N2028" s="22">
        <v>4.4000000000000004</v>
      </c>
    </row>
    <row r="2029" spans="1:14" x14ac:dyDescent="0.25">
      <c r="A2029" s="23">
        <v>2028</v>
      </c>
      <c r="B2029" s="24">
        <v>43103</v>
      </c>
      <c r="C2029" s="24">
        <v>43221</v>
      </c>
      <c r="D2029" s="24" t="str">
        <f>IF(Operaciones!$C2029-Operaciones!$B2029&gt;=150,"Demorado","En Tiempo")</f>
        <v>En Tiempo</v>
      </c>
      <c r="E2029" s="25" t="s">
        <v>23</v>
      </c>
      <c r="F2029" s="25" t="s">
        <v>27</v>
      </c>
      <c r="G2029" s="26">
        <v>118</v>
      </c>
      <c r="H2029" s="25" t="s">
        <v>11</v>
      </c>
      <c r="I2029" s="27">
        <v>26091.4</v>
      </c>
      <c r="J2029" s="27">
        <v>717245</v>
      </c>
      <c r="K2029" s="27">
        <v>573796</v>
      </c>
      <c r="L2029" s="27">
        <v>117357.6</v>
      </c>
      <c r="M2029" s="25" t="s">
        <v>18</v>
      </c>
      <c r="N2029" s="28">
        <v>3.8</v>
      </c>
    </row>
    <row r="2030" spans="1:14" x14ac:dyDescent="0.25">
      <c r="A2030" s="17">
        <v>2029</v>
      </c>
      <c r="B2030" s="18">
        <v>43103</v>
      </c>
      <c r="C2030" s="18">
        <v>43280</v>
      </c>
      <c r="D2030" s="18" t="str">
        <f>IF(Operaciones!$C2030-Operaciones!$B2030&gt;=150,"Demorado","En Tiempo")</f>
        <v>Demorado</v>
      </c>
      <c r="E2030" s="19" t="s">
        <v>21</v>
      </c>
      <c r="F2030" s="19" t="s">
        <v>28</v>
      </c>
      <c r="G2030" s="20">
        <v>172</v>
      </c>
      <c r="H2030" s="19" t="s">
        <v>12</v>
      </c>
      <c r="I2030" s="21">
        <v>45809.36</v>
      </c>
      <c r="J2030" s="21">
        <v>1212694</v>
      </c>
      <c r="K2030" s="21">
        <v>970155.2</v>
      </c>
      <c r="L2030" s="21">
        <v>196729.44000000006</v>
      </c>
      <c r="M2030" s="19" t="s">
        <v>14</v>
      </c>
      <c r="N2030" s="22">
        <v>3.7</v>
      </c>
    </row>
    <row r="2031" spans="1:14" x14ac:dyDescent="0.25">
      <c r="A2031" s="23">
        <v>2030</v>
      </c>
      <c r="B2031" s="24">
        <v>43103</v>
      </c>
      <c r="C2031" s="24">
        <v>43293</v>
      </c>
      <c r="D2031" s="24" t="str">
        <f>IF(Operaciones!$C2031-Operaciones!$B2031&gt;=150,"Demorado","En Tiempo")</f>
        <v>Demorado</v>
      </c>
      <c r="E2031" s="25" t="s">
        <v>20</v>
      </c>
      <c r="F2031" s="25" t="s">
        <v>26</v>
      </c>
      <c r="G2031" s="26">
        <v>224</v>
      </c>
      <c r="H2031" s="25" t="s">
        <v>12</v>
      </c>
      <c r="I2031" s="27">
        <v>87989.72</v>
      </c>
      <c r="J2031" s="27">
        <v>2255953</v>
      </c>
      <c r="K2031" s="27">
        <v>1804762.4</v>
      </c>
      <c r="L2031" s="27">
        <v>363200.88000000012</v>
      </c>
      <c r="M2031" s="25" t="s">
        <v>19</v>
      </c>
      <c r="N2031" s="28">
        <v>5</v>
      </c>
    </row>
    <row r="2032" spans="1:14" x14ac:dyDescent="0.25">
      <c r="A2032" s="17">
        <v>2031</v>
      </c>
      <c r="B2032" s="18">
        <v>43103</v>
      </c>
      <c r="C2032" s="18">
        <v>43297</v>
      </c>
      <c r="D2032" s="18" t="str">
        <f>IF(Operaciones!$C2032-Operaciones!$B2032&gt;=150,"Demorado","En Tiempo")</f>
        <v>Demorado</v>
      </c>
      <c r="E2032" s="19" t="s">
        <v>23</v>
      </c>
      <c r="F2032" s="19" t="s">
        <v>13</v>
      </c>
      <c r="G2032" s="20">
        <v>227</v>
      </c>
      <c r="H2032" s="19" t="s">
        <v>12</v>
      </c>
      <c r="I2032" s="21">
        <v>56869</v>
      </c>
      <c r="J2032" s="21">
        <v>1486910</v>
      </c>
      <c r="K2032" s="21">
        <v>1189528</v>
      </c>
      <c r="L2032" s="21">
        <v>240513</v>
      </c>
      <c r="M2032" s="19" t="s">
        <v>19</v>
      </c>
      <c r="N2032" s="22">
        <v>5</v>
      </c>
    </row>
    <row r="2033" spans="1:14" x14ac:dyDescent="0.25">
      <c r="A2033" s="23">
        <v>2032</v>
      </c>
      <c r="B2033" s="24">
        <v>43103</v>
      </c>
      <c r="C2033" s="24">
        <v>43241</v>
      </c>
      <c r="D2033" s="24" t="str">
        <f>IF(Operaciones!$C2033-Operaciones!$B2033&gt;=150,"Demorado","En Tiempo")</f>
        <v>En Tiempo</v>
      </c>
      <c r="E2033" s="25" t="s">
        <v>22</v>
      </c>
      <c r="F2033" s="25" t="s">
        <v>26</v>
      </c>
      <c r="G2033" s="26">
        <v>110</v>
      </c>
      <c r="H2033" s="25" t="s">
        <v>11</v>
      </c>
      <c r="I2033" s="27">
        <v>23628.68</v>
      </c>
      <c r="J2033" s="27">
        <v>652677</v>
      </c>
      <c r="K2033" s="27">
        <v>522141.6</v>
      </c>
      <c r="L2033" s="27">
        <v>106906.72000000003</v>
      </c>
      <c r="M2033" s="25" t="s">
        <v>18</v>
      </c>
      <c r="N2033" s="28">
        <v>4.2</v>
      </c>
    </row>
    <row r="2034" spans="1:14" x14ac:dyDescent="0.25">
      <c r="A2034" s="17">
        <v>2033</v>
      </c>
      <c r="B2034" s="18">
        <v>43103</v>
      </c>
      <c r="C2034" s="18">
        <v>43354</v>
      </c>
      <c r="D2034" s="18" t="str">
        <f>IF(Operaciones!$C2034-Operaciones!$B2034&gt;=150,"Demorado","En Tiempo")</f>
        <v>Demorado</v>
      </c>
      <c r="E2034" s="19" t="s">
        <v>23</v>
      </c>
      <c r="F2034" s="19" t="s">
        <v>24</v>
      </c>
      <c r="G2034" s="20">
        <v>149</v>
      </c>
      <c r="H2034" s="19" t="s">
        <v>12</v>
      </c>
      <c r="I2034" s="21">
        <v>48987</v>
      </c>
      <c r="J2034" s="21">
        <v>1284235</v>
      </c>
      <c r="K2034" s="21">
        <v>1027388</v>
      </c>
      <c r="L2034" s="21">
        <v>207860</v>
      </c>
      <c r="M2034" s="19" t="s">
        <v>18</v>
      </c>
      <c r="N2034" s="22">
        <v>4.7</v>
      </c>
    </row>
    <row r="2035" spans="1:14" x14ac:dyDescent="0.25">
      <c r="A2035" s="23">
        <v>2034</v>
      </c>
      <c r="B2035" s="24">
        <v>43105</v>
      </c>
      <c r="C2035" s="24">
        <v>43389</v>
      </c>
      <c r="D2035" s="24" t="str">
        <f>IF(Operaciones!$C2035-Operaciones!$B2035&gt;=150,"Demorado","En Tiempo")</f>
        <v>Demorado</v>
      </c>
      <c r="E2035" s="25" t="s">
        <v>21</v>
      </c>
      <c r="F2035" s="25" t="s">
        <v>27</v>
      </c>
      <c r="G2035" s="26">
        <v>156</v>
      </c>
      <c r="H2035" s="25" t="s">
        <v>11</v>
      </c>
      <c r="I2035" s="27">
        <v>29521.88</v>
      </c>
      <c r="J2035" s="27">
        <v>797532</v>
      </c>
      <c r="K2035" s="27">
        <v>638025.6</v>
      </c>
      <c r="L2035" s="27">
        <v>129984.52000000002</v>
      </c>
      <c r="M2035" s="25" t="s">
        <v>19</v>
      </c>
      <c r="N2035" s="28">
        <v>3.8</v>
      </c>
    </row>
    <row r="2036" spans="1:14" x14ac:dyDescent="0.25">
      <c r="A2036" s="17">
        <v>2035</v>
      </c>
      <c r="B2036" s="18">
        <v>43105</v>
      </c>
      <c r="C2036" s="18">
        <v>43355</v>
      </c>
      <c r="D2036" s="18" t="str">
        <f>IF(Operaciones!$C2036-Operaciones!$B2036&gt;=150,"Demorado","En Tiempo")</f>
        <v>Demorado</v>
      </c>
      <c r="E2036" s="19" t="s">
        <v>21</v>
      </c>
      <c r="F2036" s="19" t="s">
        <v>24</v>
      </c>
      <c r="G2036" s="20">
        <v>285</v>
      </c>
      <c r="H2036" s="19" t="s">
        <v>12</v>
      </c>
      <c r="I2036" s="21">
        <v>71457.600000000006</v>
      </c>
      <c r="J2036" s="21">
        <v>1845625</v>
      </c>
      <c r="K2036" s="21">
        <v>1476500</v>
      </c>
      <c r="L2036" s="21">
        <v>297667.40000000002</v>
      </c>
      <c r="M2036" s="19" t="s">
        <v>16</v>
      </c>
      <c r="N2036" s="22">
        <v>3.8</v>
      </c>
    </row>
    <row r="2037" spans="1:14" x14ac:dyDescent="0.25">
      <c r="A2037" s="23">
        <v>2036</v>
      </c>
      <c r="B2037" s="24">
        <v>43105</v>
      </c>
      <c r="C2037" s="24">
        <v>43277</v>
      </c>
      <c r="D2037" s="24" t="str">
        <f>IF(Operaciones!$C2037-Operaciones!$B2037&gt;=150,"Demorado","En Tiempo")</f>
        <v>Demorado</v>
      </c>
      <c r="E2037" s="25" t="s">
        <v>21</v>
      </c>
      <c r="F2037" s="25" t="s">
        <v>26</v>
      </c>
      <c r="G2037" s="26">
        <v>87</v>
      </c>
      <c r="H2037" s="25" t="s">
        <v>11</v>
      </c>
      <c r="I2037" s="27">
        <v>16747.599999999999</v>
      </c>
      <c r="J2037" s="27">
        <v>483425</v>
      </c>
      <c r="K2037" s="27">
        <v>386740</v>
      </c>
      <c r="L2037" s="27">
        <v>79937.399999999994</v>
      </c>
      <c r="M2037" s="25" t="s">
        <v>18</v>
      </c>
      <c r="N2037" s="28">
        <v>3.7</v>
      </c>
    </row>
    <row r="2038" spans="1:14" x14ac:dyDescent="0.25">
      <c r="A2038" s="17">
        <v>2037</v>
      </c>
      <c r="B2038" s="18">
        <v>43106</v>
      </c>
      <c r="C2038" s="18">
        <v>43210</v>
      </c>
      <c r="D2038" s="18" t="str">
        <f>IF(Operaciones!$C2038-Operaciones!$B2038&gt;=150,"Demorado","En Tiempo")</f>
        <v>En Tiempo</v>
      </c>
      <c r="E2038" s="19" t="s">
        <v>20</v>
      </c>
      <c r="F2038" s="19" t="s">
        <v>27</v>
      </c>
      <c r="G2038" s="20">
        <v>107</v>
      </c>
      <c r="H2038" s="19" t="s">
        <v>11</v>
      </c>
      <c r="I2038" s="21">
        <v>26865</v>
      </c>
      <c r="J2038" s="21">
        <v>737185</v>
      </c>
      <c r="K2038" s="21">
        <v>589748</v>
      </c>
      <c r="L2038" s="21">
        <v>120572</v>
      </c>
      <c r="M2038" s="19" t="s">
        <v>15</v>
      </c>
      <c r="N2038" s="22">
        <v>4.5999999999999996</v>
      </c>
    </row>
    <row r="2039" spans="1:14" x14ac:dyDescent="0.25">
      <c r="A2039" s="23">
        <v>2038</v>
      </c>
      <c r="B2039" s="24">
        <v>43106</v>
      </c>
      <c r="C2039" s="24">
        <v>43209</v>
      </c>
      <c r="D2039" s="24" t="str">
        <f>IF(Operaciones!$C2039-Operaciones!$B2039&gt;=150,"Demorado","En Tiempo")</f>
        <v>En Tiempo</v>
      </c>
      <c r="E2039" s="25" t="s">
        <v>21</v>
      </c>
      <c r="F2039" s="25" t="s">
        <v>24</v>
      </c>
      <c r="G2039" s="26">
        <v>280</v>
      </c>
      <c r="H2039" s="25" t="s">
        <v>12</v>
      </c>
      <c r="I2039" s="27">
        <v>83350.36</v>
      </c>
      <c r="J2039" s="27">
        <v>2144269</v>
      </c>
      <c r="K2039" s="27">
        <v>1715415.2</v>
      </c>
      <c r="L2039" s="27">
        <v>345503.44000000006</v>
      </c>
      <c r="M2039" s="25" t="s">
        <v>18</v>
      </c>
      <c r="N2039" s="28">
        <v>4</v>
      </c>
    </row>
    <row r="2040" spans="1:14" x14ac:dyDescent="0.25">
      <c r="A2040" s="17">
        <v>2039</v>
      </c>
      <c r="B2040" s="18">
        <v>43106</v>
      </c>
      <c r="C2040" s="18">
        <v>43272</v>
      </c>
      <c r="D2040" s="18" t="str">
        <f>IF(Operaciones!$C2040-Operaciones!$B2040&gt;=150,"Demorado","En Tiempo")</f>
        <v>Demorado</v>
      </c>
      <c r="E2040" s="19" t="s">
        <v>23</v>
      </c>
      <c r="F2040" s="19" t="s">
        <v>29</v>
      </c>
      <c r="G2040" s="20">
        <v>194</v>
      </c>
      <c r="H2040" s="19" t="s">
        <v>12</v>
      </c>
      <c r="I2040" s="21">
        <v>44702.04</v>
      </c>
      <c r="J2040" s="21">
        <v>1175561</v>
      </c>
      <c r="K2040" s="21">
        <v>940448.8</v>
      </c>
      <c r="L2040" s="21">
        <v>190410.15999999995</v>
      </c>
      <c r="M2040" s="19" t="s">
        <v>16</v>
      </c>
      <c r="N2040" s="22">
        <v>5</v>
      </c>
    </row>
    <row r="2041" spans="1:14" x14ac:dyDescent="0.25">
      <c r="A2041" s="23">
        <v>2040</v>
      </c>
      <c r="B2041" s="24">
        <v>43107</v>
      </c>
      <c r="C2041" s="24">
        <v>43405</v>
      </c>
      <c r="D2041" s="24" t="str">
        <f>IF(Operaciones!$C2041-Operaciones!$B2041&gt;=150,"Demorado","En Tiempo")</f>
        <v>Demorado</v>
      </c>
      <c r="E2041" s="25" t="s">
        <v>22</v>
      </c>
      <c r="F2041" s="25" t="s">
        <v>27</v>
      </c>
      <c r="G2041" s="26">
        <v>202</v>
      </c>
      <c r="H2041" s="25" t="s">
        <v>12</v>
      </c>
      <c r="I2041" s="27">
        <v>79826.399999999994</v>
      </c>
      <c r="J2041" s="27">
        <v>2050595</v>
      </c>
      <c r="K2041" s="27">
        <v>1640476</v>
      </c>
      <c r="L2041" s="27">
        <v>330292.59999999998</v>
      </c>
      <c r="M2041" s="25" t="s">
        <v>16</v>
      </c>
      <c r="N2041" s="28">
        <v>4.7</v>
      </c>
    </row>
    <row r="2042" spans="1:14" x14ac:dyDescent="0.25">
      <c r="A2042" s="17">
        <v>2041</v>
      </c>
      <c r="B2042" s="18">
        <v>43107</v>
      </c>
      <c r="C2042" s="18">
        <v>43345</v>
      </c>
      <c r="D2042" s="18" t="str">
        <f>IF(Operaciones!$C2042-Operaciones!$B2042&gt;=150,"Demorado","En Tiempo")</f>
        <v>Demorado</v>
      </c>
      <c r="E2042" s="19" t="s">
        <v>21</v>
      </c>
      <c r="F2042" s="19" t="s">
        <v>27</v>
      </c>
      <c r="G2042" s="20">
        <v>117</v>
      </c>
      <c r="H2042" s="19" t="s">
        <v>12</v>
      </c>
      <c r="I2042" s="21">
        <v>32178</v>
      </c>
      <c r="J2042" s="21">
        <v>859685</v>
      </c>
      <c r="K2042" s="21">
        <v>687748</v>
      </c>
      <c r="L2042" s="21">
        <v>139759</v>
      </c>
      <c r="M2042" s="19" t="s">
        <v>18</v>
      </c>
      <c r="N2042" s="22">
        <v>4.2</v>
      </c>
    </row>
    <row r="2043" spans="1:14" x14ac:dyDescent="0.25">
      <c r="A2043" s="23">
        <v>2042</v>
      </c>
      <c r="B2043" s="24">
        <v>43108</v>
      </c>
      <c r="C2043" s="24">
        <v>43313</v>
      </c>
      <c r="D2043" s="24" t="str">
        <f>IF(Operaciones!$C2043-Operaciones!$B2043&gt;=150,"Demorado","En Tiempo")</f>
        <v>Demorado</v>
      </c>
      <c r="E2043" s="25" t="s">
        <v>21</v>
      </c>
      <c r="F2043" s="25" t="s">
        <v>27</v>
      </c>
      <c r="G2043" s="26">
        <v>77</v>
      </c>
      <c r="H2043" s="25" t="s">
        <v>11</v>
      </c>
      <c r="I2043" s="27">
        <v>20601.2</v>
      </c>
      <c r="J2043" s="27">
        <v>575765</v>
      </c>
      <c r="K2043" s="27">
        <v>460612</v>
      </c>
      <c r="L2043" s="27">
        <v>94551.8</v>
      </c>
      <c r="M2043" s="25" t="s">
        <v>18</v>
      </c>
      <c r="N2043" s="28">
        <v>4.5999999999999996</v>
      </c>
    </row>
    <row r="2044" spans="1:14" x14ac:dyDescent="0.25">
      <c r="A2044" s="17">
        <v>2043</v>
      </c>
      <c r="B2044" s="18">
        <v>43108</v>
      </c>
      <c r="C2044" s="18">
        <v>43227</v>
      </c>
      <c r="D2044" s="18" t="str">
        <f>IF(Operaciones!$C2044-Operaciones!$B2044&gt;=150,"Demorado","En Tiempo")</f>
        <v>En Tiempo</v>
      </c>
      <c r="E2044" s="19" t="s">
        <v>22</v>
      </c>
      <c r="F2044" s="19" t="s">
        <v>28</v>
      </c>
      <c r="G2044" s="20">
        <v>275</v>
      </c>
      <c r="H2044" s="19" t="s">
        <v>12</v>
      </c>
      <c r="I2044" s="21">
        <v>92704</v>
      </c>
      <c r="J2044" s="21">
        <v>2382885</v>
      </c>
      <c r="K2044" s="21">
        <v>1906308</v>
      </c>
      <c r="L2044" s="21">
        <v>383873</v>
      </c>
      <c r="M2044" s="19" t="s">
        <v>18</v>
      </c>
      <c r="N2044" s="22">
        <v>3.6</v>
      </c>
    </row>
    <row r="2045" spans="1:14" x14ac:dyDescent="0.25">
      <c r="A2045" s="23">
        <v>2044</v>
      </c>
      <c r="B2045" s="24">
        <v>43108</v>
      </c>
      <c r="C2045" s="24">
        <v>43362</v>
      </c>
      <c r="D2045" s="24" t="str">
        <f>IF(Operaciones!$C2045-Operaciones!$B2045&gt;=150,"Demorado","En Tiempo")</f>
        <v>Demorado</v>
      </c>
      <c r="E2045" s="25" t="s">
        <v>21</v>
      </c>
      <c r="F2045" s="25" t="s">
        <v>24</v>
      </c>
      <c r="G2045" s="26">
        <v>103</v>
      </c>
      <c r="H2045" s="25" t="s">
        <v>11</v>
      </c>
      <c r="I2045" s="27">
        <v>21962.68</v>
      </c>
      <c r="J2045" s="27">
        <v>604227</v>
      </c>
      <c r="K2045" s="27">
        <v>483381.6</v>
      </c>
      <c r="L2045" s="27">
        <v>98882.72000000003</v>
      </c>
      <c r="M2045" s="25" t="s">
        <v>17</v>
      </c>
      <c r="N2045" s="28">
        <v>3.6</v>
      </c>
    </row>
    <row r="2046" spans="1:14" x14ac:dyDescent="0.25">
      <c r="A2046" s="17">
        <v>2045</v>
      </c>
      <c r="B2046" s="18">
        <v>43109</v>
      </c>
      <c r="C2046" s="18">
        <v>43225</v>
      </c>
      <c r="D2046" s="18" t="str">
        <f>IF(Operaciones!$C2046-Operaciones!$B2046&gt;=150,"Demorado","En Tiempo")</f>
        <v>En Tiempo</v>
      </c>
      <c r="E2046" s="19" t="s">
        <v>20</v>
      </c>
      <c r="F2046" s="19" t="s">
        <v>27</v>
      </c>
      <c r="G2046" s="20">
        <v>191</v>
      </c>
      <c r="H2046" s="19" t="s">
        <v>12</v>
      </c>
      <c r="I2046" s="21">
        <v>70570.399999999994</v>
      </c>
      <c r="J2046" s="21">
        <v>1829045</v>
      </c>
      <c r="K2046" s="21">
        <v>1463236</v>
      </c>
      <c r="L2046" s="21">
        <v>295238.59999999998</v>
      </c>
      <c r="M2046" s="19" t="s">
        <v>16</v>
      </c>
      <c r="N2046" s="22">
        <v>4</v>
      </c>
    </row>
    <row r="2047" spans="1:14" x14ac:dyDescent="0.25">
      <c r="A2047" s="23">
        <v>2046</v>
      </c>
      <c r="B2047" s="24">
        <v>43109</v>
      </c>
      <c r="C2047" s="24">
        <v>43430</v>
      </c>
      <c r="D2047" s="24" t="str">
        <f>IF(Operaciones!$C2047-Operaciones!$B2047&gt;=150,"Demorado","En Tiempo")</f>
        <v>Demorado</v>
      </c>
      <c r="E2047" s="25" t="s">
        <v>23</v>
      </c>
      <c r="F2047" s="25" t="s">
        <v>27</v>
      </c>
      <c r="G2047" s="26">
        <v>249</v>
      </c>
      <c r="H2047" s="25" t="s">
        <v>12</v>
      </c>
      <c r="I2047" s="27">
        <v>92371.92</v>
      </c>
      <c r="J2047" s="27">
        <v>2368133</v>
      </c>
      <c r="K2047" s="27">
        <v>1894506.4</v>
      </c>
      <c r="L2047" s="27">
        <v>381254.68000000011</v>
      </c>
      <c r="M2047" s="25" t="s">
        <v>19</v>
      </c>
      <c r="N2047" s="28">
        <v>4.3</v>
      </c>
    </row>
    <row r="2048" spans="1:14" x14ac:dyDescent="0.25">
      <c r="A2048" s="17">
        <v>2047</v>
      </c>
      <c r="B2048" s="18">
        <v>43109</v>
      </c>
      <c r="C2048" s="18">
        <v>43305</v>
      </c>
      <c r="D2048" s="18" t="str">
        <f>IF(Operaciones!$C2048-Operaciones!$B2048&gt;=150,"Demorado","En Tiempo")</f>
        <v>Demorado</v>
      </c>
      <c r="E2048" s="19" t="s">
        <v>20</v>
      </c>
      <c r="F2048" s="19" t="s">
        <v>28</v>
      </c>
      <c r="G2048" s="20">
        <v>244</v>
      </c>
      <c r="H2048" s="19" t="s">
        <v>12</v>
      </c>
      <c r="I2048" s="21">
        <v>81022.2</v>
      </c>
      <c r="J2048" s="21">
        <v>2089490</v>
      </c>
      <c r="K2048" s="21">
        <v>1671592</v>
      </c>
      <c r="L2048" s="21">
        <v>336875.8</v>
      </c>
      <c r="M2048" s="19" t="s">
        <v>19</v>
      </c>
      <c r="N2048" s="22">
        <v>3.8</v>
      </c>
    </row>
    <row r="2049" spans="1:14" x14ac:dyDescent="0.25">
      <c r="A2049" s="23">
        <v>2048</v>
      </c>
      <c r="B2049" s="24">
        <v>43110</v>
      </c>
      <c r="C2049" s="24">
        <v>43317</v>
      </c>
      <c r="D2049" s="24" t="str">
        <f>IF(Operaciones!$C2049-Operaciones!$B2049&gt;=150,"Demorado","En Tiempo")</f>
        <v>Demorado</v>
      </c>
      <c r="E2049" s="25" t="s">
        <v>22</v>
      </c>
      <c r="F2049" s="25" t="s">
        <v>29</v>
      </c>
      <c r="G2049" s="26">
        <v>166</v>
      </c>
      <c r="H2049" s="25" t="s">
        <v>12</v>
      </c>
      <c r="I2049" s="27">
        <v>42903.199999999997</v>
      </c>
      <c r="J2049" s="27">
        <v>1138765</v>
      </c>
      <c r="K2049" s="27">
        <v>911012</v>
      </c>
      <c r="L2049" s="27">
        <v>184849.8</v>
      </c>
      <c r="M2049" s="25" t="s">
        <v>15</v>
      </c>
      <c r="N2049" s="28">
        <v>4.9000000000000004</v>
      </c>
    </row>
    <row r="2050" spans="1:14" x14ac:dyDescent="0.25">
      <c r="A2050" s="17">
        <v>2049</v>
      </c>
      <c r="B2050" s="18">
        <v>43110</v>
      </c>
      <c r="C2050" s="18">
        <v>43347</v>
      </c>
      <c r="D2050" s="18" t="str">
        <f>IF(Operaciones!$C2050-Operaciones!$B2050&gt;=150,"Demorado","En Tiempo")</f>
        <v>Demorado</v>
      </c>
      <c r="E2050" s="19" t="s">
        <v>22</v>
      </c>
      <c r="F2050" s="19" t="s">
        <v>24</v>
      </c>
      <c r="G2050" s="20">
        <v>272</v>
      </c>
      <c r="H2050" s="19" t="s">
        <v>12</v>
      </c>
      <c r="I2050" s="21">
        <v>73561</v>
      </c>
      <c r="J2050" s="21">
        <v>1893010</v>
      </c>
      <c r="K2050" s="21">
        <v>1514408</v>
      </c>
      <c r="L2050" s="21">
        <v>305041</v>
      </c>
      <c r="M2050" s="19" t="s">
        <v>17</v>
      </c>
      <c r="N2050" s="22">
        <v>3.8</v>
      </c>
    </row>
    <row r="2051" spans="1:14" x14ac:dyDescent="0.25">
      <c r="A2051" s="23">
        <v>2050</v>
      </c>
      <c r="B2051" s="24">
        <v>43110</v>
      </c>
      <c r="C2051" s="24">
        <v>43259</v>
      </c>
      <c r="D2051" s="24" t="str">
        <f>IF(Operaciones!$C2051-Operaciones!$B2051&gt;=150,"Demorado","En Tiempo")</f>
        <v>En Tiempo</v>
      </c>
      <c r="E2051" s="25" t="s">
        <v>23</v>
      </c>
      <c r="F2051" s="25" t="s">
        <v>29</v>
      </c>
      <c r="G2051" s="26">
        <v>173</v>
      </c>
      <c r="H2051" s="25" t="s">
        <v>12</v>
      </c>
      <c r="I2051" s="27">
        <v>68517.8</v>
      </c>
      <c r="J2051" s="27">
        <v>1777805</v>
      </c>
      <c r="K2051" s="27">
        <v>1422244</v>
      </c>
      <c r="L2051" s="27">
        <v>287043.20000000001</v>
      </c>
      <c r="M2051" s="25" t="s">
        <v>18</v>
      </c>
      <c r="N2051" s="28">
        <v>4.7</v>
      </c>
    </row>
    <row r="2052" spans="1:14" x14ac:dyDescent="0.25">
      <c r="A2052" s="17">
        <v>2051</v>
      </c>
      <c r="B2052" s="18">
        <v>43111</v>
      </c>
      <c r="C2052" s="18">
        <v>43417</v>
      </c>
      <c r="D2052" s="18" t="str">
        <f>IF(Operaciones!$C2052-Operaciones!$B2052&gt;=150,"Demorado","En Tiempo")</f>
        <v>Demorado</v>
      </c>
      <c r="E2052" s="19" t="s">
        <v>21</v>
      </c>
      <c r="F2052" s="19" t="s">
        <v>27</v>
      </c>
      <c r="G2052" s="20">
        <v>127</v>
      </c>
      <c r="H2052" s="19" t="s">
        <v>12</v>
      </c>
      <c r="I2052" s="21">
        <v>50211.4</v>
      </c>
      <c r="J2052" s="21">
        <v>1312045</v>
      </c>
      <c r="K2052" s="21">
        <v>1049636</v>
      </c>
      <c r="L2052" s="21">
        <v>212197.6</v>
      </c>
      <c r="M2052" s="19" t="s">
        <v>18</v>
      </c>
      <c r="N2052" s="22">
        <v>3.7</v>
      </c>
    </row>
    <row r="2053" spans="1:14" x14ac:dyDescent="0.25">
      <c r="A2053" s="23">
        <v>2052</v>
      </c>
      <c r="B2053" s="24">
        <v>43111</v>
      </c>
      <c r="C2053" s="24">
        <v>43387</v>
      </c>
      <c r="D2053" s="24" t="str">
        <f>IF(Operaciones!$C2053-Operaciones!$B2053&gt;=150,"Demorado","En Tiempo")</f>
        <v>Demorado</v>
      </c>
      <c r="E2053" s="25" t="s">
        <v>22</v>
      </c>
      <c r="F2053" s="25" t="s">
        <v>27</v>
      </c>
      <c r="G2053" s="26">
        <v>61</v>
      </c>
      <c r="H2053" s="25" t="s">
        <v>11</v>
      </c>
      <c r="I2053" s="27">
        <v>14489.44</v>
      </c>
      <c r="J2053" s="27">
        <v>422521</v>
      </c>
      <c r="K2053" s="27">
        <v>338016.8</v>
      </c>
      <c r="L2053" s="27">
        <v>70014.760000000009</v>
      </c>
      <c r="M2053" s="25" t="s">
        <v>17</v>
      </c>
      <c r="N2053" s="28">
        <v>4.5999999999999996</v>
      </c>
    </row>
    <row r="2054" spans="1:14" x14ac:dyDescent="0.25">
      <c r="A2054" s="17">
        <v>2053</v>
      </c>
      <c r="B2054" s="18">
        <v>43111</v>
      </c>
      <c r="C2054" s="18">
        <v>43380</v>
      </c>
      <c r="D2054" s="18" t="str">
        <f>IF(Operaciones!$C2054-Operaciones!$B2054&gt;=150,"Demorado","En Tiempo")</f>
        <v>Demorado</v>
      </c>
      <c r="E2054" s="19" t="s">
        <v>22</v>
      </c>
      <c r="F2054" s="19" t="s">
        <v>24</v>
      </c>
      <c r="G2054" s="20">
        <v>178</v>
      </c>
      <c r="H2054" s="19" t="s">
        <v>12</v>
      </c>
      <c r="I2054" s="21">
        <v>68055</v>
      </c>
      <c r="J2054" s="21">
        <v>1767160</v>
      </c>
      <c r="K2054" s="21">
        <v>1413728</v>
      </c>
      <c r="L2054" s="21">
        <v>285377</v>
      </c>
      <c r="M2054" s="19" t="s">
        <v>18</v>
      </c>
      <c r="N2054" s="22">
        <v>4.4000000000000004</v>
      </c>
    </row>
    <row r="2055" spans="1:14" x14ac:dyDescent="0.25">
      <c r="A2055" s="23">
        <v>2054</v>
      </c>
      <c r="B2055" s="24">
        <v>43111</v>
      </c>
      <c r="C2055" s="24">
        <v>43234</v>
      </c>
      <c r="D2055" s="24" t="str">
        <f>IF(Operaciones!$C2055-Operaciones!$B2055&gt;=150,"Demorado","En Tiempo")</f>
        <v>En Tiempo</v>
      </c>
      <c r="E2055" s="25" t="s">
        <v>22</v>
      </c>
      <c r="F2055" s="25" t="s">
        <v>29</v>
      </c>
      <c r="G2055" s="26">
        <v>241</v>
      </c>
      <c r="H2055" s="25" t="s">
        <v>12</v>
      </c>
      <c r="I2055" s="27">
        <v>62095.88</v>
      </c>
      <c r="J2055" s="27">
        <v>1605182</v>
      </c>
      <c r="K2055" s="27">
        <v>1284145.6000000001</v>
      </c>
      <c r="L2055" s="27">
        <v>258940.5199999999</v>
      </c>
      <c r="M2055" s="25" t="s">
        <v>19</v>
      </c>
      <c r="N2055" s="28">
        <v>4.2</v>
      </c>
    </row>
    <row r="2056" spans="1:14" x14ac:dyDescent="0.25">
      <c r="A2056" s="17">
        <v>2055</v>
      </c>
      <c r="B2056" s="18">
        <v>43111</v>
      </c>
      <c r="C2056" s="18">
        <v>43317</v>
      </c>
      <c r="D2056" s="18" t="str">
        <f>IF(Operaciones!$C2056-Operaciones!$B2056&gt;=150,"Demorado","En Tiempo")</f>
        <v>Demorado</v>
      </c>
      <c r="E2056" s="19" t="s">
        <v>23</v>
      </c>
      <c r="F2056" s="19" t="s">
        <v>25</v>
      </c>
      <c r="G2056" s="20">
        <v>265</v>
      </c>
      <c r="H2056" s="19" t="s">
        <v>12</v>
      </c>
      <c r="I2056" s="21">
        <v>47035.6</v>
      </c>
      <c r="J2056" s="21">
        <v>1232950</v>
      </c>
      <c r="K2056" s="21">
        <v>986360</v>
      </c>
      <c r="L2056" s="21">
        <v>199554.4</v>
      </c>
      <c r="M2056" s="19" t="s">
        <v>17</v>
      </c>
      <c r="N2056" s="22">
        <v>4.4000000000000004</v>
      </c>
    </row>
    <row r="2057" spans="1:14" x14ac:dyDescent="0.25">
      <c r="A2057" s="23">
        <v>2056</v>
      </c>
      <c r="B2057" s="24">
        <v>43112</v>
      </c>
      <c r="C2057" s="24">
        <v>43470</v>
      </c>
      <c r="D2057" s="24" t="str">
        <f>IF(Operaciones!$C2057-Operaciones!$B2057&gt;=150,"Demorado","En Tiempo")</f>
        <v>Demorado</v>
      </c>
      <c r="E2057" s="25" t="s">
        <v>23</v>
      </c>
      <c r="F2057" s="25" t="s">
        <v>29</v>
      </c>
      <c r="G2057" s="26">
        <v>284</v>
      </c>
      <c r="H2057" s="25" t="s">
        <v>12</v>
      </c>
      <c r="I2057" s="27">
        <v>97512.2</v>
      </c>
      <c r="J2057" s="27">
        <v>2498765</v>
      </c>
      <c r="K2057" s="27">
        <v>1999012</v>
      </c>
      <c r="L2057" s="27">
        <v>402240.8</v>
      </c>
      <c r="M2057" s="25" t="s">
        <v>17</v>
      </c>
      <c r="N2057" s="28">
        <v>4.0999999999999996</v>
      </c>
    </row>
    <row r="2058" spans="1:14" x14ac:dyDescent="0.25">
      <c r="A2058" s="17">
        <v>2057</v>
      </c>
      <c r="B2058" s="18">
        <v>43112</v>
      </c>
      <c r="C2058" s="18">
        <v>43434</v>
      </c>
      <c r="D2058" s="18" t="str">
        <f>IF(Operaciones!$C2058-Operaciones!$B2058&gt;=150,"Demorado","En Tiempo")</f>
        <v>Demorado</v>
      </c>
      <c r="E2058" s="19" t="s">
        <v>23</v>
      </c>
      <c r="F2058" s="19" t="s">
        <v>28</v>
      </c>
      <c r="G2058" s="20">
        <v>48</v>
      </c>
      <c r="H2058" s="19" t="s">
        <v>11</v>
      </c>
      <c r="I2058" s="21">
        <v>15925.24</v>
      </c>
      <c r="J2058" s="21">
        <v>455741</v>
      </c>
      <c r="K2058" s="21">
        <v>364592.8</v>
      </c>
      <c r="L2058" s="21">
        <v>75222.960000000006</v>
      </c>
      <c r="M2058" s="19" t="s">
        <v>18</v>
      </c>
      <c r="N2058" s="22">
        <v>4</v>
      </c>
    </row>
    <row r="2059" spans="1:14" x14ac:dyDescent="0.25">
      <c r="A2059" s="23">
        <v>2058</v>
      </c>
      <c r="B2059" s="24">
        <v>43113</v>
      </c>
      <c r="C2059" s="24">
        <v>43376</v>
      </c>
      <c r="D2059" s="24" t="str">
        <f>IF(Operaciones!$C2059-Operaciones!$B2059&gt;=150,"Demorado","En Tiempo")</f>
        <v>Demorado</v>
      </c>
      <c r="E2059" s="25" t="s">
        <v>22</v>
      </c>
      <c r="F2059" s="25" t="s">
        <v>27</v>
      </c>
      <c r="G2059" s="26">
        <v>115</v>
      </c>
      <c r="H2059" s="25" t="s">
        <v>12</v>
      </c>
      <c r="I2059" s="27">
        <v>46760.04</v>
      </c>
      <c r="J2059" s="27">
        <v>1220861</v>
      </c>
      <c r="K2059" s="27">
        <v>976688.8</v>
      </c>
      <c r="L2059" s="27">
        <v>197412.15999999995</v>
      </c>
      <c r="M2059" s="25" t="s">
        <v>19</v>
      </c>
      <c r="N2059" s="28">
        <v>4.5999999999999996</v>
      </c>
    </row>
    <row r="2060" spans="1:14" x14ac:dyDescent="0.25">
      <c r="A2060" s="17">
        <v>2059</v>
      </c>
      <c r="B2060" s="18">
        <v>43113</v>
      </c>
      <c r="C2060" s="18">
        <v>43462</v>
      </c>
      <c r="D2060" s="18" t="str">
        <f>IF(Operaciones!$C2060-Operaciones!$B2060&gt;=150,"Demorado","En Tiempo")</f>
        <v>Demorado</v>
      </c>
      <c r="E2060" s="19" t="s">
        <v>22</v>
      </c>
      <c r="F2060" s="19" t="s">
        <v>26</v>
      </c>
      <c r="G2060" s="20">
        <v>92</v>
      </c>
      <c r="H2060" s="19" t="s">
        <v>11</v>
      </c>
      <c r="I2060" s="21">
        <v>28649.200000000001</v>
      </c>
      <c r="J2060" s="21">
        <v>774915</v>
      </c>
      <c r="K2060" s="21">
        <v>619932</v>
      </c>
      <c r="L2060" s="21">
        <v>126333.8</v>
      </c>
      <c r="M2060" s="19" t="s">
        <v>19</v>
      </c>
      <c r="N2060" s="22">
        <v>5</v>
      </c>
    </row>
    <row r="2061" spans="1:14" x14ac:dyDescent="0.25">
      <c r="A2061" s="23">
        <v>2060</v>
      </c>
      <c r="B2061" s="24">
        <v>43113</v>
      </c>
      <c r="C2061" s="24">
        <v>43333</v>
      </c>
      <c r="D2061" s="24" t="str">
        <f>IF(Operaciones!$C2061-Operaciones!$B2061&gt;=150,"Demorado","En Tiempo")</f>
        <v>Demorado</v>
      </c>
      <c r="E2061" s="25" t="s">
        <v>21</v>
      </c>
      <c r="F2061" s="25" t="s">
        <v>24</v>
      </c>
      <c r="G2061" s="26">
        <v>200</v>
      </c>
      <c r="H2061" s="25" t="s">
        <v>12</v>
      </c>
      <c r="I2061" s="27">
        <v>56666.32</v>
      </c>
      <c r="J2061" s="27">
        <v>1473893</v>
      </c>
      <c r="K2061" s="27">
        <v>1179114.3999999999</v>
      </c>
      <c r="L2061" s="27">
        <v>238112.28000000009</v>
      </c>
      <c r="M2061" s="25" t="s">
        <v>18</v>
      </c>
      <c r="N2061" s="28">
        <v>4.9000000000000004</v>
      </c>
    </row>
    <row r="2062" spans="1:14" x14ac:dyDescent="0.25">
      <c r="A2062" s="17">
        <v>2061</v>
      </c>
      <c r="B2062" s="18">
        <v>43113</v>
      </c>
      <c r="C2062" s="18">
        <v>43459</v>
      </c>
      <c r="D2062" s="18" t="str">
        <f>IF(Operaciones!$C2062-Operaciones!$B2062&gt;=150,"Demorado","En Tiempo")</f>
        <v>Demorado</v>
      </c>
      <c r="E2062" s="19" t="s">
        <v>21</v>
      </c>
      <c r="F2062" s="19" t="s">
        <v>13</v>
      </c>
      <c r="G2062" s="20">
        <v>255</v>
      </c>
      <c r="H2062" s="19" t="s">
        <v>12</v>
      </c>
      <c r="I2062" s="21">
        <v>63693.04</v>
      </c>
      <c r="J2062" s="21">
        <v>1652336</v>
      </c>
      <c r="K2062" s="21">
        <v>1321868.8</v>
      </c>
      <c r="L2062" s="21">
        <v>266774.15999999997</v>
      </c>
      <c r="M2062" s="19" t="s">
        <v>17</v>
      </c>
      <c r="N2062" s="22">
        <v>4.5999999999999996</v>
      </c>
    </row>
    <row r="2063" spans="1:14" x14ac:dyDescent="0.25">
      <c r="A2063" s="23">
        <v>2062</v>
      </c>
      <c r="B2063" s="24">
        <v>43113</v>
      </c>
      <c r="C2063" s="24">
        <v>43241</v>
      </c>
      <c r="D2063" s="24" t="str">
        <f>IF(Operaciones!$C2063-Operaciones!$B2063&gt;=150,"Demorado","En Tiempo")</f>
        <v>En Tiempo</v>
      </c>
      <c r="E2063" s="25" t="s">
        <v>23</v>
      </c>
      <c r="F2063" s="25" t="s">
        <v>25</v>
      </c>
      <c r="G2063" s="26">
        <v>49</v>
      </c>
      <c r="H2063" s="25" t="s">
        <v>11</v>
      </c>
      <c r="I2063" s="27">
        <v>17887.88</v>
      </c>
      <c r="J2063" s="27">
        <v>503207</v>
      </c>
      <c r="K2063" s="27">
        <v>402565.6</v>
      </c>
      <c r="L2063" s="27">
        <v>82753.520000000019</v>
      </c>
      <c r="M2063" s="25" t="s">
        <v>17</v>
      </c>
      <c r="N2063" s="28">
        <v>4</v>
      </c>
    </row>
    <row r="2064" spans="1:14" x14ac:dyDescent="0.25">
      <c r="A2064" s="17">
        <v>2063</v>
      </c>
      <c r="B2064" s="18">
        <v>43113</v>
      </c>
      <c r="C2064" s="18">
        <v>43346</v>
      </c>
      <c r="D2064" s="18" t="str">
        <f>IF(Operaciones!$C2064-Operaciones!$B2064&gt;=150,"Demorado","En Tiempo")</f>
        <v>Demorado</v>
      </c>
      <c r="E2064" s="19" t="s">
        <v>22</v>
      </c>
      <c r="F2064" s="19" t="s">
        <v>25</v>
      </c>
      <c r="G2064" s="20">
        <v>267</v>
      </c>
      <c r="H2064" s="19" t="s">
        <v>12</v>
      </c>
      <c r="I2064" s="21">
        <v>57177.24</v>
      </c>
      <c r="J2064" s="21">
        <v>1487041</v>
      </c>
      <c r="K2064" s="21">
        <v>1189632.8</v>
      </c>
      <c r="L2064" s="21">
        <v>240230.95999999996</v>
      </c>
      <c r="M2064" s="19" t="s">
        <v>18</v>
      </c>
      <c r="N2064" s="22">
        <v>3.8</v>
      </c>
    </row>
    <row r="2065" spans="1:14" x14ac:dyDescent="0.25">
      <c r="A2065" s="23">
        <v>2064</v>
      </c>
      <c r="B2065" s="24">
        <v>43114</v>
      </c>
      <c r="C2065" s="24">
        <v>43453</v>
      </c>
      <c r="D2065" s="24" t="str">
        <f>IF(Operaciones!$C2065-Operaciones!$B2065&gt;=150,"Demorado","En Tiempo")</f>
        <v>Demorado</v>
      </c>
      <c r="E2065" s="25" t="s">
        <v>21</v>
      </c>
      <c r="F2065" s="25" t="s">
        <v>27</v>
      </c>
      <c r="G2065" s="26">
        <v>138</v>
      </c>
      <c r="H2065" s="25" t="s">
        <v>12</v>
      </c>
      <c r="I2065" s="27">
        <v>52205.24</v>
      </c>
      <c r="J2065" s="27">
        <v>1368341</v>
      </c>
      <c r="K2065" s="27">
        <v>1094672.8</v>
      </c>
      <c r="L2065" s="27">
        <v>221462.95999999996</v>
      </c>
      <c r="M2065" s="25" t="s">
        <v>19</v>
      </c>
      <c r="N2065" s="28">
        <v>4.4000000000000004</v>
      </c>
    </row>
    <row r="2066" spans="1:14" x14ac:dyDescent="0.25">
      <c r="A2066" s="17">
        <v>2065</v>
      </c>
      <c r="B2066" s="18">
        <v>43114</v>
      </c>
      <c r="C2066" s="18">
        <v>43369</v>
      </c>
      <c r="D2066" s="18" t="str">
        <f>IF(Operaciones!$C2066-Operaciones!$B2066&gt;=150,"Demorado","En Tiempo")</f>
        <v>Demorado</v>
      </c>
      <c r="E2066" s="19" t="s">
        <v>20</v>
      </c>
      <c r="F2066" s="19" t="s">
        <v>24</v>
      </c>
      <c r="G2066" s="20">
        <v>143</v>
      </c>
      <c r="H2066" s="19" t="s">
        <v>12</v>
      </c>
      <c r="I2066" s="21">
        <v>33864</v>
      </c>
      <c r="J2066" s="21">
        <v>909685</v>
      </c>
      <c r="K2066" s="21">
        <v>727748</v>
      </c>
      <c r="L2066" s="21">
        <v>148073</v>
      </c>
      <c r="M2066" s="19" t="s">
        <v>15</v>
      </c>
      <c r="N2066" s="22">
        <v>4.5999999999999996</v>
      </c>
    </row>
    <row r="2067" spans="1:14" x14ac:dyDescent="0.25">
      <c r="A2067" s="23">
        <v>2066</v>
      </c>
      <c r="B2067" s="24">
        <v>43114</v>
      </c>
      <c r="C2067" s="24">
        <v>43390</v>
      </c>
      <c r="D2067" s="24" t="str">
        <f>IF(Operaciones!$C2067-Operaciones!$B2067&gt;=150,"Demorado","En Tiempo")</f>
        <v>Demorado</v>
      </c>
      <c r="E2067" s="25" t="s">
        <v>21</v>
      </c>
      <c r="F2067" s="25" t="s">
        <v>13</v>
      </c>
      <c r="G2067" s="26">
        <v>162</v>
      </c>
      <c r="H2067" s="25" t="s">
        <v>12</v>
      </c>
      <c r="I2067" s="27">
        <v>57479.8</v>
      </c>
      <c r="J2067" s="27">
        <v>1498055</v>
      </c>
      <c r="K2067" s="27">
        <v>1198444</v>
      </c>
      <c r="L2067" s="27">
        <v>242131.20000000001</v>
      </c>
      <c r="M2067" s="25" t="s">
        <v>14</v>
      </c>
      <c r="N2067" s="28">
        <v>3.7</v>
      </c>
    </row>
    <row r="2068" spans="1:14" x14ac:dyDescent="0.25">
      <c r="A2068" s="17">
        <v>2067</v>
      </c>
      <c r="B2068" s="18">
        <v>43114</v>
      </c>
      <c r="C2068" s="18">
        <v>43420</v>
      </c>
      <c r="D2068" s="18" t="str">
        <f>IF(Operaciones!$C2068-Operaciones!$B2068&gt;=150,"Demorado","En Tiempo")</f>
        <v>Demorado</v>
      </c>
      <c r="E2068" s="19" t="s">
        <v>22</v>
      </c>
      <c r="F2068" s="19" t="s">
        <v>24</v>
      </c>
      <c r="G2068" s="20">
        <v>122</v>
      </c>
      <c r="H2068" s="19" t="s">
        <v>11</v>
      </c>
      <c r="I2068" s="21">
        <v>21575.08</v>
      </c>
      <c r="J2068" s="21">
        <v>599312</v>
      </c>
      <c r="K2068" s="21">
        <v>479449.59999999998</v>
      </c>
      <c r="L2068" s="21">
        <v>98287.320000000022</v>
      </c>
      <c r="M2068" s="19" t="s">
        <v>16</v>
      </c>
      <c r="N2068" s="22">
        <v>4.5</v>
      </c>
    </row>
    <row r="2069" spans="1:14" x14ac:dyDescent="0.25">
      <c r="A2069" s="23">
        <v>2068</v>
      </c>
      <c r="B2069" s="24">
        <v>43114</v>
      </c>
      <c r="C2069" s="24">
        <v>43426</v>
      </c>
      <c r="D2069" s="24" t="str">
        <f>IF(Operaciones!$C2069-Operaciones!$B2069&gt;=150,"Demorado","En Tiempo")</f>
        <v>Demorado</v>
      </c>
      <c r="E2069" s="25" t="s">
        <v>22</v>
      </c>
      <c r="F2069" s="25" t="s">
        <v>27</v>
      </c>
      <c r="G2069" s="26">
        <v>250</v>
      </c>
      <c r="H2069" s="25" t="s">
        <v>12</v>
      </c>
      <c r="I2069" s="27">
        <v>98581.4</v>
      </c>
      <c r="J2069" s="27">
        <v>2530895</v>
      </c>
      <c r="K2069" s="27">
        <v>2024716</v>
      </c>
      <c r="L2069" s="27">
        <v>407597.6</v>
      </c>
      <c r="M2069" s="25" t="s">
        <v>19</v>
      </c>
      <c r="N2069" s="28">
        <v>4.7</v>
      </c>
    </row>
    <row r="2070" spans="1:14" x14ac:dyDescent="0.25">
      <c r="A2070" s="17">
        <v>2069</v>
      </c>
      <c r="B2070" s="18">
        <v>43115</v>
      </c>
      <c r="C2070" s="18">
        <v>43411</v>
      </c>
      <c r="D2070" s="18" t="str">
        <f>IF(Operaciones!$C2070-Operaciones!$B2070&gt;=150,"Demorado","En Tiempo")</f>
        <v>Demorado</v>
      </c>
      <c r="E2070" s="19" t="s">
        <v>20</v>
      </c>
      <c r="F2070" s="19" t="s">
        <v>25</v>
      </c>
      <c r="G2070" s="20">
        <v>193</v>
      </c>
      <c r="H2070" s="19" t="s">
        <v>12</v>
      </c>
      <c r="I2070" s="21">
        <v>66661.279999999999</v>
      </c>
      <c r="J2070" s="21">
        <v>1721617</v>
      </c>
      <c r="K2070" s="21">
        <v>1377293.6</v>
      </c>
      <c r="L2070" s="21">
        <v>277662.11999999988</v>
      </c>
      <c r="M2070" s="19" t="s">
        <v>16</v>
      </c>
      <c r="N2070" s="22">
        <v>3.6</v>
      </c>
    </row>
    <row r="2071" spans="1:14" x14ac:dyDescent="0.25">
      <c r="A2071" s="23">
        <v>2070</v>
      </c>
      <c r="B2071" s="24">
        <v>43115</v>
      </c>
      <c r="C2071" s="24">
        <v>43251</v>
      </c>
      <c r="D2071" s="24" t="str">
        <f>IF(Operaciones!$C2071-Operaciones!$B2071&gt;=150,"Demorado","En Tiempo")</f>
        <v>En Tiempo</v>
      </c>
      <c r="E2071" s="25" t="s">
        <v>23</v>
      </c>
      <c r="F2071" s="25" t="s">
        <v>24</v>
      </c>
      <c r="G2071" s="26">
        <v>239</v>
      </c>
      <c r="H2071" s="25" t="s">
        <v>12</v>
      </c>
      <c r="I2071" s="27">
        <v>94860.6</v>
      </c>
      <c r="J2071" s="27">
        <v>2435525</v>
      </c>
      <c r="K2071" s="27">
        <v>1948420</v>
      </c>
      <c r="L2071" s="27">
        <v>392244.4</v>
      </c>
      <c r="M2071" s="25" t="s">
        <v>16</v>
      </c>
      <c r="N2071" s="28">
        <v>4.5999999999999996</v>
      </c>
    </row>
    <row r="2072" spans="1:14" x14ac:dyDescent="0.25">
      <c r="A2072" s="17">
        <v>2071</v>
      </c>
      <c r="B2072" s="18">
        <v>43115</v>
      </c>
      <c r="C2072" s="18">
        <v>43215</v>
      </c>
      <c r="D2072" s="18" t="str">
        <f>IF(Operaciones!$C2072-Operaciones!$B2072&gt;=150,"Demorado","En Tiempo")</f>
        <v>En Tiempo</v>
      </c>
      <c r="E2072" s="19" t="s">
        <v>23</v>
      </c>
      <c r="F2072" s="19" t="s">
        <v>13</v>
      </c>
      <c r="G2072" s="20">
        <v>268</v>
      </c>
      <c r="H2072" s="19" t="s">
        <v>12</v>
      </c>
      <c r="I2072" s="21">
        <v>98407.48</v>
      </c>
      <c r="J2072" s="21">
        <v>2524197</v>
      </c>
      <c r="K2072" s="21">
        <v>2019357.6</v>
      </c>
      <c r="L2072" s="21">
        <v>406431.91999999993</v>
      </c>
      <c r="M2072" s="19" t="s">
        <v>14</v>
      </c>
      <c r="N2072" s="22">
        <v>3.6</v>
      </c>
    </row>
    <row r="2073" spans="1:14" x14ac:dyDescent="0.25">
      <c r="A2073" s="23">
        <v>2072</v>
      </c>
      <c r="B2073" s="24">
        <v>43115</v>
      </c>
      <c r="C2073" s="24">
        <v>43284</v>
      </c>
      <c r="D2073" s="24" t="str">
        <f>IF(Operaciones!$C2073-Operaciones!$B2073&gt;=150,"Demorado","En Tiempo")</f>
        <v>Demorado</v>
      </c>
      <c r="E2073" s="25" t="s">
        <v>23</v>
      </c>
      <c r="F2073" s="25" t="s">
        <v>13</v>
      </c>
      <c r="G2073" s="26">
        <v>90</v>
      </c>
      <c r="H2073" s="25" t="s">
        <v>12</v>
      </c>
      <c r="I2073" s="27">
        <v>31396.799999999999</v>
      </c>
      <c r="J2073" s="27">
        <v>844655</v>
      </c>
      <c r="K2073" s="27">
        <v>675724</v>
      </c>
      <c r="L2073" s="27">
        <v>137534.20000000001</v>
      </c>
      <c r="M2073" s="25" t="s">
        <v>17</v>
      </c>
      <c r="N2073" s="28">
        <v>4.5999999999999996</v>
      </c>
    </row>
    <row r="2074" spans="1:14" x14ac:dyDescent="0.25">
      <c r="A2074" s="17">
        <v>2073</v>
      </c>
      <c r="B2074" s="18">
        <v>43115</v>
      </c>
      <c r="C2074" s="18">
        <v>43450</v>
      </c>
      <c r="D2074" s="18" t="str">
        <f>IF(Operaciones!$C2074-Operaciones!$B2074&gt;=150,"Demorado","En Tiempo")</f>
        <v>Demorado</v>
      </c>
      <c r="E2074" s="19" t="s">
        <v>21</v>
      </c>
      <c r="F2074" s="19" t="s">
        <v>28</v>
      </c>
      <c r="G2074" s="20">
        <v>233</v>
      </c>
      <c r="H2074" s="19" t="s">
        <v>12</v>
      </c>
      <c r="I2074" s="21">
        <v>80464.320000000007</v>
      </c>
      <c r="J2074" s="21">
        <v>2067268</v>
      </c>
      <c r="K2074" s="21">
        <v>1653814.4</v>
      </c>
      <c r="L2074" s="21">
        <v>332989.28000000009</v>
      </c>
      <c r="M2074" s="19" t="s">
        <v>18</v>
      </c>
      <c r="N2074" s="22">
        <v>3.6</v>
      </c>
    </row>
    <row r="2075" spans="1:14" x14ac:dyDescent="0.25">
      <c r="A2075" s="23">
        <v>2074</v>
      </c>
      <c r="B2075" s="24">
        <v>43116</v>
      </c>
      <c r="C2075" s="24">
        <v>43453</v>
      </c>
      <c r="D2075" s="24" t="str">
        <f>IF(Operaciones!$C2075-Operaciones!$B2075&gt;=150,"Demorado","En Tiempo")</f>
        <v>Demorado</v>
      </c>
      <c r="E2075" s="25" t="s">
        <v>20</v>
      </c>
      <c r="F2075" s="25" t="s">
        <v>28</v>
      </c>
      <c r="G2075" s="26">
        <v>75</v>
      </c>
      <c r="H2075" s="25" t="s">
        <v>11</v>
      </c>
      <c r="I2075" s="27">
        <v>13389.2</v>
      </c>
      <c r="J2075" s="27">
        <v>399765</v>
      </c>
      <c r="K2075" s="27">
        <v>319812</v>
      </c>
      <c r="L2075" s="27">
        <v>66563.8</v>
      </c>
      <c r="M2075" s="25" t="s">
        <v>15</v>
      </c>
      <c r="N2075" s="28">
        <v>5</v>
      </c>
    </row>
    <row r="2076" spans="1:14" x14ac:dyDescent="0.25">
      <c r="A2076" s="17">
        <v>2075</v>
      </c>
      <c r="B2076" s="18">
        <v>43116</v>
      </c>
      <c r="C2076" s="18">
        <v>43282</v>
      </c>
      <c r="D2076" s="18" t="str">
        <f>IF(Operaciones!$C2076-Operaciones!$B2076&gt;=150,"Demorado","En Tiempo")</f>
        <v>Demorado</v>
      </c>
      <c r="E2076" s="19" t="s">
        <v>22</v>
      </c>
      <c r="F2076" s="19" t="s">
        <v>13</v>
      </c>
      <c r="G2076" s="20">
        <v>202</v>
      </c>
      <c r="H2076" s="19" t="s">
        <v>12</v>
      </c>
      <c r="I2076" s="21">
        <v>53380.6</v>
      </c>
      <c r="J2076" s="21">
        <v>1391850</v>
      </c>
      <c r="K2076" s="21">
        <v>1113480</v>
      </c>
      <c r="L2076" s="21">
        <v>224989.4</v>
      </c>
      <c r="M2076" s="19" t="s">
        <v>16</v>
      </c>
      <c r="N2076" s="22">
        <v>4.9000000000000004</v>
      </c>
    </row>
    <row r="2077" spans="1:14" x14ac:dyDescent="0.25">
      <c r="A2077" s="23">
        <v>2076</v>
      </c>
      <c r="B2077" s="24">
        <v>43117</v>
      </c>
      <c r="C2077" s="24">
        <v>43393</v>
      </c>
      <c r="D2077" s="24" t="str">
        <f>IF(Operaciones!$C2077-Operaciones!$B2077&gt;=150,"Demorado","En Tiempo")</f>
        <v>Demorado</v>
      </c>
      <c r="E2077" s="25" t="s">
        <v>22</v>
      </c>
      <c r="F2077" s="25" t="s">
        <v>13</v>
      </c>
      <c r="G2077" s="26">
        <v>260</v>
      </c>
      <c r="H2077" s="25" t="s">
        <v>12</v>
      </c>
      <c r="I2077" s="27">
        <v>42319</v>
      </c>
      <c r="J2077" s="27">
        <v>1111160</v>
      </c>
      <c r="K2077" s="27">
        <v>888928</v>
      </c>
      <c r="L2077" s="27">
        <v>179913</v>
      </c>
      <c r="M2077" s="25" t="s">
        <v>14</v>
      </c>
      <c r="N2077" s="28">
        <v>4.8</v>
      </c>
    </row>
    <row r="2078" spans="1:14" x14ac:dyDescent="0.25">
      <c r="A2078" s="17">
        <v>2077</v>
      </c>
      <c r="B2078" s="18">
        <v>43117</v>
      </c>
      <c r="C2078" s="18">
        <v>43242</v>
      </c>
      <c r="D2078" s="18" t="str">
        <f>IF(Operaciones!$C2078-Operaciones!$B2078&gt;=150,"Demorado","En Tiempo")</f>
        <v>En Tiempo</v>
      </c>
      <c r="E2078" s="19" t="s">
        <v>23</v>
      </c>
      <c r="F2078" s="19" t="s">
        <v>24</v>
      </c>
      <c r="G2078" s="20">
        <v>240</v>
      </c>
      <c r="H2078" s="19" t="s">
        <v>12</v>
      </c>
      <c r="I2078" s="21">
        <v>94741.32</v>
      </c>
      <c r="J2078" s="21">
        <v>2434493</v>
      </c>
      <c r="K2078" s="21">
        <v>1947594.4</v>
      </c>
      <c r="L2078" s="21">
        <v>392157.28000000009</v>
      </c>
      <c r="M2078" s="19" t="s">
        <v>17</v>
      </c>
      <c r="N2078" s="22">
        <v>4</v>
      </c>
    </row>
    <row r="2079" spans="1:14" x14ac:dyDescent="0.25">
      <c r="A2079" s="23">
        <v>2078</v>
      </c>
      <c r="B2079" s="24">
        <v>43117</v>
      </c>
      <c r="C2079" s="24">
        <v>43230</v>
      </c>
      <c r="D2079" s="24" t="str">
        <f>IF(Operaciones!$C2079-Operaciones!$B2079&gt;=150,"Demorado","En Tiempo")</f>
        <v>En Tiempo</v>
      </c>
      <c r="E2079" s="25" t="s">
        <v>21</v>
      </c>
      <c r="F2079" s="25" t="s">
        <v>25</v>
      </c>
      <c r="G2079" s="26">
        <v>118</v>
      </c>
      <c r="H2079" s="25" t="s">
        <v>11</v>
      </c>
      <c r="I2079" s="27">
        <v>23369.68</v>
      </c>
      <c r="J2079" s="27">
        <v>645827</v>
      </c>
      <c r="K2079" s="27">
        <v>516661.6</v>
      </c>
      <c r="L2079" s="27">
        <v>105795.72000000003</v>
      </c>
      <c r="M2079" s="25" t="s">
        <v>14</v>
      </c>
      <c r="N2079" s="28">
        <v>3.6</v>
      </c>
    </row>
    <row r="2080" spans="1:14" x14ac:dyDescent="0.25">
      <c r="A2080" s="17">
        <v>2079</v>
      </c>
      <c r="B2080" s="18">
        <v>43117</v>
      </c>
      <c r="C2080" s="18">
        <v>43307</v>
      </c>
      <c r="D2080" s="18" t="str">
        <f>IF(Operaciones!$C2080-Operaciones!$B2080&gt;=150,"Demorado","En Tiempo")</f>
        <v>Demorado</v>
      </c>
      <c r="E2080" s="19" t="s">
        <v>21</v>
      </c>
      <c r="F2080" s="19" t="s">
        <v>27</v>
      </c>
      <c r="G2080" s="20">
        <v>216</v>
      </c>
      <c r="H2080" s="19" t="s">
        <v>12</v>
      </c>
      <c r="I2080" s="21">
        <v>55419.76</v>
      </c>
      <c r="J2080" s="21">
        <v>1448454</v>
      </c>
      <c r="K2080" s="21">
        <v>1158763.2</v>
      </c>
      <c r="L2080" s="21">
        <v>234271.04000000004</v>
      </c>
      <c r="M2080" s="19" t="s">
        <v>15</v>
      </c>
      <c r="N2080" s="22">
        <v>4.2</v>
      </c>
    </row>
    <row r="2081" spans="1:14" x14ac:dyDescent="0.25">
      <c r="A2081" s="23">
        <v>2080</v>
      </c>
      <c r="B2081" s="24">
        <v>43118</v>
      </c>
      <c r="C2081" s="24">
        <v>43211</v>
      </c>
      <c r="D2081" s="24" t="str">
        <f>IF(Operaciones!$C2081-Operaciones!$B2081&gt;=150,"Demorado","En Tiempo")</f>
        <v>En Tiempo</v>
      </c>
      <c r="E2081" s="25" t="s">
        <v>22</v>
      </c>
      <c r="F2081" s="25" t="s">
        <v>25</v>
      </c>
      <c r="G2081" s="26">
        <v>229</v>
      </c>
      <c r="H2081" s="25" t="s">
        <v>12</v>
      </c>
      <c r="I2081" s="27">
        <v>80817.240000000005</v>
      </c>
      <c r="J2081" s="27">
        <v>2086091</v>
      </c>
      <c r="K2081" s="27">
        <v>1668872.8</v>
      </c>
      <c r="L2081" s="27">
        <v>336400.95999999996</v>
      </c>
      <c r="M2081" s="25" t="s">
        <v>18</v>
      </c>
      <c r="N2081" s="28">
        <v>4.5999999999999996</v>
      </c>
    </row>
    <row r="2082" spans="1:14" x14ac:dyDescent="0.25">
      <c r="A2082" s="17">
        <v>2081</v>
      </c>
      <c r="B2082" s="18">
        <v>43118</v>
      </c>
      <c r="C2082" s="18">
        <v>43235</v>
      </c>
      <c r="D2082" s="18" t="str">
        <f>IF(Operaciones!$C2082-Operaciones!$B2082&gt;=150,"Demorado","En Tiempo")</f>
        <v>En Tiempo</v>
      </c>
      <c r="E2082" s="19" t="s">
        <v>21</v>
      </c>
      <c r="F2082" s="19" t="s">
        <v>25</v>
      </c>
      <c r="G2082" s="20">
        <v>62</v>
      </c>
      <c r="H2082" s="19" t="s">
        <v>11</v>
      </c>
      <c r="I2082" s="21">
        <v>19396.400000000001</v>
      </c>
      <c r="J2082" s="21">
        <v>537095</v>
      </c>
      <c r="K2082" s="21">
        <v>429676</v>
      </c>
      <c r="L2082" s="21">
        <v>88022.6</v>
      </c>
      <c r="M2082" s="19" t="s">
        <v>19</v>
      </c>
      <c r="N2082" s="22">
        <v>3.9</v>
      </c>
    </row>
    <row r="2083" spans="1:14" x14ac:dyDescent="0.25">
      <c r="A2083" s="23">
        <v>2082</v>
      </c>
      <c r="B2083" s="24">
        <v>43119</v>
      </c>
      <c r="C2083" s="24">
        <v>43267</v>
      </c>
      <c r="D2083" s="24" t="str">
        <f>IF(Operaciones!$C2083-Operaciones!$B2083&gt;=150,"Demorado","En Tiempo")</f>
        <v>En Tiempo</v>
      </c>
      <c r="E2083" s="25" t="s">
        <v>21</v>
      </c>
      <c r="F2083" s="25" t="s">
        <v>29</v>
      </c>
      <c r="G2083" s="26">
        <v>110</v>
      </c>
      <c r="H2083" s="25" t="s">
        <v>12</v>
      </c>
      <c r="I2083" s="27">
        <v>36424.480000000003</v>
      </c>
      <c r="J2083" s="27">
        <v>975047</v>
      </c>
      <c r="K2083" s="27">
        <v>780037.6</v>
      </c>
      <c r="L2083" s="27">
        <v>158584.92000000001</v>
      </c>
      <c r="M2083" s="25" t="s">
        <v>18</v>
      </c>
      <c r="N2083" s="28">
        <v>4.2</v>
      </c>
    </row>
    <row r="2084" spans="1:14" x14ac:dyDescent="0.25">
      <c r="A2084" s="17">
        <v>2083</v>
      </c>
      <c r="B2084" s="18">
        <v>43119</v>
      </c>
      <c r="C2084" s="18">
        <v>43309</v>
      </c>
      <c r="D2084" s="18" t="str">
        <f>IF(Operaciones!$C2084-Operaciones!$B2084&gt;=150,"Demorado","En Tiempo")</f>
        <v>Demorado</v>
      </c>
      <c r="E2084" s="19" t="s">
        <v>20</v>
      </c>
      <c r="F2084" s="19" t="s">
        <v>13</v>
      </c>
      <c r="G2084" s="20">
        <v>263</v>
      </c>
      <c r="H2084" s="19" t="s">
        <v>12</v>
      </c>
      <c r="I2084" s="21">
        <v>89052.12</v>
      </c>
      <c r="J2084" s="21">
        <v>2281688</v>
      </c>
      <c r="K2084" s="21">
        <v>1825350.4</v>
      </c>
      <c r="L2084" s="21">
        <v>367285.4800000001</v>
      </c>
      <c r="M2084" s="19" t="s">
        <v>18</v>
      </c>
      <c r="N2084" s="22">
        <v>4.2</v>
      </c>
    </row>
    <row r="2085" spans="1:14" x14ac:dyDescent="0.25">
      <c r="A2085" s="23">
        <v>2084</v>
      </c>
      <c r="B2085" s="24">
        <v>43119</v>
      </c>
      <c r="C2085" s="24">
        <v>43301</v>
      </c>
      <c r="D2085" s="24" t="str">
        <f>IF(Operaciones!$C2085-Operaciones!$B2085&gt;=150,"Demorado","En Tiempo")</f>
        <v>Demorado</v>
      </c>
      <c r="E2085" s="25" t="s">
        <v>22</v>
      </c>
      <c r="F2085" s="25" t="s">
        <v>24</v>
      </c>
      <c r="G2085" s="26">
        <v>181</v>
      </c>
      <c r="H2085" s="25" t="s">
        <v>12</v>
      </c>
      <c r="I2085" s="27">
        <v>56138.8</v>
      </c>
      <c r="J2085" s="27">
        <v>1458705</v>
      </c>
      <c r="K2085" s="27">
        <v>1166964</v>
      </c>
      <c r="L2085" s="27">
        <v>235602.2</v>
      </c>
      <c r="M2085" s="25" t="s">
        <v>18</v>
      </c>
      <c r="N2085" s="28">
        <v>3.9</v>
      </c>
    </row>
    <row r="2086" spans="1:14" x14ac:dyDescent="0.25">
      <c r="A2086" s="17">
        <v>2085</v>
      </c>
      <c r="B2086" s="18">
        <v>43119</v>
      </c>
      <c r="C2086" s="18">
        <v>43279</v>
      </c>
      <c r="D2086" s="18" t="str">
        <f>IF(Operaciones!$C2086-Operaciones!$B2086&gt;=150,"Demorado","En Tiempo")</f>
        <v>Demorado</v>
      </c>
      <c r="E2086" s="19" t="s">
        <v>23</v>
      </c>
      <c r="F2086" s="19" t="s">
        <v>27</v>
      </c>
      <c r="G2086" s="20">
        <v>291</v>
      </c>
      <c r="H2086" s="19" t="s">
        <v>12</v>
      </c>
      <c r="I2086" s="21">
        <v>94636.28</v>
      </c>
      <c r="J2086" s="21">
        <v>2424317</v>
      </c>
      <c r="K2086" s="21">
        <v>1939453.6</v>
      </c>
      <c r="L2086" s="21">
        <v>390227.11999999988</v>
      </c>
      <c r="M2086" s="19" t="s">
        <v>18</v>
      </c>
      <c r="N2086" s="22">
        <v>4.3</v>
      </c>
    </row>
    <row r="2087" spans="1:14" x14ac:dyDescent="0.25">
      <c r="A2087" s="23">
        <v>2086</v>
      </c>
      <c r="B2087" s="24">
        <v>43120</v>
      </c>
      <c r="C2087" s="24">
        <v>43277</v>
      </c>
      <c r="D2087" s="24" t="str">
        <f>IF(Operaciones!$C2087-Operaciones!$B2087&gt;=150,"Demorado","En Tiempo")</f>
        <v>Demorado</v>
      </c>
      <c r="E2087" s="25" t="s">
        <v>22</v>
      </c>
      <c r="F2087" s="25" t="s">
        <v>29</v>
      </c>
      <c r="G2087" s="26">
        <v>250</v>
      </c>
      <c r="H2087" s="25" t="s">
        <v>12</v>
      </c>
      <c r="I2087" s="27">
        <v>56123.199999999997</v>
      </c>
      <c r="J2087" s="27">
        <v>1464965</v>
      </c>
      <c r="K2087" s="27">
        <v>1171972</v>
      </c>
      <c r="L2087" s="27">
        <v>236869.8</v>
      </c>
      <c r="M2087" s="25" t="s">
        <v>15</v>
      </c>
      <c r="N2087" s="28">
        <v>3.9</v>
      </c>
    </row>
    <row r="2088" spans="1:14" x14ac:dyDescent="0.25">
      <c r="A2088" s="17">
        <v>2087</v>
      </c>
      <c r="B2088" s="18">
        <v>43120</v>
      </c>
      <c r="C2088" s="18">
        <v>43388</v>
      </c>
      <c r="D2088" s="18" t="str">
        <f>IF(Operaciones!$C2088-Operaciones!$B2088&gt;=150,"Demorado","En Tiempo")</f>
        <v>Demorado</v>
      </c>
      <c r="E2088" s="19" t="s">
        <v>20</v>
      </c>
      <c r="F2088" s="19" t="s">
        <v>27</v>
      </c>
      <c r="G2088" s="20">
        <v>261</v>
      </c>
      <c r="H2088" s="19" t="s">
        <v>12</v>
      </c>
      <c r="I2088" s="21">
        <v>83749.399999999994</v>
      </c>
      <c r="J2088" s="21">
        <v>2156220</v>
      </c>
      <c r="K2088" s="21">
        <v>1724976</v>
      </c>
      <c r="L2088" s="21">
        <v>347494.6</v>
      </c>
      <c r="M2088" s="19" t="s">
        <v>15</v>
      </c>
      <c r="N2088" s="22">
        <v>4.0999999999999996</v>
      </c>
    </row>
    <row r="2089" spans="1:14" x14ac:dyDescent="0.25">
      <c r="A2089" s="23">
        <v>2088</v>
      </c>
      <c r="B2089" s="24">
        <v>43121</v>
      </c>
      <c r="C2089" s="24">
        <v>43403</v>
      </c>
      <c r="D2089" s="24" t="str">
        <f>IF(Operaciones!$C2089-Operaciones!$B2089&gt;=150,"Demorado","En Tiempo")</f>
        <v>Demorado</v>
      </c>
      <c r="E2089" s="25" t="s">
        <v>22</v>
      </c>
      <c r="F2089" s="25" t="s">
        <v>26</v>
      </c>
      <c r="G2089" s="26">
        <v>98</v>
      </c>
      <c r="H2089" s="25" t="s">
        <v>11</v>
      </c>
      <c r="I2089" s="27">
        <v>26369.040000000001</v>
      </c>
      <c r="J2089" s="27">
        <v>710761</v>
      </c>
      <c r="K2089" s="27">
        <v>568608.80000000005</v>
      </c>
      <c r="L2089" s="27">
        <v>115783.15999999995</v>
      </c>
      <c r="M2089" s="25" t="s">
        <v>19</v>
      </c>
      <c r="N2089" s="28">
        <v>4.7</v>
      </c>
    </row>
    <row r="2090" spans="1:14" x14ac:dyDescent="0.25">
      <c r="A2090" s="17">
        <v>2089</v>
      </c>
      <c r="B2090" s="18">
        <v>43121</v>
      </c>
      <c r="C2090" s="18">
        <v>43449</v>
      </c>
      <c r="D2090" s="18" t="str">
        <f>IF(Operaciones!$C2090-Operaciones!$B2090&gt;=150,"Demorado","En Tiempo")</f>
        <v>Demorado</v>
      </c>
      <c r="E2090" s="19" t="s">
        <v>23</v>
      </c>
      <c r="F2090" s="19" t="s">
        <v>25</v>
      </c>
      <c r="G2090" s="20">
        <v>35</v>
      </c>
      <c r="H2090" s="19" t="s">
        <v>11</v>
      </c>
      <c r="I2090" s="21">
        <v>9086.44</v>
      </c>
      <c r="J2090" s="21">
        <v>291546</v>
      </c>
      <c r="K2090" s="21">
        <v>233236.8</v>
      </c>
      <c r="L2090" s="21">
        <v>49222.760000000009</v>
      </c>
      <c r="M2090" s="19" t="s">
        <v>15</v>
      </c>
      <c r="N2090" s="22">
        <v>4.3</v>
      </c>
    </row>
    <row r="2091" spans="1:14" x14ac:dyDescent="0.25">
      <c r="A2091" s="23">
        <v>2090</v>
      </c>
      <c r="B2091" s="24">
        <v>43121</v>
      </c>
      <c r="C2091" s="24">
        <v>43259</v>
      </c>
      <c r="D2091" s="24" t="str">
        <f>IF(Operaciones!$C2091-Operaciones!$B2091&gt;=150,"Demorado","En Tiempo")</f>
        <v>En Tiempo</v>
      </c>
      <c r="E2091" s="25" t="s">
        <v>22</v>
      </c>
      <c r="F2091" s="25" t="s">
        <v>27</v>
      </c>
      <c r="G2091" s="26">
        <v>175</v>
      </c>
      <c r="H2091" s="25" t="s">
        <v>12</v>
      </c>
      <c r="I2091" s="27">
        <v>43416.84</v>
      </c>
      <c r="J2091" s="27">
        <v>1141331</v>
      </c>
      <c r="K2091" s="27">
        <v>913064.8</v>
      </c>
      <c r="L2091" s="27">
        <v>184849.35999999996</v>
      </c>
      <c r="M2091" s="25" t="s">
        <v>17</v>
      </c>
      <c r="N2091" s="28">
        <v>3.8</v>
      </c>
    </row>
    <row r="2092" spans="1:14" x14ac:dyDescent="0.25">
      <c r="A2092" s="17">
        <v>2091</v>
      </c>
      <c r="B2092" s="18">
        <v>43123</v>
      </c>
      <c r="C2092" s="18">
        <v>43343</v>
      </c>
      <c r="D2092" s="18" t="str">
        <f>IF(Operaciones!$C2092-Operaciones!$B2092&gt;=150,"Demorado","En Tiempo")</f>
        <v>Demorado</v>
      </c>
      <c r="E2092" s="19" t="s">
        <v>22</v>
      </c>
      <c r="F2092" s="19" t="s">
        <v>24</v>
      </c>
      <c r="G2092" s="20">
        <v>164</v>
      </c>
      <c r="H2092" s="19" t="s">
        <v>12</v>
      </c>
      <c r="I2092" s="21">
        <v>51110.12</v>
      </c>
      <c r="J2092" s="21">
        <v>1334888</v>
      </c>
      <c r="K2092" s="21">
        <v>1067910.3999999999</v>
      </c>
      <c r="L2092" s="21">
        <v>215867.4800000001</v>
      </c>
      <c r="M2092" s="19" t="s">
        <v>14</v>
      </c>
      <c r="N2092" s="22">
        <v>4.0999999999999996</v>
      </c>
    </row>
    <row r="2093" spans="1:14" x14ac:dyDescent="0.25">
      <c r="A2093" s="23">
        <v>2092</v>
      </c>
      <c r="B2093" s="24">
        <v>43123</v>
      </c>
      <c r="C2093" s="24">
        <v>43344</v>
      </c>
      <c r="D2093" s="24" t="str">
        <f>IF(Operaciones!$C2093-Operaciones!$B2093&gt;=150,"Demorado","En Tiempo")</f>
        <v>Demorado</v>
      </c>
      <c r="E2093" s="25" t="s">
        <v>20</v>
      </c>
      <c r="F2093" s="25" t="s">
        <v>28</v>
      </c>
      <c r="G2093" s="26">
        <v>78</v>
      </c>
      <c r="H2093" s="25" t="s">
        <v>11</v>
      </c>
      <c r="I2093" s="27">
        <v>17811.400000000001</v>
      </c>
      <c r="J2093" s="27">
        <v>509170</v>
      </c>
      <c r="K2093" s="27">
        <v>407336</v>
      </c>
      <c r="L2093" s="27">
        <v>84022.6</v>
      </c>
      <c r="M2093" s="25" t="s">
        <v>15</v>
      </c>
      <c r="N2093" s="28">
        <v>4.5</v>
      </c>
    </row>
    <row r="2094" spans="1:14" x14ac:dyDescent="0.25">
      <c r="A2094" s="17">
        <v>2093</v>
      </c>
      <c r="B2094" s="18">
        <v>43123</v>
      </c>
      <c r="C2094" s="18">
        <v>43266</v>
      </c>
      <c r="D2094" s="18" t="str">
        <f>IF(Operaciones!$C2094-Operaciones!$B2094&gt;=150,"Demorado","En Tiempo")</f>
        <v>En Tiempo</v>
      </c>
      <c r="E2094" s="19" t="s">
        <v>21</v>
      </c>
      <c r="F2094" s="19" t="s">
        <v>27</v>
      </c>
      <c r="G2094" s="20">
        <v>287</v>
      </c>
      <c r="H2094" s="19" t="s">
        <v>12</v>
      </c>
      <c r="I2094" s="21">
        <v>46491.64</v>
      </c>
      <c r="J2094" s="21">
        <v>1219326</v>
      </c>
      <c r="K2094" s="21">
        <v>975460.8</v>
      </c>
      <c r="L2094" s="21">
        <v>197373.55999999994</v>
      </c>
      <c r="M2094" s="19" t="s">
        <v>18</v>
      </c>
      <c r="N2094" s="22">
        <v>4.8</v>
      </c>
    </row>
    <row r="2095" spans="1:14" x14ac:dyDescent="0.25">
      <c r="A2095" s="23">
        <v>2094</v>
      </c>
      <c r="B2095" s="24">
        <v>43123</v>
      </c>
      <c r="C2095" s="24">
        <v>43376</v>
      </c>
      <c r="D2095" s="24" t="str">
        <f>IF(Operaciones!$C2095-Operaciones!$B2095&gt;=150,"Demorado","En Tiempo")</f>
        <v>Demorado</v>
      </c>
      <c r="E2095" s="25" t="s">
        <v>20</v>
      </c>
      <c r="F2095" s="25" t="s">
        <v>26</v>
      </c>
      <c r="G2095" s="26">
        <v>149</v>
      </c>
      <c r="H2095" s="25" t="s">
        <v>12</v>
      </c>
      <c r="I2095" s="27">
        <v>56389.72</v>
      </c>
      <c r="J2095" s="27">
        <v>1463603</v>
      </c>
      <c r="K2095" s="27">
        <v>1170882.3999999999</v>
      </c>
      <c r="L2095" s="27">
        <v>236330.88000000009</v>
      </c>
      <c r="M2095" s="25" t="s">
        <v>15</v>
      </c>
      <c r="N2095" s="28">
        <v>4.4000000000000004</v>
      </c>
    </row>
    <row r="2096" spans="1:14" x14ac:dyDescent="0.25">
      <c r="A2096" s="17">
        <v>2095</v>
      </c>
      <c r="B2096" s="18">
        <v>43123</v>
      </c>
      <c r="C2096" s="18">
        <v>43344</v>
      </c>
      <c r="D2096" s="18" t="str">
        <f>IF(Operaciones!$C2096-Operaciones!$B2096&gt;=150,"Demorado","En Tiempo")</f>
        <v>Demorado</v>
      </c>
      <c r="E2096" s="19" t="s">
        <v>23</v>
      </c>
      <c r="F2096" s="19" t="s">
        <v>13</v>
      </c>
      <c r="G2096" s="20">
        <v>37</v>
      </c>
      <c r="H2096" s="19" t="s">
        <v>11</v>
      </c>
      <c r="I2096" s="21">
        <v>10058.200000000001</v>
      </c>
      <c r="J2096" s="21">
        <v>309365</v>
      </c>
      <c r="K2096" s="21">
        <v>247492</v>
      </c>
      <c r="L2096" s="21">
        <v>51814.8</v>
      </c>
      <c r="M2096" s="19" t="s">
        <v>18</v>
      </c>
      <c r="N2096" s="22">
        <v>3.8</v>
      </c>
    </row>
    <row r="2097" spans="1:14" x14ac:dyDescent="0.25">
      <c r="A2097" s="23">
        <v>2096</v>
      </c>
      <c r="B2097" s="24">
        <v>43123</v>
      </c>
      <c r="C2097" s="24">
        <v>43415</v>
      </c>
      <c r="D2097" s="24" t="str">
        <f>IF(Operaciones!$C2097-Operaciones!$B2097&gt;=150,"Demorado","En Tiempo")</f>
        <v>Demorado</v>
      </c>
      <c r="E2097" s="25" t="s">
        <v>22</v>
      </c>
      <c r="F2097" s="25" t="s">
        <v>29</v>
      </c>
      <c r="G2097" s="26">
        <v>133</v>
      </c>
      <c r="H2097" s="25" t="s">
        <v>12</v>
      </c>
      <c r="I2097" s="27">
        <v>32489.64</v>
      </c>
      <c r="J2097" s="27">
        <v>867801</v>
      </c>
      <c r="K2097" s="27">
        <v>694240.8</v>
      </c>
      <c r="L2097" s="27">
        <v>141070.55999999994</v>
      </c>
      <c r="M2097" s="25" t="s">
        <v>17</v>
      </c>
      <c r="N2097" s="28">
        <v>4.4000000000000004</v>
      </c>
    </row>
    <row r="2098" spans="1:14" x14ac:dyDescent="0.25">
      <c r="A2098" s="17">
        <v>2097</v>
      </c>
      <c r="B2098" s="18">
        <v>43123</v>
      </c>
      <c r="C2098" s="18">
        <v>43475</v>
      </c>
      <c r="D2098" s="18" t="str">
        <f>IF(Operaciones!$C2098-Operaciones!$B2098&gt;=150,"Demorado","En Tiempo")</f>
        <v>Demorado</v>
      </c>
      <c r="E2098" s="19" t="s">
        <v>20</v>
      </c>
      <c r="F2098" s="19" t="s">
        <v>28</v>
      </c>
      <c r="G2098" s="20">
        <v>184</v>
      </c>
      <c r="H2098" s="19" t="s">
        <v>12</v>
      </c>
      <c r="I2098" s="21">
        <v>57812.4</v>
      </c>
      <c r="J2098" s="21">
        <v>1505945</v>
      </c>
      <c r="K2098" s="21">
        <v>1204756</v>
      </c>
      <c r="L2098" s="21">
        <v>243376.6</v>
      </c>
      <c r="M2098" s="19" t="s">
        <v>14</v>
      </c>
      <c r="N2098" s="22">
        <v>4.5999999999999996</v>
      </c>
    </row>
    <row r="2099" spans="1:14" x14ac:dyDescent="0.25">
      <c r="A2099" s="23">
        <v>2098</v>
      </c>
      <c r="B2099" s="24">
        <v>43124</v>
      </c>
      <c r="C2099" s="24">
        <v>43366</v>
      </c>
      <c r="D2099" s="24" t="str">
        <f>IF(Operaciones!$C2099-Operaciones!$B2099&gt;=150,"Demorado","En Tiempo")</f>
        <v>Demorado</v>
      </c>
      <c r="E2099" s="25" t="s">
        <v>20</v>
      </c>
      <c r="F2099" s="25" t="s">
        <v>25</v>
      </c>
      <c r="G2099" s="26">
        <v>116</v>
      </c>
      <c r="H2099" s="25" t="s">
        <v>12</v>
      </c>
      <c r="I2099" s="27">
        <v>44498.96</v>
      </c>
      <c r="J2099" s="27">
        <v>1169684</v>
      </c>
      <c r="K2099" s="27">
        <v>935747.2</v>
      </c>
      <c r="L2099" s="27">
        <v>189437.84000000005</v>
      </c>
      <c r="M2099" s="25" t="s">
        <v>19</v>
      </c>
      <c r="N2099" s="28">
        <v>3.7</v>
      </c>
    </row>
    <row r="2100" spans="1:14" x14ac:dyDescent="0.25">
      <c r="A2100" s="17">
        <v>2099</v>
      </c>
      <c r="B2100" s="18">
        <v>43124</v>
      </c>
      <c r="C2100" s="18">
        <v>43315</v>
      </c>
      <c r="D2100" s="18" t="str">
        <f>IF(Operaciones!$C2100-Operaciones!$B2100&gt;=150,"Demorado","En Tiempo")</f>
        <v>Demorado</v>
      </c>
      <c r="E2100" s="19" t="s">
        <v>20</v>
      </c>
      <c r="F2100" s="19" t="s">
        <v>13</v>
      </c>
      <c r="G2100" s="20">
        <v>140</v>
      </c>
      <c r="H2100" s="19" t="s">
        <v>12</v>
      </c>
      <c r="I2100" s="21">
        <v>48986.400000000001</v>
      </c>
      <c r="J2100" s="21">
        <v>1284245</v>
      </c>
      <c r="K2100" s="21">
        <v>1027396</v>
      </c>
      <c r="L2100" s="21">
        <v>207862.6</v>
      </c>
      <c r="M2100" s="19" t="s">
        <v>19</v>
      </c>
      <c r="N2100" s="22">
        <v>4.5</v>
      </c>
    </row>
    <row r="2101" spans="1:14" x14ac:dyDescent="0.25">
      <c r="A2101" s="23">
        <v>2100</v>
      </c>
      <c r="B2101" s="24">
        <v>43124</v>
      </c>
      <c r="C2101" s="24">
        <v>43293</v>
      </c>
      <c r="D2101" s="24" t="str">
        <f>IF(Operaciones!$C2101-Operaciones!$B2101&gt;=150,"Demorado","En Tiempo")</f>
        <v>Demorado</v>
      </c>
      <c r="E2101" s="25" t="s">
        <v>23</v>
      </c>
      <c r="F2101" s="25" t="s">
        <v>25</v>
      </c>
      <c r="G2101" s="26">
        <v>74</v>
      </c>
      <c r="H2101" s="25" t="s">
        <v>11</v>
      </c>
      <c r="I2101" s="27">
        <v>28338.2</v>
      </c>
      <c r="J2101" s="27">
        <v>764165</v>
      </c>
      <c r="K2101" s="27">
        <v>611332</v>
      </c>
      <c r="L2101" s="27">
        <v>124494.8</v>
      </c>
      <c r="M2101" s="25" t="s">
        <v>16</v>
      </c>
      <c r="N2101" s="28">
        <v>4.7</v>
      </c>
    </row>
    <row r="2102" spans="1:14" x14ac:dyDescent="0.25">
      <c r="A2102" s="17">
        <v>2101</v>
      </c>
      <c r="B2102" s="18">
        <v>43124</v>
      </c>
      <c r="C2102" s="18">
        <v>43222</v>
      </c>
      <c r="D2102" s="18" t="str">
        <f>IF(Operaciones!$C2102-Operaciones!$B2102&gt;=150,"Demorado","En Tiempo")</f>
        <v>En Tiempo</v>
      </c>
      <c r="E2102" s="19" t="s">
        <v>23</v>
      </c>
      <c r="F2102" s="19" t="s">
        <v>13</v>
      </c>
      <c r="G2102" s="20">
        <v>215</v>
      </c>
      <c r="H2102" s="19" t="s">
        <v>12</v>
      </c>
      <c r="I2102" s="21">
        <v>60256.6</v>
      </c>
      <c r="J2102" s="21">
        <v>1559325</v>
      </c>
      <c r="K2102" s="21">
        <v>1247460</v>
      </c>
      <c r="L2102" s="21">
        <v>251608.4</v>
      </c>
      <c r="M2102" s="19" t="s">
        <v>18</v>
      </c>
      <c r="N2102" s="22">
        <v>3.9</v>
      </c>
    </row>
    <row r="2103" spans="1:14" x14ac:dyDescent="0.25">
      <c r="A2103" s="23">
        <v>2102</v>
      </c>
      <c r="B2103" s="24">
        <v>43124</v>
      </c>
      <c r="C2103" s="24">
        <v>43214</v>
      </c>
      <c r="D2103" s="24" t="str">
        <f>IF(Operaciones!$C2103-Operaciones!$B2103&gt;=150,"Demorado","En Tiempo")</f>
        <v>En Tiempo</v>
      </c>
      <c r="E2103" s="25" t="s">
        <v>23</v>
      </c>
      <c r="F2103" s="25" t="s">
        <v>29</v>
      </c>
      <c r="G2103" s="26">
        <v>191</v>
      </c>
      <c r="H2103" s="25" t="s">
        <v>12</v>
      </c>
      <c r="I2103" s="27">
        <v>58450.44</v>
      </c>
      <c r="J2103" s="27">
        <v>1526396</v>
      </c>
      <c r="K2103" s="27">
        <v>1221116.8</v>
      </c>
      <c r="L2103" s="27">
        <v>246828.75999999995</v>
      </c>
      <c r="M2103" s="25" t="s">
        <v>14</v>
      </c>
      <c r="N2103" s="28">
        <v>4</v>
      </c>
    </row>
    <row r="2104" spans="1:14" x14ac:dyDescent="0.25">
      <c r="A2104" s="17">
        <v>2103</v>
      </c>
      <c r="B2104" s="18">
        <v>43125</v>
      </c>
      <c r="C2104" s="18">
        <v>43219</v>
      </c>
      <c r="D2104" s="18" t="str">
        <f>IF(Operaciones!$C2104-Operaciones!$B2104&gt;=150,"Demorado","En Tiempo")</f>
        <v>En Tiempo</v>
      </c>
      <c r="E2104" s="19" t="s">
        <v>21</v>
      </c>
      <c r="F2104" s="19" t="s">
        <v>24</v>
      </c>
      <c r="G2104" s="20">
        <v>226</v>
      </c>
      <c r="H2104" s="19" t="s">
        <v>12</v>
      </c>
      <c r="I2104" s="21">
        <v>56745.36</v>
      </c>
      <c r="J2104" s="21">
        <v>1483994</v>
      </c>
      <c r="K2104" s="21">
        <v>1187195.2</v>
      </c>
      <c r="L2104" s="21">
        <v>240053.44000000006</v>
      </c>
      <c r="M2104" s="19" t="s">
        <v>16</v>
      </c>
      <c r="N2104" s="22">
        <v>4.5999999999999996</v>
      </c>
    </row>
    <row r="2105" spans="1:14" x14ac:dyDescent="0.25">
      <c r="A2105" s="23">
        <v>2104</v>
      </c>
      <c r="B2105" s="24">
        <v>43125</v>
      </c>
      <c r="C2105" s="24">
        <v>43259</v>
      </c>
      <c r="D2105" s="24" t="str">
        <f>IF(Operaciones!$C2105-Operaciones!$B2105&gt;=150,"Demorado","En Tiempo")</f>
        <v>En Tiempo</v>
      </c>
      <c r="E2105" s="25" t="s">
        <v>21</v>
      </c>
      <c r="F2105" s="25" t="s">
        <v>26</v>
      </c>
      <c r="G2105" s="26">
        <v>218</v>
      </c>
      <c r="H2105" s="25" t="s">
        <v>12</v>
      </c>
      <c r="I2105" s="27">
        <v>77669.960000000006</v>
      </c>
      <c r="J2105" s="27">
        <v>2007359</v>
      </c>
      <c r="K2105" s="27">
        <v>1605887.2</v>
      </c>
      <c r="L2105" s="27">
        <v>323801.84000000003</v>
      </c>
      <c r="M2105" s="25" t="s">
        <v>16</v>
      </c>
      <c r="N2105" s="28">
        <v>4.2</v>
      </c>
    </row>
    <row r="2106" spans="1:14" x14ac:dyDescent="0.25">
      <c r="A2106" s="17">
        <v>2105</v>
      </c>
      <c r="B2106" s="18">
        <v>43125</v>
      </c>
      <c r="C2106" s="18">
        <v>43232</v>
      </c>
      <c r="D2106" s="18" t="str">
        <f>IF(Operaciones!$C2106-Operaciones!$B2106&gt;=150,"Demorado","En Tiempo")</f>
        <v>En Tiempo</v>
      </c>
      <c r="E2106" s="19" t="s">
        <v>23</v>
      </c>
      <c r="F2106" s="19" t="s">
        <v>29</v>
      </c>
      <c r="G2106" s="20">
        <v>232</v>
      </c>
      <c r="H2106" s="19" t="s">
        <v>12</v>
      </c>
      <c r="I2106" s="21">
        <v>56665.08</v>
      </c>
      <c r="J2106" s="21">
        <v>1475312</v>
      </c>
      <c r="K2106" s="21">
        <v>1180249.6000000001</v>
      </c>
      <c r="L2106" s="21">
        <v>238397.31999999989</v>
      </c>
      <c r="M2106" s="19" t="s">
        <v>15</v>
      </c>
      <c r="N2106" s="22">
        <v>3.8</v>
      </c>
    </row>
    <row r="2107" spans="1:14" x14ac:dyDescent="0.25">
      <c r="A2107" s="23">
        <v>2106</v>
      </c>
      <c r="B2107" s="24">
        <v>43125</v>
      </c>
      <c r="C2107" s="24">
        <v>43383</v>
      </c>
      <c r="D2107" s="24" t="str">
        <f>IF(Operaciones!$C2107-Operaciones!$B2107&gt;=150,"Demorado","En Tiempo")</f>
        <v>Demorado</v>
      </c>
      <c r="E2107" s="25" t="s">
        <v>22</v>
      </c>
      <c r="F2107" s="25" t="s">
        <v>27</v>
      </c>
      <c r="G2107" s="26">
        <v>206</v>
      </c>
      <c r="H2107" s="25" t="s">
        <v>12</v>
      </c>
      <c r="I2107" s="27">
        <v>56419.6</v>
      </c>
      <c r="J2107" s="27">
        <v>1477025</v>
      </c>
      <c r="K2107" s="27">
        <v>1181620</v>
      </c>
      <c r="L2107" s="27">
        <v>238985.4</v>
      </c>
      <c r="M2107" s="25" t="s">
        <v>17</v>
      </c>
      <c r="N2107" s="28">
        <v>4.5</v>
      </c>
    </row>
    <row r="2108" spans="1:14" x14ac:dyDescent="0.25">
      <c r="A2108" s="17">
        <v>2107</v>
      </c>
      <c r="B2108" s="18">
        <v>43125</v>
      </c>
      <c r="C2108" s="18">
        <v>43456</v>
      </c>
      <c r="D2108" s="18" t="str">
        <f>IF(Operaciones!$C2108-Operaciones!$B2108&gt;=150,"Demorado","En Tiempo")</f>
        <v>Demorado</v>
      </c>
      <c r="E2108" s="19" t="s">
        <v>23</v>
      </c>
      <c r="F2108" s="19" t="s">
        <v>13</v>
      </c>
      <c r="G2108" s="20">
        <v>80</v>
      </c>
      <c r="H2108" s="19" t="s">
        <v>12</v>
      </c>
      <c r="I2108" s="21">
        <v>31681.119999999999</v>
      </c>
      <c r="J2108" s="21">
        <v>852713</v>
      </c>
      <c r="K2108" s="21">
        <v>682170.4</v>
      </c>
      <c r="L2108" s="21">
        <v>138861.47999999998</v>
      </c>
      <c r="M2108" s="19" t="s">
        <v>17</v>
      </c>
      <c r="N2108" s="22">
        <v>5</v>
      </c>
    </row>
    <row r="2109" spans="1:14" x14ac:dyDescent="0.25">
      <c r="A2109" s="23">
        <v>2108</v>
      </c>
      <c r="B2109" s="24">
        <v>43126</v>
      </c>
      <c r="C2109" s="24">
        <v>43489</v>
      </c>
      <c r="D2109" s="24" t="str">
        <f>IF(Operaciones!$C2109-Operaciones!$B2109&gt;=150,"Demorado","En Tiempo")</f>
        <v>Demorado</v>
      </c>
      <c r="E2109" s="25" t="s">
        <v>22</v>
      </c>
      <c r="F2109" s="25" t="s">
        <v>29</v>
      </c>
      <c r="G2109" s="26">
        <v>132</v>
      </c>
      <c r="H2109" s="25" t="s">
        <v>12</v>
      </c>
      <c r="I2109" s="27">
        <v>47082.400000000001</v>
      </c>
      <c r="J2109" s="27">
        <v>1233970</v>
      </c>
      <c r="K2109" s="27">
        <v>987176</v>
      </c>
      <c r="L2109" s="27">
        <v>199711.6</v>
      </c>
      <c r="M2109" s="25" t="s">
        <v>15</v>
      </c>
      <c r="N2109" s="28">
        <v>4.2</v>
      </c>
    </row>
    <row r="2110" spans="1:14" x14ac:dyDescent="0.25">
      <c r="A2110" s="17">
        <v>2109</v>
      </c>
      <c r="B2110" s="18">
        <v>43126</v>
      </c>
      <c r="C2110" s="18">
        <v>43448</v>
      </c>
      <c r="D2110" s="18" t="str">
        <f>IF(Operaciones!$C2110-Operaciones!$B2110&gt;=150,"Demorado","En Tiempo")</f>
        <v>Demorado</v>
      </c>
      <c r="E2110" s="19" t="s">
        <v>23</v>
      </c>
      <c r="F2110" s="19" t="s">
        <v>27</v>
      </c>
      <c r="G2110" s="20">
        <v>87</v>
      </c>
      <c r="H2110" s="19" t="s">
        <v>11</v>
      </c>
      <c r="I2110" s="21">
        <v>20332.68</v>
      </c>
      <c r="J2110" s="21">
        <v>565377</v>
      </c>
      <c r="K2110" s="21">
        <v>452301.6</v>
      </c>
      <c r="L2110" s="21">
        <v>92742.72000000003</v>
      </c>
      <c r="M2110" s="19" t="s">
        <v>18</v>
      </c>
      <c r="N2110" s="22">
        <v>3.8</v>
      </c>
    </row>
    <row r="2111" spans="1:14" x14ac:dyDescent="0.25">
      <c r="A2111" s="23">
        <v>2110</v>
      </c>
      <c r="B2111" s="24">
        <v>43126</v>
      </c>
      <c r="C2111" s="24">
        <v>43266</v>
      </c>
      <c r="D2111" s="24" t="str">
        <f>IF(Operaciones!$C2111-Operaciones!$B2111&gt;=150,"Demorado","En Tiempo")</f>
        <v>En Tiempo</v>
      </c>
      <c r="E2111" s="25" t="s">
        <v>20</v>
      </c>
      <c r="F2111" s="25" t="s">
        <v>25</v>
      </c>
      <c r="G2111" s="26">
        <v>267</v>
      </c>
      <c r="H2111" s="25" t="s">
        <v>12</v>
      </c>
      <c r="I2111" s="27">
        <v>60217.16</v>
      </c>
      <c r="J2111" s="27">
        <v>1564739</v>
      </c>
      <c r="K2111" s="27">
        <v>1251791.2</v>
      </c>
      <c r="L2111" s="27">
        <v>252730.64000000004</v>
      </c>
      <c r="M2111" s="25" t="s">
        <v>15</v>
      </c>
      <c r="N2111" s="28">
        <v>4</v>
      </c>
    </row>
    <row r="2112" spans="1:14" x14ac:dyDescent="0.25">
      <c r="A2112" s="17">
        <v>2111</v>
      </c>
      <c r="B2112" s="18">
        <v>43126</v>
      </c>
      <c r="C2112" s="18">
        <v>43402</v>
      </c>
      <c r="D2112" s="18" t="str">
        <f>IF(Operaciones!$C2112-Operaciones!$B2112&gt;=150,"Demorado","En Tiempo")</f>
        <v>Demorado</v>
      </c>
      <c r="E2112" s="19" t="s">
        <v>22</v>
      </c>
      <c r="F2112" s="19" t="s">
        <v>27</v>
      </c>
      <c r="G2112" s="20">
        <v>255</v>
      </c>
      <c r="H2112" s="19" t="s">
        <v>12</v>
      </c>
      <c r="I2112" s="21">
        <v>88693.96</v>
      </c>
      <c r="J2112" s="21">
        <v>2270384</v>
      </c>
      <c r="K2112" s="21">
        <v>1816307.2</v>
      </c>
      <c r="L2112" s="21">
        <v>365382.84</v>
      </c>
      <c r="M2112" s="19" t="s">
        <v>19</v>
      </c>
      <c r="N2112" s="22">
        <v>4</v>
      </c>
    </row>
    <row r="2113" spans="1:14" x14ac:dyDescent="0.25">
      <c r="A2113" s="23">
        <v>2112</v>
      </c>
      <c r="B2113" s="24">
        <v>43126</v>
      </c>
      <c r="C2113" s="24">
        <v>43279</v>
      </c>
      <c r="D2113" s="24" t="str">
        <f>IF(Operaciones!$C2113-Operaciones!$B2113&gt;=150,"Demorado","En Tiempo")</f>
        <v>Demorado</v>
      </c>
      <c r="E2113" s="25" t="s">
        <v>20</v>
      </c>
      <c r="F2113" s="25" t="s">
        <v>26</v>
      </c>
      <c r="G2113" s="26">
        <v>74</v>
      </c>
      <c r="H2113" s="25" t="s">
        <v>11</v>
      </c>
      <c r="I2113" s="27">
        <v>27303.4</v>
      </c>
      <c r="J2113" s="27">
        <v>746045</v>
      </c>
      <c r="K2113" s="27">
        <v>596836</v>
      </c>
      <c r="L2113" s="27">
        <v>121905.60000000001</v>
      </c>
      <c r="M2113" s="25" t="s">
        <v>16</v>
      </c>
      <c r="N2113" s="28">
        <v>4.4000000000000004</v>
      </c>
    </row>
    <row r="2114" spans="1:14" x14ac:dyDescent="0.25">
      <c r="A2114" s="17">
        <v>2113</v>
      </c>
      <c r="B2114" s="18">
        <v>43126</v>
      </c>
      <c r="C2114" s="18">
        <v>43251</v>
      </c>
      <c r="D2114" s="18" t="str">
        <f>IF(Operaciones!$C2114-Operaciones!$B2114&gt;=150,"Demorado","En Tiempo")</f>
        <v>En Tiempo</v>
      </c>
      <c r="E2114" s="19" t="s">
        <v>23</v>
      </c>
      <c r="F2114" s="19" t="s">
        <v>24</v>
      </c>
      <c r="G2114" s="20">
        <v>251</v>
      </c>
      <c r="H2114" s="19" t="s">
        <v>12</v>
      </c>
      <c r="I2114" s="21">
        <v>83664.88</v>
      </c>
      <c r="J2114" s="21">
        <v>2147957</v>
      </c>
      <c r="K2114" s="21">
        <v>1718365.6</v>
      </c>
      <c r="L2114" s="21">
        <v>345926.5199999999</v>
      </c>
      <c r="M2114" s="19" t="s">
        <v>16</v>
      </c>
      <c r="N2114" s="22">
        <v>3.6</v>
      </c>
    </row>
    <row r="2115" spans="1:14" x14ac:dyDescent="0.25">
      <c r="A2115" s="23">
        <v>2114</v>
      </c>
      <c r="B2115" s="24">
        <v>43127</v>
      </c>
      <c r="C2115" s="24">
        <v>43235</v>
      </c>
      <c r="D2115" s="24" t="str">
        <f>IF(Operaciones!$C2115-Operaciones!$B2115&gt;=150,"Demorado","En Tiempo")</f>
        <v>En Tiempo</v>
      </c>
      <c r="E2115" s="25" t="s">
        <v>22</v>
      </c>
      <c r="F2115" s="25" t="s">
        <v>26</v>
      </c>
      <c r="G2115" s="26">
        <v>130</v>
      </c>
      <c r="H2115" s="25" t="s">
        <v>11</v>
      </c>
      <c r="I2115" s="27">
        <v>25367.759999999998</v>
      </c>
      <c r="J2115" s="27">
        <v>693229</v>
      </c>
      <c r="K2115" s="27">
        <v>554583.19999999995</v>
      </c>
      <c r="L2115" s="27">
        <v>113278.04000000005</v>
      </c>
      <c r="M2115" s="25" t="s">
        <v>19</v>
      </c>
      <c r="N2115" s="28">
        <v>4.9000000000000004</v>
      </c>
    </row>
    <row r="2116" spans="1:14" x14ac:dyDescent="0.25">
      <c r="A2116" s="17">
        <v>2115</v>
      </c>
      <c r="B2116" s="18">
        <v>43128</v>
      </c>
      <c r="C2116" s="18">
        <v>43289</v>
      </c>
      <c r="D2116" s="18" t="str">
        <f>IF(Operaciones!$C2116-Operaciones!$B2116&gt;=150,"Demorado","En Tiempo")</f>
        <v>Demorado</v>
      </c>
      <c r="E2116" s="19" t="s">
        <v>20</v>
      </c>
      <c r="F2116" s="19" t="s">
        <v>28</v>
      </c>
      <c r="G2116" s="20">
        <v>249</v>
      </c>
      <c r="H2116" s="19" t="s">
        <v>12</v>
      </c>
      <c r="I2116" s="21">
        <v>67752.679999999993</v>
      </c>
      <c r="J2116" s="21">
        <v>1750477</v>
      </c>
      <c r="K2116" s="21">
        <v>1400381.6</v>
      </c>
      <c r="L2116" s="21">
        <v>282342.71999999991</v>
      </c>
      <c r="M2116" s="19" t="s">
        <v>15</v>
      </c>
      <c r="N2116" s="22">
        <v>4.5</v>
      </c>
    </row>
    <row r="2117" spans="1:14" x14ac:dyDescent="0.25">
      <c r="A2117" s="23">
        <v>2116</v>
      </c>
      <c r="B2117" s="24">
        <v>43128</v>
      </c>
      <c r="C2117" s="24">
        <v>43375</v>
      </c>
      <c r="D2117" s="24" t="str">
        <f>IF(Operaciones!$C2117-Operaciones!$B2117&gt;=150,"Demorado","En Tiempo")</f>
        <v>Demorado</v>
      </c>
      <c r="E2117" s="25" t="s">
        <v>22</v>
      </c>
      <c r="F2117" s="25" t="s">
        <v>28</v>
      </c>
      <c r="G2117" s="26">
        <v>289</v>
      </c>
      <c r="H2117" s="25" t="s">
        <v>12</v>
      </c>
      <c r="I2117" s="27">
        <v>53024.84</v>
      </c>
      <c r="J2117" s="27">
        <v>1391531</v>
      </c>
      <c r="K2117" s="27">
        <v>1113224.8</v>
      </c>
      <c r="L2117" s="27">
        <v>225281.35999999996</v>
      </c>
      <c r="M2117" s="25" t="s">
        <v>17</v>
      </c>
      <c r="N2117" s="28">
        <v>4.9000000000000004</v>
      </c>
    </row>
    <row r="2118" spans="1:14" x14ac:dyDescent="0.25">
      <c r="A2118" s="17">
        <v>2117</v>
      </c>
      <c r="B2118" s="18">
        <v>43129</v>
      </c>
      <c r="C2118" s="18">
        <v>43473</v>
      </c>
      <c r="D2118" s="18" t="str">
        <f>IF(Operaciones!$C2118-Operaciones!$B2118&gt;=150,"Demorado","En Tiempo")</f>
        <v>Demorado</v>
      </c>
      <c r="E2118" s="19" t="s">
        <v>22</v>
      </c>
      <c r="F2118" s="19" t="s">
        <v>26</v>
      </c>
      <c r="G2118" s="20">
        <v>89</v>
      </c>
      <c r="H2118" s="19" t="s">
        <v>11</v>
      </c>
      <c r="I2118" s="21">
        <v>28844.6</v>
      </c>
      <c r="J2118" s="21">
        <v>785275</v>
      </c>
      <c r="K2118" s="21">
        <v>628220</v>
      </c>
      <c r="L2118" s="21">
        <v>128210.4</v>
      </c>
      <c r="M2118" s="19" t="s">
        <v>19</v>
      </c>
      <c r="N2118" s="22">
        <v>3.9</v>
      </c>
    </row>
    <row r="2119" spans="1:14" x14ac:dyDescent="0.25">
      <c r="A2119" s="23">
        <v>2118</v>
      </c>
      <c r="B2119" s="24">
        <v>43129</v>
      </c>
      <c r="C2119" s="24">
        <v>43321</v>
      </c>
      <c r="D2119" s="24" t="str">
        <f>IF(Operaciones!$C2119-Operaciones!$B2119&gt;=150,"Demorado","En Tiempo")</f>
        <v>Demorado</v>
      </c>
      <c r="E2119" s="25" t="s">
        <v>20</v>
      </c>
      <c r="F2119" s="25" t="s">
        <v>26</v>
      </c>
      <c r="G2119" s="26">
        <v>241</v>
      </c>
      <c r="H2119" s="25" t="s">
        <v>12</v>
      </c>
      <c r="I2119" s="27">
        <v>50730.68</v>
      </c>
      <c r="J2119" s="27">
        <v>1322327</v>
      </c>
      <c r="K2119" s="27">
        <v>1057861.6000000001</v>
      </c>
      <c r="L2119" s="27">
        <v>213734.71999999991</v>
      </c>
      <c r="M2119" s="25" t="s">
        <v>17</v>
      </c>
      <c r="N2119" s="28">
        <v>4.5999999999999996</v>
      </c>
    </row>
    <row r="2120" spans="1:14" x14ac:dyDescent="0.25">
      <c r="A2120" s="17">
        <v>2119</v>
      </c>
      <c r="B2120" s="18">
        <v>43129</v>
      </c>
      <c r="C2120" s="18">
        <v>43414</v>
      </c>
      <c r="D2120" s="18" t="str">
        <f>IF(Operaciones!$C2120-Operaciones!$B2120&gt;=150,"Demorado","En Tiempo")</f>
        <v>Demorado</v>
      </c>
      <c r="E2120" s="19" t="s">
        <v>20</v>
      </c>
      <c r="F2120" s="19" t="s">
        <v>28</v>
      </c>
      <c r="G2120" s="20">
        <v>93</v>
      </c>
      <c r="H2120" s="19" t="s">
        <v>11</v>
      </c>
      <c r="I2120" s="21">
        <v>19658</v>
      </c>
      <c r="J2120" s="21">
        <v>546085</v>
      </c>
      <c r="K2120" s="21">
        <v>436868</v>
      </c>
      <c r="L2120" s="21">
        <v>89559</v>
      </c>
      <c r="M2120" s="19" t="s">
        <v>15</v>
      </c>
      <c r="N2120" s="22">
        <v>4.0999999999999996</v>
      </c>
    </row>
    <row r="2121" spans="1:14" x14ac:dyDescent="0.25">
      <c r="A2121" s="23">
        <v>2120</v>
      </c>
      <c r="B2121" s="24">
        <v>43130</v>
      </c>
      <c r="C2121" s="24">
        <v>43450</v>
      </c>
      <c r="D2121" s="24" t="str">
        <f>IF(Operaciones!$C2121-Operaciones!$B2121&gt;=150,"Demorado","En Tiempo")</f>
        <v>Demorado</v>
      </c>
      <c r="E2121" s="25" t="s">
        <v>22</v>
      </c>
      <c r="F2121" s="25" t="s">
        <v>24</v>
      </c>
      <c r="G2121" s="26">
        <v>70</v>
      </c>
      <c r="H2121" s="25" t="s">
        <v>11</v>
      </c>
      <c r="I2121" s="27">
        <v>13953</v>
      </c>
      <c r="J2121" s="27">
        <v>415385</v>
      </c>
      <c r="K2121" s="27">
        <v>332308</v>
      </c>
      <c r="L2121" s="27">
        <v>69124</v>
      </c>
      <c r="M2121" s="25" t="s">
        <v>14</v>
      </c>
      <c r="N2121" s="28">
        <v>4.4000000000000004</v>
      </c>
    </row>
    <row r="2122" spans="1:14" x14ac:dyDescent="0.25">
      <c r="A2122" s="17">
        <v>2121</v>
      </c>
      <c r="B2122" s="18">
        <v>43130</v>
      </c>
      <c r="C2122" s="18">
        <v>43439</v>
      </c>
      <c r="D2122" s="18" t="str">
        <f>IF(Operaciones!$C2122-Operaciones!$B2122&gt;=150,"Demorado","En Tiempo")</f>
        <v>Demorado</v>
      </c>
      <c r="E2122" s="19" t="s">
        <v>21</v>
      </c>
      <c r="F2122" s="19" t="s">
        <v>29</v>
      </c>
      <c r="G2122" s="20">
        <v>166</v>
      </c>
      <c r="H2122" s="19" t="s">
        <v>12</v>
      </c>
      <c r="I2122" s="21">
        <v>31346.44</v>
      </c>
      <c r="J2122" s="21">
        <v>846671</v>
      </c>
      <c r="K2122" s="21">
        <v>677336.8</v>
      </c>
      <c r="L2122" s="21">
        <v>137987.75999999995</v>
      </c>
      <c r="M2122" s="19" t="s">
        <v>16</v>
      </c>
      <c r="N2122" s="22">
        <v>4.8</v>
      </c>
    </row>
    <row r="2123" spans="1:14" x14ac:dyDescent="0.25">
      <c r="A2123" s="23">
        <v>2122</v>
      </c>
      <c r="B2123" s="24">
        <v>43130</v>
      </c>
      <c r="C2123" s="24">
        <v>43335</v>
      </c>
      <c r="D2123" s="24" t="str">
        <f>IF(Operaciones!$C2123-Operaciones!$B2123&gt;=150,"Demorado","En Tiempo")</f>
        <v>Demorado</v>
      </c>
      <c r="E2123" s="25" t="s">
        <v>21</v>
      </c>
      <c r="F2123" s="25" t="s">
        <v>13</v>
      </c>
      <c r="G2123" s="26">
        <v>119</v>
      </c>
      <c r="H2123" s="25" t="s">
        <v>11</v>
      </c>
      <c r="I2123" s="27">
        <v>29643.360000000001</v>
      </c>
      <c r="J2123" s="27">
        <v>793919</v>
      </c>
      <c r="K2123" s="27">
        <v>635135.19999999995</v>
      </c>
      <c r="L2123" s="27">
        <v>129140.44000000005</v>
      </c>
      <c r="M2123" s="25" t="s">
        <v>15</v>
      </c>
      <c r="N2123" s="28">
        <v>3.8</v>
      </c>
    </row>
    <row r="2124" spans="1:14" x14ac:dyDescent="0.25">
      <c r="A2124" s="17">
        <v>2123</v>
      </c>
      <c r="B2124" s="18">
        <v>43131</v>
      </c>
      <c r="C2124" s="18">
        <v>43437</v>
      </c>
      <c r="D2124" s="18" t="str">
        <f>IF(Operaciones!$C2124-Operaciones!$B2124&gt;=150,"Demorado","En Tiempo")</f>
        <v>Demorado</v>
      </c>
      <c r="E2124" s="19" t="s">
        <v>21</v>
      </c>
      <c r="F2124" s="19" t="s">
        <v>27</v>
      </c>
      <c r="G2124" s="20">
        <v>52</v>
      </c>
      <c r="H2124" s="19" t="s">
        <v>11</v>
      </c>
      <c r="I2124" s="21">
        <v>21010.639999999999</v>
      </c>
      <c r="J2124" s="21">
        <v>587301</v>
      </c>
      <c r="K2124" s="21">
        <v>469840.8</v>
      </c>
      <c r="L2124" s="21">
        <v>96449.560000000012</v>
      </c>
      <c r="M2124" s="19" t="s">
        <v>17</v>
      </c>
      <c r="N2124" s="22">
        <v>4.0999999999999996</v>
      </c>
    </row>
    <row r="2125" spans="1:14" x14ac:dyDescent="0.25">
      <c r="A2125" s="23">
        <v>2124</v>
      </c>
      <c r="B2125" s="24">
        <v>43132</v>
      </c>
      <c r="C2125" s="24">
        <v>43385</v>
      </c>
      <c r="D2125" s="24" t="str">
        <f>IF(Operaciones!$C2125-Operaciones!$B2125&gt;=150,"Demorado","En Tiempo")</f>
        <v>Demorado</v>
      </c>
      <c r="E2125" s="25" t="s">
        <v>23</v>
      </c>
      <c r="F2125" s="25" t="s">
        <v>13</v>
      </c>
      <c r="G2125" s="26">
        <v>86</v>
      </c>
      <c r="H2125" s="25" t="s">
        <v>11</v>
      </c>
      <c r="I2125" s="27">
        <v>18344.84</v>
      </c>
      <c r="J2125" s="27">
        <v>511656</v>
      </c>
      <c r="K2125" s="27">
        <v>409324.79999999999</v>
      </c>
      <c r="L2125" s="27">
        <v>83986.360000000015</v>
      </c>
      <c r="M2125" s="25" t="s">
        <v>19</v>
      </c>
      <c r="N2125" s="28">
        <v>3.7</v>
      </c>
    </row>
    <row r="2126" spans="1:14" x14ac:dyDescent="0.25">
      <c r="A2126" s="17">
        <v>2125</v>
      </c>
      <c r="B2126" s="18">
        <v>43132</v>
      </c>
      <c r="C2126" s="18">
        <v>43367</v>
      </c>
      <c r="D2126" s="18" t="str">
        <f>IF(Operaciones!$C2126-Operaciones!$B2126&gt;=150,"Demorado","En Tiempo")</f>
        <v>Demorado</v>
      </c>
      <c r="E2126" s="19" t="s">
        <v>20</v>
      </c>
      <c r="F2126" s="19" t="s">
        <v>13</v>
      </c>
      <c r="G2126" s="20">
        <v>90</v>
      </c>
      <c r="H2126" s="19" t="s">
        <v>11</v>
      </c>
      <c r="I2126" s="21">
        <v>25161</v>
      </c>
      <c r="J2126" s="21">
        <v>687235</v>
      </c>
      <c r="K2126" s="21">
        <v>549788</v>
      </c>
      <c r="L2126" s="21">
        <v>112286</v>
      </c>
      <c r="M2126" s="19" t="s">
        <v>14</v>
      </c>
      <c r="N2126" s="22">
        <v>4.5999999999999996</v>
      </c>
    </row>
    <row r="2127" spans="1:14" x14ac:dyDescent="0.25">
      <c r="A2127" s="23">
        <v>2126</v>
      </c>
      <c r="B2127" s="24">
        <v>43132</v>
      </c>
      <c r="C2127" s="24">
        <v>43264</v>
      </c>
      <c r="D2127" s="24" t="str">
        <f>IF(Operaciones!$C2127-Operaciones!$B2127&gt;=150,"Demorado","En Tiempo")</f>
        <v>En Tiempo</v>
      </c>
      <c r="E2127" s="25" t="s">
        <v>21</v>
      </c>
      <c r="F2127" s="25" t="s">
        <v>28</v>
      </c>
      <c r="G2127" s="26">
        <v>245</v>
      </c>
      <c r="H2127" s="25" t="s">
        <v>12</v>
      </c>
      <c r="I2127" s="27">
        <v>94235</v>
      </c>
      <c r="J2127" s="27">
        <v>2417885</v>
      </c>
      <c r="K2127" s="27">
        <v>1934308</v>
      </c>
      <c r="L2127" s="27">
        <v>389342</v>
      </c>
      <c r="M2127" s="25" t="s">
        <v>18</v>
      </c>
      <c r="N2127" s="28">
        <v>5</v>
      </c>
    </row>
    <row r="2128" spans="1:14" x14ac:dyDescent="0.25">
      <c r="A2128" s="17">
        <v>2127</v>
      </c>
      <c r="B2128" s="18">
        <v>43132</v>
      </c>
      <c r="C2128" s="18">
        <v>43470</v>
      </c>
      <c r="D2128" s="18" t="str">
        <f>IF(Operaciones!$C2128-Operaciones!$B2128&gt;=150,"Demorado","En Tiempo")</f>
        <v>Demorado</v>
      </c>
      <c r="E2128" s="19" t="s">
        <v>21</v>
      </c>
      <c r="F2128" s="19" t="s">
        <v>27</v>
      </c>
      <c r="G2128" s="20">
        <v>154</v>
      </c>
      <c r="H2128" s="19" t="s">
        <v>12</v>
      </c>
      <c r="I2128" s="21">
        <v>55152.84</v>
      </c>
      <c r="J2128" s="21">
        <v>1446031</v>
      </c>
      <c r="K2128" s="21">
        <v>1156824.8</v>
      </c>
      <c r="L2128" s="21">
        <v>234053.35999999996</v>
      </c>
      <c r="M2128" s="19" t="s">
        <v>15</v>
      </c>
      <c r="N2128" s="22">
        <v>3.6</v>
      </c>
    </row>
    <row r="2129" spans="1:14" x14ac:dyDescent="0.25">
      <c r="A2129" s="23">
        <v>2128</v>
      </c>
      <c r="B2129" s="24">
        <v>43133</v>
      </c>
      <c r="C2129" s="24">
        <v>43459</v>
      </c>
      <c r="D2129" s="24" t="str">
        <f>IF(Operaciones!$C2129-Operaciones!$B2129&gt;=150,"Demorado","En Tiempo")</f>
        <v>Demorado</v>
      </c>
      <c r="E2129" s="25" t="s">
        <v>22</v>
      </c>
      <c r="F2129" s="25" t="s">
        <v>25</v>
      </c>
      <c r="G2129" s="26">
        <v>258</v>
      </c>
      <c r="H2129" s="25" t="s">
        <v>12</v>
      </c>
      <c r="I2129" s="27">
        <v>86126.28</v>
      </c>
      <c r="J2129" s="27">
        <v>2217917</v>
      </c>
      <c r="K2129" s="27">
        <v>1774333.6</v>
      </c>
      <c r="L2129" s="27">
        <v>357457.11999999988</v>
      </c>
      <c r="M2129" s="25" t="s">
        <v>18</v>
      </c>
      <c r="N2129" s="28">
        <v>4</v>
      </c>
    </row>
    <row r="2130" spans="1:14" x14ac:dyDescent="0.25">
      <c r="A2130" s="17">
        <v>2129</v>
      </c>
      <c r="B2130" s="18">
        <v>43133</v>
      </c>
      <c r="C2130" s="18">
        <v>43385</v>
      </c>
      <c r="D2130" s="18" t="str">
        <f>IF(Operaciones!$C2130-Operaciones!$B2130&gt;=150,"Demorado","En Tiempo")</f>
        <v>Demorado</v>
      </c>
      <c r="E2130" s="19" t="s">
        <v>23</v>
      </c>
      <c r="F2130" s="19" t="s">
        <v>27</v>
      </c>
      <c r="G2130" s="20">
        <v>227</v>
      </c>
      <c r="H2130" s="19" t="s">
        <v>12</v>
      </c>
      <c r="I2130" s="21">
        <v>50635.64</v>
      </c>
      <c r="J2130" s="21">
        <v>1323251</v>
      </c>
      <c r="K2130" s="21">
        <v>1058600.8</v>
      </c>
      <c r="L2130" s="21">
        <v>214014.55999999994</v>
      </c>
      <c r="M2130" s="19" t="s">
        <v>19</v>
      </c>
      <c r="N2130" s="22">
        <v>4.0999999999999996</v>
      </c>
    </row>
    <row r="2131" spans="1:14" x14ac:dyDescent="0.25">
      <c r="A2131" s="23">
        <v>2130</v>
      </c>
      <c r="B2131" s="24">
        <v>43133</v>
      </c>
      <c r="C2131" s="24">
        <v>43459</v>
      </c>
      <c r="D2131" s="24" t="str">
        <f>IF(Operaciones!$C2131-Operaciones!$B2131&gt;=150,"Demorado","En Tiempo")</f>
        <v>Demorado</v>
      </c>
      <c r="E2131" s="25" t="s">
        <v>21</v>
      </c>
      <c r="F2131" s="25" t="s">
        <v>29</v>
      </c>
      <c r="G2131" s="26">
        <v>162</v>
      </c>
      <c r="H2131" s="25" t="s">
        <v>12</v>
      </c>
      <c r="I2131" s="27">
        <v>35909.72</v>
      </c>
      <c r="J2131" s="27">
        <v>964853</v>
      </c>
      <c r="K2131" s="27">
        <v>771882.4</v>
      </c>
      <c r="L2131" s="27">
        <v>157060.87999999998</v>
      </c>
      <c r="M2131" s="25" t="s">
        <v>17</v>
      </c>
      <c r="N2131" s="28">
        <v>4.4000000000000004</v>
      </c>
    </row>
    <row r="2132" spans="1:14" x14ac:dyDescent="0.25">
      <c r="A2132" s="17">
        <v>2131</v>
      </c>
      <c r="B2132" s="18">
        <v>43133</v>
      </c>
      <c r="C2132" s="18">
        <v>43417</v>
      </c>
      <c r="D2132" s="18" t="str">
        <f>IF(Operaciones!$C2132-Operaciones!$B2132&gt;=150,"Demorado","En Tiempo")</f>
        <v>Demorado</v>
      </c>
      <c r="E2132" s="19" t="s">
        <v>21</v>
      </c>
      <c r="F2132" s="19" t="s">
        <v>13</v>
      </c>
      <c r="G2132" s="20">
        <v>283</v>
      </c>
      <c r="H2132" s="19" t="s">
        <v>12</v>
      </c>
      <c r="I2132" s="21">
        <v>71916.92</v>
      </c>
      <c r="J2132" s="21">
        <v>1856933</v>
      </c>
      <c r="K2132" s="21">
        <v>1485546.4</v>
      </c>
      <c r="L2132" s="21">
        <v>299469.68000000011</v>
      </c>
      <c r="M2132" s="19" t="s">
        <v>16</v>
      </c>
      <c r="N2132" s="22">
        <v>4.5999999999999996</v>
      </c>
    </row>
    <row r="2133" spans="1:14" x14ac:dyDescent="0.25">
      <c r="A2133" s="23">
        <v>2132</v>
      </c>
      <c r="B2133" s="24">
        <v>43134</v>
      </c>
      <c r="C2133" s="24">
        <v>43427</v>
      </c>
      <c r="D2133" s="24" t="str">
        <f>IF(Operaciones!$C2133-Operaciones!$B2133&gt;=150,"Demorado","En Tiempo")</f>
        <v>Demorado</v>
      </c>
      <c r="E2133" s="25" t="s">
        <v>22</v>
      </c>
      <c r="F2133" s="25" t="s">
        <v>28</v>
      </c>
      <c r="G2133" s="26">
        <v>207</v>
      </c>
      <c r="H2133" s="25" t="s">
        <v>12</v>
      </c>
      <c r="I2133" s="27">
        <v>58594.400000000001</v>
      </c>
      <c r="J2133" s="27">
        <v>1519295</v>
      </c>
      <c r="K2133" s="27">
        <v>1215436</v>
      </c>
      <c r="L2133" s="27">
        <v>245264.6</v>
      </c>
      <c r="M2133" s="25" t="s">
        <v>14</v>
      </c>
      <c r="N2133" s="28">
        <v>4.2</v>
      </c>
    </row>
    <row r="2134" spans="1:14" x14ac:dyDescent="0.25">
      <c r="A2134" s="17">
        <v>2133</v>
      </c>
      <c r="B2134" s="18">
        <v>43134</v>
      </c>
      <c r="C2134" s="18">
        <v>43426</v>
      </c>
      <c r="D2134" s="18" t="str">
        <f>IF(Operaciones!$C2134-Operaciones!$B2134&gt;=150,"Demorado","En Tiempo")</f>
        <v>Demorado</v>
      </c>
      <c r="E2134" s="19" t="s">
        <v>21</v>
      </c>
      <c r="F2134" s="19" t="s">
        <v>26</v>
      </c>
      <c r="G2134" s="20">
        <v>37</v>
      </c>
      <c r="H2134" s="19" t="s">
        <v>11</v>
      </c>
      <c r="I2134" s="21">
        <v>6795.2</v>
      </c>
      <c r="J2134" s="21">
        <v>226765</v>
      </c>
      <c r="K2134" s="21">
        <v>181412</v>
      </c>
      <c r="L2134" s="21">
        <v>38557.800000000003</v>
      </c>
      <c r="M2134" s="19" t="s">
        <v>16</v>
      </c>
      <c r="N2134" s="22">
        <v>4.0999999999999996</v>
      </c>
    </row>
    <row r="2135" spans="1:14" x14ac:dyDescent="0.25">
      <c r="A2135" s="23">
        <v>2134</v>
      </c>
      <c r="B2135" s="24">
        <v>43134</v>
      </c>
      <c r="C2135" s="24">
        <v>43334</v>
      </c>
      <c r="D2135" s="24" t="str">
        <f>IF(Operaciones!$C2135-Operaciones!$B2135&gt;=150,"Demorado","En Tiempo")</f>
        <v>Demorado</v>
      </c>
      <c r="E2135" s="25" t="s">
        <v>23</v>
      </c>
      <c r="F2135" s="25" t="s">
        <v>29</v>
      </c>
      <c r="G2135" s="26">
        <v>230</v>
      </c>
      <c r="H2135" s="25" t="s">
        <v>12</v>
      </c>
      <c r="I2135" s="27">
        <v>90889.8</v>
      </c>
      <c r="J2135" s="27">
        <v>2327030</v>
      </c>
      <c r="K2135" s="27">
        <v>1861624</v>
      </c>
      <c r="L2135" s="27">
        <v>374516.2</v>
      </c>
      <c r="M2135" s="25" t="s">
        <v>14</v>
      </c>
      <c r="N2135" s="28">
        <v>4.9000000000000004</v>
      </c>
    </row>
    <row r="2136" spans="1:14" x14ac:dyDescent="0.25">
      <c r="A2136" s="17">
        <v>2135</v>
      </c>
      <c r="B2136" s="18">
        <v>43135</v>
      </c>
      <c r="C2136" s="18">
        <v>43295</v>
      </c>
      <c r="D2136" s="18" t="str">
        <f>IF(Operaciones!$C2136-Operaciones!$B2136&gt;=150,"Demorado","En Tiempo")</f>
        <v>Demorado</v>
      </c>
      <c r="E2136" s="19" t="s">
        <v>21</v>
      </c>
      <c r="F2136" s="19" t="s">
        <v>27</v>
      </c>
      <c r="G2136" s="20">
        <v>280</v>
      </c>
      <c r="H2136" s="19" t="s">
        <v>12</v>
      </c>
      <c r="I2136" s="21">
        <v>67143.48</v>
      </c>
      <c r="J2136" s="21">
        <v>1745522</v>
      </c>
      <c r="K2136" s="21">
        <v>1396417.6</v>
      </c>
      <c r="L2136" s="21">
        <v>281960.91999999993</v>
      </c>
      <c r="M2136" s="19" t="s">
        <v>14</v>
      </c>
      <c r="N2136" s="22">
        <v>4.5</v>
      </c>
    </row>
    <row r="2137" spans="1:14" x14ac:dyDescent="0.25">
      <c r="A2137" s="23">
        <v>2136</v>
      </c>
      <c r="B2137" s="24">
        <v>43135</v>
      </c>
      <c r="C2137" s="24">
        <v>43249</v>
      </c>
      <c r="D2137" s="24" t="str">
        <f>IF(Operaciones!$C2137-Operaciones!$B2137&gt;=150,"Demorado","En Tiempo")</f>
        <v>En Tiempo</v>
      </c>
      <c r="E2137" s="25" t="s">
        <v>22</v>
      </c>
      <c r="F2137" s="25" t="s">
        <v>28</v>
      </c>
      <c r="G2137" s="26">
        <v>64</v>
      </c>
      <c r="H2137" s="25" t="s">
        <v>11</v>
      </c>
      <c r="I2137" s="27">
        <v>25576.560000000001</v>
      </c>
      <c r="J2137" s="27">
        <v>706149</v>
      </c>
      <c r="K2137" s="27">
        <v>564919.19999999995</v>
      </c>
      <c r="L2137" s="27">
        <v>115653.24000000005</v>
      </c>
      <c r="M2137" s="25" t="s">
        <v>17</v>
      </c>
      <c r="N2137" s="28">
        <v>3.7</v>
      </c>
    </row>
    <row r="2138" spans="1:14" x14ac:dyDescent="0.25">
      <c r="A2138" s="17">
        <v>2137</v>
      </c>
      <c r="B2138" s="18">
        <v>43135</v>
      </c>
      <c r="C2138" s="18">
        <v>43482</v>
      </c>
      <c r="D2138" s="18" t="str">
        <f>IF(Operaciones!$C2138-Operaciones!$B2138&gt;=150,"Demorado","En Tiempo")</f>
        <v>Demorado</v>
      </c>
      <c r="E2138" s="19" t="s">
        <v>21</v>
      </c>
      <c r="F2138" s="19" t="s">
        <v>28</v>
      </c>
      <c r="G2138" s="20">
        <v>211</v>
      </c>
      <c r="H2138" s="19" t="s">
        <v>12</v>
      </c>
      <c r="I2138" s="21">
        <v>47136</v>
      </c>
      <c r="J2138" s="21">
        <v>1240685</v>
      </c>
      <c r="K2138" s="21">
        <v>992548</v>
      </c>
      <c r="L2138" s="21">
        <v>201001</v>
      </c>
      <c r="M2138" s="19" t="s">
        <v>16</v>
      </c>
      <c r="N2138" s="22">
        <v>4.2</v>
      </c>
    </row>
    <row r="2139" spans="1:14" x14ac:dyDescent="0.25">
      <c r="A2139" s="23">
        <v>2138</v>
      </c>
      <c r="B2139" s="24">
        <v>43135</v>
      </c>
      <c r="C2139" s="24">
        <v>43227</v>
      </c>
      <c r="D2139" s="24" t="str">
        <f>IF(Operaciones!$C2139-Operaciones!$B2139&gt;=150,"Demorado","En Tiempo")</f>
        <v>En Tiempo</v>
      </c>
      <c r="E2139" s="25" t="s">
        <v>23</v>
      </c>
      <c r="F2139" s="25" t="s">
        <v>27</v>
      </c>
      <c r="G2139" s="26">
        <v>103</v>
      </c>
      <c r="H2139" s="25" t="s">
        <v>12</v>
      </c>
      <c r="I2139" s="27">
        <v>40989.800000000003</v>
      </c>
      <c r="J2139" s="27">
        <v>1077605</v>
      </c>
      <c r="K2139" s="27">
        <v>862084</v>
      </c>
      <c r="L2139" s="27">
        <v>174531.20000000001</v>
      </c>
      <c r="M2139" s="25" t="s">
        <v>15</v>
      </c>
      <c r="N2139" s="28">
        <v>4.8</v>
      </c>
    </row>
    <row r="2140" spans="1:14" x14ac:dyDescent="0.25">
      <c r="A2140" s="17">
        <v>2139</v>
      </c>
      <c r="B2140" s="18">
        <v>43136</v>
      </c>
      <c r="C2140" s="18">
        <v>43283</v>
      </c>
      <c r="D2140" s="18" t="str">
        <f>IF(Operaciones!$C2140-Operaciones!$B2140&gt;=150,"Demorado","En Tiempo")</f>
        <v>En Tiempo</v>
      </c>
      <c r="E2140" s="19" t="s">
        <v>21</v>
      </c>
      <c r="F2140" s="19" t="s">
        <v>29</v>
      </c>
      <c r="G2140" s="20">
        <v>123</v>
      </c>
      <c r="H2140" s="19" t="s">
        <v>12</v>
      </c>
      <c r="I2140" s="21">
        <v>44437.04</v>
      </c>
      <c r="J2140" s="21">
        <v>1177361</v>
      </c>
      <c r="K2140" s="21">
        <v>941888.8</v>
      </c>
      <c r="L2140" s="21">
        <v>191035.15999999995</v>
      </c>
      <c r="M2140" s="19" t="s">
        <v>15</v>
      </c>
      <c r="N2140" s="22">
        <v>4.7</v>
      </c>
    </row>
    <row r="2141" spans="1:14" x14ac:dyDescent="0.25">
      <c r="A2141" s="23">
        <v>2140</v>
      </c>
      <c r="B2141" s="24">
        <v>43136</v>
      </c>
      <c r="C2141" s="24">
        <v>43354</v>
      </c>
      <c r="D2141" s="24" t="str">
        <f>IF(Operaciones!$C2141-Operaciones!$B2141&gt;=150,"Demorado","En Tiempo")</f>
        <v>Demorado</v>
      </c>
      <c r="E2141" s="25" t="s">
        <v>21</v>
      </c>
      <c r="F2141" s="25" t="s">
        <v>25</v>
      </c>
      <c r="G2141" s="26">
        <v>191</v>
      </c>
      <c r="H2141" s="25" t="s">
        <v>12</v>
      </c>
      <c r="I2141" s="27">
        <v>51542.04</v>
      </c>
      <c r="J2141" s="27">
        <v>1351611</v>
      </c>
      <c r="K2141" s="27">
        <v>1081288.8</v>
      </c>
      <c r="L2141" s="27">
        <v>218780.15999999995</v>
      </c>
      <c r="M2141" s="25" t="s">
        <v>19</v>
      </c>
      <c r="N2141" s="28">
        <v>4.0999999999999996</v>
      </c>
    </row>
    <row r="2142" spans="1:14" x14ac:dyDescent="0.25">
      <c r="A2142" s="17">
        <v>2141</v>
      </c>
      <c r="B2142" s="18">
        <v>43137</v>
      </c>
      <c r="C2142" s="18">
        <v>43274</v>
      </c>
      <c r="D2142" s="18" t="str">
        <f>IF(Operaciones!$C2142-Operaciones!$B2142&gt;=150,"Demorado","En Tiempo")</f>
        <v>En Tiempo</v>
      </c>
      <c r="E2142" s="19" t="s">
        <v>21</v>
      </c>
      <c r="F2142" s="19" t="s">
        <v>26</v>
      </c>
      <c r="G2142" s="20">
        <v>60</v>
      </c>
      <c r="H2142" s="19" t="s">
        <v>11</v>
      </c>
      <c r="I2142" s="21">
        <v>9820.7999999999993</v>
      </c>
      <c r="J2142" s="21">
        <v>309030</v>
      </c>
      <c r="K2142" s="21">
        <v>247224</v>
      </c>
      <c r="L2142" s="21">
        <v>51985.2</v>
      </c>
      <c r="M2142" s="19" t="s">
        <v>14</v>
      </c>
      <c r="N2142" s="22">
        <v>3.6</v>
      </c>
    </row>
    <row r="2143" spans="1:14" x14ac:dyDescent="0.25">
      <c r="A2143" s="23">
        <v>2142</v>
      </c>
      <c r="B2143" s="24">
        <v>43137</v>
      </c>
      <c r="C2143" s="24">
        <v>43482</v>
      </c>
      <c r="D2143" s="24" t="str">
        <f>IF(Operaciones!$C2143-Operaciones!$B2143&gt;=150,"Demorado","En Tiempo")</f>
        <v>Demorado</v>
      </c>
      <c r="E2143" s="25" t="s">
        <v>21</v>
      </c>
      <c r="F2143" s="25" t="s">
        <v>24</v>
      </c>
      <c r="G2143" s="26">
        <v>83</v>
      </c>
      <c r="H2143" s="25" t="s">
        <v>12</v>
      </c>
      <c r="I2143" s="27">
        <v>31517.68</v>
      </c>
      <c r="J2143" s="27">
        <v>844677</v>
      </c>
      <c r="K2143" s="27">
        <v>675741.6</v>
      </c>
      <c r="L2143" s="27">
        <v>137417.72000000003</v>
      </c>
      <c r="M2143" s="25" t="s">
        <v>14</v>
      </c>
      <c r="N2143" s="28">
        <v>4.2</v>
      </c>
    </row>
    <row r="2144" spans="1:14" x14ac:dyDescent="0.25">
      <c r="A2144" s="17">
        <v>2143</v>
      </c>
      <c r="B2144" s="18">
        <v>43137</v>
      </c>
      <c r="C2144" s="18">
        <v>43495</v>
      </c>
      <c r="D2144" s="18" t="str">
        <f>IF(Operaciones!$C2144-Operaciones!$B2144&gt;=150,"Demorado","En Tiempo")</f>
        <v>Demorado</v>
      </c>
      <c r="E2144" s="19" t="s">
        <v>22</v>
      </c>
      <c r="F2144" s="19" t="s">
        <v>29</v>
      </c>
      <c r="G2144" s="20">
        <v>118</v>
      </c>
      <c r="H2144" s="19" t="s">
        <v>11</v>
      </c>
      <c r="I2144" s="21">
        <v>20839.88</v>
      </c>
      <c r="J2144" s="21">
        <v>573157</v>
      </c>
      <c r="K2144" s="21">
        <v>458525.6</v>
      </c>
      <c r="L2144" s="21">
        <v>93791.520000000019</v>
      </c>
      <c r="M2144" s="19" t="s">
        <v>18</v>
      </c>
      <c r="N2144" s="22">
        <v>3.9</v>
      </c>
    </row>
    <row r="2145" spans="1:14" x14ac:dyDescent="0.25">
      <c r="A2145" s="23">
        <v>2144</v>
      </c>
      <c r="B2145" s="24">
        <v>43138</v>
      </c>
      <c r="C2145" s="24">
        <v>43239</v>
      </c>
      <c r="D2145" s="24" t="str">
        <f>IF(Operaciones!$C2145-Operaciones!$B2145&gt;=150,"Demorado","En Tiempo")</f>
        <v>En Tiempo</v>
      </c>
      <c r="E2145" s="25" t="s">
        <v>23</v>
      </c>
      <c r="F2145" s="25" t="s">
        <v>28</v>
      </c>
      <c r="G2145" s="26">
        <v>211</v>
      </c>
      <c r="H2145" s="25" t="s">
        <v>12</v>
      </c>
      <c r="I2145" s="27">
        <v>66171.12</v>
      </c>
      <c r="J2145" s="27">
        <v>1714213</v>
      </c>
      <c r="K2145" s="27">
        <v>1371370.4</v>
      </c>
      <c r="L2145" s="27">
        <v>276671.4800000001</v>
      </c>
      <c r="M2145" s="25" t="s">
        <v>15</v>
      </c>
      <c r="N2145" s="28">
        <v>3.9</v>
      </c>
    </row>
    <row r="2146" spans="1:14" x14ac:dyDescent="0.25">
      <c r="A2146" s="17">
        <v>2145</v>
      </c>
      <c r="B2146" s="18">
        <v>43138</v>
      </c>
      <c r="C2146" s="18">
        <v>43265</v>
      </c>
      <c r="D2146" s="18" t="str">
        <f>IF(Operaciones!$C2146-Operaciones!$B2146&gt;=150,"Demorado","En Tiempo")</f>
        <v>En Tiempo</v>
      </c>
      <c r="E2146" s="19" t="s">
        <v>22</v>
      </c>
      <c r="F2146" s="19" t="s">
        <v>26</v>
      </c>
      <c r="G2146" s="20">
        <v>43</v>
      </c>
      <c r="H2146" s="19" t="s">
        <v>11</v>
      </c>
      <c r="I2146" s="21">
        <v>7942.68</v>
      </c>
      <c r="J2146" s="21">
        <v>260827</v>
      </c>
      <c r="K2146" s="21">
        <v>208661.6</v>
      </c>
      <c r="L2146" s="21">
        <v>44222.719999999994</v>
      </c>
      <c r="M2146" s="19" t="s">
        <v>17</v>
      </c>
      <c r="N2146" s="22">
        <v>3.9</v>
      </c>
    </row>
    <row r="2147" spans="1:14" x14ac:dyDescent="0.25">
      <c r="A2147" s="23">
        <v>2146</v>
      </c>
      <c r="B2147" s="24">
        <v>43138</v>
      </c>
      <c r="C2147" s="24">
        <v>43282</v>
      </c>
      <c r="D2147" s="24" t="str">
        <f>IF(Operaciones!$C2147-Operaciones!$B2147&gt;=150,"Demorado","En Tiempo")</f>
        <v>En Tiempo</v>
      </c>
      <c r="E2147" s="25" t="s">
        <v>21</v>
      </c>
      <c r="F2147" s="25" t="s">
        <v>29</v>
      </c>
      <c r="G2147" s="26">
        <v>92</v>
      </c>
      <c r="H2147" s="25" t="s">
        <v>11</v>
      </c>
      <c r="I2147" s="27">
        <v>22058.400000000001</v>
      </c>
      <c r="J2147" s="27">
        <v>607245</v>
      </c>
      <c r="K2147" s="27">
        <v>485796</v>
      </c>
      <c r="L2147" s="27">
        <v>99390.6</v>
      </c>
      <c r="M2147" s="25" t="s">
        <v>18</v>
      </c>
      <c r="N2147" s="28">
        <v>3.6</v>
      </c>
    </row>
    <row r="2148" spans="1:14" x14ac:dyDescent="0.25">
      <c r="A2148" s="17">
        <v>2147</v>
      </c>
      <c r="B2148" s="18">
        <v>43138</v>
      </c>
      <c r="C2148" s="18">
        <v>43342</v>
      </c>
      <c r="D2148" s="18" t="str">
        <f>IF(Operaciones!$C2148-Operaciones!$B2148&gt;=150,"Demorado","En Tiempo")</f>
        <v>Demorado</v>
      </c>
      <c r="E2148" s="19" t="s">
        <v>23</v>
      </c>
      <c r="F2148" s="19" t="s">
        <v>26</v>
      </c>
      <c r="G2148" s="20">
        <v>97</v>
      </c>
      <c r="H2148" s="19" t="s">
        <v>11</v>
      </c>
      <c r="I2148" s="21">
        <v>26231.599999999999</v>
      </c>
      <c r="J2148" s="21">
        <v>718725</v>
      </c>
      <c r="K2148" s="21">
        <v>574980</v>
      </c>
      <c r="L2148" s="21">
        <v>117513.4</v>
      </c>
      <c r="M2148" s="19" t="s">
        <v>17</v>
      </c>
      <c r="N2148" s="22">
        <v>4.0999999999999996</v>
      </c>
    </row>
    <row r="2149" spans="1:14" x14ac:dyDescent="0.25">
      <c r="A2149" s="23">
        <v>2148</v>
      </c>
      <c r="B2149" s="24">
        <v>43138</v>
      </c>
      <c r="C2149" s="24">
        <v>43262</v>
      </c>
      <c r="D2149" s="24" t="str">
        <f>IF(Operaciones!$C2149-Operaciones!$B2149&gt;=150,"Demorado","En Tiempo")</f>
        <v>En Tiempo</v>
      </c>
      <c r="E2149" s="25" t="s">
        <v>23</v>
      </c>
      <c r="F2149" s="25" t="s">
        <v>13</v>
      </c>
      <c r="G2149" s="26">
        <v>199</v>
      </c>
      <c r="H2149" s="25" t="s">
        <v>12</v>
      </c>
      <c r="I2149" s="27">
        <v>69038.679999999993</v>
      </c>
      <c r="J2149" s="27">
        <v>1783777</v>
      </c>
      <c r="K2149" s="27">
        <v>1427021.6</v>
      </c>
      <c r="L2149" s="27">
        <v>287716.71999999991</v>
      </c>
      <c r="M2149" s="25" t="s">
        <v>14</v>
      </c>
      <c r="N2149" s="28">
        <v>3.7</v>
      </c>
    </row>
    <row r="2150" spans="1:14" x14ac:dyDescent="0.25">
      <c r="A2150" s="17">
        <v>2149</v>
      </c>
      <c r="B2150" s="18">
        <v>43139</v>
      </c>
      <c r="C2150" s="18">
        <v>43362</v>
      </c>
      <c r="D2150" s="18" t="str">
        <f>IF(Operaciones!$C2150-Operaciones!$B2150&gt;=150,"Demorado","En Tiempo")</f>
        <v>Demorado</v>
      </c>
      <c r="E2150" s="19" t="s">
        <v>21</v>
      </c>
      <c r="F2150" s="19" t="s">
        <v>28</v>
      </c>
      <c r="G2150" s="20">
        <v>136</v>
      </c>
      <c r="H2150" s="19" t="s">
        <v>11</v>
      </c>
      <c r="I2150" s="21">
        <v>26858.76</v>
      </c>
      <c r="J2150" s="21">
        <v>729729</v>
      </c>
      <c r="K2150" s="21">
        <v>583783.19999999995</v>
      </c>
      <c r="L2150" s="21">
        <v>119087.04000000005</v>
      </c>
      <c r="M2150" s="19" t="s">
        <v>17</v>
      </c>
      <c r="N2150" s="22">
        <v>4.9000000000000004</v>
      </c>
    </row>
    <row r="2151" spans="1:14" x14ac:dyDescent="0.25">
      <c r="A2151" s="23">
        <v>2150</v>
      </c>
      <c r="B2151" s="24">
        <v>43139</v>
      </c>
      <c r="C2151" s="24">
        <v>43461</v>
      </c>
      <c r="D2151" s="24" t="str">
        <f>IF(Operaciones!$C2151-Operaciones!$B2151&gt;=150,"Demorado","En Tiempo")</f>
        <v>Demorado</v>
      </c>
      <c r="E2151" s="25" t="s">
        <v>21</v>
      </c>
      <c r="F2151" s="25" t="s">
        <v>29</v>
      </c>
      <c r="G2151" s="26">
        <v>204</v>
      </c>
      <c r="H2151" s="25" t="s">
        <v>12</v>
      </c>
      <c r="I2151" s="27">
        <v>45452.44</v>
      </c>
      <c r="J2151" s="27">
        <v>1191921</v>
      </c>
      <c r="K2151" s="27">
        <v>953536.8</v>
      </c>
      <c r="L2151" s="27">
        <v>192931.75999999995</v>
      </c>
      <c r="M2151" s="25" t="s">
        <v>15</v>
      </c>
      <c r="N2151" s="28">
        <v>4.2</v>
      </c>
    </row>
    <row r="2152" spans="1:14" x14ac:dyDescent="0.25">
      <c r="A2152" s="17">
        <v>2151</v>
      </c>
      <c r="B2152" s="18">
        <v>43140</v>
      </c>
      <c r="C2152" s="18">
        <v>43458</v>
      </c>
      <c r="D2152" s="18" t="str">
        <f>IF(Operaciones!$C2152-Operaciones!$B2152&gt;=150,"Demorado","En Tiempo")</f>
        <v>Demorado</v>
      </c>
      <c r="E2152" s="19" t="s">
        <v>22</v>
      </c>
      <c r="F2152" s="19" t="s">
        <v>27</v>
      </c>
      <c r="G2152" s="20">
        <v>36</v>
      </c>
      <c r="H2152" s="19" t="s">
        <v>11</v>
      </c>
      <c r="I2152" s="21">
        <v>11538.6</v>
      </c>
      <c r="J2152" s="21">
        <v>339850</v>
      </c>
      <c r="K2152" s="21">
        <v>271880</v>
      </c>
      <c r="L2152" s="21">
        <v>56431.4</v>
      </c>
      <c r="M2152" s="19" t="s">
        <v>15</v>
      </c>
      <c r="N2152" s="22">
        <v>5</v>
      </c>
    </row>
    <row r="2153" spans="1:14" x14ac:dyDescent="0.25">
      <c r="A2153" s="23">
        <v>2152</v>
      </c>
      <c r="B2153" s="24">
        <v>43140</v>
      </c>
      <c r="C2153" s="24">
        <v>43292</v>
      </c>
      <c r="D2153" s="24" t="str">
        <f>IF(Operaciones!$C2153-Operaciones!$B2153&gt;=150,"Demorado","En Tiempo")</f>
        <v>Demorado</v>
      </c>
      <c r="E2153" s="25" t="s">
        <v>20</v>
      </c>
      <c r="F2153" s="25" t="s">
        <v>29</v>
      </c>
      <c r="G2153" s="26">
        <v>288</v>
      </c>
      <c r="H2153" s="25" t="s">
        <v>12</v>
      </c>
      <c r="I2153" s="27">
        <v>51142.76</v>
      </c>
      <c r="J2153" s="27">
        <v>1335354</v>
      </c>
      <c r="K2153" s="27">
        <v>1068283.2</v>
      </c>
      <c r="L2153" s="27">
        <v>215928.04000000004</v>
      </c>
      <c r="M2153" s="25" t="s">
        <v>17</v>
      </c>
      <c r="N2153" s="28">
        <v>4.3</v>
      </c>
    </row>
    <row r="2154" spans="1:14" x14ac:dyDescent="0.25">
      <c r="A2154" s="17">
        <v>2153</v>
      </c>
      <c r="B2154" s="18">
        <v>43140</v>
      </c>
      <c r="C2154" s="18">
        <v>43440</v>
      </c>
      <c r="D2154" s="18" t="str">
        <f>IF(Operaciones!$C2154-Operaciones!$B2154&gt;=150,"Demorado","En Tiempo")</f>
        <v>Demorado</v>
      </c>
      <c r="E2154" s="19" t="s">
        <v>20</v>
      </c>
      <c r="F2154" s="19" t="s">
        <v>24</v>
      </c>
      <c r="G2154" s="20">
        <v>221</v>
      </c>
      <c r="H2154" s="19" t="s">
        <v>12</v>
      </c>
      <c r="I2154" s="21">
        <v>79288.28</v>
      </c>
      <c r="J2154" s="21">
        <v>2037717</v>
      </c>
      <c r="K2154" s="21">
        <v>1630173.6</v>
      </c>
      <c r="L2154" s="21">
        <v>328255.11999999988</v>
      </c>
      <c r="M2154" s="19" t="s">
        <v>18</v>
      </c>
      <c r="N2154" s="22">
        <v>4.2</v>
      </c>
    </row>
    <row r="2155" spans="1:14" x14ac:dyDescent="0.25">
      <c r="A2155" s="23">
        <v>2154</v>
      </c>
      <c r="B2155" s="24">
        <v>43140</v>
      </c>
      <c r="C2155" s="24">
        <v>43459</v>
      </c>
      <c r="D2155" s="24" t="str">
        <f>IF(Operaciones!$C2155-Operaciones!$B2155&gt;=150,"Demorado","En Tiempo")</f>
        <v>Demorado</v>
      </c>
      <c r="E2155" s="25" t="s">
        <v>20</v>
      </c>
      <c r="F2155" s="25" t="s">
        <v>28</v>
      </c>
      <c r="G2155" s="26">
        <v>194</v>
      </c>
      <c r="H2155" s="25" t="s">
        <v>12</v>
      </c>
      <c r="I2155" s="27">
        <v>60434</v>
      </c>
      <c r="J2155" s="27">
        <v>1576285</v>
      </c>
      <c r="K2155" s="27">
        <v>1261028</v>
      </c>
      <c r="L2155" s="27">
        <v>254823</v>
      </c>
      <c r="M2155" s="25" t="s">
        <v>14</v>
      </c>
      <c r="N2155" s="28">
        <v>4.9000000000000004</v>
      </c>
    </row>
    <row r="2156" spans="1:14" x14ac:dyDescent="0.25">
      <c r="A2156" s="17">
        <v>2155</v>
      </c>
      <c r="B2156" s="18">
        <v>43140</v>
      </c>
      <c r="C2156" s="18">
        <v>43393</v>
      </c>
      <c r="D2156" s="18" t="str">
        <f>IF(Operaciones!$C2156-Operaciones!$B2156&gt;=150,"Demorado","En Tiempo")</f>
        <v>Demorado</v>
      </c>
      <c r="E2156" s="19" t="s">
        <v>21</v>
      </c>
      <c r="F2156" s="19" t="s">
        <v>27</v>
      </c>
      <c r="G2156" s="20">
        <v>245</v>
      </c>
      <c r="H2156" s="19" t="s">
        <v>12</v>
      </c>
      <c r="I2156" s="21">
        <v>77129.8</v>
      </c>
      <c r="J2156" s="21">
        <v>1985705</v>
      </c>
      <c r="K2156" s="21">
        <v>1588564</v>
      </c>
      <c r="L2156" s="21">
        <v>320011.2</v>
      </c>
      <c r="M2156" s="19" t="s">
        <v>14</v>
      </c>
      <c r="N2156" s="22">
        <v>3.7</v>
      </c>
    </row>
    <row r="2157" spans="1:14" x14ac:dyDescent="0.25">
      <c r="A2157" s="23">
        <v>2156</v>
      </c>
      <c r="B2157" s="24">
        <v>43140</v>
      </c>
      <c r="C2157" s="24">
        <v>43250</v>
      </c>
      <c r="D2157" s="24" t="str">
        <f>IF(Operaciones!$C2157-Operaciones!$B2157&gt;=150,"Demorado","En Tiempo")</f>
        <v>En Tiempo</v>
      </c>
      <c r="E2157" s="25" t="s">
        <v>21</v>
      </c>
      <c r="F2157" s="25" t="s">
        <v>29</v>
      </c>
      <c r="G2157" s="26">
        <v>253</v>
      </c>
      <c r="H2157" s="25" t="s">
        <v>12</v>
      </c>
      <c r="I2157" s="27">
        <v>64120.24</v>
      </c>
      <c r="J2157" s="27">
        <v>1664041</v>
      </c>
      <c r="K2157" s="27">
        <v>1331232.8</v>
      </c>
      <c r="L2157" s="27">
        <v>268687.95999999996</v>
      </c>
      <c r="M2157" s="25" t="s">
        <v>18</v>
      </c>
      <c r="N2157" s="28">
        <v>4.9000000000000004</v>
      </c>
    </row>
    <row r="2158" spans="1:14" x14ac:dyDescent="0.25">
      <c r="A2158" s="17">
        <v>2157</v>
      </c>
      <c r="B2158" s="18">
        <v>43141</v>
      </c>
      <c r="C2158" s="18">
        <v>43501</v>
      </c>
      <c r="D2158" s="18" t="str">
        <f>IF(Operaciones!$C2158-Operaciones!$B2158&gt;=150,"Demorado","En Tiempo")</f>
        <v>Demorado</v>
      </c>
      <c r="E2158" s="19" t="s">
        <v>22</v>
      </c>
      <c r="F2158" s="19" t="s">
        <v>28</v>
      </c>
      <c r="G2158" s="20">
        <v>248</v>
      </c>
      <c r="H2158" s="19" t="s">
        <v>12</v>
      </c>
      <c r="I2158" s="21">
        <v>60283.88</v>
      </c>
      <c r="J2158" s="21">
        <v>1558707</v>
      </c>
      <c r="K2158" s="21">
        <v>1246965.6000000001</v>
      </c>
      <c r="L2158" s="21">
        <v>251457.5199999999</v>
      </c>
      <c r="M2158" s="19" t="s">
        <v>18</v>
      </c>
      <c r="N2158" s="22">
        <v>4.4000000000000004</v>
      </c>
    </row>
    <row r="2159" spans="1:14" x14ac:dyDescent="0.25">
      <c r="A2159" s="23">
        <v>2158</v>
      </c>
      <c r="B2159" s="24">
        <v>43142</v>
      </c>
      <c r="C2159" s="24">
        <v>43411</v>
      </c>
      <c r="D2159" s="24" t="str">
        <f>IF(Operaciones!$C2159-Operaciones!$B2159&gt;=150,"Demorado","En Tiempo")</f>
        <v>Demorado</v>
      </c>
      <c r="E2159" s="25" t="s">
        <v>22</v>
      </c>
      <c r="F2159" s="25" t="s">
        <v>26</v>
      </c>
      <c r="G2159" s="26">
        <v>92</v>
      </c>
      <c r="H2159" s="25" t="s">
        <v>11</v>
      </c>
      <c r="I2159" s="27">
        <v>25373.84</v>
      </c>
      <c r="J2159" s="27">
        <v>689381</v>
      </c>
      <c r="K2159" s="27">
        <v>551504.80000000005</v>
      </c>
      <c r="L2159" s="27">
        <v>112502.35999999996</v>
      </c>
      <c r="M2159" s="25" t="s">
        <v>16</v>
      </c>
      <c r="N2159" s="28">
        <v>4.3</v>
      </c>
    </row>
    <row r="2160" spans="1:14" x14ac:dyDescent="0.25">
      <c r="A2160" s="17">
        <v>2159</v>
      </c>
      <c r="B2160" s="18">
        <v>43142</v>
      </c>
      <c r="C2160" s="18">
        <v>43261</v>
      </c>
      <c r="D2160" s="18" t="str">
        <f>IF(Operaciones!$C2160-Operaciones!$B2160&gt;=150,"Demorado","En Tiempo")</f>
        <v>En Tiempo</v>
      </c>
      <c r="E2160" s="19" t="s">
        <v>23</v>
      </c>
      <c r="F2160" s="19" t="s">
        <v>28</v>
      </c>
      <c r="G2160" s="20">
        <v>226</v>
      </c>
      <c r="H2160" s="19" t="s">
        <v>12</v>
      </c>
      <c r="I2160" s="21">
        <v>45188.76</v>
      </c>
      <c r="J2160" s="21">
        <v>1194029</v>
      </c>
      <c r="K2160" s="21">
        <v>955223.2</v>
      </c>
      <c r="L2160" s="21">
        <v>193617.04000000004</v>
      </c>
      <c r="M2160" s="19" t="s">
        <v>17</v>
      </c>
      <c r="N2160" s="22">
        <v>3.8</v>
      </c>
    </row>
    <row r="2161" spans="1:14" x14ac:dyDescent="0.25">
      <c r="A2161" s="23">
        <v>2160</v>
      </c>
      <c r="B2161" s="24">
        <v>43143</v>
      </c>
      <c r="C2161" s="24">
        <v>43300</v>
      </c>
      <c r="D2161" s="24" t="str">
        <f>IF(Operaciones!$C2161-Operaciones!$B2161&gt;=150,"Demorado","En Tiempo")</f>
        <v>Demorado</v>
      </c>
      <c r="E2161" s="25" t="s">
        <v>22</v>
      </c>
      <c r="F2161" s="25" t="s">
        <v>26</v>
      </c>
      <c r="G2161" s="26">
        <v>114</v>
      </c>
      <c r="H2161" s="25" t="s">
        <v>11</v>
      </c>
      <c r="I2161" s="27">
        <v>28324.44</v>
      </c>
      <c r="J2161" s="27">
        <v>771271</v>
      </c>
      <c r="K2161" s="27">
        <v>617016.80000000005</v>
      </c>
      <c r="L2161" s="27">
        <v>125929.75999999995</v>
      </c>
      <c r="M2161" s="25" t="s">
        <v>16</v>
      </c>
      <c r="N2161" s="28">
        <v>4.2</v>
      </c>
    </row>
    <row r="2162" spans="1:14" x14ac:dyDescent="0.25">
      <c r="A2162" s="17">
        <v>2161</v>
      </c>
      <c r="B2162" s="18">
        <v>43143</v>
      </c>
      <c r="C2162" s="18">
        <v>43394</v>
      </c>
      <c r="D2162" s="18" t="str">
        <f>IF(Operaciones!$C2162-Operaciones!$B2162&gt;=150,"Demorado","En Tiempo")</f>
        <v>Demorado</v>
      </c>
      <c r="E2162" s="19" t="s">
        <v>23</v>
      </c>
      <c r="F2162" s="19" t="s">
        <v>13</v>
      </c>
      <c r="G2162" s="20">
        <v>206</v>
      </c>
      <c r="H2162" s="19" t="s">
        <v>12</v>
      </c>
      <c r="I2162" s="21">
        <v>59523.4</v>
      </c>
      <c r="J2162" s="21">
        <v>1547645</v>
      </c>
      <c r="K2162" s="21">
        <v>1238116</v>
      </c>
      <c r="L2162" s="21">
        <v>250005.6</v>
      </c>
      <c r="M2162" s="19" t="s">
        <v>19</v>
      </c>
      <c r="N2162" s="22">
        <v>4.7</v>
      </c>
    </row>
    <row r="2163" spans="1:14" x14ac:dyDescent="0.25">
      <c r="A2163" s="23">
        <v>2162</v>
      </c>
      <c r="B2163" s="24">
        <v>43143</v>
      </c>
      <c r="C2163" s="24">
        <v>43299</v>
      </c>
      <c r="D2163" s="24" t="str">
        <f>IF(Operaciones!$C2163-Operaciones!$B2163&gt;=150,"Demorado","En Tiempo")</f>
        <v>Demorado</v>
      </c>
      <c r="E2163" s="25" t="s">
        <v>23</v>
      </c>
      <c r="F2163" s="25" t="s">
        <v>25</v>
      </c>
      <c r="G2163" s="26">
        <v>178</v>
      </c>
      <c r="H2163" s="25" t="s">
        <v>12</v>
      </c>
      <c r="I2163" s="27">
        <v>33591.919999999998</v>
      </c>
      <c r="J2163" s="27">
        <v>900733</v>
      </c>
      <c r="K2163" s="27">
        <v>720586.4</v>
      </c>
      <c r="L2163" s="27">
        <v>146554.68</v>
      </c>
      <c r="M2163" s="25" t="s">
        <v>18</v>
      </c>
      <c r="N2163" s="28">
        <v>4.9000000000000004</v>
      </c>
    </row>
    <row r="2164" spans="1:14" x14ac:dyDescent="0.25">
      <c r="A2164" s="17">
        <v>2163</v>
      </c>
      <c r="B2164" s="18">
        <v>43143</v>
      </c>
      <c r="C2164" s="18">
        <v>43249</v>
      </c>
      <c r="D2164" s="18" t="str">
        <f>IF(Operaciones!$C2164-Operaciones!$B2164&gt;=150,"Demorado","En Tiempo")</f>
        <v>En Tiempo</v>
      </c>
      <c r="E2164" s="19" t="s">
        <v>22</v>
      </c>
      <c r="F2164" s="19" t="s">
        <v>29</v>
      </c>
      <c r="G2164" s="20">
        <v>138</v>
      </c>
      <c r="H2164" s="19" t="s">
        <v>12</v>
      </c>
      <c r="I2164" s="21">
        <v>55246.879999999997</v>
      </c>
      <c r="J2164" s="21">
        <v>1438307</v>
      </c>
      <c r="K2164" s="21">
        <v>1150645.6000000001</v>
      </c>
      <c r="L2164" s="21">
        <v>232414.5199999999</v>
      </c>
      <c r="M2164" s="19" t="s">
        <v>18</v>
      </c>
      <c r="N2164" s="22">
        <v>4.7</v>
      </c>
    </row>
    <row r="2165" spans="1:14" x14ac:dyDescent="0.25">
      <c r="A2165" s="23">
        <v>2164</v>
      </c>
      <c r="B2165" s="24">
        <v>43143</v>
      </c>
      <c r="C2165" s="24">
        <v>43381</v>
      </c>
      <c r="D2165" s="24" t="str">
        <f>IF(Operaciones!$C2165-Operaciones!$B2165&gt;=150,"Demorado","En Tiempo")</f>
        <v>Demorado</v>
      </c>
      <c r="E2165" s="25" t="s">
        <v>20</v>
      </c>
      <c r="F2165" s="25" t="s">
        <v>26</v>
      </c>
      <c r="G2165" s="26">
        <v>59</v>
      </c>
      <c r="H2165" s="25" t="s">
        <v>11</v>
      </c>
      <c r="I2165" s="27">
        <v>19324.599999999999</v>
      </c>
      <c r="J2165" s="27">
        <v>543025</v>
      </c>
      <c r="K2165" s="27">
        <v>434420</v>
      </c>
      <c r="L2165" s="27">
        <v>89280.4</v>
      </c>
      <c r="M2165" s="25" t="s">
        <v>16</v>
      </c>
      <c r="N2165" s="28">
        <v>4.0999999999999996</v>
      </c>
    </row>
    <row r="2166" spans="1:14" x14ac:dyDescent="0.25">
      <c r="A2166" s="17">
        <v>2165</v>
      </c>
      <c r="B2166" s="18">
        <v>43144</v>
      </c>
      <c r="C2166" s="18">
        <v>43483</v>
      </c>
      <c r="D2166" s="18" t="str">
        <f>IF(Operaciones!$C2166-Operaciones!$B2166&gt;=150,"Demorado","En Tiempo")</f>
        <v>Demorado</v>
      </c>
      <c r="E2166" s="19" t="s">
        <v>23</v>
      </c>
      <c r="F2166" s="19" t="s">
        <v>25</v>
      </c>
      <c r="G2166" s="20">
        <v>76</v>
      </c>
      <c r="H2166" s="19" t="s">
        <v>11</v>
      </c>
      <c r="I2166" s="21">
        <v>17019.96</v>
      </c>
      <c r="J2166" s="21">
        <v>480784</v>
      </c>
      <c r="K2166" s="21">
        <v>384627.20000000001</v>
      </c>
      <c r="L2166" s="21">
        <v>79136.84</v>
      </c>
      <c r="M2166" s="19" t="s">
        <v>16</v>
      </c>
      <c r="N2166" s="22">
        <v>3.6</v>
      </c>
    </row>
    <row r="2167" spans="1:14" x14ac:dyDescent="0.25">
      <c r="A2167" s="23">
        <v>2166</v>
      </c>
      <c r="B2167" s="24">
        <v>43145</v>
      </c>
      <c r="C2167" s="24">
        <v>43483</v>
      </c>
      <c r="D2167" s="24" t="str">
        <f>IF(Operaciones!$C2167-Operaciones!$B2167&gt;=150,"Demorado","En Tiempo")</f>
        <v>Demorado</v>
      </c>
      <c r="E2167" s="25" t="s">
        <v>20</v>
      </c>
      <c r="F2167" s="25" t="s">
        <v>24</v>
      </c>
      <c r="G2167" s="26">
        <v>128</v>
      </c>
      <c r="H2167" s="25" t="s">
        <v>12</v>
      </c>
      <c r="I2167" s="27">
        <v>45808.68</v>
      </c>
      <c r="J2167" s="27">
        <v>1200027</v>
      </c>
      <c r="K2167" s="27">
        <v>960021.6</v>
      </c>
      <c r="L2167" s="27">
        <v>194196.72000000003</v>
      </c>
      <c r="M2167" s="25" t="s">
        <v>19</v>
      </c>
      <c r="N2167" s="28">
        <v>4.8</v>
      </c>
    </row>
    <row r="2168" spans="1:14" x14ac:dyDescent="0.25">
      <c r="A2168" s="17">
        <v>2167</v>
      </c>
      <c r="B2168" s="18">
        <v>43146</v>
      </c>
      <c r="C2168" s="18">
        <v>43497</v>
      </c>
      <c r="D2168" s="18" t="str">
        <f>IF(Operaciones!$C2168-Operaciones!$B2168&gt;=150,"Demorado","En Tiempo")</f>
        <v>Demorado</v>
      </c>
      <c r="E2168" s="19" t="s">
        <v>20</v>
      </c>
      <c r="F2168" s="19" t="s">
        <v>26</v>
      </c>
      <c r="G2168" s="20">
        <v>146</v>
      </c>
      <c r="H2168" s="19" t="s">
        <v>12</v>
      </c>
      <c r="I2168" s="21">
        <v>56460.44</v>
      </c>
      <c r="J2168" s="21">
        <v>1472696</v>
      </c>
      <c r="K2168" s="21">
        <v>1178156.8</v>
      </c>
      <c r="L2168" s="21">
        <v>238078.75999999995</v>
      </c>
      <c r="M2168" s="19" t="s">
        <v>18</v>
      </c>
      <c r="N2168" s="22">
        <v>4.5</v>
      </c>
    </row>
    <row r="2169" spans="1:14" x14ac:dyDescent="0.25">
      <c r="A2169" s="23">
        <v>2168</v>
      </c>
      <c r="B2169" s="24">
        <v>43146</v>
      </c>
      <c r="C2169" s="24">
        <v>43309</v>
      </c>
      <c r="D2169" s="24" t="str">
        <f>IF(Operaciones!$C2169-Operaciones!$B2169&gt;=150,"Demorado","En Tiempo")</f>
        <v>Demorado</v>
      </c>
      <c r="E2169" s="25" t="s">
        <v>23</v>
      </c>
      <c r="F2169" s="25" t="s">
        <v>28</v>
      </c>
      <c r="G2169" s="26">
        <v>80</v>
      </c>
      <c r="H2169" s="25" t="s">
        <v>11</v>
      </c>
      <c r="I2169" s="27">
        <v>18145.68</v>
      </c>
      <c r="J2169" s="27">
        <v>518477</v>
      </c>
      <c r="K2169" s="27">
        <v>414781.6</v>
      </c>
      <c r="L2169" s="27">
        <v>85549.72000000003</v>
      </c>
      <c r="M2169" s="25" t="s">
        <v>17</v>
      </c>
      <c r="N2169" s="28">
        <v>4.4000000000000004</v>
      </c>
    </row>
    <row r="2170" spans="1:14" x14ac:dyDescent="0.25">
      <c r="A2170" s="17">
        <v>2169</v>
      </c>
      <c r="B2170" s="18">
        <v>43146</v>
      </c>
      <c r="C2170" s="18">
        <v>43389</v>
      </c>
      <c r="D2170" s="18" t="str">
        <f>IF(Operaciones!$C2170-Operaciones!$B2170&gt;=150,"Demorado","En Tiempo")</f>
        <v>Demorado</v>
      </c>
      <c r="E2170" s="19" t="s">
        <v>22</v>
      </c>
      <c r="F2170" s="19" t="s">
        <v>29</v>
      </c>
      <c r="G2170" s="20">
        <v>223</v>
      </c>
      <c r="H2170" s="19" t="s">
        <v>12</v>
      </c>
      <c r="I2170" s="21">
        <v>81850.44</v>
      </c>
      <c r="J2170" s="21">
        <v>2106271</v>
      </c>
      <c r="K2170" s="21">
        <v>1685016.8</v>
      </c>
      <c r="L2170" s="21">
        <v>339403.75999999995</v>
      </c>
      <c r="M2170" s="19" t="s">
        <v>19</v>
      </c>
      <c r="N2170" s="22">
        <v>4.4000000000000004</v>
      </c>
    </row>
    <row r="2171" spans="1:14" x14ac:dyDescent="0.25">
      <c r="A2171" s="23">
        <v>2170</v>
      </c>
      <c r="B2171" s="24">
        <v>43146</v>
      </c>
      <c r="C2171" s="24">
        <v>43239</v>
      </c>
      <c r="D2171" s="24" t="str">
        <f>IF(Operaciones!$C2171-Operaciones!$B2171&gt;=150,"Demorado","En Tiempo")</f>
        <v>En Tiempo</v>
      </c>
      <c r="E2171" s="25" t="s">
        <v>20</v>
      </c>
      <c r="F2171" s="25" t="s">
        <v>25</v>
      </c>
      <c r="G2171" s="26">
        <v>129</v>
      </c>
      <c r="H2171" s="25" t="s">
        <v>12</v>
      </c>
      <c r="I2171" s="27">
        <v>38261.56</v>
      </c>
      <c r="J2171" s="27">
        <v>1010249</v>
      </c>
      <c r="K2171" s="27">
        <v>808199.2</v>
      </c>
      <c r="L2171" s="27">
        <v>163788.24000000005</v>
      </c>
      <c r="M2171" s="25" t="s">
        <v>16</v>
      </c>
      <c r="N2171" s="28">
        <v>4.9000000000000004</v>
      </c>
    </row>
    <row r="2172" spans="1:14" x14ac:dyDescent="0.25">
      <c r="A2172" s="17">
        <v>2171</v>
      </c>
      <c r="B2172" s="18">
        <v>43147</v>
      </c>
      <c r="C2172" s="18">
        <v>43475</v>
      </c>
      <c r="D2172" s="18" t="str">
        <f>IF(Operaciones!$C2172-Operaciones!$B2172&gt;=150,"Demorado","En Tiempo")</f>
        <v>Demorado</v>
      </c>
      <c r="E2172" s="19" t="s">
        <v>20</v>
      </c>
      <c r="F2172" s="19" t="s">
        <v>27</v>
      </c>
      <c r="G2172" s="20">
        <v>111</v>
      </c>
      <c r="H2172" s="19" t="s">
        <v>11</v>
      </c>
      <c r="I2172" s="21">
        <v>24498.720000000001</v>
      </c>
      <c r="J2172" s="21">
        <v>673403</v>
      </c>
      <c r="K2172" s="21">
        <v>538722.4</v>
      </c>
      <c r="L2172" s="21">
        <v>110181.87999999998</v>
      </c>
      <c r="M2172" s="19" t="s">
        <v>19</v>
      </c>
      <c r="N2172" s="22">
        <v>5</v>
      </c>
    </row>
    <row r="2173" spans="1:14" x14ac:dyDescent="0.25">
      <c r="A2173" s="23">
        <v>2172</v>
      </c>
      <c r="B2173" s="24">
        <v>43147</v>
      </c>
      <c r="C2173" s="24">
        <v>43351</v>
      </c>
      <c r="D2173" s="24" t="str">
        <f>IF(Operaciones!$C2173-Operaciones!$B2173&gt;=150,"Demorado","En Tiempo")</f>
        <v>Demorado</v>
      </c>
      <c r="E2173" s="25" t="s">
        <v>20</v>
      </c>
      <c r="F2173" s="25" t="s">
        <v>25</v>
      </c>
      <c r="G2173" s="26">
        <v>196</v>
      </c>
      <c r="H2173" s="25" t="s">
        <v>12</v>
      </c>
      <c r="I2173" s="27">
        <v>68090.880000000005</v>
      </c>
      <c r="J2173" s="27">
        <v>1769507</v>
      </c>
      <c r="K2173" s="27">
        <v>1415605.6</v>
      </c>
      <c r="L2173" s="27">
        <v>285810.5199999999</v>
      </c>
      <c r="M2173" s="25" t="s">
        <v>15</v>
      </c>
      <c r="N2173" s="28">
        <v>3.9</v>
      </c>
    </row>
    <row r="2174" spans="1:14" x14ac:dyDescent="0.25">
      <c r="A2174" s="17">
        <v>2173</v>
      </c>
      <c r="B2174" s="18">
        <v>43147</v>
      </c>
      <c r="C2174" s="18">
        <v>43314</v>
      </c>
      <c r="D2174" s="18" t="str">
        <f>IF(Operaciones!$C2174-Operaciones!$B2174&gt;=150,"Demorado","En Tiempo")</f>
        <v>Demorado</v>
      </c>
      <c r="E2174" s="19" t="s">
        <v>22</v>
      </c>
      <c r="F2174" s="19" t="s">
        <v>29</v>
      </c>
      <c r="G2174" s="20">
        <v>274</v>
      </c>
      <c r="H2174" s="19" t="s">
        <v>12</v>
      </c>
      <c r="I2174" s="21">
        <v>92085.96</v>
      </c>
      <c r="J2174" s="21">
        <v>2367809</v>
      </c>
      <c r="K2174" s="21">
        <v>1894247.2</v>
      </c>
      <c r="L2174" s="21">
        <v>381475.84000000003</v>
      </c>
      <c r="M2174" s="19" t="s">
        <v>16</v>
      </c>
      <c r="N2174" s="22">
        <v>3.7</v>
      </c>
    </row>
    <row r="2175" spans="1:14" x14ac:dyDescent="0.25">
      <c r="A2175" s="23">
        <v>2174</v>
      </c>
      <c r="B2175" s="24">
        <v>43147</v>
      </c>
      <c r="C2175" s="24">
        <v>43300</v>
      </c>
      <c r="D2175" s="24" t="str">
        <f>IF(Operaciones!$C2175-Operaciones!$B2175&gt;=150,"Demorado","En Tiempo")</f>
        <v>Demorado</v>
      </c>
      <c r="E2175" s="25" t="s">
        <v>23</v>
      </c>
      <c r="F2175" s="25" t="s">
        <v>28</v>
      </c>
      <c r="G2175" s="26">
        <v>185</v>
      </c>
      <c r="H2175" s="25" t="s">
        <v>12</v>
      </c>
      <c r="I2175" s="27">
        <v>60822.04</v>
      </c>
      <c r="J2175" s="27">
        <v>1578461</v>
      </c>
      <c r="K2175" s="27">
        <v>1262768.8</v>
      </c>
      <c r="L2175" s="27">
        <v>254870.15999999995</v>
      </c>
      <c r="M2175" s="25" t="s">
        <v>16</v>
      </c>
      <c r="N2175" s="28">
        <v>3.8</v>
      </c>
    </row>
    <row r="2176" spans="1:14" x14ac:dyDescent="0.25">
      <c r="A2176" s="17">
        <v>2175</v>
      </c>
      <c r="B2176" s="18">
        <v>43147</v>
      </c>
      <c r="C2176" s="18">
        <v>43381</v>
      </c>
      <c r="D2176" s="18" t="str">
        <f>IF(Operaciones!$C2176-Operaciones!$B2176&gt;=150,"Demorado","En Tiempo")</f>
        <v>Demorado</v>
      </c>
      <c r="E2176" s="19" t="s">
        <v>22</v>
      </c>
      <c r="F2176" s="19" t="s">
        <v>29</v>
      </c>
      <c r="G2176" s="20">
        <v>112</v>
      </c>
      <c r="H2176" s="19" t="s">
        <v>11</v>
      </c>
      <c r="I2176" s="21">
        <v>21804.28</v>
      </c>
      <c r="J2176" s="21">
        <v>597617</v>
      </c>
      <c r="K2176" s="21">
        <v>478093.6</v>
      </c>
      <c r="L2176" s="21">
        <v>97719.120000000024</v>
      </c>
      <c r="M2176" s="19" t="s">
        <v>19</v>
      </c>
      <c r="N2176" s="22">
        <v>3.7</v>
      </c>
    </row>
    <row r="2177" spans="1:14" x14ac:dyDescent="0.25">
      <c r="A2177" s="23">
        <v>2176</v>
      </c>
      <c r="B2177" s="24">
        <v>43147</v>
      </c>
      <c r="C2177" s="24">
        <v>43413</v>
      </c>
      <c r="D2177" s="24" t="str">
        <f>IF(Operaciones!$C2177-Operaciones!$B2177&gt;=150,"Demorado","En Tiempo")</f>
        <v>Demorado</v>
      </c>
      <c r="E2177" s="25" t="s">
        <v>22</v>
      </c>
      <c r="F2177" s="25" t="s">
        <v>26</v>
      </c>
      <c r="G2177" s="26">
        <v>269</v>
      </c>
      <c r="H2177" s="25" t="s">
        <v>12</v>
      </c>
      <c r="I2177" s="27">
        <v>51013.8</v>
      </c>
      <c r="J2177" s="27">
        <v>1339205</v>
      </c>
      <c r="K2177" s="27">
        <v>1071364</v>
      </c>
      <c r="L2177" s="27">
        <v>216827.2</v>
      </c>
      <c r="M2177" s="25" t="s">
        <v>18</v>
      </c>
      <c r="N2177" s="28">
        <v>4.4000000000000004</v>
      </c>
    </row>
    <row r="2178" spans="1:14" x14ac:dyDescent="0.25">
      <c r="A2178" s="17">
        <v>2177</v>
      </c>
      <c r="B2178" s="18">
        <v>43148</v>
      </c>
      <c r="C2178" s="18">
        <v>43424</v>
      </c>
      <c r="D2178" s="18" t="str">
        <f>IF(Operaciones!$C2178-Operaciones!$B2178&gt;=150,"Demorado","En Tiempo")</f>
        <v>Demorado</v>
      </c>
      <c r="E2178" s="19" t="s">
        <v>22</v>
      </c>
      <c r="F2178" s="19" t="s">
        <v>29</v>
      </c>
      <c r="G2178" s="20">
        <v>71</v>
      </c>
      <c r="H2178" s="19" t="s">
        <v>11</v>
      </c>
      <c r="I2178" s="21">
        <v>13434.28</v>
      </c>
      <c r="J2178" s="21">
        <v>402617</v>
      </c>
      <c r="K2178" s="21">
        <v>322093.59999999998</v>
      </c>
      <c r="L2178" s="21">
        <v>67089.120000000024</v>
      </c>
      <c r="M2178" s="19" t="s">
        <v>17</v>
      </c>
      <c r="N2178" s="22">
        <v>4.8</v>
      </c>
    </row>
    <row r="2179" spans="1:14" x14ac:dyDescent="0.25">
      <c r="A2179" s="23">
        <v>2178</v>
      </c>
      <c r="B2179" s="24">
        <v>43148</v>
      </c>
      <c r="C2179" s="24">
        <v>43458</v>
      </c>
      <c r="D2179" s="24" t="str">
        <f>IF(Operaciones!$C2179-Operaciones!$B2179&gt;=150,"Demorado","En Tiempo")</f>
        <v>Demorado</v>
      </c>
      <c r="E2179" s="25" t="s">
        <v>21</v>
      </c>
      <c r="F2179" s="25" t="s">
        <v>28</v>
      </c>
      <c r="G2179" s="26">
        <v>264</v>
      </c>
      <c r="H2179" s="25" t="s">
        <v>12</v>
      </c>
      <c r="I2179" s="27">
        <v>83413.36</v>
      </c>
      <c r="J2179" s="27">
        <v>2144594</v>
      </c>
      <c r="K2179" s="27">
        <v>1715675.2</v>
      </c>
      <c r="L2179" s="27">
        <v>345505.44000000006</v>
      </c>
      <c r="M2179" s="25" t="s">
        <v>15</v>
      </c>
      <c r="N2179" s="28">
        <v>3.7</v>
      </c>
    </row>
    <row r="2180" spans="1:14" x14ac:dyDescent="0.25">
      <c r="A2180" s="17">
        <v>2179</v>
      </c>
      <c r="B2180" s="18">
        <v>43148</v>
      </c>
      <c r="C2180" s="18">
        <v>43245</v>
      </c>
      <c r="D2180" s="18" t="str">
        <f>IF(Operaciones!$C2180-Operaciones!$B2180&gt;=150,"Demorado","En Tiempo")</f>
        <v>En Tiempo</v>
      </c>
      <c r="E2180" s="19" t="s">
        <v>22</v>
      </c>
      <c r="F2180" s="19" t="s">
        <v>28</v>
      </c>
      <c r="G2180" s="20">
        <v>121</v>
      </c>
      <c r="H2180" s="19" t="s">
        <v>12</v>
      </c>
      <c r="I2180" s="21">
        <v>35930.720000000001</v>
      </c>
      <c r="J2180" s="21">
        <v>964728</v>
      </c>
      <c r="K2180" s="21">
        <v>771782.4</v>
      </c>
      <c r="L2180" s="21">
        <v>157014.87999999998</v>
      </c>
      <c r="M2180" s="19" t="s">
        <v>18</v>
      </c>
      <c r="N2180" s="22">
        <v>4.9000000000000004</v>
      </c>
    </row>
    <row r="2181" spans="1:14" x14ac:dyDescent="0.25">
      <c r="A2181" s="23">
        <v>2180</v>
      </c>
      <c r="B2181" s="24">
        <v>43148</v>
      </c>
      <c r="C2181" s="24">
        <v>43286</v>
      </c>
      <c r="D2181" s="24" t="str">
        <f>IF(Operaciones!$C2181-Operaciones!$B2181&gt;=150,"Demorado","En Tiempo")</f>
        <v>En Tiempo</v>
      </c>
      <c r="E2181" s="25" t="s">
        <v>21</v>
      </c>
      <c r="F2181" s="25" t="s">
        <v>29</v>
      </c>
      <c r="G2181" s="26">
        <v>95</v>
      </c>
      <c r="H2181" s="25" t="s">
        <v>11</v>
      </c>
      <c r="I2181" s="27">
        <v>25981.8</v>
      </c>
      <c r="J2181" s="27">
        <v>710155</v>
      </c>
      <c r="K2181" s="27">
        <v>568124</v>
      </c>
      <c r="L2181" s="27">
        <v>116049.2</v>
      </c>
      <c r="M2181" s="25" t="s">
        <v>15</v>
      </c>
      <c r="N2181" s="28">
        <v>4.8</v>
      </c>
    </row>
    <row r="2182" spans="1:14" x14ac:dyDescent="0.25">
      <c r="A2182" s="17">
        <v>2181</v>
      </c>
      <c r="B2182" s="18">
        <v>43148</v>
      </c>
      <c r="C2182" s="18">
        <v>43281</v>
      </c>
      <c r="D2182" s="18" t="str">
        <f>IF(Operaciones!$C2182-Operaciones!$B2182&gt;=150,"Demorado","En Tiempo")</f>
        <v>En Tiempo</v>
      </c>
      <c r="E2182" s="19" t="s">
        <v>22</v>
      </c>
      <c r="F2182" s="19" t="s">
        <v>13</v>
      </c>
      <c r="G2182" s="20">
        <v>149</v>
      </c>
      <c r="H2182" s="19" t="s">
        <v>12</v>
      </c>
      <c r="I2182" s="21">
        <v>44760.24</v>
      </c>
      <c r="J2182" s="21">
        <v>1176641</v>
      </c>
      <c r="K2182" s="21">
        <v>941312.8</v>
      </c>
      <c r="L2182" s="21">
        <v>190567.95999999996</v>
      </c>
      <c r="M2182" s="19" t="s">
        <v>16</v>
      </c>
      <c r="N2182" s="22">
        <v>4.8</v>
      </c>
    </row>
    <row r="2183" spans="1:14" x14ac:dyDescent="0.25">
      <c r="A2183" s="23">
        <v>2182</v>
      </c>
      <c r="B2183" s="24">
        <v>43149</v>
      </c>
      <c r="C2183" s="24">
        <v>43356</v>
      </c>
      <c r="D2183" s="24" t="str">
        <f>IF(Operaciones!$C2183-Operaciones!$B2183&gt;=150,"Demorado","En Tiempo")</f>
        <v>Demorado</v>
      </c>
      <c r="E2183" s="25" t="s">
        <v>20</v>
      </c>
      <c r="F2183" s="25" t="s">
        <v>28</v>
      </c>
      <c r="G2183" s="26">
        <v>123</v>
      </c>
      <c r="H2183" s="25" t="s">
        <v>12</v>
      </c>
      <c r="I2183" s="27">
        <v>40155.32</v>
      </c>
      <c r="J2183" s="27">
        <v>1067543</v>
      </c>
      <c r="K2183" s="27">
        <v>854034.4</v>
      </c>
      <c r="L2183" s="27">
        <v>173353.27999999997</v>
      </c>
      <c r="M2183" s="25" t="s">
        <v>14</v>
      </c>
      <c r="N2183" s="28">
        <v>4</v>
      </c>
    </row>
    <row r="2184" spans="1:14" x14ac:dyDescent="0.25">
      <c r="A2184" s="17">
        <v>2183</v>
      </c>
      <c r="B2184" s="18">
        <v>43149</v>
      </c>
      <c r="C2184" s="18">
        <v>43498</v>
      </c>
      <c r="D2184" s="18" t="str">
        <f>IF(Operaciones!$C2184-Operaciones!$B2184&gt;=150,"Demorado","En Tiempo")</f>
        <v>Demorado</v>
      </c>
      <c r="E2184" s="19" t="s">
        <v>22</v>
      </c>
      <c r="F2184" s="19" t="s">
        <v>28</v>
      </c>
      <c r="G2184" s="20">
        <v>50</v>
      </c>
      <c r="H2184" s="19" t="s">
        <v>11</v>
      </c>
      <c r="I2184" s="21">
        <v>9876.4</v>
      </c>
      <c r="J2184" s="21">
        <v>298670</v>
      </c>
      <c r="K2184" s="21">
        <v>238936</v>
      </c>
      <c r="L2184" s="21">
        <v>49857.599999999999</v>
      </c>
      <c r="M2184" s="19" t="s">
        <v>16</v>
      </c>
      <c r="N2184" s="22">
        <v>3.8</v>
      </c>
    </row>
    <row r="2185" spans="1:14" x14ac:dyDescent="0.25">
      <c r="A2185" s="23">
        <v>2184</v>
      </c>
      <c r="B2185" s="24">
        <v>43149</v>
      </c>
      <c r="C2185" s="24">
        <v>43323</v>
      </c>
      <c r="D2185" s="24" t="str">
        <f>IF(Operaciones!$C2185-Operaciones!$B2185&gt;=150,"Demorado","En Tiempo")</f>
        <v>Demorado</v>
      </c>
      <c r="E2185" s="25" t="s">
        <v>20</v>
      </c>
      <c r="F2185" s="25" t="s">
        <v>13</v>
      </c>
      <c r="G2185" s="26">
        <v>100</v>
      </c>
      <c r="H2185" s="25" t="s">
        <v>12</v>
      </c>
      <c r="I2185" s="27">
        <v>32894.879999999997</v>
      </c>
      <c r="J2185" s="27">
        <v>876007</v>
      </c>
      <c r="K2185" s="27">
        <v>700805.6</v>
      </c>
      <c r="L2185" s="27">
        <v>142306.52000000002</v>
      </c>
      <c r="M2185" s="25" t="s">
        <v>19</v>
      </c>
      <c r="N2185" s="28">
        <v>4.5999999999999996</v>
      </c>
    </row>
    <row r="2186" spans="1:14" x14ac:dyDescent="0.25">
      <c r="A2186" s="17">
        <v>2185</v>
      </c>
      <c r="B2186" s="18">
        <v>43149</v>
      </c>
      <c r="C2186" s="18">
        <v>43400</v>
      </c>
      <c r="D2186" s="18" t="str">
        <f>IF(Operaciones!$C2186-Operaciones!$B2186&gt;=150,"Demorado","En Tiempo")</f>
        <v>Demorado</v>
      </c>
      <c r="E2186" s="19" t="s">
        <v>20</v>
      </c>
      <c r="F2186" s="19" t="s">
        <v>13</v>
      </c>
      <c r="G2186" s="20">
        <v>82</v>
      </c>
      <c r="H2186" s="19" t="s">
        <v>12</v>
      </c>
      <c r="I2186" s="21">
        <v>29975.72</v>
      </c>
      <c r="J2186" s="21">
        <v>807453</v>
      </c>
      <c r="K2186" s="21">
        <v>645962.4</v>
      </c>
      <c r="L2186" s="21">
        <v>131514.87999999998</v>
      </c>
      <c r="M2186" s="19" t="s">
        <v>19</v>
      </c>
      <c r="N2186" s="22">
        <v>4.3</v>
      </c>
    </row>
    <row r="2187" spans="1:14" x14ac:dyDescent="0.25">
      <c r="A2187" s="23">
        <v>2186</v>
      </c>
      <c r="B2187" s="24">
        <v>43151</v>
      </c>
      <c r="C2187" s="24">
        <v>43261</v>
      </c>
      <c r="D2187" s="24" t="str">
        <f>IF(Operaciones!$C2187-Operaciones!$B2187&gt;=150,"Demorado","En Tiempo")</f>
        <v>En Tiempo</v>
      </c>
      <c r="E2187" s="25" t="s">
        <v>22</v>
      </c>
      <c r="F2187" s="25" t="s">
        <v>25</v>
      </c>
      <c r="G2187" s="26">
        <v>225</v>
      </c>
      <c r="H2187" s="25" t="s">
        <v>12</v>
      </c>
      <c r="I2187" s="27">
        <v>71984.44</v>
      </c>
      <c r="J2187" s="27">
        <v>1851821</v>
      </c>
      <c r="K2187" s="27">
        <v>1481456.8</v>
      </c>
      <c r="L2187" s="27">
        <v>298379.75999999995</v>
      </c>
      <c r="M2187" s="25" t="s">
        <v>17</v>
      </c>
      <c r="N2187" s="28">
        <v>4.8</v>
      </c>
    </row>
    <row r="2188" spans="1:14" x14ac:dyDescent="0.25">
      <c r="A2188" s="17">
        <v>2187</v>
      </c>
      <c r="B2188" s="18">
        <v>43151</v>
      </c>
      <c r="C2188" s="18">
        <v>43462</v>
      </c>
      <c r="D2188" s="18" t="str">
        <f>IF(Operaciones!$C2188-Operaciones!$B2188&gt;=150,"Demorado","En Tiempo")</f>
        <v>Demorado</v>
      </c>
      <c r="E2188" s="19" t="s">
        <v>22</v>
      </c>
      <c r="F2188" s="19" t="s">
        <v>27</v>
      </c>
      <c r="G2188" s="20">
        <v>65</v>
      </c>
      <c r="H2188" s="19" t="s">
        <v>11</v>
      </c>
      <c r="I2188" s="21">
        <v>13046.12</v>
      </c>
      <c r="J2188" s="21">
        <v>378563</v>
      </c>
      <c r="K2188" s="21">
        <v>302850.40000000002</v>
      </c>
      <c r="L2188" s="21">
        <v>62666.479999999974</v>
      </c>
      <c r="M2188" s="19" t="s">
        <v>15</v>
      </c>
      <c r="N2188" s="22">
        <v>3.6</v>
      </c>
    </row>
    <row r="2189" spans="1:14" x14ac:dyDescent="0.25">
      <c r="A2189" s="23">
        <v>2188</v>
      </c>
      <c r="B2189" s="24">
        <v>43151</v>
      </c>
      <c r="C2189" s="24">
        <v>43430</v>
      </c>
      <c r="D2189" s="24" t="str">
        <f>IF(Operaciones!$C2189-Operaciones!$B2189&gt;=150,"Demorado","En Tiempo")</f>
        <v>Demorado</v>
      </c>
      <c r="E2189" s="25" t="s">
        <v>21</v>
      </c>
      <c r="F2189" s="25" t="s">
        <v>25</v>
      </c>
      <c r="G2189" s="26">
        <v>242</v>
      </c>
      <c r="H2189" s="25" t="s">
        <v>12</v>
      </c>
      <c r="I2189" s="27">
        <v>65426.8</v>
      </c>
      <c r="J2189" s="27">
        <v>1696605</v>
      </c>
      <c r="K2189" s="27">
        <v>1357284</v>
      </c>
      <c r="L2189" s="27">
        <v>273894.2</v>
      </c>
      <c r="M2189" s="25" t="s">
        <v>15</v>
      </c>
      <c r="N2189" s="28">
        <v>5</v>
      </c>
    </row>
    <row r="2190" spans="1:14" x14ac:dyDescent="0.25">
      <c r="A2190" s="17">
        <v>2189</v>
      </c>
      <c r="B2190" s="18">
        <v>43151</v>
      </c>
      <c r="C2190" s="18">
        <v>43477</v>
      </c>
      <c r="D2190" s="18" t="str">
        <f>IF(Operaciones!$C2190-Operaciones!$B2190&gt;=150,"Demorado","En Tiempo")</f>
        <v>Demorado</v>
      </c>
      <c r="E2190" s="19" t="s">
        <v>23</v>
      </c>
      <c r="F2190" s="19" t="s">
        <v>13</v>
      </c>
      <c r="G2190" s="20">
        <v>265</v>
      </c>
      <c r="H2190" s="19" t="s">
        <v>12</v>
      </c>
      <c r="I2190" s="21">
        <v>64717.36</v>
      </c>
      <c r="J2190" s="21">
        <v>1683894</v>
      </c>
      <c r="K2190" s="21">
        <v>1347115.2</v>
      </c>
      <c r="L2190" s="21">
        <v>272061.44000000006</v>
      </c>
      <c r="M2190" s="19" t="s">
        <v>15</v>
      </c>
      <c r="N2190" s="22">
        <v>4.9000000000000004</v>
      </c>
    </row>
    <row r="2191" spans="1:14" x14ac:dyDescent="0.25">
      <c r="A2191" s="23">
        <v>2190</v>
      </c>
      <c r="B2191" s="24">
        <v>43151</v>
      </c>
      <c r="C2191" s="24">
        <v>43395</v>
      </c>
      <c r="D2191" s="24" t="str">
        <f>IF(Operaciones!$C2191-Operaciones!$B2191&gt;=150,"Demorado","En Tiempo")</f>
        <v>Demorado</v>
      </c>
      <c r="E2191" s="25" t="s">
        <v>20</v>
      </c>
      <c r="F2191" s="25" t="s">
        <v>26</v>
      </c>
      <c r="G2191" s="26">
        <v>211</v>
      </c>
      <c r="H2191" s="25" t="s">
        <v>12</v>
      </c>
      <c r="I2191" s="27">
        <v>75824.52</v>
      </c>
      <c r="J2191" s="27">
        <v>1949123</v>
      </c>
      <c r="K2191" s="27">
        <v>1559298.4</v>
      </c>
      <c r="L2191" s="27">
        <v>314000.08000000007</v>
      </c>
      <c r="M2191" s="25" t="s">
        <v>19</v>
      </c>
      <c r="N2191" s="28">
        <v>3.8</v>
      </c>
    </row>
    <row r="2192" spans="1:14" x14ac:dyDescent="0.25">
      <c r="A2192" s="17">
        <v>2191</v>
      </c>
      <c r="B2192" s="18">
        <v>43151</v>
      </c>
      <c r="C2192" s="18">
        <v>43442</v>
      </c>
      <c r="D2192" s="18" t="str">
        <f>IF(Operaciones!$C2192-Operaciones!$B2192&gt;=150,"Demorado","En Tiempo")</f>
        <v>Demorado</v>
      </c>
      <c r="E2192" s="19" t="s">
        <v>23</v>
      </c>
      <c r="F2192" s="19" t="s">
        <v>13</v>
      </c>
      <c r="G2192" s="20">
        <v>83</v>
      </c>
      <c r="H2192" s="19" t="s">
        <v>11</v>
      </c>
      <c r="I2192" s="21">
        <v>21180.84</v>
      </c>
      <c r="J2192" s="21">
        <v>581381</v>
      </c>
      <c r="K2192" s="21">
        <v>465104.8</v>
      </c>
      <c r="L2192" s="21">
        <v>95095.360000000015</v>
      </c>
      <c r="M2192" s="19" t="s">
        <v>14</v>
      </c>
      <c r="N2192" s="22">
        <v>4.4000000000000004</v>
      </c>
    </row>
    <row r="2193" spans="1:14" x14ac:dyDescent="0.25">
      <c r="A2193" s="23">
        <v>2192</v>
      </c>
      <c r="B2193" s="24">
        <v>43152</v>
      </c>
      <c r="C2193" s="24">
        <v>43424</v>
      </c>
      <c r="D2193" s="24" t="str">
        <f>IF(Operaciones!$C2193-Operaciones!$B2193&gt;=150,"Demorado","En Tiempo")</f>
        <v>Demorado</v>
      </c>
      <c r="E2193" s="25" t="s">
        <v>22</v>
      </c>
      <c r="F2193" s="25" t="s">
        <v>26</v>
      </c>
      <c r="G2193" s="26">
        <v>246</v>
      </c>
      <c r="H2193" s="25" t="s">
        <v>12</v>
      </c>
      <c r="I2193" s="27">
        <v>51552</v>
      </c>
      <c r="J2193" s="27">
        <v>1343735</v>
      </c>
      <c r="K2193" s="27">
        <v>1074988</v>
      </c>
      <c r="L2193" s="27">
        <v>217195</v>
      </c>
      <c r="M2193" s="25" t="s">
        <v>19</v>
      </c>
      <c r="N2193" s="28">
        <v>4</v>
      </c>
    </row>
    <row r="2194" spans="1:14" x14ac:dyDescent="0.25">
      <c r="A2194" s="17">
        <v>2193</v>
      </c>
      <c r="B2194" s="18">
        <v>43152</v>
      </c>
      <c r="C2194" s="18">
        <v>43247</v>
      </c>
      <c r="D2194" s="18" t="str">
        <f>IF(Operaciones!$C2194-Operaciones!$B2194&gt;=150,"Demorado","En Tiempo")</f>
        <v>En Tiempo</v>
      </c>
      <c r="E2194" s="19" t="s">
        <v>23</v>
      </c>
      <c r="F2194" s="19" t="s">
        <v>25</v>
      </c>
      <c r="G2194" s="20">
        <v>253</v>
      </c>
      <c r="H2194" s="19" t="s">
        <v>12</v>
      </c>
      <c r="I2194" s="21">
        <v>97949</v>
      </c>
      <c r="J2194" s="21">
        <v>2506485</v>
      </c>
      <c r="K2194" s="21">
        <v>2005188</v>
      </c>
      <c r="L2194" s="21">
        <v>403348</v>
      </c>
      <c r="M2194" s="19" t="s">
        <v>19</v>
      </c>
      <c r="N2194" s="22">
        <v>3.7</v>
      </c>
    </row>
    <row r="2195" spans="1:14" x14ac:dyDescent="0.25">
      <c r="A2195" s="23">
        <v>2194</v>
      </c>
      <c r="B2195" s="24">
        <v>43152</v>
      </c>
      <c r="C2195" s="24">
        <v>43257</v>
      </c>
      <c r="D2195" s="24" t="str">
        <f>IF(Operaciones!$C2195-Operaciones!$B2195&gt;=150,"Demorado","En Tiempo")</f>
        <v>En Tiempo</v>
      </c>
      <c r="E2195" s="25" t="s">
        <v>20</v>
      </c>
      <c r="F2195" s="25" t="s">
        <v>13</v>
      </c>
      <c r="G2195" s="26">
        <v>147</v>
      </c>
      <c r="H2195" s="25" t="s">
        <v>12</v>
      </c>
      <c r="I2195" s="27">
        <v>43432.480000000003</v>
      </c>
      <c r="J2195" s="27">
        <v>1145747</v>
      </c>
      <c r="K2195" s="27">
        <v>916597.6</v>
      </c>
      <c r="L2195" s="27">
        <v>185716.92</v>
      </c>
      <c r="M2195" s="25" t="s">
        <v>14</v>
      </c>
      <c r="N2195" s="28">
        <v>3.9</v>
      </c>
    </row>
    <row r="2196" spans="1:14" x14ac:dyDescent="0.25">
      <c r="A2196" s="17">
        <v>2195</v>
      </c>
      <c r="B2196" s="18">
        <v>43153</v>
      </c>
      <c r="C2196" s="18">
        <v>43293</v>
      </c>
      <c r="D2196" s="18" t="str">
        <f>IF(Operaciones!$C2196-Operaciones!$B2196&gt;=150,"Demorado","En Tiempo")</f>
        <v>En Tiempo</v>
      </c>
      <c r="E2196" s="19" t="s">
        <v>21</v>
      </c>
      <c r="F2196" s="19" t="s">
        <v>25</v>
      </c>
      <c r="G2196" s="20">
        <v>164</v>
      </c>
      <c r="H2196" s="19" t="s">
        <v>12</v>
      </c>
      <c r="I2196" s="21">
        <v>32931.08</v>
      </c>
      <c r="J2196" s="21">
        <v>887237</v>
      </c>
      <c r="K2196" s="21">
        <v>709789.6</v>
      </c>
      <c r="L2196" s="21">
        <v>144516.32</v>
      </c>
      <c r="M2196" s="19" t="s">
        <v>16</v>
      </c>
      <c r="N2196" s="22">
        <v>4.5999999999999996</v>
      </c>
    </row>
    <row r="2197" spans="1:14" x14ac:dyDescent="0.25">
      <c r="A2197" s="23">
        <v>2196</v>
      </c>
      <c r="B2197" s="24">
        <v>43153</v>
      </c>
      <c r="C2197" s="24">
        <v>43287</v>
      </c>
      <c r="D2197" s="24" t="str">
        <f>IF(Operaciones!$C2197-Operaciones!$B2197&gt;=150,"Demorado","En Tiempo")</f>
        <v>En Tiempo</v>
      </c>
      <c r="E2197" s="25" t="s">
        <v>20</v>
      </c>
      <c r="F2197" s="25" t="s">
        <v>13</v>
      </c>
      <c r="G2197" s="26">
        <v>61</v>
      </c>
      <c r="H2197" s="25" t="s">
        <v>11</v>
      </c>
      <c r="I2197" s="27">
        <v>11764.64</v>
      </c>
      <c r="J2197" s="27">
        <v>356101</v>
      </c>
      <c r="K2197" s="27">
        <v>284880.8</v>
      </c>
      <c r="L2197" s="27">
        <v>59455.560000000012</v>
      </c>
      <c r="M2197" s="25" t="s">
        <v>14</v>
      </c>
      <c r="N2197" s="28">
        <v>4.4000000000000004</v>
      </c>
    </row>
    <row r="2198" spans="1:14" x14ac:dyDescent="0.25">
      <c r="A2198" s="17">
        <v>2197</v>
      </c>
      <c r="B2198" s="18">
        <v>43153</v>
      </c>
      <c r="C2198" s="18">
        <v>43385</v>
      </c>
      <c r="D2198" s="18" t="str">
        <f>IF(Operaciones!$C2198-Operaciones!$B2198&gt;=150,"Demorado","En Tiempo")</f>
        <v>Demorado</v>
      </c>
      <c r="E2198" s="19" t="s">
        <v>22</v>
      </c>
      <c r="F2198" s="19" t="s">
        <v>13</v>
      </c>
      <c r="G2198" s="20">
        <v>156</v>
      </c>
      <c r="H2198" s="19" t="s">
        <v>12</v>
      </c>
      <c r="I2198" s="21">
        <v>30877.4</v>
      </c>
      <c r="J2198" s="21">
        <v>836645</v>
      </c>
      <c r="K2198" s="21">
        <v>669316</v>
      </c>
      <c r="L2198" s="21">
        <v>136451.6</v>
      </c>
      <c r="M2198" s="19" t="s">
        <v>17</v>
      </c>
      <c r="N2198" s="22">
        <v>3.6</v>
      </c>
    </row>
    <row r="2199" spans="1:14" x14ac:dyDescent="0.25">
      <c r="A2199" s="23">
        <v>2198</v>
      </c>
      <c r="B2199" s="24">
        <v>43153</v>
      </c>
      <c r="C2199" s="24">
        <v>43482</v>
      </c>
      <c r="D2199" s="24" t="str">
        <f>IF(Operaciones!$C2199-Operaciones!$B2199&gt;=150,"Demorado","En Tiempo")</f>
        <v>Demorado</v>
      </c>
      <c r="E2199" s="25" t="s">
        <v>23</v>
      </c>
      <c r="F2199" s="25" t="s">
        <v>27</v>
      </c>
      <c r="G2199" s="26">
        <v>103</v>
      </c>
      <c r="H2199" s="25" t="s">
        <v>11</v>
      </c>
      <c r="I2199" s="27">
        <v>27117.8</v>
      </c>
      <c r="J2199" s="27">
        <v>741255</v>
      </c>
      <c r="K2199" s="27">
        <v>593004</v>
      </c>
      <c r="L2199" s="27">
        <v>121133.2</v>
      </c>
      <c r="M2199" s="25" t="s">
        <v>15</v>
      </c>
      <c r="N2199" s="28">
        <v>4.2</v>
      </c>
    </row>
    <row r="2200" spans="1:14" x14ac:dyDescent="0.25">
      <c r="A2200" s="17">
        <v>2199</v>
      </c>
      <c r="B2200" s="18">
        <v>43153</v>
      </c>
      <c r="C2200" s="18">
        <v>43246</v>
      </c>
      <c r="D2200" s="18" t="str">
        <f>IF(Operaciones!$C2200-Operaciones!$B2200&gt;=150,"Demorado","En Tiempo")</f>
        <v>En Tiempo</v>
      </c>
      <c r="E2200" s="19" t="s">
        <v>21</v>
      </c>
      <c r="F2200" s="19" t="s">
        <v>24</v>
      </c>
      <c r="G2200" s="20">
        <v>187</v>
      </c>
      <c r="H2200" s="19" t="s">
        <v>12</v>
      </c>
      <c r="I2200" s="21">
        <v>38073.519999999997</v>
      </c>
      <c r="J2200" s="21">
        <v>1019048</v>
      </c>
      <c r="K2200" s="21">
        <v>815238.4</v>
      </c>
      <c r="L2200" s="21">
        <v>165736.07999999999</v>
      </c>
      <c r="M2200" s="19" t="s">
        <v>15</v>
      </c>
      <c r="N2200" s="22">
        <v>4.5</v>
      </c>
    </row>
    <row r="2201" spans="1:14" x14ac:dyDescent="0.25">
      <c r="A2201" s="23">
        <v>2200</v>
      </c>
      <c r="B2201" s="24">
        <v>43154</v>
      </c>
      <c r="C2201" s="24">
        <v>43488</v>
      </c>
      <c r="D2201" s="24" t="str">
        <f>IF(Operaciones!$C2201-Operaciones!$B2201&gt;=150,"Demorado","En Tiempo")</f>
        <v>Demorado</v>
      </c>
      <c r="E2201" s="25" t="s">
        <v>23</v>
      </c>
      <c r="F2201" s="25" t="s">
        <v>28</v>
      </c>
      <c r="G2201" s="26">
        <v>266</v>
      </c>
      <c r="H2201" s="25" t="s">
        <v>12</v>
      </c>
      <c r="I2201" s="27">
        <v>62222.28</v>
      </c>
      <c r="J2201" s="27">
        <v>1622517</v>
      </c>
      <c r="K2201" s="27">
        <v>1298013.6000000001</v>
      </c>
      <c r="L2201" s="27">
        <v>262281.11999999988</v>
      </c>
      <c r="M2201" s="25" t="s">
        <v>18</v>
      </c>
      <c r="N2201" s="28">
        <v>4.9000000000000004</v>
      </c>
    </row>
    <row r="2202" spans="1:14" x14ac:dyDescent="0.25">
      <c r="A2202" s="17">
        <v>2201</v>
      </c>
      <c r="B2202" s="18">
        <v>43155</v>
      </c>
      <c r="C2202" s="18">
        <v>43499</v>
      </c>
      <c r="D2202" s="18" t="str">
        <f>IF(Operaciones!$C2202-Operaciones!$B2202&gt;=150,"Demorado","En Tiempo")</f>
        <v>Demorado</v>
      </c>
      <c r="E2202" s="19" t="s">
        <v>20</v>
      </c>
      <c r="F2202" s="19" t="s">
        <v>29</v>
      </c>
      <c r="G2202" s="20">
        <v>251</v>
      </c>
      <c r="H2202" s="19" t="s">
        <v>12</v>
      </c>
      <c r="I2202" s="21">
        <v>62775.32</v>
      </c>
      <c r="J2202" s="21">
        <v>1634768</v>
      </c>
      <c r="K2202" s="21">
        <v>1307814.3999999999</v>
      </c>
      <c r="L2202" s="21">
        <v>264178.28000000009</v>
      </c>
      <c r="M2202" s="19" t="s">
        <v>19</v>
      </c>
      <c r="N2202" s="22">
        <v>4.8</v>
      </c>
    </row>
    <row r="2203" spans="1:14" x14ac:dyDescent="0.25">
      <c r="A2203" s="23">
        <v>2202</v>
      </c>
      <c r="B2203" s="24">
        <v>43155</v>
      </c>
      <c r="C2203" s="24">
        <v>43261</v>
      </c>
      <c r="D2203" s="24" t="str">
        <f>IF(Operaciones!$C2203-Operaciones!$B2203&gt;=150,"Demorado","En Tiempo")</f>
        <v>En Tiempo</v>
      </c>
      <c r="E2203" s="25" t="s">
        <v>20</v>
      </c>
      <c r="F2203" s="25" t="s">
        <v>25</v>
      </c>
      <c r="G2203" s="26">
        <v>130</v>
      </c>
      <c r="H2203" s="25" t="s">
        <v>12</v>
      </c>
      <c r="I2203" s="27">
        <v>29792.2</v>
      </c>
      <c r="J2203" s="27">
        <v>800990</v>
      </c>
      <c r="K2203" s="27">
        <v>640792</v>
      </c>
      <c r="L2203" s="27">
        <v>130405.8</v>
      </c>
      <c r="M2203" s="25" t="s">
        <v>15</v>
      </c>
      <c r="N2203" s="28">
        <v>4.5999999999999996</v>
      </c>
    </row>
    <row r="2204" spans="1:14" x14ac:dyDescent="0.25">
      <c r="A2204" s="17">
        <v>2203</v>
      </c>
      <c r="B2204" s="18">
        <v>43155</v>
      </c>
      <c r="C2204" s="18">
        <v>43298</v>
      </c>
      <c r="D2204" s="18" t="str">
        <f>IF(Operaciones!$C2204-Operaciones!$B2204&gt;=150,"Demorado","En Tiempo")</f>
        <v>En Tiempo</v>
      </c>
      <c r="E2204" s="19" t="s">
        <v>23</v>
      </c>
      <c r="F2204" s="19" t="s">
        <v>13</v>
      </c>
      <c r="G2204" s="20">
        <v>75</v>
      </c>
      <c r="H2204" s="19" t="s">
        <v>11</v>
      </c>
      <c r="I2204" s="21">
        <v>16772.04</v>
      </c>
      <c r="J2204" s="21">
        <v>480461</v>
      </c>
      <c r="K2204" s="21">
        <v>384368.8</v>
      </c>
      <c r="L2204" s="21">
        <v>79320.160000000003</v>
      </c>
      <c r="M2204" s="19" t="s">
        <v>17</v>
      </c>
      <c r="N2204" s="22">
        <v>3.7</v>
      </c>
    </row>
    <row r="2205" spans="1:14" x14ac:dyDescent="0.25">
      <c r="A2205" s="23">
        <v>2204</v>
      </c>
      <c r="B2205" s="24">
        <v>43158</v>
      </c>
      <c r="C2205" s="24">
        <v>43330</v>
      </c>
      <c r="D2205" s="24" t="str">
        <f>IF(Operaciones!$C2205-Operaciones!$B2205&gt;=150,"Demorado","En Tiempo")</f>
        <v>Demorado</v>
      </c>
      <c r="E2205" s="25" t="s">
        <v>20</v>
      </c>
      <c r="F2205" s="25" t="s">
        <v>27</v>
      </c>
      <c r="G2205" s="26">
        <v>76</v>
      </c>
      <c r="H2205" s="25" t="s">
        <v>12</v>
      </c>
      <c r="I2205" s="27">
        <v>30437.88</v>
      </c>
      <c r="J2205" s="27">
        <v>825182</v>
      </c>
      <c r="K2205" s="27">
        <v>660145.6</v>
      </c>
      <c r="L2205" s="27">
        <v>134598.52000000002</v>
      </c>
      <c r="M2205" s="25" t="s">
        <v>19</v>
      </c>
      <c r="N2205" s="28">
        <v>4.5</v>
      </c>
    </row>
    <row r="2206" spans="1:14" x14ac:dyDescent="0.25">
      <c r="A2206" s="17">
        <v>2205</v>
      </c>
      <c r="B2206" s="18">
        <v>43158</v>
      </c>
      <c r="C2206" s="18">
        <v>43498</v>
      </c>
      <c r="D2206" s="18" t="str">
        <f>IF(Operaciones!$C2206-Operaciones!$B2206&gt;=150,"Demorado","En Tiempo")</f>
        <v>Demorado</v>
      </c>
      <c r="E2206" s="19" t="s">
        <v>23</v>
      </c>
      <c r="F2206" s="19" t="s">
        <v>25</v>
      </c>
      <c r="G2206" s="20">
        <v>163</v>
      </c>
      <c r="H2206" s="19" t="s">
        <v>11</v>
      </c>
      <c r="I2206" s="21">
        <v>26268.28</v>
      </c>
      <c r="J2206" s="21">
        <v>721567</v>
      </c>
      <c r="K2206" s="21">
        <v>577253.6</v>
      </c>
      <c r="L2206" s="21">
        <v>118045.12000000002</v>
      </c>
      <c r="M2206" s="19" t="s">
        <v>16</v>
      </c>
      <c r="N2206" s="22">
        <v>4.2</v>
      </c>
    </row>
    <row r="2207" spans="1:14" x14ac:dyDescent="0.25">
      <c r="A2207" s="23">
        <v>2206</v>
      </c>
      <c r="B2207" s="24">
        <v>43159</v>
      </c>
      <c r="C2207" s="24">
        <v>43294</v>
      </c>
      <c r="D2207" s="24" t="str">
        <f>IF(Operaciones!$C2207-Operaciones!$B2207&gt;=150,"Demorado","En Tiempo")</f>
        <v>En Tiempo</v>
      </c>
      <c r="E2207" s="25" t="s">
        <v>23</v>
      </c>
      <c r="F2207" s="25" t="s">
        <v>27</v>
      </c>
      <c r="G2207" s="26">
        <v>117</v>
      </c>
      <c r="H2207" s="25" t="s">
        <v>12</v>
      </c>
      <c r="I2207" s="27">
        <v>39213.879999999997</v>
      </c>
      <c r="J2207" s="27">
        <v>1038607</v>
      </c>
      <c r="K2207" s="27">
        <v>830885.6</v>
      </c>
      <c r="L2207" s="27">
        <v>168507.52000000002</v>
      </c>
      <c r="M2207" s="25" t="s">
        <v>15</v>
      </c>
      <c r="N2207" s="28">
        <v>4.5</v>
      </c>
    </row>
    <row r="2208" spans="1:14" x14ac:dyDescent="0.25">
      <c r="A2208" s="17">
        <v>2207</v>
      </c>
      <c r="B2208" s="18">
        <v>43159</v>
      </c>
      <c r="C2208" s="18">
        <v>43284</v>
      </c>
      <c r="D2208" s="18" t="str">
        <f>IF(Operaciones!$C2208-Operaciones!$B2208&gt;=150,"Demorado","En Tiempo")</f>
        <v>En Tiempo</v>
      </c>
      <c r="E2208" s="19" t="s">
        <v>20</v>
      </c>
      <c r="F2208" s="19" t="s">
        <v>26</v>
      </c>
      <c r="G2208" s="20">
        <v>274</v>
      </c>
      <c r="H2208" s="19" t="s">
        <v>12</v>
      </c>
      <c r="I2208" s="21">
        <v>102055.28</v>
      </c>
      <c r="J2208" s="21">
        <v>2613817</v>
      </c>
      <c r="K2208" s="21">
        <v>2091053.6</v>
      </c>
      <c r="L2208" s="21">
        <v>420708.11999999988</v>
      </c>
      <c r="M2208" s="19" t="s">
        <v>14</v>
      </c>
      <c r="N2208" s="22">
        <v>4</v>
      </c>
    </row>
    <row r="2209" spans="1:14" x14ac:dyDescent="0.25">
      <c r="A2209" s="23">
        <v>2208</v>
      </c>
      <c r="B2209" s="24">
        <v>43159</v>
      </c>
      <c r="C2209" s="24">
        <v>43314</v>
      </c>
      <c r="D2209" s="24" t="str">
        <f>IF(Operaciones!$C2209-Operaciones!$B2209&gt;=150,"Demorado","En Tiempo")</f>
        <v>Demorado</v>
      </c>
      <c r="E2209" s="25" t="s">
        <v>21</v>
      </c>
      <c r="F2209" s="25" t="s">
        <v>27</v>
      </c>
      <c r="G2209" s="26">
        <v>96</v>
      </c>
      <c r="H2209" s="25" t="s">
        <v>12</v>
      </c>
      <c r="I2209" s="27">
        <v>34685</v>
      </c>
      <c r="J2209" s="27">
        <v>925385</v>
      </c>
      <c r="K2209" s="27">
        <v>740308</v>
      </c>
      <c r="L2209" s="27">
        <v>150392</v>
      </c>
      <c r="M2209" s="25" t="s">
        <v>16</v>
      </c>
      <c r="N2209" s="28">
        <v>4.2</v>
      </c>
    </row>
    <row r="2210" spans="1:14" x14ac:dyDescent="0.25">
      <c r="A2210" s="17">
        <v>2209</v>
      </c>
      <c r="B2210" s="18">
        <v>43160</v>
      </c>
      <c r="C2210" s="18">
        <v>43509</v>
      </c>
      <c r="D2210" s="18" t="str">
        <f>IF(Operaciones!$C2210-Operaciones!$B2210&gt;=150,"Demorado","En Tiempo")</f>
        <v>Demorado</v>
      </c>
      <c r="E2210" s="19" t="s">
        <v>21</v>
      </c>
      <c r="F2210" s="19" t="s">
        <v>26</v>
      </c>
      <c r="G2210" s="20">
        <v>291</v>
      </c>
      <c r="H2210" s="19" t="s">
        <v>12</v>
      </c>
      <c r="I2210" s="21">
        <v>69730</v>
      </c>
      <c r="J2210" s="21">
        <v>1797685</v>
      </c>
      <c r="K2210" s="21">
        <v>1438148</v>
      </c>
      <c r="L2210" s="21">
        <v>289807</v>
      </c>
      <c r="M2210" s="19" t="s">
        <v>16</v>
      </c>
      <c r="N2210" s="22">
        <v>4.3</v>
      </c>
    </row>
    <row r="2211" spans="1:14" x14ac:dyDescent="0.25">
      <c r="A2211" s="23">
        <v>2210</v>
      </c>
      <c r="B2211" s="24">
        <v>43160</v>
      </c>
      <c r="C2211" s="24">
        <v>43341</v>
      </c>
      <c r="D2211" s="24" t="str">
        <f>IF(Operaciones!$C2211-Operaciones!$B2211&gt;=150,"Demorado","En Tiempo")</f>
        <v>Demorado</v>
      </c>
      <c r="E2211" s="25" t="s">
        <v>21</v>
      </c>
      <c r="F2211" s="25" t="s">
        <v>13</v>
      </c>
      <c r="G2211" s="26">
        <v>235</v>
      </c>
      <c r="H2211" s="25" t="s">
        <v>12</v>
      </c>
      <c r="I2211" s="27">
        <v>67568</v>
      </c>
      <c r="J2211" s="27">
        <v>1742885</v>
      </c>
      <c r="K2211" s="27">
        <v>1394308</v>
      </c>
      <c r="L2211" s="27">
        <v>281009</v>
      </c>
      <c r="M2211" s="25" t="s">
        <v>15</v>
      </c>
      <c r="N2211" s="28">
        <v>4.0999999999999996</v>
      </c>
    </row>
    <row r="2212" spans="1:14" x14ac:dyDescent="0.25">
      <c r="A2212" s="17">
        <v>2211</v>
      </c>
      <c r="B2212" s="18">
        <v>43160</v>
      </c>
      <c r="C2212" s="18">
        <v>43394</v>
      </c>
      <c r="D2212" s="18" t="str">
        <f>IF(Operaciones!$C2212-Operaciones!$B2212&gt;=150,"Demorado","En Tiempo")</f>
        <v>Demorado</v>
      </c>
      <c r="E2212" s="19" t="s">
        <v>22</v>
      </c>
      <c r="F2212" s="19" t="s">
        <v>29</v>
      </c>
      <c r="G2212" s="20">
        <v>142</v>
      </c>
      <c r="H2212" s="19" t="s">
        <v>12</v>
      </c>
      <c r="I2212" s="21">
        <v>43161.84</v>
      </c>
      <c r="J2212" s="21">
        <v>1131631</v>
      </c>
      <c r="K2212" s="21">
        <v>905304.8</v>
      </c>
      <c r="L2212" s="21">
        <v>183164.35999999996</v>
      </c>
      <c r="M2212" s="19" t="s">
        <v>18</v>
      </c>
      <c r="N2212" s="22">
        <v>3.6</v>
      </c>
    </row>
    <row r="2213" spans="1:14" x14ac:dyDescent="0.25">
      <c r="A2213" s="23">
        <v>2212</v>
      </c>
      <c r="B2213" s="24">
        <v>43160</v>
      </c>
      <c r="C2213" s="24">
        <v>43269</v>
      </c>
      <c r="D2213" s="24" t="str">
        <f>IF(Operaciones!$C2213-Operaciones!$B2213&gt;=150,"Demorado","En Tiempo")</f>
        <v>En Tiempo</v>
      </c>
      <c r="E2213" s="25" t="s">
        <v>20</v>
      </c>
      <c r="F2213" s="25" t="s">
        <v>26</v>
      </c>
      <c r="G2213" s="26">
        <v>280</v>
      </c>
      <c r="H2213" s="25" t="s">
        <v>12</v>
      </c>
      <c r="I2213" s="27">
        <v>52908.84</v>
      </c>
      <c r="J2213" s="27">
        <v>1387681</v>
      </c>
      <c r="K2213" s="27">
        <v>1110144.8</v>
      </c>
      <c r="L2213" s="27">
        <v>224627.35999999996</v>
      </c>
      <c r="M2213" s="25" t="s">
        <v>17</v>
      </c>
      <c r="N2213" s="28">
        <v>3.8</v>
      </c>
    </row>
    <row r="2214" spans="1:14" x14ac:dyDescent="0.25">
      <c r="A2214" s="17">
        <v>2213</v>
      </c>
      <c r="B2214" s="18">
        <v>43161</v>
      </c>
      <c r="C2214" s="18">
        <v>43486</v>
      </c>
      <c r="D2214" s="18" t="str">
        <f>IF(Operaciones!$C2214-Operaciones!$B2214&gt;=150,"Demorado","En Tiempo")</f>
        <v>Demorado</v>
      </c>
      <c r="E2214" s="19" t="s">
        <v>23</v>
      </c>
      <c r="F2214" s="19" t="s">
        <v>25</v>
      </c>
      <c r="G2214" s="20">
        <v>94</v>
      </c>
      <c r="H2214" s="19" t="s">
        <v>11</v>
      </c>
      <c r="I2214" s="21">
        <v>18879.96</v>
      </c>
      <c r="J2214" s="21">
        <v>530409</v>
      </c>
      <c r="K2214" s="21">
        <v>424327.2</v>
      </c>
      <c r="L2214" s="21">
        <v>87201.84</v>
      </c>
      <c r="M2214" s="19" t="s">
        <v>19</v>
      </c>
      <c r="N2214" s="22">
        <v>4.2</v>
      </c>
    </row>
    <row r="2215" spans="1:14" x14ac:dyDescent="0.25">
      <c r="A2215" s="23">
        <v>2214</v>
      </c>
      <c r="B2215" s="24">
        <v>43161</v>
      </c>
      <c r="C2215" s="24">
        <v>43450</v>
      </c>
      <c r="D2215" s="24" t="str">
        <f>IF(Operaciones!$C2215-Operaciones!$B2215&gt;=150,"Demorado","En Tiempo")</f>
        <v>Demorado</v>
      </c>
      <c r="E2215" s="25" t="s">
        <v>20</v>
      </c>
      <c r="F2215" s="25" t="s">
        <v>24</v>
      </c>
      <c r="G2215" s="26">
        <v>243</v>
      </c>
      <c r="H2215" s="25" t="s">
        <v>12</v>
      </c>
      <c r="I2215" s="27">
        <v>74597.600000000006</v>
      </c>
      <c r="J2215" s="27">
        <v>1918925</v>
      </c>
      <c r="K2215" s="27">
        <v>1535140</v>
      </c>
      <c r="L2215" s="27">
        <v>309187.40000000002</v>
      </c>
      <c r="M2215" s="25" t="s">
        <v>14</v>
      </c>
      <c r="N2215" s="28">
        <v>4.2</v>
      </c>
    </row>
    <row r="2216" spans="1:14" x14ac:dyDescent="0.25">
      <c r="A2216" s="17">
        <v>2215</v>
      </c>
      <c r="B2216" s="18">
        <v>43161</v>
      </c>
      <c r="C2216" s="18">
        <v>43387</v>
      </c>
      <c r="D2216" s="18" t="str">
        <f>IF(Operaciones!$C2216-Operaciones!$B2216&gt;=150,"Demorado","En Tiempo")</f>
        <v>Demorado</v>
      </c>
      <c r="E2216" s="19" t="s">
        <v>22</v>
      </c>
      <c r="F2216" s="19" t="s">
        <v>25</v>
      </c>
      <c r="G2216" s="20">
        <v>135</v>
      </c>
      <c r="H2216" s="19" t="s">
        <v>11</v>
      </c>
      <c r="I2216" s="21">
        <v>25669.64</v>
      </c>
      <c r="J2216" s="21">
        <v>695801</v>
      </c>
      <c r="K2216" s="21">
        <v>556640.80000000005</v>
      </c>
      <c r="L2216" s="21">
        <v>113490.55999999995</v>
      </c>
      <c r="M2216" s="19" t="s">
        <v>19</v>
      </c>
      <c r="N2216" s="22">
        <v>5</v>
      </c>
    </row>
    <row r="2217" spans="1:14" x14ac:dyDescent="0.25">
      <c r="A2217" s="23">
        <v>2216</v>
      </c>
      <c r="B2217" s="24">
        <v>43162</v>
      </c>
      <c r="C2217" s="24">
        <v>43526</v>
      </c>
      <c r="D2217" s="24" t="str">
        <f>IF(Operaciones!$C2217-Operaciones!$B2217&gt;=150,"Demorado","En Tiempo")</f>
        <v>Demorado</v>
      </c>
      <c r="E2217" s="25" t="s">
        <v>22</v>
      </c>
      <c r="F2217" s="25" t="s">
        <v>24</v>
      </c>
      <c r="G2217" s="26">
        <v>119</v>
      </c>
      <c r="H2217" s="25" t="s">
        <v>11</v>
      </c>
      <c r="I2217" s="27">
        <v>25331</v>
      </c>
      <c r="J2217" s="27">
        <v>693985</v>
      </c>
      <c r="K2217" s="27">
        <v>555188</v>
      </c>
      <c r="L2217" s="27">
        <v>113466</v>
      </c>
      <c r="M2217" s="25" t="s">
        <v>14</v>
      </c>
      <c r="N2217" s="28">
        <v>3.9</v>
      </c>
    </row>
    <row r="2218" spans="1:14" x14ac:dyDescent="0.25">
      <c r="A2218" s="17">
        <v>2217</v>
      </c>
      <c r="B2218" s="18">
        <v>43162</v>
      </c>
      <c r="C2218" s="18">
        <v>43401</v>
      </c>
      <c r="D2218" s="18" t="str">
        <f>IF(Operaciones!$C2218-Operaciones!$B2218&gt;=150,"Demorado","En Tiempo")</f>
        <v>Demorado</v>
      </c>
      <c r="E2218" s="19" t="s">
        <v>22</v>
      </c>
      <c r="F2218" s="19" t="s">
        <v>26</v>
      </c>
      <c r="G2218" s="20">
        <v>127</v>
      </c>
      <c r="H2218" s="19" t="s">
        <v>11</v>
      </c>
      <c r="I2218" s="21">
        <v>27196</v>
      </c>
      <c r="J2218" s="21">
        <v>740435</v>
      </c>
      <c r="K2218" s="21">
        <v>592348</v>
      </c>
      <c r="L2218" s="21">
        <v>120891</v>
      </c>
      <c r="M2218" s="19" t="s">
        <v>18</v>
      </c>
      <c r="N2218" s="22">
        <v>3.8</v>
      </c>
    </row>
    <row r="2219" spans="1:14" x14ac:dyDescent="0.25">
      <c r="A2219" s="23">
        <v>2218</v>
      </c>
      <c r="B2219" s="24">
        <v>43162</v>
      </c>
      <c r="C2219" s="24">
        <v>43307</v>
      </c>
      <c r="D2219" s="24" t="str">
        <f>IF(Operaciones!$C2219-Operaciones!$B2219&gt;=150,"Demorado","En Tiempo")</f>
        <v>En Tiempo</v>
      </c>
      <c r="E2219" s="25" t="s">
        <v>22</v>
      </c>
      <c r="F2219" s="25" t="s">
        <v>28</v>
      </c>
      <c r="G2219" s="26">
        <v>240</v>
      </c>
      <c r="H2219" s="25" t="s">
        <v>12</v>
      </c>
      <c r="I2219" s="27">
        <v>75555.12</v>
      </c>
      <c r="J2219" s="27">
        <v>1955213</v>
      </c>
      <c r="K2219" s="27">
        <v>1564170.4</v>
      </c>
      <c r="L2219" s="27">
        <v>315487.4800000001</v>
      </c>
      <c r="M2219" s="25" t="s">
        <v>19</v>
      </c>
      <c r="N2219" s="28">
        <v>4.4000000000000004</v>
      </c>
    </row>
    <row r="2220" spans="1:14" x14ac:dyDescent="0.25">
      <c r="A2220" s="17">
        <v>2219</v>
      </c>
      <c r="B2220" s="18">
        <v>43162</v>
      </c>
      <c r="C2220" s="18">
        <v>43476</v>
      </c>
      <c r="D2220" s="18" t="str">
        <f>IF(Operaciones!$C2220-Operaciones!$B2220&gt;=150,"Demorado","En Tiempo")</f>
        <v>Demorado</v>
      </c>
      <c r="E2220" s="19" t="s">
        <v>21</v>
      </c>
      <c r="F2220" s="19" t="s">
        <v>29</v>
      </c>
      <c r="G2220" s="20">
        <v>71</v>
      </c>
      <c r="H2220" s="19" t="s">
        <v>11</v>
      </c>
      <c r="I2220" s="21">
        <v>27176.84</v>
      </c>
      <c r="J2220" s="21">
        <v>734231</v>
      </c>
      <c r="K2220" s="21">
        <v>587384.80000000005</v>
      </c>
      <c r="L2220" s="21">
        <v>119669.35999999996</v>
      </c>
      <c r="M2220" s="19" t="s">
        <v>14</v>
      </c>
      <c r="N2220" s="22">
        <v>4.3</v>
      </c>
    </row>
    <row r="2221" spans="1:14" x14ac:dyDescent="0.25">
      <c r="A2221" s="23">
        <v>2220</v>
      </c>
      <c r="B2221" s="24">
        <v>43163</v>
      </c>
      <c r="C2221" s="24">
        <v>43430</v>
      </c>
      <c r="D2221" s="24" t="str">
        <f>IF(Operaciones!$C2221-Operaciones!$B2221&gt;=150,"Demorado","En Tiempo")</f>
        <v>Demorado</v>
      </c>
      <c r="E2221" s="25" t="s">
        <v>21</v>
      </c>
      <c r="F2221" s="25" t="s">
        <v>25</v>
      </c>
      <c r="G2221" s="26">
        <v>42</v>
      </c>
      <c r="H2221" s="25" t="s">
        <v>11</v>
      </c>
      <c r="I2221" s="27">
        <v>13287.8</v>
      </c>
      <c r="J2221" s="27">
        <v>385205</v>
      </c>
      <c r="K2221" s="27">
        <v>308164</v>
      </c>
      <c r="L2221" s="27">
        <v>63753.2</v>
      </c>
      <c r="M2221" s="25" t="s">
        <v>19</v>
      </c>
      <c r="N2221" s="28">
        <v>4.2</v>
      </c>
    </row>
    <row r="2222" spans="1:14" x14ac:dyDescent="0.25">
      <c r="A2222" s="17">
        <v>2221</v>
      </c>
      <c r="B2222" s="18">
        <v>43163</v>
      </c>
      <c r="C2222" s="18">
        <v>43494</v>
      </c>
      <c r="D2222" s="18" t="str">
        <f>IF(Operaciones!$C2222-Operaciones!$B2222&gt;=150,"Demorado","En Tiempo")</f>
        <v>Demorado</v>
      </c>
      <c r="E2222" s="19" t="s">
        <v>20</v>
      </c>
      <c r="F2222" s="19" t="s">
        <v>26</v>
      </c>
      <c r="G2222" s="20">
        <v>265</v>
      </c>
      <c r="H2222" s="19" t="s">
        <v>12</v>
      </c>
      <c r="I2222" s="21">
        <v>75256.44</v>
      </c>
      <c r="J2222" s="21">
        <v>1944771</v>
      </c>
      <c r="K2222" s="21">
        <v>1555816.8</v>
      </c>
      <c r="L2222" s="21">
        <v>313697.75999999995</v>
      </c>
      <c r="M2222" s="19" t="s">
        <v>17</v>
      </c>
      <c r="N2222" s="22">
        <v>3.9</v>
      </c>
    </row>
    <row r="2223" spans="1:14" x14ac:dyDescent="0.25">
      <c r="A2223" s="23">
        <v>2222</v>
      </c>
      <c r="B2223" s="24">
        <v>43163</v>
      </c>
      <c r="C2223" s="24">
        <v>43328</v>
      </c>
      <c r="D2223" s="24" t="str">
        <f>IF(Operaciones!$C2223-Operaciones!$B2223&gt;=150,"Demorado","En Tiempo")</f>
        <v>Demorado</v>
      </c>
      <c r="E2223" s="25" t="s">
        <v>21</v>
      </c>
      <c r="F2223" s="25" t="s">
        <v>24</v>
      </c>
      <c r="G2223" s="26">
        <v>194</v>
      </c>
      <c r="H2223" s="25" t="s">
        <v>12</v>
      </c>
      <c r="I2223" s="27">
        <v>76292.92</v>
      </c>
      <c r="J2223" s="27">
        <v>1965683</v>
      </c>
      <c r="K2223" s="27">
        <v>1572546.4</v>
      </c>
      <c r="L2223" s="27">
        <v>316843.68000000011</v>
      </c>
      <c r="M2223" s="25" t="s">
        <v>18</v>
      </c>
      <c r="N2223" s="28">
        <v>4</v>
      </c>
    </row>
    <row r="2224" spans="1:14" x14ac:dyDescent="0.25">
      <c r="A2224" s="17">
        <v>2223</v>
      </c>
      <c r="B2224" s="18">
        <v>43163</v>
      </c>
      <c r="C2224" s="18">
        <v>43347</v>
      </c>
      <c r="D2224" s="18" t="str">
        <f>IF(Operaciones!$C2224-Operaciones!$B2224&gt;=150,"Demorado","En Tiempo")</f>
        <v>Demorado</v>
      </c>
      <c r="E2224" s="19" t="s">
        <v>22</v>
      </c>
      <c r="F2224" s="19" t="s">
        <v>26</v>
      </c>
      <c r="G2224" s="20">
        <v>92</v>
      </c>
      <c r="H2224" s="19" t="s">
        <v>12</v>
      </c>
      <c r="I2224" s="21">
        <v>36456.080000000002</v>
      </c>
      <c r="J2224" s="21">
        <v>964412</v>
      </c>
      <c r="K2224" s="21">
        <v>771529.6</v>
      </c>
      <c r="L2224" s="21">
        <v>156426.32</v>
      </c>
      <c r="M2224" s="19" t="s">
        <v>18</v>
      </c>
      <c r="N2224" s="22">
        <v>3.8</v>
      </c>
    </row>
    <row r="2225" spans="1:14" x14ac:dyDescent="0.25">
      <c r="A2225" s="23">
        <v>2224</v>
      </c>
      <c r="B2225" s="24">
        <v>43164</v>
      </c>
      <c r="C2225" s="24">
        <v>43307</v>
      </c>
      <c r="D2225" s="24" t="str">
        <f>IF(Operaciones!$C2225-Operaciones!$B2225&gt;=150,"Demorado","En Tiempo")</f>
        <v>En Tiempo</v>
      </c>
      <c r="E2225" s="25" t="s">
        <v>20</v>
      </c>
      <c r="F2225" s="25" t="s">
        <v>24</v>
      </c>
      <c r="G2225" s="26">
        <v>289</v>
      </c>
      <c r="H2225" s="25" t="s">
        <v>12</v>
      </c>
      <c r="I2225" s="27">
        <v>78834.36</v>
      </c>
      <c r="J2225" s="27">
        <v>2032694</v>
      </c>
      <c r="K2225" s="27">
        <v>1626155.2</v>
      </c>
      <c r="L2225" s="27">
        <v>327704.44000000006</v>
      </c>
      <c r="M2225" s="25" t="s">
        <v>17</v>
      </c>
      <c r="N2225" s="28">
        <v>4.2</v>
      </c>
    </row>
    <row r="2226" spans="1:14" x14ac:dyDescent="0.25">
      <c r="A2226" s="17">
        <v>2225</v>
      </c>
      <c r="B2226" s="18">
        <v>43164</v>
      </c>
      <c r="C2226" s="18">
        <v>43437</v>
      </c>
      <c r="D2226" s="18" t="str">
        <f>IF(Operaciones!$C2226-Operaciones!$B2226&gt;=150,"Demorado","En Tiempo")</f>
        <v>Demorado</v>
      </c>
      <c r="E2226" s="19" t="s">
        <v>20</v>
      </c>
      <c r="F2226" s="19" t="s">
        <v>13</v>
      </c>
      <c r="G2226" s="20">
        <v>240</v>
      </c>
      <c r="H2226" s="19" t="s">
        <v>12</v>
      </c>
      <c r="I2226" s="21">
        <v>61369.64</v>
      </c>
      <c r="J2226" s="21">
        <v>1588526</v>
      </c>
      <c r="K2226" s="21">
        <v>1270820.8</v>
      </c>
      <c r="L2226" s="21">
        <v>256335.55999999994</v>
      </c>
      <c r="M2226" s="19" t="s">
        <v>19</v>
      </c>
      <c r="N2226" s="22">
        <v>3.8</v>
      </c>
    </row>
    <row r="2227" spans="1:14" x14ac:dyDescent="0.25">
      <c r="A2227" s="23">
        <v>2226</v>
      </c>
      <c r="B2227" s="24">
        <v>43164</v>
      </c>
      <c r="C2227" s="24">
        <v>43354</v>
      </c>
      <c r="D2227" s="24" t="str">
        <f>IF(Operaciones!$C2227-Operaciones!$B2227&gt;=150,"Demorado","En Tiempo")</f>
        <v>Demorado</v>
      </c>
      <c r="E2227" s="25" t="s">
        <v>21</v>
      </c>
      <c r="F2227" s="25" t="s">
        <v>29</v>
      </c>
      <c r="G2227" s="26">
        <v>174</v>
      </c>
      <c r="H2227" s="25" t="s">
        <v>12</v>
      </c>
      <c r="I2227" s="27">
        <v>38439.360000000001</v>
      </c>
      <c r="J2227" s="27">
        <v>1017419</v>
      </c>
      <c r="K2227" s="27">
        <v>813935.2</v>
      </c>
      <c r="L2227" s="27">
        <v>165044.44000000006</v>
      </c>
      <c r="M2227" s="25" t="s">
        <v>19</v>
      </c>
      <c r="N2227" s="28">
        <v>4.2</v>
      </c>
    </row>
    <row r="2228" spans="1:14" x14ac:dyDescent="0.25">
      <c r="A2228" s="17">
        <v>2227</v>
      </c>
      <c r="B2228" s="18">
        <v>43165</v>
      </c>
      <c r="C2228" s="18">
        <v>43285</v>
      </c>
      <c r="D2228" s="18" t="str">
        <f>IF(Operaciones!$C2228-Operaciones!$B2228&gt;=150,"Demorado","En Tiempo")</f>
        <v>En Tiempo</v>
      </c>
      <c r="E2228" s="19" t="s">
        <v>23</v>
      </c>
      <c r="F2228" s="19" t="s">
        <v>29</v>
      </c>
      <c r="G2228" s="20">
        <v>128</v>
      </c>
      <c r="H2228" s="19" t="s">
        <v>11</v>
      </c>
      <c r="I2228" s="21">
        <v>28328.12</v>
      </c>
      <c r="J2228" s="21">
        <v>768513</v>
      </c>
      <c r="K2228" s="21">
        <v>614810.4</v>
      </c>
      <c r="L2228" s="21">
        <v>125374.47999999998</v>
      </c>
      <c r="M2228" s="19" t="s">
        <v>15</v>
      </c>
      <c r="N2228" s="22">
        <v>4.5999999999999996</v>
      </c>
    </row>
    <row r="2229" spans="1:14" x14ac:dyDescent="0.25">
      <c r="A2229" s="23">
        <v>2228</v>
      </c>
      <c r="B2229" s="24">
        <v>43165</v>
      </c>
      <c r="C2229" s="24">
        <v>43455</v>
      </c>
      <c r="D2229" s="24" t="str">
        <f>IF(Operaciones!$C2229-Operaciones!$B2229&gt;=150,"Demorado","En Tiempo")</f>
        <v>Demorado</v>
      </c>
      <c r="E2229" s="25" t="s">
        <v>20</v>
      </c>
      <c r="F2229" s="25" t="s">
        <v>25</v>
      </c>
      <c r="G2229" s="26">
        <v>173</v>
      </c>
      <c r="H2229" s="25" t="s">
        <v>12</v>
      </c>
      <c r="I2229" s="27">
        <v>57627.56</v>
      </c>
      <c r="J2229" s="27">
        <v>1499749</v>
      </c>
      <c r="K2229" s="27">
        <v>1199799.2</v>
      </c>
      <c r="L2229" s="27">
        <v>242322.24000000005</v>
      </c>
      <c r="M2229" s="25" t="s">
        <v>15</v>
      </c>
      <c r="N2229" s="28">
        <v>4.2</v>
      </c>
    </row>
    <row r="2230" spans="1:14" x14ac:dyDescent="0.25">
      <c r="A2230" s="17">
        <v>2229</v>
      </c>
      <c r="B2230" s="18">
        <v>43165</v>
      </c>
      <c r="C2230" s="18">
        <v>43510</v>
      </c>
      <c r="D2230" s="18" t="str">
        <f>IF(Operaciones!$C2230-Operaciones!$B2230&gt;=150,"Demorado","En Tiempo")</f>
        <v>Demorado</v>
      </c>
      <c r="E2230" s="19" t="s">
        <v>22</v>
      </c>
      <c r="F2230" s="19" t="s">
        <v>25</v>
      </c>
      <c r="G2230" s="20">
        <v>121</v>
      </c>
      <c r="H2230" s="19" t="s">
        <v>12</v>
      </c>
      <c r="I2230" s="21">
        <v>45929.88</v>
      </c>
      <c r="J2230" s="21">
        <v>1214207</v>
      </c>
      <c r="K2230" s="21">
        <v>971365.6</v>
      </c>
      <c r="L2230" s="21">
        <v>196911.52000000002</v>
      </c>
      <c r="M2230" s="19" t="s">
        <v>15</v>
      </c>
      <c r="N2230" s="22">
        <v>3.9</v>
      </c>
    </row>
    <row r="2231" spans="1:14" x14ac:dyDescent="0.25">
      <c r="A2231" s="23">
        <v>2230</v>
      </c>
      <c r="B2231" s="24">
        <v>43165</v>
      </c>
      <c r="C2231" s="24">
        <v>43456</v>
      </c>
      <c r="D2231" s="24" t="str">
        <f>IF(Operaciones!$C2231-Operaciones!$B2231&gt;=150,"Demorado","En Tiempo")</f>
        <v>Demorado</v>
      </c>
      <c r="E2231" s="25" t="s">
        <v>20</v>
      </c>
      <c r="F2231" s="25" t="s">
        <v>25</v>
      </c>
      <c r="G2231" s="26">
        <v>137</v>
      </c>
      <c r="H2231" s="25" t="s">
        <v>12</v>
      </c>
      <c r="I2231" s="27">
        <v>47564.88</v>
      </c>
      <c r="J2231" s="27">
        <v>1241832</v>
      </c>
      <c r="K2231" s="27">
        <v>993465.6</v>
      </c>
      <c r="L2231" s="27">
        <v>200801.52000000002</v>
      </c>
      <c r="M2231" s="25" t="s">
        <v>18</v>
      </c>
      <c r="N2231" s="28">
        <v>4.5999999999999996</v>
      </c>
    </row>
    <row r="2232" spans="1:14" x14ac:dyDescent="0.25">
      <c r="A2232" s="17">
        <v>2231</v>
      </c>
      <c r="B2232" s="18">
        <v>43166</v>
      </c>
      <c r="C2232" s="18">
        <v>43270</v>
      </c>
      <c r="D2232" s="18" t="str">
        <f>IF(Operaciones!$C2232-Operaciones!$B2232&gt;=150,"Demorado","En Tiempo")</f>
        <v>En Tiempo</v>
      </c>
      <c r="E2232" s="19" t="s">
        <v>22</v>
      </c>
      <c r="F2232" s="19" t="s">
        <v>28</v>
      </c>
      <c r="G2232" s="20">
        <v>220</v>
      </c>
      <c r="H2232" s="19" t="s">
        <v>12</v>
      </c>
      <c r="I2232" s="21">
        <v>59272</v>
      </c>
      <c r="J2232" s="21">
        <v>1547310</v>
      </c>
      <c r="K2232" s="21">
        <v>1237848</v>
      </c>
      <c r="L2232" s="21">
        <v>250190</v>
      </c>
      <c r="M2232" s="19" t="s">
        <v>19</v>
      </c>
      <c r="N2232" s="22">
        <v>4.5</v>
      </c>
    </row>
    <row r="2233" spans="1:14" x14ac:dyDescent="0.25">
      <c r="A2233" s="23">
        <v>2232</v>
      </c>
      <c r="B2233" s="24">
        <v>43166</v>
      </c>
      <c r="C2233" s="24">
        <v>43502</v>
      </c>
      <c r="D2233" s="24" t="str">
        <f>IF(Operaciones!$C2233-Operaciones!$B2233&gt;=150,"Demorado","En Tiempo")</f>
        <v>Demorado</v>
      </c>
      <c r="E2233" s="25" t="s">
        <v>22</v>
      </c>
      <c r="F2233" s="25" t="s">
        <v>13</v>
      </c>
      <c r="G2233" s="26">
        <v>223</v>
      </c>
      <c r="H2233" s="25" t="s">
        <v>12</v>
      </c>
      <c r="I2233" s="27">
        <v>89482.6</v>
      </c>
      <c r="J2233" s="27">
        <v>2294000</v>
      </c>
      <c r="K2233" s="27">
        <v>1835200</v>
      </c>
      <c r="L2233" s="27">
        <v>369317.4</v>
      </c>
      <c r="M2233" s="25" t="s">
        <v>19</v>
      </c>
      <c r="N2233" s="28">
        <v>5</v>
      </c>
    </row>
    <row r="2234" spans="1:14" x14ac:dyDescent="0.25">
      <c r="A2234" s="17">
        <v>2233</v>
      </c>
      <c r="B2234" s="18">
        <v>43166</v>
      </c>
      <c r="C2234" s="18">
        <v>43434</v>
      </c>
      <c r="D2234" s="18" t="str">
        <f>IF(Operaciones!$C2234-Operaciones!$B2234&gt;=150,"Demorado","En Tiempo")</f>
        <v>Demorado</v>
      </c>
      <c r="E2234" s="19" t="s">
        <v>22</v>
      </c>
      <c r="F2234" s="19" t="s">
        <v>26</v>
      </c>
      <c r="G2234" s="20">
        <v>155</v>
      </c>
      <c r="H2234" s="19" t="s">
        <v>12</v>
      </c>
      <c r="I2234" s="21">
        <v>47301</v>
      </c>
      <c r="J2234" s="21">
        <v>1239335</v>
      </c>
      <c r="K2234" s="21">
        <v>991468</v>
      </c>
      <c r="L2234" s="21">
        <v>200566</v>
      </c>
      <c r="M2234" s="19" t="s">
        <v>15</v>
      </c>
      <c r="N2234" s="22">
        <v>4.7</v>
      </c>
    </row>
    <row r="2235" spans="1:14" x14ac:dyDescent="0.25">
      <c r="A2235" s="23">
        <v>2234</v>
      </c>
      <c r="B2235" s="24">
        <v>43167</v>
      </c>
      <c r="C2235" s="24">
        <v>43278</v>
      </c>
      <c r="D2235" s="24" t="str">
        <f>IF(Operaciones!$C2235-Operaciones!$B2235&gt;=150,"Demorado","En Tiempo")</f>
        <v>En Tiempo</v>
      </c>
      <c r="E2235" s="25" t="s">
        <v>23</v>
      </c>
      <c r="F2235" s="25" t="s">
        <v>26</v>
      </c>
      <c r="G2235" s="26">
        <v>174</v>
      </c>
      <c r="H2235" s="25" t="s">
        <v>12</v>
      </c>
      <c r="I2235" s="27">
        <v>46805.32</v>
      </c>
      <c r="J2235" s="27">
        <v>1227518</v>
      </c>
      <c r="K2235" s="27">
        <v>982014.4</v>
      </c>
      <c r="L2235" s="27">
        <v>198698.27999999997</v>
      </c>
      <c r="M2235" s="25" t="s">
        <v>14</v>
      </c>
      <c r="N2235" s="28">
        <v>4.7</v>
      </c>
    </row>
    <row r="2236" spans="1:14" x14ac:dyDescent="0.25">
      <c r="A2236" s="17">
        <v>2235</v>
      </c>
      <c r="B2236" s="18">
        <v>43167</v>
      </c>
      <c r="C2236" s="18">
        <v>43512</v>
      </c>
      <c r="D2236" s="18" t="str">
        <f>IF(Operaciones!$C2236-Operaciones!$B2236&gt;=150,"Demorado","En Tiempo")</f>
        <v>Demorado</v>
      </c>
      <c r="E2236" s="19" t="s">
        <v>20</v>
      </c>
      <c r="F2236" s="19" t="s">
        <v>24</v>
      </c>
      <c r="G2236" s="20">
        <v>56</v>
      </c>
      <c r="H2236" s="19" t="s">
        <v>11</v>
      </c>
      <c r="I2236" s="21">
        <v>19279.439999999999</v>
      </c>
      <c r="J2236" s="21">
        <v>537321</v>
      </c>
      <c r="K2236" s="21">
        <v>429856.8</v>
      </c>
      <c r="L2236" s="21">
        <v>88184.760000000009</v>
      </c>
      <c r="M2236" s="19" t="s">
        <v>16</v>
      </c>
      <c r="N2236" s="22">
        <v>4.5999999999999996</v>
      </c>
    </row>
    <row r="2237" spans="1:14" x14ac:dyDescent="0.25">
      <c r="A2237" s="23">
        <v>2236</v>
      </c>
      <c r="B2237" s="24">
        <v>43167</v>
      </c>
      <c r="C2237" s="24">
        <v>43466</v>
      </c>
      <c r="D2237" s="24" t="str">
        <f>IF(Operaciones!$C2237-Operaciones!$B2237&gt;=150,"Demorado","En Tiempo")</f>
        <v>Demorado</v>
      </c>
      <c r="E2237" s="25" t="s">
        <v>20</v>
      </c>
      <c r="F2237" s="25" t="s">
        <v>13</v>
      </c>
      <c r="G2237" s="26">
        <v>135</v>
      </c>
      <c r="H2237" s="25" t="s">
        <v>12</v>
      </c>
      <c r="I2237" s="27">
        <v>53039.76</v>
      </c>
      <c r="J2237" s="27">
        <v>1380329</v>
      </c>
      <c r="K2237" s="27">
        <v>1104263.2</v>
      </c>
      <c r="L2237" s="27">
        <v>223026.04000000004</v>
      </c>
      <c r="M2237" s="25" t="s">
        <v>14</v>
      </c>
      <c r="N2237" s="28">
        <v>4.3</v>
      </c>
    </row>
    <row r="2238" spans="1:14" x14ac:dyDescent="0.25">
      <c r="A2238" s="17">
        <v>2237</v>
      </c>
      <c r="B2238" s="18">
        <v>43167</v>
      </c>
      <c r="C2238" s="18">
        <v>43491</v>
      </c>
      <c r="D2238" s="18" t="str">
        <f>IF(Operaciones!$C2238-Operaciones!$B2238&gt;=150,"Demorado","En Tiempo")</f>
        <v>Demorado</v>
      </c>
      <c r="E2238" s="19" t="s">
        <v>23</v>
      </c>
      <c r="F2238" s="19" t="s">
        <v>26</v>
      </c>
      <c r="G2238" s="20">
        <v>244</v>
      </c>
      <c r="H2238" s="19" t="s">
        <v>12</v>
      </c>
      <c r="I2238" s="21">
        <v>57604.959999999999</v>
      </c>
      <c r="J2238" s="21">
        <v>1496709</v>
      </c>
      <c r="K2238" s="21">
        <v>1197367.2</v>
      </c>
      <c r="L2238" s="21">
        <v>241736.84000000005</v>
      </c>
      <c r="M2238" s="19" t="s">
        <v>18</v>
      </c>
      <c r="N2238" s="22">
        <v>3.6</v>
      </c>
    </row>
    <row r="2239" spans="1:14" x14ac:dyDescent="0.25">
      <c r="A2239" s="23">
        <v>2238</v>
      </c>
      <c r="B2239" s="24">
        <v>43167</v>
      </c>
      <c r="C2239" s="24">
        <v>43525</v>
      </c>
      <c r="D2239" s="24" t="str">
        <f>IF(Operaciones!$C2239-Operaciones!$B2239&gt;=150,"Demorado","En Tiempo")</f>
        <v>Demorado</v>
      </c>
      <c r="E2239" s="25" t="s">
        <v>22</v>
      </c>
      <c r="F2239" s="25" t="s">
        <v>25</v>
      </c>
      <c r="G2239" s="26">
        <v>210</v>
      </c>
      <c r="H2239" s="25" t="s">
        <v>12</v>
      </c>
      <c r="I2239" s="27">
        <v>65235.32</v>
      </c>
      <c r="J2239" s="27">
        <v>1696318</v>
      </c>
      <c r="K2239" s="27">
        <v>1357054.4</v>
      </c>
      <c r="L2239" s="27">
        <v>274028.28000000009</v>
      </c>
      <c r="M2239" s="25" t="s">
        <v>19</v>
      </c>
      <c r="N2239" s="28">
        <v>4.3</v>
      </c>
    </row>
    <row r="2240" spans="1:14" x14ac:dyDescent="0.25">
      <c r="A2240" s="17">
        <v>2239</v>
      </c>
      <c r="B2240" s="18">
        <v>43168</v>
      </c>
      <c r="C2240" s="18">
        <v>43270</v>
      </c>
      <c r="D2240" s="18" t="str">
        <f>IF(Operaciones!$C2240-Operaciones!$B2240&gt;=150,"Demorado","En Tiempo")</f>
        <v>En Tiempo</v>
      </c>
      <c r="E2240" s="19" t="s">
        <v>23</v>
      </c>
      <c r="F2240" s="19" t="s">
        <v>26</v>
      </c>
      <c r="G2240" s="20">
        <v>266</v>
      </c>
      <c r="H2240" s="19" t="s">
        <v>12</v>
      </c>
      <c r="I2240" s="21">
        <v>67324.479999999996</v>
      </c>
      <c r="J2240" s="21">
        <v>1742197</v>
      </c>
      <c r="K2240" s="21">
        <v>1393757.6</v>
      </c>
      <c r="L2240" s="21">
        <v>281114.91999999993</v>
      </c>
      <c r="M2240" s="19" t="s">
        <v>16</v>
      </c>
      <c r="N2240" s="22">
        <v>4.5999999999999996</v>
      </c>
    </row>
    <row r="2241" spans="1:14" x14ac:dyDescent="0.25">
      <c r="A2241" s="23">
        <v>2240</v>
      </c>
      <c r="B2241" s="24">
        <v>43168</v>
      </c>
      <c r="C2241" s="24">
        <v>43369</v>
      </c>
      <c r="D2241" s="24" t="str">
        <f>IF(Operaciones!$C2241-Operaciones!$B2241&gt;=150,"Demorado","En Tiempo")</f>
        <v>Demorado</v>
      </c>
      <c r="E2241" s="25" t="s">
        <v>22</v>
      </c>
      <c r="F2241" s="25" t="s">
        <v>24</v>
      </c>
      <c r="G2241" s="26">
        <v>48</v>
      </c>
      <c r="H2241" s="25" t="s">
        <v>11</v>
      </c>
      <c r="I2241" s="27">
        <v>19334.12</v>
      </c>
      <c r="J2241" s="27">
        <v>540313</v>
      </c>
      <c r="K2241" s="27">
        <v>432250.4</v>
      </c>
      <c r="L2241" s="27">
        <v>88728.479999999981</v>
      </c>
      <c r="M2241" s="25" t="s">
        <v>17</v>
      </c>
      <c r="N2241" s="28">
        <v>4.7</v>
      </c>
    </row>
    <row r="2242" spans="1:14" x14ac:dyDescent="0.25">
      <c r="A2242" s="17">
        <v>2241</v>
      </c>
      <c r="B2242" s="18">
        <v>43170</v>
      </c>
      <c r="C2242" s="18">
        <v>43288</v>
      </c>
      <c r="D2242" s="18" t="str">
        <f>IF(Operaciones!$C2242-Operaciones!$B2242&gt;=150,"Demorado","En Tiempo")</f>
        <v>En Tiempo</v>
      </c>
      <c r="E2242" s="19" t="s">
        <v>20</v>
      </c>
      <c r="F2242" s="19" t="s">
        <v>29</v>
      </c>
      <c r="G2242" s="20">
        <v>253</v>
      </c>
      <c r="H2242" s="19" t="s">
        <v>12</v>
      </c>
      <c r="I2242" s="21">
        <v>76480.56</v>
      </c>
      <c r="J2242" s="21">
        <v>1967099</v>
      </c>
      <c r="K2242" s="21">
        <v>1573679.2</v>
      </c>
      <c r="L2242" s="21">
        <v>316939.24000000005</v>
      </c>
      <c r="M2242" s="19" t="s">
        <v>16</v>
      </c>
      <c r="N2242" s="22">
        <v>3.6</v>
      </c>
    </row>
    <row r="2243" spans="1:14" x14ac:dyDescent="0.25">
      <c r="A2243" s="23">
        <v>2242</v>
      </c>
      <c r="B2243" s="24">
        <v>43170</v>
      </c>
      <c r="C2243" s="24">
        <v>43522</v>
      </c>
      <c r="D2243" s="24" t="str">
        <f>IF(Operaciones!$C2243-Operaciones!$B2243&gt;=150,"Demorado","En Tiempo")</f>
        <v>Demorado</v>
      </c>
      <c r="E2243" s="25" t="s">
        <v>20</v>
      </c>
      <c r="F2243" s="25" t="s">
        <v>25</v>
      </c>
      <c r="G2243" s="26">
        <v>81</v>
      </c>
      <c r="H2243" s="25" t="s">
        <v>11</v>
      </c>
      <c r="I2243" s="27">
        <v>27720.68</v>
      </c>
      <c r="J2243" s="27">
        <v>745277</v>
      </c>
      <c r="K2243" s="27">
        <v>596221.6</v>
      </c>
      <c r="L2243" s="27">
        <v>121334.72000000003</v>
      </c>
      <c r="M2243" s="25" t="s">
        <v>19</v>
      </c>
      <c r="N2243" s="28">
        <v>4.5</v>
      </c>
    </row>
    <row r="2244" spans="1:14" x14ac:dyDescent="0.25">
      <c r="A2244" s="17">
        <v>2243</v>
      </c>
      <c r="B2244" s="18">
        <v>43170</v>
      </c>
      <c r="C2244" s="18">
        <v>43298</v>
      </c>
      <c r="D2244" s="18" t="str">
        <f>IF(Operaciones!$C2244-Operaciones!$B2244&gt;=150,"Demorado","En Tiempo")</f>
        <v>En Tiempo</v>
      </c>
      <c r="E2244" s="19" t="s">
        <v>21</v>
      </c>
      <c r="F2244" s="19" t="s">
        <v>25</v>
      </c>
      <c r="G2244" s="20">
        <v>39</v>
      </c>
      <c r="H2244" s="19" t="s">
        <v>11</v>
      </c>
      <c r="I2244" s="21">
        <v>17076.599999999999</v>
      </c>
      <c r="J2244" s="21">
        <v>483425</v>
      </c>
      <c r="K2244" s="21">
        <v>386740</v>
      </c>
      <c r="L2244" s="21">
        <v>79608.399999999994</v>
      </c>
      <c r="M2244" s="19" t="s">
        <v>15</v>
      </c>
      <c r="N2244" s="22">
        <v>3.6</v>
      </c>
    </row>
    <row r="2245" spans="1:14" x14ac:dyDescent="0.25">
      <c r="A2245" s="23">
        <v>2244</v>
      </c>
      <c r="B2245" s="24">
        <v>43171</v>
      </c>
      <c r="C2245" s="24">
        <v>43365</v>
      </c>
      <c r="D2245" s="24" t="str">
        <f>IF(Operaciones!$C2245-Operaciones!$B2245&gt;=150,"Demorado","En Tiempo")</f>
        <v>Demorado</v>
      </c>
      <c r="E2245" s="25" t="s">
        <v>23</v>
      </c>
      <c r="F2245" s="25" t="s">
        <v>13</v>
      </c>
      <c r="G2245" s="26">
        <v>147</v>
      </c>
      <c r="H2245" s="25" t="s">
        <v>12</v>
      </c>
      <c r="I2245" s="27">
        <v>45467</v>
      </c>
      <c r="J2245" s="27">
        <v>1196135</v>
      </c>
      <c r="K2245" s="27">
        <v>956908</v>
      </c>
      <c r="L2245" s="27">
        <v>193760</v>
      </c>
      <c r="M2245" s="25" t="s">
        <v>16</v>
      </c>
      <c r="N2245" s="28">
        <v>3.8</v>
      </c>
    </row>
    <row r="2246" spans="1:14" x14ac:dyDescent="0.25">
      <c r="A2246" s="17">
        <v>2245</v>
      </c>
      <c r="B2246" s="18">
        <v>43172</v>
      </c>
      <c r="C2246" s="18">
        <v>43518</v>
      </c>
      <c r="D2246" s="18" t="str">
        <f>IF(Operaciones!$C2246-Operaciones!$B2246&gt;=150,"Demorado","En Tiempo")</f>
        <v>Demorado</v>
      </c>
      <c r="E2246" s="19" t="s">
        <v>23</v>
      </c>
      <c r="F2246" s="19" t="s">
        <v>28</v>
      </c>
      <c r="G2246" s="20">
        <v>175</v>
      </c>
      <c r="H2246" s="19" t="s">
        <v>12</v>
      </c>
      <c r="I2246" s="21">
        <v>58370.96</v>
      </c>
      <c r="J2246" s="21">
        <v>1525609</v>
      </c>
      <c r="K2246" s="21">
        <v>1220487.2</v>
      </c>
      <c r="L2246" s="21">
        <v>246750.84000000005</v>
      </c>
      <c r="M2246" s="19" t="s">
        <v>15</v>
      </c>
      <c r="N2246" s="22">
        <v>4.9000000000000004</v>
      </c>
    </row>
    <row r="2247" spans="1:14" x14ac:dyDescent="0.25">
      <c r="A2247" s="23">
        <v>2246</v>
      </c>
      <c r="B2247" s="24">
        <v>43172</v>
      </c>
      <c r="C2247" s="24">
        <v>43350</v>
      </c>
      <c r="D2247" s="24" t="str">
        <f>IF(Operaciones!$C2247-Operaciones!$B2247&gt;=150,"Demorado","En Tiempo")</f>
        <v>Demorado</v>
      </c>
      <c r="E2247" s="25" t="s">
        <v>23</v>
      </c>
      <c r="F2247" s="25" t="s">
        <v>24</v>
      </c>
      <c r="G2247" s="26">
        <v>236</v>
      </c>
      <c r="H2247" s="25" t="s">
        <v>12</v>
      </c>
      <c r="I2247" s="27">
        <v>85774.399999999994</v>
      </c>
      <c r="J2247" s="27">
        <v>2211845</v>
      </c>
      <c r="K2247" s="27">
        <v>1769476</v>
      </c>
      <c r="L2247" s="27">
        <v>356594.6</v>
      </c>
      <c r="M2247" s="25" t="s">
        <v>19</v>
      </c>
      <c r="N2247" s="28">
        <v>4.5</v>
      </c>
    </row>
    <row r="2248" spans="1:14" x14ac:dyDescent="0.25">
      <c r="A2248" s="17">
        <v>2247</v>
      </c>
      <c r="B2248" s="18">
        <v>43172</v>
      </c>
      <c r="C2248" s="18">
        <v>43438</v>
      </c>
      <c r="D2248" s="18" t="str">
        <f>IF(Operaciones!$C2248-Operaciones!$B2248&gt;=150,"Demorado","En Tiempo")</f>
        <v>Demorado</v>
      </c>
      <c r="E2248" s="19" t="s">
        <v>21</v>
      </c>
      <c r="F2248" s="19" t="s">
        <v>26</v>
      </c>
      <c r="G2248" s="20">
        <v>207</v>
      </c>
      <c r="H2248" s="19" t="s">
        <v>12</v>
      </c>
      <c r="I2248" s="21">
        <v>52528.44</v>
      </c>
      <c r="J2248" s="21">
        <v>1368421</v>
      </c>
      <c r="K2248" s="21">
        <v>1094736.8</v>
      </c>
      <c r="L2248" s="21">
        <v>221155.75999999995</v>
      </c>
      <c r="M2248" s="19" t="s">
        <v>16</v>
      </c>
      <c r="N2248" s="22">
        <v>3.8</v>
      </c>
    </row>
    <row r="2249" spans="1:14" x14ac:dyDescent="0.25">
      <c r="A2249" s="23">
        <v>2248</v>
      </c>
      <c r="B2249" s="24">
        <v>43172</v>
      </c>
      <c r="C2249" s="24">
        <v>43484</v>
      </c>
      <c r="D2249" s="24" t="str">
        <f>IF(Operaciones!$C2249-Operaciones!$B2249&gt;=150,"Demorado","En Tiempo")</f>
        <v>Demorado</v>
      </c>
      <c r="E2249" s="25" t="s">
        <v>21</v>
      </c>
      <c r="F2249" s="25" t="s">
        <v>27</v>
      </c>
      <c r="G2249" s="26">
        <v>140</v>
      </c>
      <c r="H2249" s="25" t="s">
        <v>11</v>
      </c>
      <c r="I2249" s="27">
        <v>23400.76</v>
      </c>
      <c r="J2249" s="27">
        <v>652529</v>
      </c>
      <c r="K2249" s="27">
        <v>522023.2</v>
      </c>
      <c r="L2249" s="27">
        <v>107105.04</v>
      </c>
      <c r="M2249" s="25" t="s">
        <v>14</v>
      </c>
      <c r="N2249" s="28">
        <v>4.0999999999999996</v>
      </c>
    </row>
    <row r="2250" spans="1:14" x14ac:dyDescent="0.25">
      <c r="A2250" s="17">
        <v>2249</v>
      </c>
      <c r="B2250" s="18">
        <v>43173</v>
      </c>
      <c r="C2250" s="18">
        <v>43507</v>
      </c>
      <c r="D2250" s="18" t="str">
        <f>IF(Operaciones!$C2250-Operaciones!$B2250&gt;=150,"Demorado","En Tiempo")</f>
        <v>Demorado</v>
      </c>
      <c r="E2250" s="19" t="s">
        <v>21</v>
      </c>
      <c r="F2250" s="19" t="s">
        <v>13</v>
      </c>
      <c r="G2250" s="20">
        <v>224</v>
      </c>
      <c r="H2250" s="19" t="s">
        <v>12</v>
      </c>
      <c r="I2250" s="21">
        <v>48517.96</v>
      </c>
      <c r="J2250" s="21">
        <v>1280184</v>
      </c>
      <c r="K2250" s="21">
        <v>1024147.2</v>
      </c>
      <c r="L2250" s="21">
        <v>207518.84000000005</v>
      </c>
      <c r="M2250" s="19" t="s">
        <v>18</v>
      </c>
      <c r="N2250" s="22">
        <v>4</v>
      </c>
    </row>
    <row r="2251" spans="1:14" x14ac:dyDescent="0.25">
      <c r="A2251" s="23">
        <v>2250</v>
      </c>
      <c r="B2251" s="24">
        <v>43173</v>
      </c>
      <c r="C2251" s="24">
        <v>43389</v>
      </c>
      <c r="D2251" s="24" t="str">
        <f>IF(Operaciones!$C2251-Operaciones!$B2251&gt;=150,"Demorado","En Tiempo")</f>
        <v>Demorado</v>
      </c>
      <c r="E2251" s="25" t="s">
        <v>23</v>
      </c>
      <c r="F2251" s="25" t="s">
        <v>29</v>
      </c>
      <c r="G2251" s="26">
        <v>58</v>
      </c>
      <c r="H2251" s="25" t="s">
        <v>11</v>
      </c>
      <c r="I2251" s="27">
        <v>12626.08</v>
      </c>
      <c r="J2251" s="27">
        <v>380087</v>
      </c>
      <c r="K2251" s="27">
        <v>304069.59999999998</v>
      </c>
      <c r="L2251" s="27">
        <v>63391.320000000022</v>
      </c>
      <c r="M2251" s="25" t="s">
        <v>14</v>
      </c>
      <c r="N2251" s="28">
        <v>4.4000000000000004</v>
      </c>
    </row>
    <row r="2252" spans="1:14" x14ac:dyDescent="0.25">
      <c r="A2252" s="17">
        <v>2251</v>
      </c>
      <c r="B2252" s="18">
        <v>43174</v>
      </c>
      <c r="C2252" s="18">
        <v>43307</v>
      </c>
      <c r="D2252" s="18" t="str">
        <f>IF(Operaciones!$C2252-Operaciones!$B2252&gt;=150,"Demorado","En Tiempo")</f>
        <v>En Tiempo</v>
      </c>
      <c r="E2252" s="19" t="s">
        <v>22</v>
      </c>
      <c r="F2252" s="19" t="s">
        <v>24</v>
      </c>
      <c r="G2252" s="20">
        <v>279</v>
      </c>
      <c r="H2252" s="19" t="s">
        <v>12</v>
      </c>
      <c r="I2252" s="21">
        <v>48199.199999999997</v>
      </c>
      <c r="J2252" s="21">
        <v>1256215</v>
      </c>
      <c r="K2252" s="21">
        <v>1004972</v>
      </c>
      <c r="L2252" s="21">
        <v>203043.8</v>
      </c>
      <c r="M2252" s="19" t="s">
        <v>15</v>
      </c>
      <c r="N2252" s="22">
        <v>4</v>
      </c>
    </row>
    <row r="2253" spans="1:14" x14ac:dyDescent="0.25">
      <c r="A2253" s="23">
        <v>2252</v>
      </c>
      <c r="B2253" s="24">
        <v>43174</v>
      </c>
      <c r="C2253" s="24">
        <v>43303</v>
      </c>
      <c r="D2253" s="24" t="str">
        <f>IF(Operaciones!$C2253-Operaciones!$B2253&gt;=150,"Demorado","En Tiempo")</f>
        <v>En Tiempo</v>
      </c>
      <c r="E2253" s="25" t="s">
        <v>21</v>
      </c>
      <c r="F2253" s="25" t="s">
        <v>29</v>
      </c>
      <c r="G2253" s="26">
        <v>42</v>
      </c>
      <c r="H2253" s="25" t="s">
        <v>11</v>
      </c>
      <c r="I2253" s="27">
        <v>15025.48</v>
      </c>
      <c r="J2253" s="27">
        <v>436997</v>
      </c>
      <c r="K2253" s="27">
        <v>349597.6</v>
      </c>
      <c r="L2253" s="27">
        <v>72373.920000000027</v>
      </c>
      <c r="M2253" s="25" t="s">
        <v>15</v>
      </c>
      <c r="N2253" s="28">
        <v>4.8</v>
      </c>
    </row>
    <row r="2254" spans="1:14" x14ac:dyDescent="0.25">
      <c r="A2254" s="17">
        <v>2253</v>
      </c>
      <c r="B2254" s="18">
        <v>43175</v>
      </c>
      <c r="C2254" s="18">
        <v>43434</v>
      </c>
      <c r="D2254" s="18" t="str">
        <f>IF(Operaciones!$C2254-Operaciones!$B2254&gt;=150,"Demorado","En Tiempo")</f>
        <v>Demorado</v>
      </c>
      <c r="E2254" s="19" t="s">
        <v>20</v>
      </c>
      <c r="F2254" s="19" t="s">
        <v>13</v>
      </c>
      <c r="G2254" s="20">
        <v>253</v>
      </c>
      <c r="H2254" s="19" t="s">
        <v>12</v>
      </c>
      <c r="I2254" s="21">
        <v>64718.239999999998</v>
      </c>
      <c r="J2254" s="21">
        <v>1683041</v>
      </c>
      <c r="K2254" s="21">
        <v>1346432.8</v>
      </c>
      <c r="L2254" s="21">
        <v>271889.95999999996</v>
      </c>
      <c r="M2254" s="19" t="s">
        <v>14</v>
      </c>
      <c r="N2254" s="22">
        <v>4</v>
      </c>
    </row>
    <row r="2255" spans="1:14" x14ac:dyDescent="0.25">
      <c r="A2255" s="23">
        <v>2254</v>
      </c>
      <c r="B2255" s="24">
        <v>43175</v>
      </c>
      <c r="C2255" s="24">
        <v>43531</v>
      </c>
      <c r="D2255" s="24" t="str">
        <f>IF(Operaciones!$C2255-Operaciones!$B2255&gt;=150,"Demorado","En Tiempo")</f>
        <v>Demorado</v>
      </c>
      <c r="E2255" s="25" t="s">
        <v>22</v>
      </c>
      <c r="F2255" s="25" t="s">
        <v>28</v>
      </c>
      <c r="G2255" s="26">
        <v>84</v>
      </c>
      <c r="H2255" s="25" t="s">
        <v>11</v>
      </c>
      <c r="I2255" s="27">
        <v>23158.2</v>
      </c>
      <c r="J2255" s="27">
        <v>640265</v>
      </c>
      <c r="K2255" s="27">
        <v>512212</v>
      </c>
      <c r="L2255" s="27">
        <v>104894.8</v>
      </c>
      <c r="M2255" s="25" t="s">
        <v>16</v>
      </c>
      <c r="N2255" s="28">
        <v>4.0999999999999996</v>
      </c>
    </row>
    <row r="2256" spans="1:14" x14ac:dyDescent="0.25">
      <c r="A2256" s="17">
        <v>2255</v>
      </c>
      <c r="B2256" s="18">
        <v>43175</v>
      </c>
      <c r="C2256" s="18">
        <v>43439</v>
      </c>
      <c r="D2256" s="18" t="str">
        <f>IF(Operaciones!$C2256-Operaciones!$B2256&gt;=150,"Demorado","En Tiempo")</f>
        <v>Demorado</v>
      </c>
      <c r="E2256" s="19" t="s">
        <v>22</v>
      </c>
      <c r="F2256" s="19" t="s">
        <v>24</v>
      </c>
      <c r="G2256" s="20">
        <v>174</v>
      </c>
      <c r="H2256" s="19" t="s">
        <v>12</v>
      </c>
      <c r="I2256" s="21">
        <v>46160.72</v>
      </c>
      <c r="J2256" s="21">
        <v>1207903</v>
      </c>
      <c r="K2256" s="21">
        <v>966322.4</v>
      </c>
      <c r="L2256" s="21">
        <v>195419.87999999998</v>
      </c>
      <c r="M2256" s="19" t="s">
        <v>18</v>
      </c>
      <c r="N2256" s="22">
        <v>5</v>
      </c>
    </row>
    <row r="2257" spans="1:14" x14ac:dyDescent="0.25">
      <c r="A2257" s="23">
        <v>2256</v>
      </c>
      <c r="B2257" s="24">
        <v>43176</v>
      </c>
      <c r="C2257" s="24">
        <v>43423</v>
      </c>
      <c r="D2257" s="24" t="str">
        <f>IF(Operaciones!$C2257-Operaciones!$B2257&gt;=150,"Demorado","En Tiempo")</f>
        <v>Demorado</v>
      </c>
      <c r="E2257" s="25" t="s">
        <v>22</v>
      </c>
      <c r="F2257" s="25" t="s">
        <v>25</v>
      </c>
      <c r="G2257" s="26">
        <v>118</v>
      </c>
      <c r="H2257" s="25" t="s">
        <v>12</v>
      </c>
      <c r="I2257" s="27">
        <v>29345.599999999999</v>
      </c>
      <c r="J2257" s="27">
        <v>800600</v>
      </c>
      <c r="K2257" s="27">
        <v>640480</v>
      </c>
      <c r="L2257" s="27">
        <v>130774.39999999999</v>
      </c>
      <c r="M2257" s="25" t="s">
        <v>16</v>
      </c>
      <c r="N2257" s="28">
        <v>4.4000000000000004</v>
      </c>
    </row>
    <row r="2258" spans="1:14" x14ac:dyDescent="0.25">
      <c r="A2258" s="17">
        <v>2257</v>
      </c>
      <c r="B2258" s="18">
        <v>43176</v>
      </c>
      <c r="C2258" s="18">
        <v>43473</v>
      </c>
      <c r="D2258" s="18" t="str">
        <f>IF(Operaciones!$C2258-Operaciones!$B2258&gt;=150,"Demorado","En Tiempo")</f>
        <v>Demorado</v>
      </c>
      <c r="E2258" s="19" t="s">
        <v>23</v>
      </c>
      <c r="F2258" s="19" t="s">
        <v>13</v>
      </c>
      <c r="G2258" s="20">
        <v>189</v>
      </c>
      <c r="H2258" s="19" t="s">
        <v>12</v>
      </c>
      <c r="I2258" s="21">
        <v>63824.32</v>
      </c>
      <c r="J2258" s="21">
        <v>1648193</v>
      </c>
      <c r="K2258" s="21">
        <v>1318554.3999999999</v>
      </c>
      <c r="L2258" s="21">
        <v>265814.28000000009</v>
      </c>
      <c r="M2258" s="19" t="s">
        <v>17</v>
      </c>
      <c r="N2258" s="22">
        <v>4.8</v>
      </c>
    </row>
    <row r="2259" spans="1:14" x14ac:dyDescent="0.25">
      <c r="A2259" s="23">
        <v>2258</v>
      </c>
      <c r="B2259" s="24">
        <v>43177</v>
      </c>
      <c r="C2259" s="24">
        <v>43430</v>
      </c>
      <c r="D2259" s="24" t="str">
        <f>IF(Operaciones!$C2259-Operaciones!$B2259&gt;=150,"Demorado","En Tiempo")</f>
        <v>Demorado</v>
      </c>
      <c r="E2259" s="25" t="s">
        <v>20</v>
      </c>
      <c r="F2259" s="25" t="s">
        <v>13</v>
      </c>
      <c r="G2259" s="26">
        <v>54</v>
      </c>
      <c r="H2259" s="25" t="s">
        <v>11</v>
      </c>
      <c r="I2259" s="27">
        <v>13696.8</v>
      </c>
      <c r="J2259" s="27">
        <v>395105</v>
      </c>
      <c r="K2259" s="27">
        <v>316084</v>
      </c>
      <c r="L2259" s="27">
        <v>65324.2</v>
      </c>
      <c r="M2259" s="25" t="s">
        <v>18</v>
      </c>
      <c r="N2259" s="28">
        <v>3.7</v>
      </c>
    </row>
    <row r="2260" spans="1:14" x14ac:dyDescent="0.25">
      <c r="A2260" s="17">
        <v>2259</v>
      </c>
      <c r="B2260" s="18">
        <v>43178</v>
      </c>
      <c r="C2260" s="18">
        <v>43539</v>
      </c>
      <c r="D2260" s="18" t="str">
        <f>IF(Operaciones!$C2260-Operaciones!$B2260&gt;=150,"Demorado","En Tiempo")</f>
        <v>Demorado</v>
      </c>
      <c r="E2260" s="19" t="s">
        <v>20</v>
      </c>
      <c r="F2260" s="19" t="s">
        <v>28</v>
      </c>
      <c r="G2260" s="20">
        <v>281</v>
      </c>
      <c r="H2260" s="19" t="s">
        <v>12</v>
      </c>
      <c r="I2260" s="21">
        <v>55509.919999999998</v>
      </c>
      <c r="J2260" s="21">
        <v>1450183</v>
      </c>
      <c r="K2260" s="21">
        <v>1160146.3999999999</v>
      </c>
      <c r="L2260" s="21">
        <v>234526.68000000011</v>
      </c>
      <c r="M2260" s="19" t="s">
        <v>14</v>
      </c>
      <c r="N2260" s="22">
        <v>3.9</v>
      </c>
    </row>
    <row r="2261" spans="1:14" x14ac:dyDescent="0.25">
      <c r="A2261" s="23">
        <v>2260</v>
      </c>
      <c r="B2261" s="24">
        <v>43178</v>
      </c>
      <c r="C2261" s="24">
        <v>43468</v>
      </c>
      <c r="D2261" s="24" t="str">
        <f>IF(Operaciones!$C2261-Operaciones!$B2261&gt;=150,"Demorado","En Tiempo")</f>
        <v>Demorado</v>
      </c>
      <c r="E2261" s="25" t="s">
        <v>23</v>
      </c>
      <c r="F2261" s="25" t="s">
        <v>28</v>
      </c>
      <c r="G2261" s="26">
        <v>77</v>
      </c>
      <c r="H2261" s="25" t="s">
        <v>11</v>
      </c>
      <c r="I2261" s="27">
        <v>28721.599999999999</v>
      </c>
      <c r="J2261" s="27">
        <v>779750</v>
      </c>
      <c r="K2261" s="27">
        <v>623800</v>
      </c>
      <c r="L2261" s="27">
        <v>127228.4</v>
      </c>
      <c r="M2261" s="25" t="s">
        <v>16</v>
      </c>
      <c r="N2261" s="28">
        <v>4.8</v>
      </c>
    </row>
    <row r="2262" spans="1:14" x14ac:dyDescent="0.25">
      <c r="A2262" s="17">
        <v>2261</v>
      </c>
      <c r="B2262" s="18">
        <v>43179</v>
      </c>
      <c r="C2262" s="18">
        <v>43392</v>
      </c>
      <c r="D2262" s="18" t="str">
        <f>IF(Operaciones!$C2262-Operaciones!$B2262&gt;=150,"Demorado","En Tiempo")</f>
        <v>Demorado</v>
      </c>
      <c r="E2262" s="19" t="s">
        <v>23</v>
      </c>
      <c r="F2262" s="19" t="s">
        <v>29</v>
      </c>
      <c r="G2262" s="20">
        <v>89</v>
      </c>
      <c r="H2262" s="19" t="s">
        <v>11</v>
      </c>
      <c r="I2262" s="21">
        <v>16561.32</v>
      </c>
      <c r="J2262" s="21">
        <v>471818</v>
      </c>
      <c r="K2262" s="21">
        <v>377454.4</v>
      </c>
      <c r="L2262" s="21">
        <v>77802.27999999997</v>
      </c>
      <c r="M2262" s="19" t="s">
        <v>17</v>
      </c>
      <c r="N2262" s="22">
        <v>4.8</v>
      </c>
    </row>
    <row r="2263" spans="1:14" x14ac:dyDescent="0.25">
      <c r="A2263" s="23">
        <v>2262</v>
      </c>
      <c r="B2263" s="24">
        <v>43179</v>
      </c>
      <c r="C2263" s="24">
        <v>43461</v>
      </c>
      <c r="D2263" s="24" t="str">
        <f>IF(Operaciones!$C2263-Operaciones!$B2263&gt;=150,"Demorado","En Tiempo")</f>
        <v>Demorado</v>
      </c>
      <c r="E2263" s="25" t="s">
        <v>22</v>
      </c>
      <c r="F2263" s="25" t="s">
        <v>13</v>
      </c>
      <c r="G2263" s="26">
        <v>194</v>
      </c>
      <c r="H2263" s="25" t="s">
        <v>12</v>
      </c>
      <c r="I2263" s="27">
        <v>66296.160000000003</v>
      </c>
      <c r="J2263" s="27">
        <v>1722214</v>
      </c>
      <c r="K2263" s="27">
        <v>1377771.2</v>
      </c>
      <c r="L2263" s="27">
        <v>278146.64</v>
      </c>
      <c r="M2263" s="25" t="s">
        <v>19</v>
      </c>
      <c r="N2263" s="28">
        <v>4.2</v>
      </c>
    </row>
    <row r="2264" spans="1:14" x14ac:dyDescent="0.25">
      <c r="A2264" s="17">
        <v>2263</v>
      </c>
      <c r="B2264" s="18">
        <v>43179</v>
      </c>
      <c r="C2264" s="18">
        <v>43394</v>
      </c>
      <c r="D2264" s="18" t="str">
        <f>IF(Operaciones!$C2264-Operaciones!$B2264&gt;=150,"Demorado","En Tiempo")</f>
        <v>Demorado</v>
      </c>
      <c r="E2264" s="19" t="s">
        <v>21</v>
      </c>
      <c r="F2264" s="19" t="s">
        <v>13</v>
      </c>
      <c r="G2264" s="20">
        <v>215</v>
      </c>
      <c r="H2264" s="19" t="s">
        <v>12</v>
      </c>
      <c r="I2264" s="21">
        <v>60902.2</v>
      </c>
      <c r="J2264" s="21">
        <v>1587265</v>
      </c>
      <c r="K2264" s="21">
        <v>1269812</v>
      </c>
      <c r="L2264" s="21">
        <v>256550.8</v>
      </c>
      <c r="M2264" s="19" t="s">
        <v>14</v>
      </c>
      <c r="N2264" s="22">
        <v>4.8</v>
      </c>
    </row>
    <row r="2265" spans="1:14" x14ac:dyDescent="0.25">
      <c r="A2265" s="23">
        <v>2264</v>
      </c>
      <c r="B2265" s="24">
        <v>43179</v>
      </c>
      <c r="C2265" s="24">
        <v>43309</v>
      </c>
      <c r="D2265" s="24" t="str">
        <f>IF(Operaciones!$C2265-Operaciones!$B2265&gt;=150,"Demorado","En Tiempo")</f>
        <v>En Tiempo</v>
      </c>
      <c r="E2265" s="25" t="s">
        <v>23</v>
      </c>
      <c r="F2265" s="25" t="s">
        <v>27</v>
      </c>
      <c r="G2265" s="26">
        <v>270</v>
      </c>
      <c r="H2265" s="25" t="s">
        <v>12</v>
      </c>
      <c r="I2265" s="27">
        <v>57373.32</v>
      </c>
      <c r="J2265" s="27">
        <v>1493343</v>
      </c>
      <c r="K2265" s="27">
        <v>1194674.3999999999</v>
      </c>
      <c r="L2265" s="27">
        <v>241295.28000000009</v>
      </c>
      <c r="M2265" s="25" t="s">
        <v>15</v>
      </c>
      <c r="N2265" s="28">
        <v>3.9</v>
      </c>
    </row>
    <row r="2266" spans="1:14" x14ac:dyDescent="0.25">
      <c r="A2266" s="17">
        <v>2265</v>
      </c>
      <c r="B2266" s="18">
        <v>43180</v>
      </c>
      <c r="C2266" s="18">
        <v>43479</v>
      </c>
      <c r="D2266" s="18" t="str">
        <f>IF(Operaciones!$C2266-Operaciones!$B2266&gt;=150,"Demorado","En Tiempo")</f>
        <v>Demorado</v>
      </c>
      <c r="E2266" s="19" t="s">
        <v>21</v>
      </c>
      <c r="F2266" s="19" t="s">
        <v>27</v>
      </c>
      <c r="G2266" s="20">
        <v>145</v>
      </c>
      <c r="H2266" s="19" t="s">
        <v>12</v>
      </c>
      <c r="I2266" s="21">
        <v>37036.28</v>
      </c>
      <c r="J2266" s="21">
        <v>985317</v>
      </c>
      <c r="K2266" s="21">
        <v>788253.6</v>
      </c>
      <c r="L2266" s="21">
        <v>160027.12000000002</v>
      </c>
      <c r="M2266" s="19" t="s">
        <v>16</v>
      </c>
      <c r="N2266" s="22">
        <v>4.8</v>
      </c>
    </row>
    <row r="2267" spans="1:14" x14ac:dyDescent="0.25">
      <c r="A2267" s="23">
        <v>2266</v>
      </c>
      <c r="B2267" s="24">
        <v>43180</v>
      </c>
      <c r="C2267" s="24">
        <v>43375</v>
      </c>
      <c r="D2267" s="24" t="str">
        <f>IF(Operaciones!$C2267-Operaciones!$B2267&gt;=150,"Demorado","En Tiempo")</f>
        <v>Demorado</v>
      </c>
      <c r="E2267" s="25" t="s">
        <v>20</v>
      </c>
      <c r="F2267" s="25" t="s">
        <v>29</v>
      </c>
      <c r="G2267" s="26">
        <v>286</v>
      </c>
      <c r="H2267" s="25" t="s">
        <v>12</v>
      </c>
      <c r="I2267" s="27">
        <v>111227</v>
      </c>
      <c r="J2267" s="27">
        <v>2833535</v>
      </c>
      <c r="K2267" s="27">
        <v>2266828</v>
      </c>
      <c r="L2267" s="27">
        <v>455480</v>
      </c>
      <c r="M2267" s="25" t="s">
        <v>19</v>
      </c>
      <c r="N2267" s="28">
        <v>3.8</v>
      </c>
    </row>
    <row r="2268" spans="1:14" x14ac:dyDescent="0.25">
      <c r="A2268" s="17">
        <v>2267</v>
      </c>
      <c r="B2268" s="18">
        <v>43180</v>
      </c>
      <c r="C2268" s="18">
        <v>43333</v>
      </c>
      <c r="D2268" s="18" t="str">
        <f>IF(Operaciones!$C2268-Operaciones!$B2268&gt;=150,"Demorado","En Tiempo")</f>
        <v>Demorado</v>
      </c>
      <c r="E2268" s="19" t="s">
        <v>23</v>
      </c>
      <c r="F2268" s="19" t="s">
        <v>25</v>
      </c>
      <c r="G2268" s="20">
        <v>144</v>
      </c>
      <c r="H2268" s="19" t="s">
        <v>12</v>
      </c>
      <c r="I2268" s="21">
        <v>30062.68</v>
      </c>
      <c r="J2268" s="21">
        <v>812927</v>
      </c>
      <c r="K2268" s="21">
        <v>650341.6</v>
      </c>
      <c r="L2268" s="21">
        <v>132522.72000000003</v>
      </c>
      <c r="M2268" s="19" t="s">
        <v>17</v>
      </c>
      <c r="N2268" s="22">
        <v>3.8</v>
      </c>
    </row>
    <row r="2269" spans="1:14" x14ac:dyDescent="0.25">
      <c r="A2269" s="23">
        <v>2268</v>
      </c>
      <c r="B2269" s="24">
        <v>43180</v>
      </c>
      <c r="C2269" s="24">
        <v>43496</v>
      </c>
      <c r="D2269" s="24" t="str">
        <f>IF(Operaciones!$C2269-Operaciones!$B2269&gt;=150,"Demorado","En Tiempo")</f>
        <v>Demorado</v>
      </c>
      <c r="E2269" s="25" t="s">
        <v>20</v>
      </c>
      <c r="F2269" s="25" t="s">
        <v>29</v>
      </c>
      <c r="G2269" s="26">
        <v>92</v>
      </c>
      <c r="H2269" s="25" t="s">
        <v>12</v>
      </c>
      <c r="I2269" s="27">
        <v>34496.92</v>
      </c>
      <c r="J2269" s="27">
        <v>922483</v>
      </c>
      <c r="K2269" s="27">
        <v>737986.4</v>
      </c>
      <c r="L2269" s="27">
        <v>149999.67999999999</v>
      </c>
      <c r="M2269" s="25" t="s">
        <v>14</v>
      </c>
      <c r="N2269" s="28">
        <v>3.7</v>
      </c>
    </row>
    <row r="2270" spans="1:14" x14ac:dyDescent="0.25">
      <c r="A2270" s="17">
        <v>2269</v>
      </c>
      <c r="B2270" s="18">
        <v>43182</v>
      </c>
      <c r="C2270" s="18">
        <v>43501</v>
      </c>
      <c r="D2270" s="18" t="str">
        <f>IF(Operaciones!$C2270-Operaciones!$B2270&gt;=150,"Demorado","En Tiempo")</f>
        <v>Demorado</v>
      </c>
      <c r="E2270" s="19" t="s">
        <v>20</v>
      </c>
      <c r="F2270" s="19" t="s">
        <v>29</v>
      </c>
      <c r="G2270" s="20">
        <v>180</v>
      </c>
      <c r="H2270" s="19" t="s">
        <v>12</v>
      </c>
      <c r="I2270" s="21">
        <v>33647.599999999999</v>
      </c>
      <c r="J2270" s="21">
        <v>903950</v>
      </c>
      <c r="K2270" s="21">
        <v>723160</v>
      </c>
      <c r="L2270" s="21">
        <v>147142.39999999999</v>
      </c>
      <c r="M2270" s="19" t="s">
        <v>18</v>
      </c>
      <c r="N2270" s="22">
        <v>4.5</v>
      </c>
    </row>
    <row r="2271" spans="1:14" x14ac:dyDescent="0.25">
      <c r="A2271" s="23">
        <v>2270</v>
      </c>
      <c r="B2271" s="24">
        <v>43182</v>
      </c>
      <c r="C2271" s="24">
        <v>43496</v>
      </c>
      <c r="D2271" s="24" t="str">
        <f>IF(Operaciones!$C2271-Operaciones!$B2271&gt;=150,"Demorado","En Tiempo")</f>
        <v>Demorado</v>
      </c>
      <c r="E2271" s="25" t="s">
        <v>21</v>
      </c>
      <c r="F2271" s="25" t="s">
        <v>29</v>
      </c>
      <c r="G2271" s="26">
        <v>199</v>
      </c>
      <c r="H2271" s="25" t="s">
        <v>12</v>
      </c>
      <c r="I2271" s="27">
        <v>32220</v>
      </c>
      <c r="J2271" s="27">
        <v>859635</v>
      </c>
      <c r="K2271" s="27">
        <v>687708</v>
      </c>
      <c r="L2271" s="27">
        <v>139707</v>
      </c>
      <c r="M2271" s="25" t="s">
        <v>17</v>
      </c>
      <c r="N2271" s="28">
        <v>4.4000000000000004</v>
      </c>
    </row>
    <row r="2272" spans="1:14" x14ac:dyDescent="0.25">
      <c r="A2272" s="17">
        <v>2271</v>
      </c>
      <c r="B2272" s="18">
        <v>43182</v>
      </c>
      <c r="C2272" s="18">
        <v>43273</v>
      </c>
      <c r="D2272" s="18" t="str">
        <f>IF(Operaciones!$C2272-Operaciones!$B2272&gt;=150,"Demorado","En Tiempo")</f>
        <v>En Tiempo</v>
      </c>
      <c r="E2272" s="19" t="s">
        <v>22</v>
      </c>
      <c r="F2272" s="19" t="s">
        <v>24</v>
      </c>
      <c r="G2272" s="20">
        <v>222</v>
      </c>
      <c r="H2272" s="19" t="s">
        <v>12</v>
      </c>
      <c r="I2272" s="21">
        <v>58974</v>
      </c>
      <c r="J2272" s="21">
        <v>1538135</v>
      </c>
      <c r="K2272" s="21">
        <v>1230508</v>
      </c>
      <c r="L2272" s="21">
        <v>248653</v>
      </c>
      <c r="M2272" s="19" t="s">
        <v>17</v>
      </c>
      <c r="N2272" s="22">
        <v>4.9000000000000004</v>
      </c>
    </row>
    <row r="2273" spans="1:14" x14ac:dyDescent="0.25">
      <c r="A2273" s="23">
        <v>2272</v>
      </c>
      <c r="B2273" s="24">
        <v>43183</v>
      </c>
      <c r="C2273" s="24">
        <v>43365</v>
      </c>
      <c r="D2273" s="24" t="str">
        <f>IF(Operaciones!$C2273-Operaciones!$B2273&gt;=150,"Demorado","En Tiempo")</f>
        <v>Demorado</v>
      </c>
      <c r="E2273" s="25" t="s">
        <v>23</v>
      </c>
      <c r="F2273" s="25" t="s">
        <v>24</v>
      </c>
      <c r="G2273" s="26">
        <v>184</v>
      </c>
      <c r="H2273" s="25" t="s">
        <v>12</v>
      </c>
      <c r="I2273" s="27">
        <v>36466</v>
      </c>
      <c r="J2273" s="27">
        <v>962835</v>
      </c>
      <c r="K2273" s="27">
        <v>770268</v>
      </c>
      <c r="L2273" s="27">
        <v>156101</v>
      </c>
      <c r="M2273" s="25" t="s">
        <v>14</v>
      </c>
      <c r="N2273" s="28">
        <v>4.2</v>
      </c>
    </row>
    <row r="2274" spans="1:14" x14ac:dyDescent="0.25">
      <c r="A2274" s="17">
        <v>2273</v>
      </c>
      <c r="B2274" s="18">
        <v>43184</v>
      </c>
      <c r="C2274" s="18">
        <v>43312</v>
      </c>
      <c r="D2274" s="18" t="str">
        <f>IF(Operaciones!$C2274-Operaciones!$B2274&gt;=150,"Demorado","En Tiempo")</f>
        <v>En Tiempo</v>
      </c>
      <c r="E2274" s="19" t="s">
        <v>22</v>
      </c>
      <c r="F2274" s="19" t="s">
        <v>28</v>
      </c>
      <c r="G2274" s="20">
        <v>144</v>
      </c>
      <c r="H2274" s="19" t="s">
        <v>12</v>
      </c>
      <c r="I2274" s="21">
        <v>54888</v>
      </c>
      <c r="J2274" s="21">
        <v>1432685</v>
      </c>
      <c r="K2274" s="21">
        <v>1146148</v>
      </c>
      <c r="L2274" s="21">
        <v>231649</v>
      </c>
      <c r="M2274" s="19" t="s">
        <v>15</v>
      </c>
      <c r="N2274" s="22">
        <v>4.9000000000000004</v>
      </c>
    </row>
    <row r="2275" spans="1:14" x14ac:dyDescent="0.25">
      <c r="A2275" s="23">
        <v>2274</v>
      </c>
      <c r="B2275" s="24">
        <v>43185</v>
      </c>
      <c r="C2275" s="24">
        <v>43484</v>
      </c>
      <c r="D2275" s="24" t="str">
        <f>IF(Operaciones!$C2275-Operaciones!$B2275&gt;=150,"Demorado","En Tiempo")</f>
        <v>Demorado</v>
      </c>
      <c r="E2275" s="25" t="s">
        <v>20</v>
      </c>
      <c r="F2275" s="25" t="s">
        <v>28</v>
      </c>
      <c r="G2275" s="26">
        <v>107</v>
      </c>
      <c r="H2275" s="25" t="s">
        <v>12</v>
      </c>
      <c r="I2275" s="27">
        <v>38315.800000000003</v>
      </c>
      <c r="J2275" s="27">
        <v>1014605</v>
      </c>
      <c r="K2275" s="27">
        <v>811684</v>
      </c>
      <c r="L2275" s="27">
        <v>164605.20000000001</v>
      </c>
      <c r="M2275" s="25" t="s">
        <v>18</v>
      </c>
      <c r="N2275" s="28">
        <v>4.5</v>
      </c>
    </row>
    <row r="2276" spans="1:14" x14ac:dyDescent="0.25">
      <c r="A2276" s="17">
        <v>2275</v>
      </c>
      <c r="B2276" s="18">
        <v>43185</v>
      </c>
      <c r="C2276" s="18">
        <v>43460</v>
      </c>
      <c r="D2276" s="18" t="str">
        <f>IF(Operaciones!$C2276-Operaciones!$B2276&gt;=150,"Demorado","En Tiempo")</f>
        <v>Demorado</v>
      </c>
      <c r="E2276" s="19" t="s">
        <v>23</v>
      </c>
      <c r="F2276" s="19" t="s">
        <v>13</v>
      </c>
      <c r="G2276" s="20">
        <v>110</v>
      </c>
      <c r="H2276" s="19" t="s">
        <v>11</v>
      </c>
      <c r="I2276" s="21">
        <v>17215.2</v>
      </c>
      <c r="J2276" s="21">
        <v>497615</v>
      </c>
      <c r="K2276" s="21">
        <v>398092</v>
      </c>
      <c r="L2276" s="21">
        <v>82307.8</v>
      </c>
      <c r="M2276" s="19" t="s">
        <v>16</v>
      </c>
      <c r="N2276" s="22">
        <v>4.2</v>
      </c>
    </row>
    <row r="2277" spans="1:14" x14ac:dyDescent="0.25">
      <c r="A2277" s="23">
        <v>2276</v>
      </c>
      <c r="B2277" s="24">
        <v>43185</v>
      </c>
      <c r="C2277" s="24">
        <v>43505</v>
      </c>
      <c r="D2277" s="24" t="str">
        <f>IF(Operaciones!$C2277-Operaciones!$B2277&gt;=150,"Demorado","En Tiempo")</f>
        <v>Demorado</v>
      </c>
      <c r="E2277" s="25" t="s">
        <v>21</v>
      </c>
      <c r="F2277" s="25" t="s">
        <v>24</v>
      </c>
      <c r="G2277" s="26">
        <v>228</v>
      </c>
      <c r="H2277" s="25" t="s">
        <v>12</v>
      </c>
      <c r="I2277" s="27">
        <v>84593.600000000006</v>
      </c>
      <c r="J2277" s="27">
        <v>2181800</v>
      </c>
      <c r="K2277" s="27">
        <v>1745440</v>
      </c>
      <c r="L2277" s="27">
        <v>351766.4</v>
      </c>
      <c r="M2277" s="25" t="s">
        <v>16</v>
      </c>
      <c r="N2277" s="28">
        <v>5</v>
      </c>
    </row>
    <row r="2278" spans="1:14" x14ac:dyDescent="0.25">
      <c r="A2278" s="17">
        <v>2277</v>
      </c>
      <c r="B2278" s="18">
        <v>43185</v>
      </c>
      <c r="C2278" s="18">
        <v>43351</v>
      </c>
      <c r="D2278" s="18" t="str">
        <f>IF(Operaciones!$C2278-Operaciones!$B2278&gt;=150,"Demorado","En Tiempo")</f>
        <v>Demorado</v>
      </c>
      <c r="E2278" s="19" t="s">
        <v>23</v>
      </c>
      <c r="F2278" s="19" t="s">
        <v>29</v>
      </c>
      <c r="G2278" s="20">
        <v>258</v>
      </c>
      <c r="H2278" s="19" t="s">
        <v>12</v>
      </c>
      <c r="I2278" s="21">
        <v>80317.679999999993</v>
      </c>
      <c r="J2278" s="21">
        <v>2070527</v>
      </c>
      <c r="K2278" s="21">
        <v>1656421.6</v>
      </c>
      <c r="L2278" s="21">
        <v>333787.71999999991</v>
      </c>
      <c r="M2278" s="19" t="s">
        <v>14</v>
      </c>
      <c r="N2278" s="22">
        <v>3.9</v>
      </c>
    </row>
    <row r="2279" spans="1:14" x14ac:dyDescent="0.25">
      <c r="A2279" s="23">
        <v>2278</v>
      </c>
      <c r="B2279" s="24">
        <v>43185</v>
      </c>
      <c r="C2279" s="24">
        <v>43495</v>
      </c>
      <c r="D2279" s="24" t="str">
        <f>IF(Operaciones!$C2279-Operaciones!$B2279&gt;=150,"Demorado","En Tiempo")</f>
        <v>Demorado</v>
      </c>
      <c r="E2279" s="25" t="s">
        <v>21</v>
      </c>
      <c r="F2279" s="25" t="s">
        <v>25</v>
      </c>
      <c r="G2279" s="26">
        <v>290</v>
      </c>
      <c r="H2279" s="25" t="s">
        <v>12</v>
      </c>
      <c r="I2279" s="27">
        <v>96015.32</v>
      </c>
      <c r="J2279" s="27">
        <v>2464043</v>
      </c>
      <c r="K2279" s="27">
        <v>1971234.4</v>
      </c>
      <c r="L2279" s="27">
        <v>396793.28000000009</v>
      </c>
      <c r="M2279" s="25" t="s">
        <v>15</v>
      </c>
      <c r="N2279" s="28">
        <v>3.7</v>
      </c>
    </row>
    <row r="2280" spans="1:14" x14ac:dyDescent="0.25">
      <c r="A2280" s="17">
        <v>2279</v>
      </c>
      <c r="B2280" s="18">
        <v>43187</v>
      </c>
      <c r="C2280" s="18">
        <v>43448</v>
      </c>
      <c r="D2280" s="18" t="str">
        <f>IF(Operaciones!$C2280-Operaciones!$B2280&gt;=150,"Demorado","En Tiempo")</f>
        <v>Demorado</v>
      </c>
      <c r="E2280" s="19" t="s">
        <v>23</v>
      </c>
      <c r="F2280" s="19" t="s">
        <v>26</v>
      </c>
      <c r="G2280" s="20">
        <v>62</v>
      </c>
      <c r="H2280" s="19" t="s">
        <v>11</v>
      </c>
      <c r="I2280" s="21">
        <v>12016.28</v>
      </c>
      <c r="J2280" s="21">
        <v>364967</v>
      </c>
      <c r="K2280" s="21">
        <v>291973.59999999998</v>
      </c>
      <c r="L2280" s="21">
        <v>60977.120000000024</v>
      </c>
      <c r="M2280" s="19" t="s">
        <v>16</v>
      </c>
      <c r="N2280" s="22">
        <v>4.0999999999999996</v>
      </c>
    </row>
    <row r="2281" spans="1:14" x14ac:dyDescent="0.25">
      <c r="A2281" s="23">
        <v>2280</v>
      </c>
      <c r="B2281" s="24">
        <v>43187</v>
      </c>
      <c r="C2281" s="24">
        <v>43493</v>
      </c>
      <c r="D2281" s="24" t="str">
        <f>IF(Operaciones!$C2281-Operaciones!$B2281&gt;=150,"Demorado","En Tiempo")</f>
        <v>Demorado</v>
      </c>
      <c r="E2281" s="25" t="s">
        <v>21</v>
      </c>
      <c r="F2281" s="25" t="s">
        <v>25</v>
      </c>
      <c r="G2281" s="26">
        <v>284</v>
      </c>
      <c r="H2281" s="25" t="s">
        <v>12</v>
      </c>
      <c r="I2281" s="27">
        <v>56744.4</v>
      </c>
      <c r="J2281" s="27">
        <v>1478945</v>
      </c>
      <c r="K2281" s="27">
        <v>1183156</v>
      </c>
      <c r="L2281" s="27">
        <v>239044.6</v>
      </c>
      <c r="M2281" s="25" t="s">
        <v>14</v>
      </c>
      <c r="N2281" s="28">
        <v>3.6</v>
      </c>
    </row>
    <row r="2282" spans="1:14" x14ac:dyDescent="0.25">
      <c r="A2282" s="17">
        <v>2281</v>
      </c>
      <c r="B2282" s="18">
        <v>43187</v>
      </c>
      <c r="C2282" s="18">
        <v>43539</v>
      </c>
      <c r="D2282" s="18" t="str">
        <f>IF(Operaciones!$C2282-Operaciones!$B2282&gt;=150,"Demorado","En Tiempo")</f>
        <v>Demorado</v>
      </c>
      <c r="E2282" s="19" t="s">
        <v>20</v>
      </c>
      <c r="F2282" s="19" t="s">
        <v>27</v>
      </c>
      <c r="G2282" s="20">
        <v>249</v>
      </c>
      <c r="H2282" s="19" t="s">
        <v>12</v>
      </c>
      <c r="I2282" s="21">
        <v>61389.440000000002</v>
      </c>
      <c r="J2282" s="21">
        <v>1594521</v>
      </c>
      <c r="K2282" s="21">
        <v>1275616.8</v>
      </c>
      <c r="L2282" s="21">
        <v>257514.75999999995</v>
      </c>
      <c r="M2282" s="19" t="s">
        <v>18</v>
      </c>
      <c r="N2282" s="22">
        <v>3.9</v>
      </c>
    </row>
    <row r="2283" spans="1:14" x14ac:dyDescent="0.25">
      <c r="A2283" s="23">
        <v>2282</v>
      </c>
      <c r="B2283" s="24">
        <v>43188</v>
      </c>
      <c r="C2283" s="24">
        <v>43513</v>
      </c>
      <c r="D2283" s="24" t="str">
        <f>IF(Operaciones!$C2283-Operaciones!$B2283&gt;=150,"Demorado","En Tiempo")</f>
        <v>Demorado</v>
      </c>
      <c r="E2283" s="25" t="s">
        <v>20</v>
      </c>
      <c r="F2283" s="25" t="s">
        <v>26</v>
      </c>
      <c r="G2283" s="26">
        <v>70</v>
      </c>
      <c r="H2283" s="25" t="s">
        <v>11</v>
      </c>
      <c r="I2283" s="27">
        <v>14456.84</v>
      </c>
      <c r="J2283" s="27">
        <v>421881</v>
      </c>
      <c r="K2283" s="27">
        <v>337504.8</v>
      </c>
      <c r="L2283" s="27">
        <v>69919.360000000015</v>
      </c>
      <c r="M2283" s="25" t="s">
        <v>17</v>
      </c>
      <c r="N2283" s="28">
        <v>3.6</v>
      </c>
    </row>
    <row r="2284" spans="1:14" x14ac:dyDescent="0.25">
      <c r="A2284" s="17">
        <v>2283</v>
      </c>
      <c r="B2284" s="18">
        <v>43188</v>
      </c>
      <c r="C2284" s="18">
        <v>43347</v>
      </c>
      <c r="D2284" s="18" t="str">
        <f>IF(Operaciones!$C2284-Operaciones!$B2284&gt;=150,"Demorado","En Tiempo")</f>
        <v>Demorado</v>
      </c>
      <c r="E2284" s="19" t="s">
        <v>23</v>
      </c>
      <c r="F2284" s="19" t="s">
        <v>27</v>
      </c>
      <c r="G2284" s="20">
        <v>37</v>
      </c>
      <c r="H2284" s="19" t="s">
        <v>11</v>
      </c>
      <c r="I2284" s="21">
        <v>8653.56</v>
      </c>
      <c r="J2284" s="21">
        <v>274499</v>
      </c>
      <c r="K2284" s="21">
        <v>219599.2</v>
      </c>
      <c r="L2284" s="21">
        <v>46246.239999999991</v>
      </c>
      <c r="M2284" s="19" t="s">
        <v>15</v>
      </c>
      <c r="N2284" s="22">
        <v>3.6</v>
      </c>
    </row>
    <row r="2285" spans="1:14" x14ac:dyDescent="0.25">
      <c r="A2285" s="23">
        <v>2284</v>
      </c>
      <c r="B2285" s="24">
        <v>43188</v>
      </c>
      <c r="C2285" s="24">
        <v>43363</v>
      </c>
      <c r="D2285" s="24" t="str">
        <f>IF(Operaciones!$C2285-Operaciones!$B2285&gt;=150,"Demorado","En Tiempo")</f>
        <v>Demorado</v>
      </c>
      <c r="E2285" s="25" t="s">
        <v>21</v>
      </c>
      <c r="F2285" s="25" t="s">
        <v>27</v>
      </c>
      <c r="G2285" s="26">
        <v>67</v>
      </c>
      <c r="H2285" s="25" t="s">
        <v>11</v>
      </c>
      <c r="I2285" s="27">
        <v>16407.8</v>
      </c>
      <c r="J2285" s="27">
        <v>469855</v>
      </c>
      <c r="K2285" s="27">
        <v>375884</v>
      </c>
      <c r="L2285" s="27">
        <v>77563.199999999997</v>
      </c>
      <c r="M2285" s="25" t="s">
        <v>18</v>
      </c>
      <c r="N2285" s="28">
        <v>5</v>
      </c>
    </row>
    <row r="2286" spans="1:14" x14ac:dyDescent="0.25">
      <c r="A2286" s="17">
        <v>2285</v>
      </c>
      <c r="B2286" s="18">
        <v>43189</v>
      </c>
      <c r="C2286" s="18">
        <v>43340</v>
      </c>
      <c r="D2286" s="18" t="str">
        <f>IF(Operaciones!$C2286-Operaciones!$B2286&gt;=150,"Demorado","En Tiempo")</f>
        <v>Demorado</v>
      </c>
      <c r="E2286" s="19" t="s">
        <v>23</v>
      </c>
      <c r="F2286" s="19" t="s">
        <v>13</v>
      </c>
      <c r="G2286" s="20">
        <v>198</v>
      </c>
      <c r="H2286" s="19" t="s">
        <v>12</v>
      </c>
      <c r="I2286" s="21">
        <v>33950.44</v>
      </c>
      <c r="J2286" s="21">
        <v>911821</v>
      </c>
      <c r="K2286" s="21">
        <v>729456.8</v>
      </c>
      <c r="L2286" s="21">
        <v>148413.75999999995</v>
      </c>
      <c r="M2286" s="19" t="s">
        <v>18</v>
      </c>
      <c r="N2286" s="22">
        <v>3.7</v>
      </c>
    </row>
    <row r="2287" spans="1:14" x14ac:dyDescent="0.25">
      <c r="A2287" s="23">
        <v>2286</v>
      </c>
      <c r="B2287" s="24">
        <v>43189</v>
      </c>
      <c r="C2287" s="24">
        <v>43380</v>
      </c>
      <c r="D2287" s="24" t="str">
        <f>IF(Operaciones!$C2287-Operaciones!$B2287&gt;=150,"Demorado","En Tiempo")</f>
        <v>Demorado</v>
      </c>
      <c r="E2287" s="25" t="s">
        <v>22</v>
      </c>
      <c r="F2287" s="25" t="s">
        <v>29</v>
      </c>
      <c r="G2287" s="26">
        <v>103</v>
      </c>
      <c r="H2287" s="25" t="s">
        <v>12</v>
      </c>
      <c r="I2287" s="27">
        <v>30403.64</v>
      </c>
      <c r="J2287" s="27">
        <v>817001</v>
      </c>
      <c r="K2287" s="27">
        <v>653600.80000000005</v>
      </c>
      <c r="L2287" s="27">
        <v>132996.55999999994</v>
      </c>
      <c r="M2287" s="25" t="s">
        <v>16</v>
      </c>
      <c r="N2287" s="28">
        <v>4.5999999999999996</v>
      </c>
    </row>
    <row r="2288" spans="1:14" x14ac:dyDescent="0.25">
      <c r="A2288" s="17">
        <v>2287</v>
      </c>
      <c r="B2288" s="18">
        <v>43189</v>
      </c>
      <c r="C2288" s="18">
        <v>43419</v>
      </c>
      <c r="D2288" s="18" t="str">
        <f>IF(Operaciones!$C2288-Operaciones!$B2288&gt;=150,"Demorado","En Tiempo")</f>
        <v>Demorado</v>
      </c>
      <c r="E2288" s="19" t="s">
        <v>22</v>
      </c>
      <c r="F2288" s="19" t="s">
        <v>13</v>
      </c>
      <c r="G2288" s="20">
        <v>225</v>
      </c>
      <c r="H2288" s="19" t="s">
        <v>12</v>
      </c>
      <c r="I2288" s="21">
        <v>66797.2</v>
      </c>
      <c r="J2288" s="21">
        <v>1727215</v>
      </c>
      <c r="K2288" s="21">
        <v>1381772</v>
      </c>
      <c r="L2288" s="21">
        <v>278645.8</v>
      </c>
      <c r="M2288" s="19" t="s">
        <v>14</v>
      </c>
      <c r="N2288" s="22">
        <v>4.8</v>
      </c>
    </row>
    <row r="2289" spans="1:14" x14ac:dyDescent="0.25">
      <c r="A2289" s="23">
        <v>2288</v>
      </c>
      <c r="B2289" s="24">
        <v>43189</v>
      </c>
      <c r="C2289" s="24">
        <v>43335</v>
      </c>
      <c r="D2289" s="24" t="str">
        <f>IF(Operaciones!$C2289-Operaciones!$B2289&gt;=150,"Demorado","En Tiempo")</f>
        <v>En Tiempo</v>
      </c>
      <c r="E2289" s="25" t="s">
        <v>21</v>
      </c>
      <c r="F2289" s="25" t="s">
        <v>24</v>
      </c>
      <c r="G2289" s="26">
        <v>127</v>
      </c>
      <c r="H2289" s="25" t="s">
        <v>12</v>
      </c>
      <c r="I2289" s="27">
        <v>30418.92</v>
      </c>
      <c r="J2289" s="27">
        <v>816633</v>
      </c>
      <c r="K2289" s="27">
        <v>653306.4</v>
      </c>
      <c r="L2289" s="27">
        <v>132907.68</v>
      </c>
      <c r="M2289" s="25" t="s">
        <v>16</v>
      </c>
      <c r="N2289" s="28">
        <v>3.6</v>
      </c>
    </row>
    <row r="2290" spans="1:14" x14ac:dyDescent="0.25">
      <c r="A2290" s="17">
        <v>2289</v>
      </c>
      <c r="B2290" s="18">
        <v>43190</v>
      </c>
      <c r="C2290" s="18">
        <v>43350</v>
      </c>
      <c r="D2290" s="18" t="str">
        <f>IF(Operaciones!$C2290-Operaciones!$B2290&gt;=150,"Demorado","En Tiempo")</f>
        <v>Demorado</v>
      </c>
      <c r="E2290" s="19" t="s">
        <v>22</v>
      </c>
      <c r="F2290" s="19" t="s">
        <v>24</v>
      </c>
      <c r="G2290" s="20">
        <v>108</v>
      </c>
      <c r="H2290" s="19" t="s">
        <v>12</v>
      </c>
      <c r="I2290" s="21">
        <v>34592.32</v>
      </c>
      <c r="J2290" s="21">
        <v>919268</v>
      </c>
      <c r="K2290" s="21">
        <v>735414.4</v>
      </c>
      <c r="L2290" s="21">
        <v>149261.27999999997</v>
      </c>
      <c r="M2290" s="19" t="s">
        <v>18</v>
      </c>
      <c r="N2290" s="22">
        <v>4.2</v>
      </c>
    </row>
    <row r="2291" spans="1:14" x14ac:dyDescent="0.25">
      <c r="A2291" s="23">
        <v>2290</v>
      </c>
      <c r="B2291" s="24">
        <v>43190</v>
      </c>
      <c r="C2291" s="24">
        <v>43537</v>
      </c>
      <c r="D2291" s="24" t="str">
        <f>IF(Operaciones!$C2291-Operaciones!$B2291&gt;=150,"Demorado","En Tiempo")</f>
        <v>Demorado</v>
      </c>
      <c r="E2291" s="25" t="s">
        <v>23</v>
      </c>
      <c r="F2291" s="25" t="s">
        <v>13</v>
      </c>
      <c r="G2291" s="26">
        <v>93</v>
      </c>
      <c r="H2291" s="25" t="s">
        <v>12</v>
      </c>
      <c r="I2291" s="27">
        <v>37360.639999999999</v>
      </c>
      <c r="J2291" s="27">
        <v>987376</v>
      </c>
      <c r="K2291" s="27">
        <v>789900.80000000005</v>
      </c>
      <c r="L2291" s="27">
        <v>160114.55999999994</v>
      </c>
      <c r="M2291" s="25" t="s">
        <v>19</v>
      </c>
      <c r="N2291" s="28">
        <v>3.6</v>
      </c>
    </row>
    <row r="2292" spans="1:14" x14ac:dyDescent="0.25">
      <c r="A2292" s="17">
        <v>2291</v>
      </c>
      <c r="B2292" s="18">
        <v>43190</v>
      </c>
      <c r="C2292" s="18">
        <v>43465</v>
      </c>
      <c r="D2292" s="18" t="str">
        <f>IF(Operaciones!$C2292-Operaciones!$B2292&gt;=150,"Demorado","En Tiempo")</f>
        <v>Demorado</v>
      </c>
      <c r="E2292" s="19" t="s">
        <v>22</v>
      </c>
      <c r="F2292" s="19" t="s">
        <v>24</v>
      </c>
      <c r="G2292" s="20">
        <v>277</v>
      </c>
      <c r="H2292" s="19" t="s">
        <v>12</v>
      </c>
      <c r="I2292" s="21">
        <v>48374.48</v>
      </c>
      <c r="J2292" s="21">
        <v>1264422</v>
      </c>
      <c r="K2292" s="21">
        <v>1011537.6</v>
      </c>
      <c r="L2292" s="21">
        <v>204509.92</v>
      </c>
      <c r="M2292" s="19" t="s">
        <v>16</v>
      </c>
      <c r="N2292" s="22">
        <v>3.7</v>
      </c>
    </row>
    <row r="2293" spans="1:14" x14ac:dyDescent="0.25">
      <c r="A2293" s="23">
        <v>2292</v>
      </c>
      <c r="B2293" s="24">
        <v>43190</v>
      </c>
      <c r="C2293" s="24">
        <v>43538</v>
      </c>
      <c r="D2293" s="24" t="str">
        <f>IF(Operaciones!$C2293-Operaciones!$B2293&gt;=150,"Demorado","En Tiempo")</f>
        <v>Demorado</v>
      </c>
      <c r="E2293" s="25" t="s">
        <v>21</v>
      </c>
      <c r="F2293" s="25" t="s">
        <v>25</v>
      </c>
      <c r="G2293" s="26">
        <v>292</v>
      </c>
      <c r="H2293" s="25" t="s">
        <v>12</v>
      </c>
      <c r="I2293" s="27">
        <v>58783.199999999997</v>
      </c>
      <c r="J2293" s="27">
        <v>1527415</v>
      </c>
      <c r="K2293" s="27">
        <v>1221932</v>
      </c>
      <c r="L2293" s="27">
        <v>246699.8</v>
      </c>
      <c r="M2293" s="25" t="s">
        <v>16</v>
      </c>
      <c r="N2293" s="28">
        <v>3.9</v>
      </c>
    </row>
    <row r="2294" spans="1:14" x14ac:dyDescent="0.25">
      <c r="A2294" s="17">
        <v>2293</v>
      </c>
      <c r="B2294" s="18">
        <v>43191</v>
      </c>
      <c r="C2294" s="18">
        <v>43416</v>
      </c>
      <c r="D2294" s="18" t="str">
        <f>IF(Operaciones!$C2294-Operaciones!$B2294&gt;=150,"Demorado","En Tiempo")</f>
        <v>Demorado</v>
      </c>
      <c r="E2294" s="19" t="s">
        <v>20</v>
      </c>
      <c r="F2294" s="19" t="s">
        <v>29</v>
      </c>
      <c r="G2294" s="20">
        <v>99</v>
      </c>
      <c r="H2294" s="19" t="s">
        <v>12</v>
      </c>
      <c r="I2294" s="21">
        <v>32450.52</v>
      </c>
      <c r="J2294" s="21">
        <v>864623</v>
      </c>
      <c r="K2294" s="21">
        <v>691698.4</v>
      </c>
      <c r="L2294" s="21">
        <v>140474.07999999999</v>
      </c>
      <c r="M2294" s="19" t="s">
        <v>14</v>
      </c>
      <c r="N2294" s="22">
        <v>4.5</v>
      </c>
    </row>
    <row r="2295" spans="1:14" x14ac:dyDescent="0.25">
      <c r="A2295" s="23">
        <v>2294</v>
      </c>
      <c r="B2295" s="24">
        <v>43191</v>
      </c>
      <c r="C2295" s="24">
        <v>43442</v>
      </c>
      <c r="D2295" s="24" t="str">
        <f>IF(Operaciones!$C2295-Operaciones!$B2295&gt;=150,"Demorado","En Tiempo")</f>
        <v>Demorado</v>
      </c>
      <c r="E2295" s="25" t="s">
        <v>21</v>
      </c>
      <c r="F2295" s="25" t="s">
        <v>26</v>
      </c>
      <c r="G2295" s="26">
        <v>105</v>
      </c>
      <c r="H2295" s="25" t="s">
        <v>11</v>
      </c>
      <c r="I2295" s="27">
        <v>18523.8</v>
      </c>
      <c r="J2295" s="27">
        <v>522005</v>
      </c>
      <c r="K2295" s="27">
        <v>417604</v>
      </c>
      <c r="L2295" s="27">
        <v>85877.2</v>
      </c>
      <c r="M2295" s="25" t="s">
        <v>19</v>
      </c>
      <c r="N2295" s="28">
        <v>4.4000000000000004</v>
      </c>
    </row>
    <row r="2296" spans="1:14" x14ac:dyDescent="0.25">
      <c r="A2296" s="17">
        <v>2295</v>
      </c>
      <c r="B2296" s="18">
        <v>43191</v>
      </c>
      <c r="C2296" s="18">
        <v>43412</v>
      </c>
      <c r="D2296" s="18" t="str">
        <f>IF(Operaciones!$C2296-Operaciones!$B2296&gt;=150,"Demorado","En Tiempo")</f>
        <v>Demorado</v>
      </c>
      <c r="E2296" s="19" t="s">
        <v>21</v>
      </c>
      <c r="F2296" s="19" t="s">
        <v>27</v>
      </c>
      <c r="G2296" s="20">
        <v>150</v>
      </c>
      <c r="H2296" s="19" t="s">
        <v>12</v>
      </c>
      <c r="I2296" s="21">
        <v>56272.6</v>
      </c>
      <c r="J2296" s="21">
        <v>1462175</v>
      </c>
      <c r="K2296" s="21">
        <v>1169740</v>
      </c>
      <c r="L2296" s="21">
        <v>236162.4</v>
      </c>
      <c r="M2296" s="19" t="s">
        <v>17</v>
      </c>
      <c r="N2296" s="22">
        <v>5</v>
      </c>
    </row>
    <row r="2297" spans="1:14" x14ac:dyDescent="0.25">
      <c r="A2297" s="23">
        <v>2296</v>
      </c>
      <c r="B2297" s="24">
        <v>43191</v>
      </c>
      <c r="C2297" s="24">
        <v>43429</v>
      </c>
      <c r="D2297" s="24" t="str">
        <f>IF(Operaciones!$C2297-Operaciones!$B2297&gt;=150,"Demorado","En Tiempo")</f>
        <v>Demorado</v>
      </c>
      <c r="E2297" s="25" t="s">
        <v>22</v>
      </c>
      <c r="F2297" s="25" t="s">
        <v>24</v>
      </c>
      <c r="G2297" s="26">
        <v>111</v>
      </c>
      <c r="H2297" s="25" t="s">
        <v>11</v>
      </c>
      <c r="I2297" s="27">
        <v>28690.6</v>
      </c>
      <c r="J2297" s="27">
        <v>783425</v>
      </c>
      <c r="K2297" s="27">
        <v>626740</v>
      </c>
      <c r="L2297" s="27">
        <v>127994.4</v>
      </c>
      <c r="M2297" s="25" t="s">
        <v>17</v>
      </c>
      <c r="N2297" s="28">
        <v>4.5999999999999996</v>
      </c>
    </row>
    <row r="2298" spans="1:14" x14ac:dyDescent="0.25">
      <c r="A2298" s="17">
        <v>2297</v>
      </c>
      <c r="B2298" s="18">
        <v>43191</v>
      </c>
      <c r="C2298" s="18">
        <v>43365</v>
      </c>
      <c r="D2298" s="18" t="str">
        <f>IF(Operaciones!$C2298-Operaciones!$B2298&gt;=150,"Demorado","En Tiempo")</f>
        <v>Demorado</v>
      </c>
      <c r="E2298" s="19" t="s">
        <v>20</v>
      </c>
      <c r="F2298" s="19" t="s">
        <v>29</v>
      </c>
      <c r="G2298" s="20">
        <v>160</v>
      </c>
      <c r="H2298" s="19" t="s">
        <v>12</v>
      </c>
      <c r="I2298" s="21">
        <v>29947.68</v>
      </c>
      <c r="J2298" s="21">
        <v>807777</v>
      </c>
      <c r="K2298" s="21">
        <v>646221.6</v>
      </c>
      <c r="L2298" s="21">
        <v>131607.72000000003</v>
      </c>
      <c r="M2298" s="19" t="s">
        <v>16</v>
      </c>
      <c r="N2298" s="22">
        <v>4.5999999999999996</v>
      </c>
    </row>
    <row r="2299" spans="1:14" x14ac:dyDescent="0.25">
      <c r="A2299" s="23">
        <v>2298</v>
      </c>
      <c r="B2299" s="24">
        <v>43191</v>
      </c>
      <c r="C2299" s="24">
        <v>43486</v>
      </c>
      <c r="D2299" s="24" t="str">
        <f>IF(Operaciones!$C2299-Operaciones!$B2299&gt;=150,"Demorado","En Tiempo")</f>
        <v>Demorado</v>
      </c>
      <c r="E2299" s="25" t="s">
        <v>23</v>
      </c>
      <c r="F2299" s="25" t="s">
        <v>13</v>
      </c>
      <c r="G2299" s="26">
        <v>113</v>
      </c>
      <c r="H2299" s="25" t="s">
        <v>11</v>
      </c>
      <c r="I2299" s="27">
        <v>28247.360000000001</v>
      </c>
      <c r="J2299" s="27">
        <v>769619</v>
      </c>
      <c r="K2299" s="27">
        <v>615695.19999999995</v>
      </c>
      <c r="L2299" s="27">
        <v>125676.44000000005</v>
      </c>
      <c r="M2299" s="25" t="s">
        <v>17</v>
      </c>
      <c r="N2299" s="28">
        <v>4.4000000000000004</v>
      </c>
    </row>
    <row r="2300" spans="1:14" x14ac:dyDescent="0.25">
      <c r="A2300" s="17">
        <v>2299</v>
      </c>
      <c r="B2300" s="18">
        <v>43192</v>
      </c>
      <c r="C2300" s="18">
        <v>43460</v>
      </c>
      <c r="D2300" s="18" t="str">
        <f>IF(Operaciones!$C2300-Operaciones!$B2300&gt;=150,"Demorado","En Tiempo")</f>
        <v>Demorado</v>
      </c>
      <c r="E2300" s="19" t="s">
        <v>23</v>
      </c>
      <c r="F2300" s="19" t="s">
        <v>29</v>
      </c>
      <c r="G2300" s="20">
        <v>37</v>
      </c>
      <c r="H2300" s="19" t="s">
        <v>11</v>
      </c>
      <c r="I2300" s="21">
        <v>15022.08</v>
      </c>
      <c r="J2300" s="21">
        <v>440212</v>
      </c>
      <c r="K2300" s="21">
        <v>352169.6</v>
      </c>
      <c r="L2300" s="21">
        <v>73020.320000000022</v>
      </c>
      <c r="M2300" s="19" t="s">
        <v>17</v>
      </c>
      <c r="N2300" s="22">
        <v>5</v>
      </c>
    </row>
    <row r="2301" spans="1:14" x14ac:dyDescent="0.25">
      <c r="A2301" s="23">
        <v>2300</v>
      </c>
      <c r="B2301" s="24">
        <v>43192</v>
      </c>
      <c r="C2301" s="24">
        <v>43406</v>
      </c>
      <c r="D2301" s="24" t="str">
        <f>IF(Operaciones!$C2301-Operaciones!$B2301&gt;=150,"Demorado","En Tiempo")</f>
        <v>Demorado</v>
      </c>
      <c r="E2301" s="25" t="s">
        <v>21</v>
      </c>
      <c r="F2301" s="25" t="s">
        <v>27</v>
      </c>
      <c r="G2301" s="26">
        <v>124</v>
      </c>
      <c r="H2301" s="25" t="s">
        <v>12</v>
      </c>
      <c r="I2301" s="27">
        <v>47723.48</v>
      </c>
      <c r="J2301" s="27">
        <v>1249797</v>
      </c>
      <c r="K2301" s="27">
        <v>999837.6</v>
      </c>
      <c r="L2301" s="27">
        <v>202235.92</v>
      </c>
      <c r="M2301" s="25" t="s">
        <v>18</v>
      </c>
      <c r="N2301" s="28">
        <v>4.9000000000000004</v>
      </c>
    </row>
    <row r="2302" spans="1:14" x14ac:dyDescent="0.25">
      <c r="A2302" s="17">
        <v>2301</v>
      </c>
      <c r="B2302" s="18">
        <v>43192</v>
      </c>
      <c r="C2302" s="18">
        <v>43395</v>
      </c>
      <c r="D2302" s="18" t="str">
        <f>IF(Operaciones!$C2302-Operaciones!$B2302&gt;=150,"Demorado","En Tiempo")</f>
        <v>Demorado</v>
      </c>
      <c r="E2302" s="19" t="s">
        <v>21</v>
      </c>
      <c r="F2302" s="19" t="s">
        <v>29</v>
      </c>
      <c r="G2302" s="20">
        <v>184</v>
      </c>
      <c r="H2302" s="19" t="s">
        <v>12</v>
      </c>
      <c r="I2302" s="21">
        <v>69759.8</v>
      </c>
      <c r="J2302" s="21">
        <v>1797405</v>
      </c>
      <c r="K2302" s="21">
        <v>1437924</v>
      </c>
      <c r="L2302" s="21">
        <v>289721.2</v>
      </c>
      <c r="M2302" s="19" t="s">
        <v>17</v>
      </c>
      <c r="N2302" s="22">
        <v>4.5999999999999996</v>
      </c>
    </row>
    <row r="2303" spans="1:14" x14ac:dyDescent="0.25">
      <c r="A2303" s="23">
        <v>2302</v>
      </c>
      <c r="B2303" s="24">
        <v>43193</v>
      </c>
      <c r="C2303" s="24">
        <v>43321</v>
      </c>
      <c r="D2303" s="24" t="str">
        <f>IF(Operaciones!$C2303-Operaciones!$B2303&gt;=150,"Demorado","En Tiempo")</f>
        <v>En Tiempo</v>
      </c>
      <c r="E2303" s="25" t="s">
        <v>21</v>
      </c>
      <c r="F2303" s="25" t="s">
        <v>24</v>
      </c>
      <c r="G2303" s="26">
        <v>117</v>
      </c>
      <c r="H2303" s="25" t="s">
        <v>12</v>
      </c>
      <c r="I2303" s="27">
        <v>38483.519999999997</v>
      </c>
      <c r="J2303" s="27">
        <v>1015073</v>
      </c>
      <c r="K2303" s="27">
        <v>812058.4</v>
      </c>
      <c r="L2303" s="27">
        <v>164531.07999999999</v>
      </c>
      <c r="M2303" s="25" t="s">
        <v>17</v>
      </c>
      <c r="N2303" s="28">
        <v>4.5999999999999996</v>
      </c>
    </row>
    <row r="2304" spans="1:14" x14ac:dyDescent="0.25">
      <c r="A2304" s="17">
        <v>2303</v>
      </c>
      <c r="B2304" s="18">
        <v>43193</v>
      </c>
      <c r="C2304" s="18">
        <v>43346</v>
      </c>
      <c r="D2304" s="18" t="str">
        <f>IF(Operaciones!$C2304-Operaciones!$B2304&gt;=150,"Demorado","En Tiempo")</f>
        <v>Demorado</v>
      </c>
      <c r="E2304" s="19" t="s">
        <v>23</v>
      </c>
      <c r="F2304" s="19" t="s">
        <v>26</v>
      </c>
      <c r="G2304" s="20">
        <v>76</v>
      </c>
      <c r="H2304" s="19" t="s">
        <v>11</v>
      </c>
      <c r="I2304" s="21">
        <v>22912.400000000001</v>
      </c>
      <c r="J2304" s="21">
        <v>632145</v>
      </c>
      <c r="K2304" s="21">
        <v>505716</v>
      </c>
      <c r="L2304" s="21">
        <v>103516.6</v>
      </c>
      <c r="M2304" s="19" t="s">
        <v>15</v>
      </c>
      <c r="N2304" s="22">
        <v>4.8</v>
      </c>
    </row>
    <row r="2305" spans="1:14" x14ac:dyDescent="0.25">
      <c r="A2305" s="23">
        <v>2304</v>
      </c>
      <c r="B2305" s="24">
        <v>43194</v>
      </c>
      <c r="C2305" s="24">
        <v>43399</v>
      </c>
      <c r="D2305" s="24" t="str">
        <f>IF(Operaciones!$C2305-Operaciones!$B2305&gt;=150,"Demorado","En Tiempo")</f>
        <v>Demorado</v>
      </c>
      <c r="E2305" s="25" t="s">
        <v>23</v>
      </c>
      <c r="F2305" s="25" t="s">
        <v>24</v>
      </c>
      <c r="G2305" s="26">
        <v>178</v>
      </c>
      <c r="H2305" s="25" t="s">
        <v>12</v>
      </c>
      <c r="I2305" s="27">
        <v>29967.8</v>
      </c>
      <c r="J2305" s="27">
        <v>815705</v>
      </c>
      <c r="K2305" s="27">
        <v>652564</v>
      </c>
      <c r="L2305" s="27">
        <v>133173.20000000001</v>
      </c>
      <c r="M2305" s="25" t="s">
        <v>18</v>
      </c>
      <c r="N2305" s="28">
        <v>3.6</v>
      </c>
    </row>
    <row r="2306" spans="1:14" x14ac:dyDescent="0.25">
      <c r="A2306" s="17">
        <v>2305</v>
      </c>
      <c r="B2306" s="18">
        <v>43194</v>
      </c>
      <c r="C2306" s="18">
        <v>43555</v>
      </c>
      <c r="D2306" s="18" t="str">
        <f>IF(Operaciones!$C2306-Operaciones!$B2306&gt;=150,"Demorado","En Tiempo")</f>
        <v>Demorado</v>
      </c>
      <c r="E2306" s="19" t="s">
        <v>21</v>
      </c>
      <c r="F2306" s="19" t="s">
        <v>13</v>
      </c>
      <c r="G2306" s="20">
        <v>176</v>
      </c>
      <c r="H2306" s="19" t="s">
        <v>12</v>
      </c>
      <c r="I2306" s="21">
        <v>41786.800000000003</v>
      </c>
      <c r="J2306" s="21">
        <v>1108205</v>
      </c>
      <c r="K2306" s="21">
        <v>886564</v>
      </c>
      <c r="L2306" s="21">
        <v>179854.2</v>
      </c>
      <c r="M2306" s="19" t="s">
        <v>14</v>
      </c>
      <c r="N2306" s="22">
        <v>5</v>
      </c>
    </row>
    <row r="2307" spans="1:14" x14ac:dyDescent="0.25">
      <c r="A2307" s="23">
        <v>2306</v>
      </c>
      <c r="B2307" s="24">
        <v>43194</v>
      </c>
      <c r="C2307" s="24">
        <v>43358</v>
      </c>
      <c r="D2307" s="24" t="str">
        <f>IF(Operaciones!$C2307-Operaciones!$B2307&gt;=150,"Demorado","En Tiempo")</f>
        <v>Demorado</v>
      </c>
      <c r="E2307" s="25" t="s">
        <v>20</v>
      </c>
      <c r="F2307" s="25" t="s">
        <v>13</v>
      </c>
      <c r="G2307" s="26">
        <v>145</v>
      </c>
      <c r="H2307" s="25" t="s">
        <v>12</v>
      </c>
      <c r="I2307" s="27">
        <v>49626</v>
      </c>
      <c r="J2307" s="27">
        <v>1304435</v>
      </c>
      <c r="K2307" s="27">
        <v>1043548</v>
      </c>
      <c r="L2307" s="27">
        <v>211261</v>
      </c>
      <c r="M2307" s="25" t="s">
        <v>17</v>
      </c>
      <c r="N2307" s="28">
        <v>3.9</v>
      </c>
    </row>
    <row r="2308" spans="1:14" x14ac:dyDescent="0.25">
      <c r="A2308" s="17">
        <v>2307</v>
      </c>
      <c r="B2308" s="18">
        <v>43195</v>
      </c>
      <c r="C2308" s="18">
        <v>43351</v>
      </c>
      <c r="D2308" s="18" t="str">
        <f>IF(Operaciones!$C2308-Operaciones!$B2308&gt;=150,"Demorado","En Tiempo")</f>
        <v>Demorado</v>
      </c>
      <c r="E2308" s="19" t="s">
        <v>20</v>
      </c>
      <c r="F2308" s="19" t="s">
        <v>28</v>
      </c>
      <c r="G2308" s="20">
        <v>149</v>
      </c>
      <c r="H2308" s="19" t="s">
        <v>12</v>
      </c>
      <c r="I2308" s="21">
        <v>55417.16</v>
      </c>
      <c r="J2308" s="21">
        <v>1441889</v>
      </c>
      <c r="K2308" s="21">
        <v>1153511.2</v>
      </c>
      <c r="L2308" s="21">
        <v>232960.64000000004</v>
      </c>
      <c r="M2308" s="19" t="s">
        <v>18</v>
      </c>
      <c r="N2308" s="22">
        <v>3.6</v>
      </c>
    </row>
    <row r="2309" spans="1:14" x14ac:dyDescent="0.25">
      <c r="A2309" s="23">
        <v>2308</v>
      </c>
      <c r="B2309" s="24">
        <v>43195</v>
      </c>
      <c r="C2309" s="24">
        <v>43341</v>
      </c>
      <c r="D2309" s="24" t="str">
        <f>IF(Operaciones!$C2309-Operaciones!$B2309&gt;=150,"Demorado","En Tiempo")</f>
        <v>En Tiempo</v>
      </c>
      <c r="E2309" s="25" t="s">
        <v>23</v>
      </c>
      <c r="F2309" s="25" t="s">
        <v>13</v>
      </c>
      <c r="G2309" s="26">
        <v>258</v>
      </c>
      <c r="H2309" s="25" t="s">
        <v>12</v>
      </c>
      <c r="I2309" s="27">
        <v>103077.64</v>
      </c>
      <c r="J2309" s="27">
        <v>2635001</v>
      </c>
      <c r="K2309" s="27">
        <v>2108000.7999999998</v>
      </c>
      <c r="L2309" s="27">
        <v>423922.56000000017</v>
      </c>
      <c r="M2309" s="25" t="s">
        <v>14</v>
      </c>
      <c r="N2309" s="28">
        <v>4.3</v>
      </c>
    </row>
    <row r="2310" spans="1:14" x14ac:dyDescent="0.25">
      <c r="A2310" s="17">
        <v>2309</v>
      </c>
      <c r="B2310" s="18">
        <v>43195</v>
      </c>
      <c r="C2310" s="18">
        <v>43472</v>
      </c>
      <c r="D2310" s="18" t="str">
        <f>IF(Operaciones!$C2310-Operaciones!$B2310&gt;=150,"Demorado","En Tiempo")</f>
        <v>Demorado</v>
      </c>
      <c r="E2310" s="19" t="s">
        <v>20</v>
      </c>
      <c r="F2310" s="19" t="s">
        <v>28</v>
      </c>
      <c r="G2310" s="20">
        <v>291</v>
      </c>
      <c r="H2310" s="19" t="s">
        <v>12</v>
      </c>
      <c r="I2310" s="21">
        <v>88532.6</v>
      </c>
      <c r="J2310" s="21">
        <v>2272975</v>
      </c>
      <c r="K2310" s="21">
        <v>1818380</v>
      </c>
      <c r="L2310" s="21">
        <v>366062.4</v>
      </c>
      <c r="M2310" s="19" t="s">
        <v>16</v>
      </c>
      <c r="N2310" s="22">
        <v>3.8</v>
      </c>
    </row>
    <row r="2311" spans="1:14" x14ac:dyDescent="0.25">
      <c r="A2311" s="23">
        <v>2310</v>
      </c>
      <c r="B2311" s="24">
        <v>43196</v>
      </c>
      <c r="C2311" s="24">
        <v>43429</v>
      </c>
      <c r="D2311" s="24" t="str">
        <f>IF(Operaciones!$C2311-Operaciones!$B2311&gt;=150,"Demorado","En Tiempo")</f>
        <v>Demorado</v>
      </c>
      <c r="E2311" s="25" t="s">
        <v>23</v>
      </c>
      <c r="F2311" s="25" t="s">
        <v>28</v>
      </c>
      <c r="G2311" s="26">
        <v>76</v>
      </c>
      <c r="H2311" s="25" t="s">
        <v>11</v>
      </c>
      <c r="I2311" s="27">
        <v>22837.08</v>
      </c>
      <c r="J2311" s="27">
        <v>629837</v>
      </c>
      <c r="K2311" s="27">
        <v>503869.6</v>
      </c>
      <c r="L2311" s="27">
        <v>103130.32000000002</v>
      </c>
      <c r="M2311" s="25" t="s">
        <v>16</v>
      </c>
      <c r="N2311" s="28">
        <v>3.9</v>
      </c>
    </row>
    <row r="2312" spans="1:14" x14ac:dyDescent="0.25">
      <c r="A2312" s="17">
        <v>2311</v>
      </c>
      <c r="B2312" s="18">
        <v>43196</v>
      </c>
      <c r="C2312" s="18">
        <v>43406</v>
      </c>
      <c r="D2312" s="18" t="str">
        <f>IF(Operaciones!$C2312-Operaciones!$B2312&gt;=150,"Demorado","En Tiempo")</f>
        <v>Demorado</v>
      </c>
      <c r="E2312" s="19" t="s">
        <v>20</v>
      </c>
      <c r="F2312" s="19" t="s">
        <v>27</v>
      </c>
      <c r="G2312" s="20">
        <v>74</v>
      </c>
      <c r="H2312" s="19" t="s">
        <v>12</v>
      </c>
      <c r="I2312" s="21">
        <v>29786</v>
      </c>
      <c r="J2312" s="21">
        <v>807285</v>
      </c>
      <c r="K2312" s="21">
        <v>645828</v>
      </c>
      <c r="L2312" s="21">
        <v>131671</v>
      </c>
      <c r="M2312" s="19" t="s">
        <v>15</v>
      </c>
      <c r="N2312" s="22">
        <v>4</v>
      </c>
    </row>
    <row r="2313" spans="1:14" x14ac:dyDescent="0.25">
      <c r="A2313" s="23">
        <v>2312</v>
      </c>
      <c r="B2313" s="24">
        <v>43197</v>
      </c>
      <c r="C2313" s="24">
        <v>43362</v>
      </c>
      <c r="D2313" s="24" t="str">
        <f>IF(Operaciones!$C2313-Operaciones!$B2313&gt;=150,"Demorado","En Tiempo")</f>
        <v>Demorado</v>
      </c>
      <c r="E2313" s="25" t="s">
        <v>22</v>
      </c>
      <c r="F2313" s="25" t="s">
        <v>26</v>
      </c>
      <c r="G2313" s="26">
        <v>257</v>
      </c>
      <c r="H2313" s="25" t="s">
        <v>12</v>
      </c>
      <c r="I2313" s="27">
        <v>46924.08</v>
      </c>
      <c r="J2313" s="27">
        <v>1225862</v>
      </c>
      <c r="K2313" s="27">
        <v>980689.6</v>
      </c>
      <c r="L2313" s="27">
        <v>198248.32000000001</v>
      </c>
      <c r="M2313" s="25" t="s">
        <v>17</v>
      </c>
      <c r="N2313" s="28">
        <v>3.9</v>
      </c>
    </row>
    <row r="2314" spans="1:14" x14ac:dyDescent="0.25">
      <c r="A2314" s="17">
        <v>2313</v>
      </c>
      <c r="B2314" s="18">
        <v>43197</v>
      </c>
      <c r="C2314" s="18">
        <v>43527</v>
      </c>
      <c r="D2314" s="18" t="str">
        <f>IF(Operaciones!$C2314-Operaciones!$B2314&gt;=150,"Demorado","En Tiempo")</f>
        <v>Demorado</v>
      </c>
      <c r="E2314" s="19" t="s">
        <v>20</v>
      </c>
      <c r="F2314" s="19" t="s">
        <v>27</v>
      </c>
      <c r="G2314" s="20">
        <v>75</v>
      </c>
      <c r="H2314" s="19" t="s">
        <v>11</v>
      </c>
      <c r="I2314" s="21">
        <v>15657.4</v>
      </c>
      <c r="J2314" s="21">
        <v>455095</v>
      </c>
      <c r="K2314" s="21">
        <v>364076</v>
      </c>
      <c r="L2314" s="21">
        <v>75361.600000000006</v>
      </c>
      <c r="M2314" s="19" t="s">
        <v>16</v>
      </c>
      <c r="N2314" s="22">
        <v>4.9000000000000004</v>
      </c>
    </row>
    <row r="2315" spans="1:14" x14ac:dyDescent="0.25">
      <c r="A2315" s="23">
        <v>2314</v>
      </c>
      <c r="B2315" s="24">
        <v>43197</v>
      </c>
      <c r="C2315" s="24">
        <v>43361</v>
      </c>
      <c r="D2315" s="24" t="str">
        <f>IF(Operaciones!$C2315-Operaciones!$B2315&gt;=150,"Demorado","En Tiempo")</f>
        <v>Demorado</v>
      </c>
      <c r="E2315" s="25" t="s">
        <v>22</v>
      </c>
      <c r="F2315" s="25" t="s">
        <v>26</v>
      </c>
      <c r="G2315" s="26">
        <v>229</v>
      </c>
      <c r="H2315" s="25" t="s">
        <v>12</v>
      </c>
      <c r="I2315" s="27">
        <v>57973.440000000002</v>
      </c>
      <c r="J2315" s="27">
        <v>1511621</v>
      </c>
      <c r="K2315" s="27">
        <v>1209296.8</v>
      </c>
      <c r="L2315" s="27">
        <v>244350.75999999995</v>
      </c>
      <c r="M2315" s="25" t="s">
        <v>14</v>
      </c>
      <c r="N2315" s="28">
        <v>3.9</v>
      </c>
    </row>
    <row r="2316" spans="1:14" x14ac:dyDescent="0.25">
      <c r="A2316" s="17">
        <v>2315</v>
      </c>
      <c r="B2316" s="18">
        <v>43197</v>
      </c>
      <c r="C2316" s="18">
        <v>43412</v>
      </c>
      <c r="D2316" s="18" t="str">
        <f>IF(Operaciones!$C2316-Operaciones!$B2316&gt;=150,"Demorado","En Tiempo")</f>
        <v>Demorado</v>
      </c>
      <c r="E2316" s="19" t="s">
        <v>23</v>
      </c>
      <c r="F2316" s="19" t="s">
        <v>26</v>
      </c>
      <c r="G2316" s="20">
        <v>79</v>
      </c>
      <c r="H2316" s="19" t="s">
        <v>11</v>
      </c>
      <c r="I2316" s="21">
        <v>15893.88</v>
      </c>
      <c r="J2316" s="21">
        <v>448757</v>
      </c>
      <c r="K2316" s="21">
        <v>359005.6</v>
      </c>
      <c r="L2316" s="21">
        <v>73857.520000000019</v>
      </c>
      <c r="M2316" s="19" t="s">
        <v>19</v>
      </c>
      <c r="N2316" s="22">
        <v>4.0999999999999996</v>
      </c>
    </row>
    <row r="2317" spans="1:14" x14ac:dyDescent="0.25">
      <c r="A2317" s="23">
        <v>2316</v>
      </c>
      <c r="B2317" s="24">
        <v>43197</v>
      </c>
      <c r="C2317" s="24">
        <v>43492</v>
      </c>
      <c r="D2317" s="24" t="str">
        <f>IF(Operaciones!$C2317-Operaciones!$B2317&gt;=150,"Demorado","En Tiempo")</f>
        <v>Demorado</v>
      </c>
      <c r="E2317" s="25" t="s">
        <v>20</v>
      </c>
      <c r="F2317" s="25" t="s">
        <v>29</v>
      </c>
      <c r="G2317" s="26">
        <v>178</v>
      </c>
      <c r="H2317" s="25" t="s">
        <v>12</v>
      </c>
      <c r="I2317" s="27">
        <v>70902.399999999994</v>
      </c>
      <c r="J2317" s="27">
        <v>1825670</v>
      </c>
      <c r="K2317" s="27">
        <v>1460536</v>
      </c>
      <c r="L2317" s="27">
        <v>294231.59999999998</v>
      </c>
      <c r="M2317" s="25" t="s">
        <v>14</v>
      </c>
      <c r="N2317" s="28">
        <v>3.6</v>
      </c>
    </row>
    <row r="2318" spans="1:14" x14ac:dyDescent="0.25">
      <c r="A2318" s="17">
        <v>2317</v>
      </c>
      <c r="B2318" s="18">
        <v>43198</v>
      </c>
      <c r="C2318" s="18">
        <v>43536</v>
      </c>
      <c r="D2318" s="18" t="str">
        <f>IF(Operaciones!$C2318-Operaciones!$B2318&gt;=150,"Demorado","En Tiempo")</f>
        <v>Demorado</v>
      </c>
      <c r="E2318" s="19" t="s">
        <v>21</v>
      </c>
      <c r="F2318" s="19" t="s">
        <v>24</v>
      </c>
      <c r="G2318" s="20">
        <v>144</v>
      </c>
      <c r="H2318" s="19" t="s">
        <v>11</v>
      </c>
      <c r="I2318" s="21">
        <v>28761.4</v>
      </c>
      <c r="J2318" s="21">
        <v>774120</v>
      </c>
      <c r="K2318" s="21">
        <v>619296</v>
      </c>
      <c r="L2318" s="21">
        <v>126062.6</v>
      </c>
      <c r="M2318" s="19" t="s">
        <v>14</v>
      </c>
      <c r="N2318" s="22">
        <v>4.5999999999999996</v>
      </c>
    </row>
    <row r="2319" spans="1:14" x14ac:dyDescent="0.25">
      <c r="A2319" s="23">
        <v>2318</v>
      </c>
      <c r="B2319" s="24">
        <v>43198</v>
      </c>
      <c r="C2319" s="24">
        <v>43344</v>
      </c>
      <c r="D2319" s="24" t="str">
        <f>IF(Operaciones!$C2319-Operaciones!$B2319&gt;=150,"Demorado","En Tiempo")</f>
        <v>En Tiempo</v>
      </c>
      <c r="E2319" s="25" t="s">
        <v>20</v>
      </c>
      <c r="F2319" s="25" t="s">
        <v>28</v>
      </c>
      <c r="G2319" s="26">
        <v>174</v>
      </c>
      <c r="H2319" s="25" t="s">
        <v>12</v>
      </c>
      <c r="I2319" s="27">
        <v>31399.200000000001</v>
      </c>
      <c r="J2319" s="27">
        <v>845565</v>
      </c>
      <c r="K2319" s="27">
        <v>676452</v>
      </c>
      <c r="L2319" s="27">
        <v>137713.79999999999</v>
      </c>
      <c r="M2319" s="25" t="s">
        <v>17</v>
      </c>
      <c r="N2319" s="28">
        <v>4.5</v>
      </c>
    </row>
    <row r="2320" spans="1:14" x14ac:dyDescent="0.25">
      <c r="A2320" s="17">
        <v>2319</v>
      </c>
      <c r="B2320" s="18">
        <v>43199</v>
      </c>
      <c r="C2320" s="18">
        <v>43470</v>
      </c>
      <c r="D2320" s="18" t="str">
        <f>IF(Operaciones!$C2320-Operaciones!$B2320&gt;=150,"Demorado","En Tiempo")</f>
        <v>Demorado</v>
      </c>
      <c r="E2320" s="19" t="s">
        <v>22</v>
      </c>
      <c r="F2320" s="19" t="s">
        <v>26</v>
      </c>
      <c r="G2320" s="20">
        <v>40</v>
      </c>
      <c r="H2320" s="19" t="s">
        <v>11</v>
      </c>
      <c r="I2320" s="21">
        <v>11690.48</v>
      </c>
      <c r="J2320" s="21">
        <v>350022</v>
      </c>
      <c r="K2320" s="21">
        <v>280017.59999999998</v>
      </c>
      <c r="L2320" s="21">
        <v>58313.920000000027</v>
      </c>
      <c r="M2320" s="19" t="s">
        <v>16</v>
      </c>
      <c r="N2320" s="22">
        <v>4.5999999999999996</v>
      </c>
    </row>
    <row r="2321" spans="1:14" x14ac:dyDescent="0.25">
      <c r="A2321" s="23">
        <v>2320</v>
      </c>
      <c r="B2321" s="24">
        <v>43199</v>
      </c>
      <c r="C2321" s="24">
        <v>43492</v>
      </c>
      <c r="D2321" s="24" t="str">
        <f>IF(Operaciones!$C2321-Operaciones!$B2321&gt;=150,"Demorado","En Tiempo")</f>
        <v>Demorado</v>
      </c>
      <c r="E2321" s="25" t="s">
        <v>20</v>
      </c>
      <c r="F2321" s="25" t="s">
        <v>24</v>
      </c>
      <c r="G2321" s="26">
        <v>106</v>
      </c>
      <c r="H2321" s="25" t="s">
        <v>11</v>
      </c>
      <c r="I2321" s="27">
        <v>27172.76</v>
      </c>
      <c r="J2321" s="27">
        <v>741379</v>
      </c>
      <c r="K2321" s="27">
        <v>593103.19999999995</v>
      </c>
      <c r="L2321" s="27">
        <v>121103.04000000005</v>
      </c>
      <c r="M2321" s="25" t="s">
        <v>14</v>
      </c>
      <c r="N2321" s="28">
        <v>3.6</v>
      </c>
    </row>
    <row r="2322" spans="1:14" x14ac:dyDescent="0.25">
      <c r="A2322" s="17">
        <v>2321</v>
      </c>
      <c r="B2322" s="18">
        <v>43199</v>
      </c>
      <c r="C2322" s="18">
        <v>43341</v>
      </c>
      <c r="D2322" s="18" t="str">
        <f>IF(Operaciones!$C2322-Operaciones!$B2322&gt;=150,"Demorado","En Tiempo")</f>
        <v>En Tiempo</v>
      </c>
      <c r="E2322" s="19" t="s">
        <v>23</v>
      </c>
      <c r="F2322" s="19" t="s">
        <v>26</v>
      </c>
      <c r="G2322" s="20">
        <v>52</v>
      </c>
      <c r="H2322" s="19" t="s">
        <v>11</v>
      </c>
      <c r="I2322" s="21">
        <v>15553.76</v>
      </c>
      <c r="J2322" s="21">
        <v>443529</v>
      </c>
      <c r="K2322" s="21">
        <v>354823.2</v>
      </c>
      <c r="L2322" s="21">
        <v>73152.039999999994</v>
      </c>
      <c r="M2322" s="19" t="s">
        <v>17</v>
      </c>
      <c r="N2322" s="22">
        <v>5</v>
      </c>
    </row>
    <row r="2323" spans="1:14" x14ac:dyDescent="0.25">
      <c r="A2323" s="23">
        <v>2322</v>
      </c>
      <c r="B2323" s="24">
        <v>43199</v>
      </c>
      <c r="C2323" s="24">
        <v>43552</v>
      </c>
      <c r="D2323" s="24" t="str">
        <f>IF(Operaciones!$C2323-Operaciones!$B2323&gt;=150,"Demorado","En Tiempo")</f>
        <v>Demorado</v>
      </c>
      <c r="E2323" s="25" t="s">
        <v>22</v>
      </c>
      <c r="F2323" s="25" t="s">
        <v>26</v>
      </c>
      <c r="G2323" s="26">
        <v>40</v>
      </c>
      <c r="H2323" s="25" t="s">
        <v>11</v>
      </c>
      <c r="I2323" s="27">
        <v>15026.4</v>
      </c>
      <c r="J2323" s="27">
        <v>439370</v>
      </c>
      <c r="K2323" s="27">
        <v>351496</v>
      </c>
      <c r="L2323" s="27">
        <v>72847.600000000006</v>
      </c>
      <c r="M2323" s="25" t="s">
        <v>16</v>
      </c>
      <c r="N2323" s="28">
        <v>4.7</v>
      </c>
    </row>
    <row r="2324" spans="1:14" x14ac:dyDescent="0.25">
      <c r="A2324" s="17">
        <v>2323</v>
      </c>
      <c r="B2324" s="18">
        <v>43199</v>
      </c>
      <c r="C2324" s="18">
        <v>43494</v>
      </c>
      <c r="D2324" s="18" t="str">
        <f>IF(Operaciones!$C2324-Operaciones!$B2324&gt;=150,"Demorado","En Tiempo")</f>
        <v>Demorado</v>
      </c>
      <c r="E2324" s="19" t="s">
        <v>23</v>
      </c>
      <c r="F2324" s="19" t="s">
        <v>26</v>
      </c>
      <c r="G2324" s="20">
        <v>137</v>
      </c>
      <c r="H2324" s="19" t="s">
        <v>12</v>
      </c>
      <c r="I2324" s="21">
        <v>41119.120000000003</v>
      </c>
      <c r="J2324" s="21">
        <v>1095113</v>
      </c>
      <c r="K2324" s="21">
        <v>876090.4</v>
      </c>
      <c r="L2324" s="21">
        <v>177903.47999999998</v>
      </c>
      <c r="M2324" s="19" t="s">
        <v>19</v>
      </c>
      <c r="N2324" s="22">
        <v>5</v>
      </c>
    </row>
    <row r="2325" spans="1:14" x14ac:dyDescent="0.25">
      <c r="A2325" s="23">
        <v>2324</v>
      </c>
      <c r="B2325" s="24">
        <v>43200</v>
      </c>
      <c r="C2325" s="24">
        <v>43472</v>
      </c>
      <c r="D2325" s="24" t="str">
        <f>IF(Operaciones!$C2325-Operaciones!$B2325&gt;=150,"Demorado","En Tiempo")</f>
        <v>Demorado</v>
      </c>
      <c r="E2325" s="25" t="s">
        <v>23</v>
      </c>
      <c r="F2325" s="25" t="s">
        <v>25</v>
      </c>
      <c r="G2325" s="26">
        <v>176</v>
      </c>
      <c r="H2325" s="25" t="s">
        <v>12</v>
      </c>
      <c r="I2325" s="27">
        <v>55062.32</v>
      </c>
      <c r="J2325" s="27">
        <v>1436793</v>
      </c>
      <c r="K2325" s="27">
        <v>1149434.3999999999</v>
      </c>
      <c r="L2325" s="27">
        <v>232296.28000000009</v>
      </c>
      <c r="M2325" s="25" t="s">
        <v>16</v>
      </c>
      <c r="N2325" s="28">
        <v>4.5</v>
      </c>
    </row>
    <row r="2326" spans="1:14" x14ac:dyDescent="0.25">
      <c r="A2326" s="17">
        <v>2325</v>
      </c>
      <c r="B2326" s="18">
        <v>43200</v>
      </c>
      <c r="C2326" s="18">
        <v>43333</v>
      </c>
      <c r="D2326" s="18" t="str">
        <f>IF(Operaciones!$C2326-Operaciones!$B2326&gt;=150,"Demorado","En Tiempo")</f>
        <v>En Tiempo</v>
      </c>
      <c r="E2326" s="19" t="s">
        <v>21</v>
      </c>
      <c r="F2326" s="19" t="s">
        <v>24</v>
      </c>
      <c r="G2326" s="20">
        <v>84</v>
      </c>
      <c r="H2326" s="19" t="s">
        <v>11</v>
      </c>
      <c r="I2326" s="21">
        <v>27754.959999999999</v>
      </c>
      <c r="J2326" s="21">
        <v>747684</v>
      </c>
      <c r="K2326" s="21">
        <v>598147.19999999995</v>
      </c>
      <c r="L2326" s="21">
        <v>121781.84000000005</v>
      </c>
      <c r="M2326" s="19" t="s">
        <v>14</v>
      </c>
      <c r="N2326" s="22">
        <v>4.3</v>
      </c>
    </row>
    <row r="2327" spans="1:14" x14ac:dyDescent="0.25">
      <c r="A2327" s="23">
        <v>2326</v>
      </c>
      <c r="B2327" s="24">
        <v>43200</v>
      </c>
      <c r="C2327" s="24">
        <v>43461</v>
      </c>
      <c r="D2327" s="24" t="str">
        <f>IF(Operaciones!$C2327-Operaciones!$B2327&gt;=150,"Demorado","En Tiempo")</f>
        <v>Demorado</v>
      </c>
      <c r="E2327" s="25" t="s">
        <v>20</v>
      </c>
      <c r="F2327" s="25" t="s">
        <v>26</v>
      </c>
      <c r="G2327" s="26">
        <v>84</v>
      </c>
      <c r="H2327" s="25" t="s">
        <v>11</v>
      </c>
      <c r="I2327" s="27">
        <v>28049.759999999998</v>
      </c>
      <c r="J2327" s="27">
        <v>765929</v>
      </c>
      <c r="K2327" s="27">
        <v>612743.19999999995</v>
      </c>
      <c r="L2327" s="27">
        <v>125136.04000000005</v>
      </c>
      <c r="M2327" s="25" t="s">
        <v>19</v>
      </c>
      <c r="N2327" s="28">
        <v>4.0999999999999996</v>
      </c>
    </row>
    <row r="2328" spans="1:14" x14ac:dyDescent="0.25">
      <c r="A2328" s="17">
        <v>2327</v>
      </c>
      <c r="B2328" s="18">
        <v>43201</v>
      </c>
      <c r="C2328" s="18">
        <v>43529</v>
      </c>
      <c r="D2328" s="18" t="str">
        <f>IF(Operaciones!$C2328-Operaciones!$B2328&gt;=150,"Demorado","En Tiempo")</f>
        <v>Demorado</v>
      </c>
      <c r="E2328" s="19" t="s">
        <v>21</v>
      </c>
      <c r="F2328" s="19" t="s">
        <v>26</v>
      </c>
      <c r="G2328" s="20">
        <v>158</v>
      </c>
      <c r="H2328" s="19" t="s">
        <v>12</v>
      </c>
      <c r="I2328" s="21">
        <v>49040.08</v>
      </c>
      <c r="J2328" s="21">
        <v>1277312</v>
      </c>
      <c r="K2328" s="21">
        <v>1021849.6</v>
      </c>
      <c r="L2328" s="21">
        <v>206422.32</v>
      </c>
      <c r="M2328" s="19" t="s">
        <v>14</v>
      </c>
      <c r="N2328" s="22">
        <v>3.6</v>
      </c>
    </row>
    <row r="2329" spans="1:14" x14ac:dyDescent="0.25">
      <c r="A2329" s="23">
        <v>2328</v>
      </c>
      <c r="B2329" s="24">
        <v>43201</v>
      </c>
      <c r="C2329" s="24">
        <v>43469</v>
      </c>
      <c r="D2329" s="24" t="str">
        <f>IF(Operaciones!$C2329-Operaciones!$B2329&gt;=150,"Demorado","En Tiempo")</f>
        <v>Demorado</v>
      </c>
      <c r="E2329" s="25" t="s">
        <v>22</v>
      </c>
      <c r="F2329" s="25" t="s">
        <v>28</v>
      </c>
      <c r="G2329" s="26">
        <v>125</v>
      </c>
      <c r="H2329" s="25" t="s">
        <v>12</v>
      </c>
      <c r="I2329" s="27">
        <v>50103</v>
      </c>
      <c r="J2329" s="27">
        <v>1313085</v>
      </c>
      <c r="K2329" s="27">
        <v>1050468</v>
      </c>
      <c r="L2329" s="27">
        <v>212514</v>
      </c>
      <c r="M2329" s="25" t="s">
        <v>18</v>
      </c>
      <c r="N2329" s="28">
        <v>4.2</v>
      </c>
    </row>
    <row r="2330" spans="1:14" x14ac:dyDescent="0.25">
      <c r="A2330" s="17">
        <v>2329</v>
      </c>
      <c r="B2330" s="18">
        <v>43202</v>
      </c>
      <c r="C2330" s="18">
        <v>43442</v>
      </c>
      <c r="D2330" s="18" t="str">
        <f>IF(Operaciones!$C2330-Operaciones!$B2330&gt;=150,"Demorado","En Tiempo")</f>
        <v>Demorado</v>
      </c>
      <c r="E2330" s="19" t="s">
        <v>22</v>
      </c>
      <c r="F2330" s="19" t="s">
        <v>26</v>
      </c>
      <c r="G2330" s="20">
        <v>181</v>
      </c>
      <c r="H2330" s="19" t="s">
        <v>12</v>
      </c>
      <c r="I2330" s="21">
        <v>69673.600000000006</v>
      </c>
      <c r="J2330" s="21">
        <v>1809325</v>
      </c>
      <c r="K2330" s="21">
        <v>1447460</v>
      </c>
      <c r="L2330" s="21">
        <v>292191.40000000002</v>
      </c>
      <c r="M2330" s="19" t="s">
        <v>15</v>
      </c>
      <c r="N2330" s="22">
        <v>4.9000000000000004</v>
      </c>
    </row>
    <row r="2331" spans="1:14" x14ac:dyDescent="0.25">
      <c r="A2331" s="23">
        <v>2330</v>
      </c>
      <c r="B2331" s="24">
        <v>43202</v>
      </c>
      <c r="C2331" s="24">
        <v>43552</v>
      </c>
      <c r="D2331" s="24" t="str">
        <f>IF(Operaciones!$C2331-Operaciones!$B2331&gt;=150,"Demorado","En Tiempo")</f>
        <v>Demorado</v>
      </c>
      <c r="E2331" s="25" t="s">
        <v>23</v>
      </c>
      <c r="F2331" s="25" t="s">
        <v>27</v>
      </c>
      <c r="G2331" s="26">
        <v>119</v>
      </c>
      <c r="H2331" s="25" t="s">
        <v>12</v>
      </c>
      <c r="I2331" s="27">
        <v>39923.839999999997</v>
      </c>
      <c r="J2331" s="27">
        <v>1063081</v>
      </c>
      <c r="K2331" s="27">
        <v>850464.8</v>
      </c>
      <c r="L2331" s="27">
        <v>172692.35999999996</v>
      </c>
      <c r="M2331" s="25" t="s">
        <v>14</v>
      </c>
      <c r="N2331" s="28">
        <v>4.8</v>
      </c>
    </row>
    <row r="2332" spans="1:14" x14ac:dyDescent="0.25">
      <c r="A2332" s="17">
        <v>2331</v>
      </c>
      <c r="B2332" s="18">
        <v>43202</v>
      </c>
      <c r="C2332" s="18">
        <v>43547</v>
      </c>
      <c r="D2332" s="18" t="str">
        <f>IF(Operaciones!$C2332-Operaciones!$B2332&gt;=150,"Demorado","En Tiempo")</f>
        <v>Demorado</v>
      </c>
      <c r="E2332" s="19" t="s">
        <v>21</v>
      </c>
      <c r="F2332" s="19" t="s">
        <v>29</v>
      </c>
      <c r="G2332" s="20">
        <v>217</v>
      </c>
      <c r="H2332" s="19" t="s">
        <v>12</v>
      </c>
      <c r="I2332" s="21">
        <v>75428.44</v>
      </c>
      <c r="J2332" s="21">
        <v>1938021</v>
      </c>
      <c r="K2332" s="21">
        <v>1550416.8</v>
      </c>
      <c r="L2332" s="21">
        <v>312175.75999999995</v>
      </c>
      <c r="M2332" s="19" t="s">
        <v>16</v>
      </c>
      <c r="N2332" s="22">
        <v>4.4000000000000004</v>
      </c>
    </row>
    <row r="2333" spans="1:14" x14ac:dyDescent="0.25">
      <c r="A2333" s="23">
        <v>2332</v>
      </c>
      <c r="B2333" s="24">
        <v>43202</v>
      </c>
      <c r="C2333" s="24">
        <v>43344</v>
      </c>
      <c r="D2333" s="24" t="str">
        <f>IF(Operaciones!$C2333-Operaciones!$B2333&gt;=150,"Demorado","En Tiempo")</f>
        <v>En Tiempo</v>
      </c>
      <c r="E2333" s="25" t="s">
        <v>23</v>
      </c>
      <c r="F2333" s="25" t="s">
        <v>24</v>
      </c>
      <c r="G2333" s="26">
        <v>175</v>
      </c>
      <c r="H2333" s="25" t="s">
        <v>12</v>
      </c>
      <c r="I2333" s="27">
        <v>38490.199999999997</v>
      </c>
      <c r="J2333" s="27">
        <v>1021265</v>
      </c>
      <c r="K2333" s="27">
        <v>817012</v>
      </c>
      <c r="L2333" s="27">
        <v>165762.79999999999</v>
      </c>
      <c r="M2333" s="25" t="s">
        <v>16</v>
      </c>
      <c r="N2333" s="28">
        <v>4</v>
      </c>
    </row>
    <row r="2334" spans="1:14" x14ac:dyDescent="0.25">
      <c r="A2334" s="17">
        <v>2333</v>
      </c>
      <c r="B2334" s="18">
        <v>43203</v>
      </c>
      <c r="C2334" s="18">
        <v>43474</v>
      </c>
      <c r="D2334" s="18" t="str">
        <f>IF(Operaciones!$C2334-Operaciones!$B2334&gt;=150,"Demorado","En Tiempo")</f>
        <v>Demorado</v>
      </c>
      <c r="E2334" s="19" t="s">
        <v>20</v>
      </c>
      <c r="F2334" s="19" t="s">
        <v>13</v>
      </c>
      <c r="G2334" s="20">
        <v>131</v>
      </c>
      <c r="H2334" s="19" t="s">
        <v>12</v>
      </c>
      <c r="I2334" s="21">
        <v>37954.6</v>
      </c>
      <c r="J2334" s="21">
        <v>1010375</v>
      </c>
      <c r="K2334" s="21">
        <v>808300</v>
      </c>
      <c r="L2334" s="21">
        <v>164120.4</v>
      </c>
      <c r="M2334" s="19" t="s">
        <v>16</v>
      </c>
      <c r="N2334" s="22">
        <v>4.5999999999999996</v>
      </c>
    </row>
    <row r="2335" spans="1:14" x14ac:dyDescent="0.25">
      <c r="A2335" s="23">
        <v>2334</v>
      </c>
      <c r="B2335" s="24">
        <v>43203</v>
      </c>
      <c r="C2335" s="24">
        <v>43367</v>
      </c>
      <c r="D2335" s="24" t="str">
        <f>IF(Operaciones!$C2335-Operaciones!$B2335&gt;=150,"Demorado","En Tiempo")</f>
        <v>Demorado</v>
      </c>
      <c r="E2335" s="25" t="s">
        <v>20</v>
      </c>
      <c r="F2335" s="25" t="s">
        <v>24</v>
      </c>
      <c r="G2335" s="26">
        <v>282</v>
      </c>
      <c r="H2335" s="25" t="s">
        <v>12</v>
      </c>
      <c r="I2335" s="27">
        <v>70617.72</v>
      </c>
      <c r="J2335" s="27">
        <v>1818053</v>
      </c>
      <c r="K2335" s="27">
        <v>1454442.4</v>
      </c>
      <c r="L2335" s="27">
        <v>292992.88000000012</v>
      </c>
      <c r="M2335" s="25" t="s">
        <v>18</v>
      </c>
      <c r="N2335" s="28">
        <v>4.5</v>
      </c>
    </row>
    <row r="2336" spans="1:14" x14ac:dyDescent="0.25">
      <c r="A2336" s="17">
        <v>2335</v>
      </c>
      <c r="B2336" s="18">
        <v>43204</v>
      </c>
      <c r="C2336" s="18">
        <v>43370</v>
      </c>
      <c r="D2336" s="18" t="str">
        <f>IF(Operaciones!$C2336-Operaciones!$B2336&gt;=150,"Demorado","En Tiempo")</f>
        <v>Demorado</v>
      </c>
      <c r="E2336" s="19" t="s">
        <v>21</v>
      </c>
      <c r="F2336" s="19" t="s">
        <v>29</v>
      </c>
      <c r="G2336" s="20">
        <v>258</v>
      </c>
      <c r="H2336" s="19" t="s">
        <v>12</v>
      </c>
      <c r="I2336" s="21">
        <v>76746.8</v>
      </c>
      <c r="J2336" s="21">
        <v>1981055</v>
      </c>
      <c r="K2336" s="21">
        <v>1584844</v>
      </c>
      <c r="L2336" s="21">
        <v>319464.2</v>
      </c>
      <c r="M2336" s="19" t="s">
        <v>19</v>
      </c>
      <c r="N2336" s="22">
        <v>4.2</v>
      </c>
    </row>
    <row r="2337" spans="1:14" x14ac:dyDescent="0.25">
      <c r="A2337" s="23">
        <v>2336</v>
      </c>
      <c r="B2337" s="24">
        <v>43204</v>
      </c>
      <c r="C2337" s="24">
        <v>43544</v>
      </c>
      <c r="D2337" s="24" t="str">
        <f>IF(Operaciones!$C2337-Operaciones!$B2337&gt;=150,"Demorado","En Tiempo")</f>
        <v>Demorado</v>
      </c>
      <c r="E2337" s="25" t="s">
        <v>23</v>
      </c>
      <c r="F2337" s="25" t="s">
        <v>24</v>
      </c>
      <c r="G2337" s="26">
        <v>183</v>
      </c>
      <c r="H2337" s="25" t="s">
        <v>12</v>
      </c>
      <c r="I2337" s="27">
        <v>46713.04</v>
      </c>
      <c r="J2337" s="27">
        <v>1228886</v>
      </c>
      <c r="K2337" s="27">
        <v>983108.8</v>
      </c>
      <c r="L2337" s="27">
        <v>199064.15999999995</v>
      </c>
      <c r="M2337" s="25" t="s">
        <v>14</v>
      </c>
      <c r="N2337" s="28">
        <v>3.7</v>
      </c>
    </row>
    <row r="2338" spans="1:14" x14ac:dyDescent="0.25">
      <c r="A2338" s="17">
        <v>2337</v>
      </c>
      <c r="B2338" s="18">
        <v>43204</v>
      </c>
      <c r="C2338" s="18">
        <v>43355</v>
      </c>
      <c r="D2338" s="18" t="str">
        <f>IF(Operaciones!$C2338-Operaciones!$B2338&gt;=150,"Demorado","En Tiempo")</f>
        <v>Demorado</v>
      </c>
      <c r="E2338" s="19" t="s">
        <v>21</v>
      </c>
      <c r="F2338" s="19" t="s">
        <v>27</v>
      </c>
      <c r="G2338" s="20">
        <v>187</v>
      </c>
      <c r="H2338" s="19" t="s">
        <v>12</v>
      </c>
      <c r="I2338" s="21">
        <v>72048.52</v>
      </c>
      <c r="J2338" s="21">
        <v>1863423</v>
      </c>
      <c r="K2338" s="21">
        <v>1490738.4</v>
      </c>
      <c r="L2338" s="21">
        <v>300636.08000000007</v>
      </c>
      <c r="M2338" s="19" t="s">
        <v>15</v>
      </c>
      <c r="N2338" s="22">
        <v>4.5999999999999996</v>
      </c>
    </row>
    <row r="2339" spans="1:14" x14ac:dyDescent="0.25">
      <c r="A2339" s="23">
        <v>2338</v>
      </c>
      <c r="B2339" s="24">
        <v>43205</v>
      </c>
      <c r="C2339" s="24">
        <v>43547</v>
      </c>
      <c r="D2339" s="24" t="str">
        <f>IF(Operaciones!$C2339-Operaciones!$B2339&gt;=150,"Demorado","En Tiempo")</f>
        <v>Demorado</v>
      </c>
      <c r="E2339" s="25" t="s">
        <v>22</v>
      </c>
      <c r="F2339" s="25" t="s">
        <v>24</v>
      </c>
      <c r="G2339" s="26">
        <v>150</v>
      </c>
      <c r="H2339" s="25" t="s">
        <v>12</v>
      </c>
      <c r="I2339" s="27">
        <v>37614.400000000001</v>
      </c>
      <c r="J2339" s="27">
        <v>997445</v>
      </c>
      <c r="K2339" s="27">
        <v>797956</v>
      </c>
      <c r="L2339" s="27">
        <v>161874.6</v>
      </c>
      <c r="M2339" s="25" t="s">
        <v>17</v>
      </c>
      <c r="N2339" s="28">
        <v>4.9000000000000004</v>
      </c>
    </row>
    <row r="2340" spans="1:14" x14ac:dyDescent="0.25">
      <c r="A2340" s="17">
        <v>2339</v>
      </c>
      <c r="B2340" s="18">
        <v>43206</v>
      </c>
      <c r="C2340" s="18">
        <v>43497</v>
      </c>
      <c r="D2340" s="18" t="str">
        <f>IF(Operaciones!$C2340-Operaciones!$B2340&gt;=150,"Demorado","En Tiempo")</f>
        <v>Demorado</v>
      </c>
      <c r="E2340" s="19" t="s">
        <v>20</v>
      </c>
      <c r="F2340" s="19" t="s">
        <v>13</v>
      </c>
      <c r="G2340" s="20">
        <v>204</v>
      </c>
      <c r="H2340" s="19" t="s">
        <v>12</v>
      </c>
      <c r="I2340" s="21">
        <v>37636.04</v>
      </c>
      <c r="J2340" s="21">
        <v>994636</v>
      </c>
      <c r="K2340" s="21">
        <v>795708.8</v>
      </c>
      <c r="L2340" s="21">
        <v>161291.15999999995</v>
      </c>
      <c r="M2340" s="19" t="s">
        <v>14</v>
      </c>
      <c r="N2340" s="22">
        <v>3.8</v>
      </c>
    </row>
    <row r="2341" spans="1:14" x14ac:dyDescent="0.25">
      <c r="A2341" s="23">
        <v>2340</v>
      </c>
      <c r="B2341" s="24">
        <v>43206</v>
      </c>
      <c r="C2341" s="24">
        <v>43362</v>
      </c>
      <c r="D2341" s="24" t="str">
        <f>IF(Operaciones!$C2341-Operaciones!$B2341&gt;=150,"Demorado","En Tiempo")</f>
        <v>Demorado</v>
      </c>
      <c r="E2341" s="25" t="s">
        <v>22</v>
      </c>
      <c r="F2341" s="25" t="s">
        <v>26</v>
      </c>
      <c r="G2341" s="26">
        <v>193</v>
      </c>
      <c r="H2341" s="25" t="s">
        <v>12</v>
      </c>
      <c r="I2341" s="27">
        <v>65802.64</v>
      </c>
      <c r="J2341" s="27">
        <v>1706601</v>
      </c>
      <c r="K2341" s="27">
        <v>1365280.8</v>
      </c>
      <c r="L2341" s="27">
        <v>275517.55999999994</v>
      </c>
      <c r="M2341" s="25" t="s">
        <v>15</v>
      </c>
      <c r="N2341" s="28">
        <v>4.8</v>
      </c>
    </row>
    <row r="2342" spans="1:14" x14ac:dyDescent="0.25">
      <c r="A2342" s="17">
        <v>2341</v>
      </c>
      <c r="B2342" s="18">
        <v>43207</v>
      </c>
      <c r="C2342" s="18">
        <v>43429</v>
      </c>
      <c r="D2342" s="18" t="str">
        <f>IF(Operaciones!$C2342-Operaciones!$B2342&gt;=150,"Demorado","En Tiempo")</f>
        <v>Demorado</v>
      </c>
      <c r="E2342" s="19" t="s">
        <v>22</v>
      </c>
      <c r="F2342" s="19" t="s">
        <v>13</v>
      </c>
      <c r="G2342" s="20">
        <v>214</v>
      </c>
      <c r="H2342" s="19" t="s">
        <v>12</v>
      </c>
      <c r="I2342" s="21">
        <v>50584.800000000003</v>
      </c>
      <c r="J2342" s="21">
        <v>1319305</v>
      </c>
      <c r="K2342" s="21">
        <v>1055444</v>
      </c>
      <c r="L2342" s="21">
        <v>213276.2</v>
      </c>
      <c r="M2342" s="19" t="s">
        <v>14</v>
      </c>
      <c r="N2342" s="22">
        <v>4</v>
      </c>
    </row>
    <row r="2343" spans="1:14" x14ac:dyDescent="0.25">
      <c r="A2343" s="23">
        <v>2342</v>
      </c>
      <c r="B2343" s="24">
        <v>43207</v>
      </c>
      <c r="C2343" s="24">
        <v>43551</v>
      </c>
      <c r="D2343" s="24" t="str">
        <f>IF(Operaciones!$C2343-Operaciones!$B2343&gt;=150,"Demorado","En Tiempo")</f>
        <v>Demorado</v>
      </c>
      <c r="E2343" s="25" t="s">
        <v>20</v>
      </c>
      <c r="F2343" s="25" t="s">
        <v>27</v>
      </c>
      <c r="G2343" s="26">
        <v>237</v>
      </c>
      <c r="H2343" s="25" t="s">
        <v>12</v>
      </c>
      <c r="I2343" s="27">
        <v>54445.56</v>
      </c>
      <c r="J2343" s="27">
        <v>1422649</v>
      </c>
      <c r="K2343" s="27">
        <v>1138119.2</v>
      </c>
      <c r="L2343" s="27">
        <v>230084.24000000005</v>
      </c>
      <c r="M2343" s="25" t="s">
        <v>18</v>
      </c>
      <c r="N2343" s="28">
        <v>4.2</v>
      </c>
    </row>
    <row r="2344" spans="1:14" x14ac:dyDescent="0.25">
      <c r="A2344" s="17">
        <v>2343</v>
      </c>
      <c r="B2344" s="18">
        <v>43208</v>
      </c>
      <c r="C2344" s="18">
        <v>43526</v>
      </c>
      <c r="D2344" s="18" t="str">
        <f>IF(Operaciones!$C2344-Operaciones!$B2344&gt;=150,"Demorado","En Tiempo")</f>
        <v>Demorado</v>
      </c>
      <c r="E2344" s="19" t="s">
        <v>20</v>
      </c>
      <c r="F2344" s="19" t="s">
        <v>25</v>
      </c>
      <c r="G2344" s="20">
        <v>159</v>
      </c>
      <c r="H2344" s="19" t="s">
        <v>12</v>
      </c>
      <c r="I2344" s="21">
        <v>37959</v>
      </c>
      <c r="J2344" s="21">
        <v>1007585</v>
      </c>
      <c r="K2344" s="21">
        <v>806068</v>
      </c>
      <c r="L2344" s="21">
        <v>163558</v>
      </c>
      <c r="M2344" s="19" t="s">
        <v>19</v>
      </c>
      <c r="N2344" s="22">
        <v>4.8</v>
      </c>
    </row>
    <row r="2345" spans="1:14" x14ac:dyDescent="0.25">
      <c r="A2345" s="23">
        <v>2344</v>
      </c>
      <c r="B2345" s="24">
        <v>43210</v>
      </c>
      <c r="C2345" s="24">
        <v>43326</v>
      </c>
      <c r="D2345" s="24" t="str">
        <f>IF(Operaciones!$C2345-Operaciones!$B2345&gt;=150,"Demorado","En Tiempo")</f>
        <v>En Tiempo</v>
      </c>
      <c r="E2345" s="25" t="s">
        <v>21</v>
      </c>
      <c r="F2345" s="25" t="s">
        <v>25</v>
      </c>
      <c r="G2345" s="26">
        <v>117</v>
      </c>
      <c r="H2345" s="25" t="s">
        <v>12</v>
      </c>
      <c r="I2345" s="27">
        <v>42785.4</v>
      </c>
      <c r="J2345" s="27">
        <v>1121645</v>
      </c>
      <c r="K2345" s="27">
        <v>897316</v>
      </c>
      <c r="L2345" s="27">
        <v>181543.6</v>
      </c>
      <c r="M2345" s="25" t="s">
        <v>19</v>
      </c>
      <c r="N2345" s="28">
        <v>4.9000000000000004</v>
      </c>
    </row>
    <row r="2346" spans="1:14" x14ac:dyDescent="0.25">
      <c r="A2346" s="17">
        <v>2345</v>
      </c>
      <c r="B2346" s="18">
        <v>43210</v>
      </c>
      <c r="C2346" s="18">
        <v>43486</v>
      </c>
      <c r="D2346" s="18" t="str">
        <f>IF(Operaciones!$C2346-Operaciones!$B2346&gt;=150,"Demorado","En Tiempo")</f>
        <v>Demorado</v>
      </c>
      <c r="E2346" s="19" t="s">
        <v>20</v>
      </c>
      <c r="F2346" s="19" t="s">
        <v>29</v>
      </c>
      <c r="G2346" s="20">
        <v>86</v>
      </c>
      <c r="H2346" s="19" t="s">
        <v>11</v>
      </c>
      <c r="I2346" s="21">
        <v>26308.080000000002</v>
      </c>
      <c r="J2346" s="21">
        <v>710037</v>
      </c>
      <c r="K2346" s="21">
        <v>568029.6</v>
      </c>
      <c r="L2346" s="21">
        <v>115699.32000000002</v>
      </c>
      <c r="M2346" s="19" t="s">
        <v>19</v>
      </c>
      <c r="N2346" s="22">
        <v>4.3</v>
      </c>
    </row>
    <row r="2347" spans="1:14" x14ac:dyDescent="0.25">
      <c r="A2347" s="23">
        <v>2346</v>
      </c>
      <c r="B2347" s="24">
        <v>43211</v>
      </c>
      <c r="C2347" s="24">
        <v>43437</v>
      </c>
      <c r="D2347" s="24" t="str">
        <f>IF(Operaciones!$C2347-Operaciones!$B2347&gt;=150,"Demorado","En Tiempo")</f>
        <v>Demorado</v>
      </c>
      <c r="E2347" s="25" t="s">
        <v>20</v>
      </c>
      <c r="F2347" s="25" t="s">
        <v>29</v>
      </c>
      <c r="G2347" s="26">
        <v>137</v>
      </c>
      <c r="H2347" s="25" t="s">
        <v>12</v>
      </c>
      <c r="I2347" s="27">
        <v>49208.88</v>
      </c>
      <c r="J2347" s="27">
        <v>1295457</v>
      </c>
      <c r="K2347" s="27">
        <v>1036365.6</v>
      </c>
      <c r="L2347" s="27">
        <v>209882.52000000002</v>
      </c>
      <c r="M2347" s="25" t="s">
        <v>19</v>
      </c>
      <c r="N2347" s="28">
        <v>4.2</v>
      </c>
    </row>
    <row r="2348" spans="1:14" x14ac:dyDescent="0.25">
      <c r="A2348" s="17">
        <v>2347</v>
      </c>
      <c r="B2348" s="18">
        <v>43211</v>
      </c>
      <c r="C2348" s="18">
        <v>43439</v>
      </c>
      <c r="D2348" s="18" t="str">
        <f>IF(Operaciones!$C2348-Operaciones!$B2348&gt;=150,"Demorado","En Tiempo")</f>
        <v>Demorado</v>
      </c>
      <c r="E2348" s="19" t="s">
        <v>22</v>
      </c>
      <c r="F2348" s="19" t="s">
        <v>29</v>
      </c>
      <c r="G2348" s="20">
        <v>198</v>
      </c>
      <c r="H2348" s="19" t="s">
        <v>12</v>
      </c>
      <c r="I2348" s="21">
        <v>34627.599999999999</v>
      </c>
      <c r="J2348" s="21">
        <v>922700</v>
      </c>
      <c r="K2348" s="21">
        <v>738160</v>
      </c>
      <c r="L2348" s="21">
        <v>149912.4</v>
      </c>
      <c r="M2348" s="19" t="s">
        <v>14</v>
      </c>
      <c r="N2348" s="22">
        <v>3.7</v>
      </c>
    </row>
    <row r="2349" spans="1:14" x14ac:dyDescent="0.25">
      <c r="A2349" s="23">
        <v>2348</v>
      </c>
      <c r="B2349" s="24">
        <v>43211</v>
      </c>
      <c r="C2349" s="24">
        <v>43443</v>
      </c>
      <c r="D2349" s="24" t="str">
        <f>IF(Operaciones!$C2349-Operaciones!$B2349&gt;=150,"Demorado","En Tiempo")</f>
        <v>Demorado</v>
      </c>
      <c r="E2349" s="25" t="s">
        <v>22</v>
      </c>
      <c r="F2349" s="25" t="s">
        <v>27</v>
      </c>
      <c r="G2349" s="26">
        <v>115</v>
      </c>
      <c r="H2349" s="25" t="s">
        <v>11</v>
      </c>
      <c r="I2349" s="27">
        <v>25119.599999999999</v>
      </c>
      <c r="J2349" s="27">
        <v>688675</v>
      </c>
      <c r="K2349" s="27">
        <v>550940</v>
      </c>
      <c r="L2349" s="27">
        <v>112615.4</v>
      </c>
      <c r="M2349" s="25" t="s">
        <v>19</v>
      </c>
      <c r="N2349" s="28">
        <v>4.3</v>
      </c>
    </row>
    <row r="2350" spans="1:14" x14ac:dyDescent="0.25">
      <c r="A2350" s="17">
        <v>2349</v>
      </c>
      <c r="B2350" s="18">
        <v>43212</v>
      </c>
      <c r="C2350" s="18">
        <v>43568</v>
      </c>
      <c r="D2350" s="18" t="str">
        <f>IF(Operaciones!$C2350-Operaciones!$B2350&gt;=150,"Demorado","En Tiempo")</f>
        <v>Demorado</v>
      </c>
      <c r="E2350" s="19" t="s">
        <v>23</v>
      </c>
      <c r="F2350" s="19" t="s">
        <v>26</v>
      </c>
      <c r="G2350" s="20">
        <v>102</v>
      </c>
      <c r="H2350" s="19" t="s">
        <v>11</v>
      </c>
      <c r="I2350" s="21">
        <v>25943.88</v>
      </c>
      <c r="J2350" s="21">
        <v>704807</v>
      </c>
      <c r="K2350" s="21">
        <v>563845.6</v>
      </c>
      <c r="L2350" s="21">
        <v>115017.52000000002</v>
      </c>
      <c r="M2350" s="19" t="s">
        <v>18</v>
      </c>
      <c r="N2350" s="22">
        <v>3.6</v>
      </c>
    </row>
    <row r="2351" spans="1:14" x14ac:dyDescent="0.25">
      <c r="A2351" s="23">
        <v>2350</v>
      </c>
      <c r="B2351" s="24">
        <v>43212</v>
      </c>
      <c r="C2351" s="24">
        <v>43393</v>
      </c>
      <c r="D2351" s="24" t="str">
        <f>IF(Operaciones!$C2351-Operaciones!$B2351&gt;=150,"Demorado","En Tiempo")</f>
        <v>Demorado</v>
      </c>
      <c r="E2351" s="25" t="s">
        <v>21</v>
      </c>
      <c r="F2351" s="25" t="s">
        <v>24</v>
      </c>
      <c r="G2351" s="26">
        <v>59</v>
      </c>
      <c r="H2351" s="25" t="s">
        <v>11</v>
      </c>
      <c r="I2351" s="27">
        <v>16664.32</v>
      </c>
      <c r="J2351" s="27">
        <v>469493</v>
      </c>
      <c r="K2351" s="27">
        <v>375594.4</v>
      </c>
      <c r="L2351" s="27">
        <v>77234.27999999997</v>
      </c>
      <c r="M2351" s="25" t="s">
        <v>14</v>
      </c>
      <c r="N2351" s="28">
        <v>3.8</v>
      </c>
    </row>
    <row r="2352" spans="1:14" x14ac:dyDescent="0.25">
      <c r="A2352" s="17">
        <v>2351</v>
      </c>
      <c r="B2352" s="18">
        <v>43212</v>
      </c>
      <c r="C2352" s="18">
        <v>43366</v>
      </c>
      <c r="D2352" s="18" t="str">
        <f>IF(Operaciones!$C2352-Operaciones!$B2352&gt;=150,"Demorado","En Tiempo")</f>
        <v>Demorado</v>
      </c>
      <c r="E2352" s="19" t="s">
        <v>20</v>
      </c>
      <c r="F2352" s="19" t="s">
        <v>24</v>
      </c>
      <c r="G2352" s="20">
        <v>87</v>
      </c>
      <c r="H2352" s="19" t="s">
        <v>11</v>
      </c>
      <c r="I2352" s="21">
        <v>21558.240000000002</v>
      </c>
      <c r="J2352" s="21">
        <v>595691</v>
      </c>
      <c r="K2352" s="21">
        <v>476552.8</v>
      </c>
      <c r="L2352" s="21">
        <v>97579.96</v>
      </c>
      <c r="M2352" s="19" t="s">
        <v>16</v>
      </c>
      <c r="N2352" s="22">
        <v>4.2</v>
      </c>
    </row>
    <row r="2353" spans="1:14" x14ac:dyDescent="0.25">
      <c r="A2353" s="23">
        <v>2352</v>
      </c>
      <c r="B2353" s="24">
        <v>43212</v>
      </c>
      <c r="C2353" s="24">
        <v>43420</v>
      </c>
      <c r="D2353" s="24" t="str">
        <f>IF(Operaciones!$C2353-Operaciones!$B2353&gt;=150,"Demorado","En Tiempo")</f>
        <v>Demorado</v>
      </c>
      <c r="E2353" s="25" t="s">
        <v>22</v>
      </c>
      <c r="F2353" s="25" t="s">
        <v>13</v>
      </c>
      <c r="G2353" s="26">
        <v>245</v>
      </c>
      <c r="H2353" s="25" t="s">
        <v>12</v>
      </c>
      <c r="I2353" s="27">
        <v>66750.559999999998</v>
      </c>
      <c r="J2353" s="27">
        <v>1726649</v>
      </c>
      <c r="K2353" s="27">
        <v>1381319.2</v>
      </c>
      <c r="L2353" s="27">
        <v>278579.24000000005</v>
      </c>
      <c r="M2353" s="25" t="s">
        <v>18</v>
      </c>
      <c r="N2353" s="28">
        <v>3.7</v>
      </c>
    </row>
    <row r="2354" spans="1:14" x14ac:dyDescent="0.25">
      <c r="A2354" s="17">
        <v>2353</v>
      </c>
      <c r="B2354" s="18">
        <v>43212</v>
      </c>
      <c r="C2354" s="18">
        <v>43471</v>
      </c>
      <c r="D2354" s="18" t="str">
        <f>IF(Operaciones!$C2354-Operaciones!$B2354&gt;=150,"Demorado","En Tiempo")</f>
        <v>Demorado</v>
      </c>
      <c r="E2354" s="19" t="s">
        <v>20</v>
      </c>
      <c r="F2354" s="19" t="s">
        <v>24</v>
      </c>
      <c r="G2354" s="20">
        <v>157</v>
      </c>
      <c r="H2354" s="19" t="s">
        <v>11</v>
      </c>
      <c r="I2354" s="21">
        <v>29077</v>
      </c>
      <c r="J2354" s="21">
        <v>782085</v>
      </c>
      <c r="K2354" s="21">
        <v>625668</v>
      </c>
      <c r="L2354" s="21">
        <v>127340</v>
      </c>
      <c r="M2354" s="19" t="s">
        <v>16</v>
      </c>
      <c r="N2354" s="22">
        <v>4.3</v>
      </c>
    </row>
    <row r="2355" spans="1:14" x14ac:dyDescent="0.25">
      <c r="A2355" s="23">
        <v>2354</v>
      </c>
      <c r="B2355" s="24">
        <v>43212</v>
      </c>
      <c r="C2355" s="24">
        <v>43507</v>
      </c>
      <c r="D2355" s="24" t="str">
        <f>IF(Operaciones!$C2355-Operaciones!$B2355&gt;=150,"Demorado","En Tiempo")</f>
        <v>Demorado</v>
      </c>
      <c r="E2355" s="25" t="s">
        <v>23</v>
      </c>
      <c r="F2355" s="25" t="s">
        <v>27</v>
      </c>
      <c r="G2355" s="26">
        <v>42</v>
      </c>
      <c r="H2355" s="25" t="s">
        <v>11</v>
      </c>
      <c r="I2355" s="27">
        <v>7776.16</v>
      </c>
      <c r="J2355" s="27">
        <v>260789</v>
      </c>
      <c r="K2355" s="27">
        <v>208631.2</v>
      </c>
      <c r="L2355" s="27">
        <v>44381.639999999985</v>
      </c>
      <c r="M2355" s="25" t="s">
        <v>19</v>
      </c>
      <c r="N2355" s="28">
        <v>3.7</v>
      </c>
    </row>
    <row r="2356" spans="1:14" x14ac:dyDescent="0.25">
      <c r="A2356" s="17">
        <v>2355</v>
      </c>
      <c r="B2356" s="18">
        <v>43212</v>
      </c>
      <c r="C2356" s="18">
        <v>43404</v>
      </c>
      <c r="D2356" s="18" t="str">
        <f>IF(Operaciones!$C2356-Operaciones!$B2356&gt;=150,"Demorado","En Tiempo")</f>
        <v>Demorado</v>
      </c>
      <c r="E2356" s="19" t="s">
        <v>22</v>
      </c>
      <c r="F2356" s="19" t="s">
        <v>27</v>
      </c>
      <c r="G2356" s="20">
        <v>282</v>
      </c>
      <c r="H2356" s="19" t="s">
        <v>12</v>
      </c>
      <c r="I2356" s="21">
        <v>59604.92</v>
      </c>
      <c r="J2356" s="21">
        <v>1541308</v>
      </c>
      <c r="K2356" s="21">
        <v>1233046.3999999999</v>
      </c>
      <c r="L2356" s="21">
        <v>248656.68000000011</v>
      </c>
      <c r="M2356" s="19" t="s">
        <v>19</v>
      </c>
      <c r="N2356" s="22">
        <v>4.8</v>
      </c>
    </row>
    <row r="2357" spans="1:14" x14ac:dyDescent="0.25">
      <c r="A2357" s="23">
        <v>2356</v>
      </c>
      <c r="B2357" s="24">
        <v>43213</v>
      </c>
      <c r="C2357" s="24">
        <v>43457</v>
      </c>
      <c r="D2357" s="24" t="str">
        <f>IF(Operaciones!$C2357-Operaciones!$B2357&gt;=150,"Demorado","En Tiempo")</f>
        <v>Demorado</v>
      </c>
      <c r="E2357" s="25" t="s">
        <v>20</v>
      </c>
      <c r="F2357" s="25" t="s">
        <v>28</v>
      </c>
      <c r="G2357" s="26">
        <v>194</v>
      </c>
      <c r="H2357" s="25" t="s">
        <v>12</v>
      </c>
      <c r="I2357" s="27">
        <v>70334.64</v>
      </c>
      <c r="J2357" s="27">
        <v>1814351</v>
      </c>
      <c r="K2357" s="27">
        <v>1451480.8</v>
      </c>
      <c r="L2357" s="27">
        <v>292535.55999999994</v>
      </c>
      <c r="M2357" s="25" t="s">
        <v>17</v>
      </c>
      <c r="N2357" s="28">
        <v>4.9000000000000004</v>
      </c>
    </row>
    <row r="2358" spans="1:14" x14ac:dyDescent="0.25">
      <c r="A2358" s="17">
        <v>2357</v>
      </c>
      <c r="B2358" s="18">
        <v>43213</v>
      </c>
      <c r="C2358" s="18">
        <v>43430</v>
      </c>
      <c r="D2358" s="18" t="str">
        <f>IF(Operaciones!$C2358-Operaciones!$B2358&gt;=150,"Demorado","En Tiempo")</f>
        <v>Demorado</v>
      </c>
      <c r="E2358" s="19" t="s">
        <v>21</v>
      </c>
      <c r="F2358" s="19" t="s">
        <v>26</v>
      </c>
      <c r="G2358" s="20">
        <v>72</v>
      </c>
      <c r="H2358" s="19" t="s">
        <v>11</v>
      </c>
      <c r="I2358" s="21">
        <v>23836</v>
      </c>
      <c r="J2358" s="21">
        <v>658685</v>
      </c>
      <c r="K2358" s="21">
        <v>526948</v>
      </c>
      <c r="L2358" s="21">
        <v>107901</v>
      </c>
      <c r="M2358" s="19" t="s">
        <v>18</v>
      </c>
      <c r="N2358" s="22">
        <v>5</v>
      </c>
    </row>
    <row r="2359" spans="1:14" x14ac:dyDescent="0.25">
      <c r="A2359" s="23">
        <v>2358</v>
      </c>
      <c r="B2359" s="24">
        <v>43213</v>
      </c>
      <c r="C2359" s="24">
        <v>43329</v>
      </c>
      <c r="D2359" s="24" t="str">
        <f>IF(Operaciones!$C2359-Operaciones!$B2359&gt;=150,"Demorado","En Tiempo")</f>
        <v>En Tiempo</v>
      </c>
      <c r="E2359" s="25" t="s">
        <v>21</v>
      </c>
      <c r="F2359" s="25" t="s">
        <v>13</v>
      </c>
      <c r="G2359" s="26">
        <v>283</v>
      </c>
      <c r="H2359" s="25" t="s">
        <v>12</v>
      </c>
      <c r="I2359" s="27">
        <v>61757.8</v>
      </c>
      <c r="J2359" s="27">
        <v>1603505</v>
      </c>
      <c r="K2359" s="27">
        <v>1282804</v>
      </c>
      <c r="L2359" s="27">
        <v>258943.2</v>
      </c>
      <c r="M2359" s="25" t="s">
        <v>14</v>
      </c>
      <c r="N2359" s="28">
        <v>3.9</v>
      </c>
    </row>
    <row r="2360" spans="1:14" x14ac:dyDescent="0.25">
      <c r="A2360" s="17">
        <v>2359</v>
      </c>
      <c r="B2360" s="18">
        <v>43215</v>
      </c>
      <c r="C2360" s="18">
        <v>43557</v>
      </c>
      <c r="D2360" s="18" t="str">
        <f>IF(Operaciones!$C2360-Operaciones!$B2360&gt;=150,"Demorado","En Tiempo")</f>
        <v>Demorado</v>
      </c>
      <c r="E2360" s="19" t="s">
        <v>22</v>
      </c>
      <c r="F2360" s="19" t="s">
        <v>26</v>
      </c>
      <c r="G2360" s="20">
        <v>188</v>
      </c>
      <c r="H2360" s="19" t="s">
        <v>12</v>
      </c>
      <c r="I2360" s="21">
        <v>53847.08</v>
      </c>
      <c r="J2360" s="21">
        <v>1399837</v>
      </c>
      <c r="K2360" s="21">
        <v>1119869.6000000001</v>
      </c>
      <c r="L2360" s="21">
        <v>226120.31999999989</v>
      </c>
      <c r="M2360" s="19" t="s">
        <v>14</v>
      </c>
      <c r="N2360" s="22">
        <v>4.0999999999999996</v>
      </c>
    </row>
    <row r="2361" spans="1:14" x14ac:dyDescent="0.25">
      <c r="A2361" s="23">
        <v>2360</v>
      </c>
      <c r="B2361" s="24">
        <v>43215</v>
      </c>
      <c r="C2361" s="24">
        <v>43569</v>
      </c>
      <c r="D2361" s="24" t="str">
        <f>IF(Operaciones!$C2361-Operaciones!$B2361&gt;=150,"Demorado","En Tiempo")</f>
        <v>Demorado</v>
      </c>
      <c r="E2361" s="25" t="s">
        <v>20</v>
      </c>
      <c r="F2361" s="25" t="s">
        <v>27</v>
      </c>
      <c r="G2361" s="26">
        <v>207</v>
      </c>
      <c r="H2361" s="25" t="s">
        <v>12</v>
      </c>
      <c r="I2361" s="27">
        <v>47498.96</v>
      </c>
      <c r="J2361" s="27">
        <v>1240009</v>
      </c>
      <c r="K2361" s="27">
        <v>992007.2</v>
      </c>
      <c r="L2361" s="27">
        <v>200502.84000000005</v>
      </c>
      <c r="M2361" s="25" t="s">
        <v>19</v>
      </c>
      <c r="N2361" s="28">
        <v>5</v>
      </c>
    </row>
    <row r="2362" spans="1:14" x14ac:dyDescent="0.25">
      <c r="A2362" s="17">
        <v>2361</v>
      </c>
      <c r="B2362" s="18">
        <v>43216</v>
      </c>
      <c r="C2362" s="18">
        <v>43479</v>
      </c>
      <c r="D2362" s="18" t="str">
        <f>IF(Operaciones!$C2362-Operaciones!$B2362&gt;=150,"Demorado","En Tiempo")</f>
        <v>Demorado</v>
      </c>
      <c r="E2362" s="19" t="s">
        <v>21</v>
      </c>
      <c r="F2362" s="19" t="s">
        <v>13</v>
      </c>
      <c r="G2362" s="20">
        <v>212</v>
      </c>
      <c r="H2362" s="19" t="s">
        <v>12</v>
      </c>
      <c r="I2362" s="21">
        <v>84250.28</v>
      </c>
      <c r="J2362" s="21">
        <v>2172667</v>
      </c>
      <c r="K2362" s="21">
        <v>1738133.6</v>
      </c>
      <c r="L2362" s="21">
        <v>350283.11999999988</v>
      </c>
      <c r="M2362" s="19" t="s">
        <v>19</v>
      </c>
      <c r="N2362" s="22">
        <v>4.4000000000000004</v>
      </c>
    </row>
    <row r="2363" spans="1:14" x14ac:dyDescent="0.25">
      <c r="A2363" s="23">
        <v>2362</v>
      </c>
      <c r="B2363" s="24">
        <v>43216</v>
      </c>
      <c r="C2363" s="24">
        <v>43508</v>
      </c>
      <c r="D2363" s="24" t="str">
        <f>IF(Operaciones!$C2363-Operaciones!$B2363&gt;=150,"Demorado","En Tiempo")</f>
        <v>Demorado</v>
      </c>
      <c r="E2363" s="25" t="s">
        <v>22</v>
      </c>
      <c r="F2363" s="25" t="s">
        <v>24</v>
      </c>
      <c r="G2363" s="26">
        <v>180</v>
      </c>
      <c r="H2363" s="25" t="s">
        <v>12</v>
      </c>
      <c r="I2363" s="27">
        <v>53356.08</v>
      </c>
      <c r="J2363" s="27">
        <v>1396162</v>
      </c>
      <c r="K2363" s="27">
        <v>1116929.6000000001</v>
      </c>
      <c r="L2363" s="27">
        <v>225876.31999999989</v>
      </c>
      <c r="M2363" s="25" t="s">
        <v>15</v>
      </c>
      <c r="N2363" s="28">
        <v>4.9000000000000004</v>
      </c>
    </row>
    <row r="2364" spans="1:14" x14ac:dyDescent="0.25">
      <c r="A2364" s="17">
        <v>2363</v>
      </c>
      <c r="B2364" s="18">
        <v>43217</v>
      </c>
      <c r="C2364" s="18">
        <v>43318</v>
      </c>
      <c r="D2364" s="18" t="str">
        <f>IF(Operaciones!$C2364-Operaciones!$B2364&gt;=150,"Demorado","En Tiempo")</f>
        <v>En Tiempo</v>
      </c>
      <c r="E2364" s="19" t="s">
        <v>20</v>
      </c>
      <c r="F2364" s="19" t="s">
        <v>13</v>
      </c>
      <c r="G2364" s="20">
        <v>281</v>
      </c>
      <c r="H2364" s="19" t="s">
        <v>12</v>
      </c>
      <c r="I2364" s="21">
        <v>94864.28</v>
      </c>
      <c r="J2364" s="21">
        <v>2435167</v>
      </c>
      <c r="K2364" s="21">
        <v>1948133.6</v>
      </c>
      <c r="L2364" s="21">
        <v>392169.11999999988</v>
      </c>
      <c r="M2364" s="19" t="s">
        <v>16</v>
      </c>
      <c r="N2364" s="22">
        <v>3.8</v>
      </c>
    </row>
    <row r="2365" spans="1:14" x14ac:dyDescent="0.25">
      <c r="A2365" s="23">
        <v>2364</v>
      </c>
      <c r="B2365" s="24">
        <v>43218</v>
      </c>
      <c r="C2365" s="24">
        <v>43474</v>
      </c>
      <c r="D2365" s="24" t="str">
        <f>IF(Operaciones!$C2365-Operaciones!$B2365&gt;=150,"Demorado","En Tiempo")</f>
        <v>Demorado</v>
      </c>
      <c r="E2365" s="25" t="s">
        <v>23</v>
      </c>
      <c r="F2365" s="25" t="s">
        <v>13</v>
      </c>
      <c r="G2365" s="26">
        <v>64</v>
      </c>
      <c r="H2365" s="25" t="s">
        <v>11</v>
      </c>
      <c r="I2365" s="27">
        <v>20367.2</v>
      </c>
      <c r="J2365" s="27">
        <v>570165</v>
      </c>
      <c r="K2365" s="27">
        <v>456132</v>
      </c>
      <c r="L2365" s="27">
        <v>93665.8</v>
      </c>
      <c r="M2365" s="25" t="s">
        <v>18</v>
      </c>
      <c r="N2365" s="28">
        <v>4.3</v>
      </c>
    </row>
    <row r="2366" spans="1:14" x14ac:dyDescent="0.25">
      <c r="A2366" s="17">
        <v>2365</v>
      </c>
      <c r="B2366" s="18">
        <v>43218</v>
      </c>
      <c r="C2366" s="18">
        <v>43422</v>
      </c>
      <c r="D2366" s="18" t="str">
        <f>IF(Operaciones!$C2366-Operaciones!$B2366&gt;=150,"Demorado","En Tiempo")</f>
        <v>Demorado</v>
      </c>
      <c r="E2366" s="19" t="s">
        <v>21</v>
      </c>
      <c r="F2366" s="19" t="s">
        <v>25</v>
      </c>
      <c r="G2366" s="20">
        <v>274</v>
      </c>
      <c r="H2366" s="19" t="s">
        <v>12</v>
      </c>
      <c r="I2366" s="21">
        <v>71085.279999999999</v>
      </c>
      <c r="J2366" s="21">
        <v>1831292</v>
      </c>
      <c r="K2366" s="21">
        <v>1465033.6</v>
      </c>
      <c r="L2366" s="21">
        <v>295173.11999999988</v>
      </c>
      <c r="M2366" s="19" t="s">
        <v>19</v>
      </c>
      <c r="N2366" s="22">
        <v>4.2</v>
      </c>
    </row>
    <row r="2367" spans="1:14" x14ac:dyDescent="0.25">
      <c r="A2367" s="23">
        <v>2366</v>
      </c>
      <c r="B2367" s="24">
        <v>43218</v>
      </c>
      <c r="C2367" s="24">
        <v>43426</v>
      </c>
      <c r="D2367" s="24" t="str">
        <f>IF(Operaciones!$C2367-Operaciones!$B2367&gt;=150,"Demorado","En Tiempo")</f>
        <v>Demorado</v>
      </c>
      <c r="E2367" s="25" t="s">
        <v>21</v>
      </c>
      <c r="F2367" s="25" t="s">
        <v>28</v>
      </c>
      <c r="G2367" s="26">
        <v>264</v>
      </c>
      <c r="H2367" s="25" t="s">
        <v>12</v>
      </c>
      <c r="I2367" s="27">
        <v>67735.600000000006</v>
      </c>
      <c r="J2367" s="27">
        <v>1752875</v>
      </c>
      <c r="K2367" s="27">
        <v>1402300</v>
      </c>
      <c r="L2367" s="27">
        <v>282839.40000000002</v>
      </c>
      <c r="M2367" s="25" t="s">
        <v>17</v>
      </c>
      <c r="N2367" s="28">
        <v>5</v>
      </c>
    </row>
    <row r="2368" spans="1:14" x14ac:dyDescent="0.25">
      <c r="A2368" s="17">
        <v>2367</v>
      </c>
      <c r="B2368" s="18">
        <v>43219</v>
      </c>
      <c r="C2368" s="18">
        <v>43385</v>
      </c>
      <c r="D2368" s="18" t="str">
        <f>IF(Operaciones!$C2368-Operaciones!$B2368&gt;=150,"Demorado","En Tiempo")</f>
        <v>Demorado</v>
      </c>
      <c r="E2368" s="19" t="s">
        <v>21</v>
      </c>
      <c r="F2368" s="19" t="s">
        <v>13</v>
      </c>
      <c r="G2368" s="20">
        <v>238</v>
      </c>
      <c r="H2368" s="19" t="s">
        <v>12</v>
      </c>
      <c r="I2368" s="21">
        <v>80989.440000000002</v>
      </c>
      <c r="J2368" s="21">
        <v>2084246</v>
      </c>
      <c r="K2368" s="21">
        <v>1667396.8</v>
      </c>
      <c r="L2368" s="21">
        <v>335859.75999999995</v>
      </c>
      <c r="M2368" s="19" t="s">
        <v>18</v>
      </c>
      <c r="N2368" s="22">
        <v>4.7</v>
      </c>
    </row>
    <row r="2369" spans="1:14" x14ac:dyDescent="0.25">
      <c r="A2369" s="23">
        <v>2368</v>
      </c>
      <c r="B2369" s="24">
        <v>43219</v>
      </c>
      <c r="C2369" s="24">
        <v>43413</v>
      </c>
      <c r="D2369" s="24" t="str">
        <f>IF(Operaciones!$C2369-Operaciones!$B2369&gt;=150,"Demorado","En Tiempo")</f>
        <v>Demorado</v>
      </c>
      <c r="E2369" s="25" t="s">
        <v>20</v>
      </c>
      <c r="F2369" s="25" t="s">
        <v>27</v>
      </c>
      <c r="G2369" s="26">
        <v>129</v>
      </c>
      <c r="H2369" s="25" t="s">
        <v>12</v>
      </c>
      <c r="I2369" s="27">
        <v>40391.919999999998</v>
      </c>
      <c r="J2369" s="27">
        <v>1061183</v>
      </c>
      <c r="K2369" s="27">
        <v>848946.4</v>
      </c>
      <c r="L2369" s="27">
        <v>171844.68</v>
      </c>
      <c r="M2369" s="25" t="s">
        <v>17</v>
      </c>
      <c r="N2369" s="28">
        <v>4.3</v>
      </c>
    </row>
    <row r="2370" spans="1:14" x14ac:dyDescent="0.25">
      <c r="A2370" s="17">
        <v>2369</v>
      </c>
      <c r="B2370" s="18">
        <v>43219</v>
      </c>
      <c r="C2370" s="18">
        <v>43363</v>
      </c>
      <c r="D2370" s="18" t="str">
        <f>IF(Operaciones!$C2370-Operaciones!$B2370&gt;=150,"Demorado","En Tiempo")</f>
        <v>En Tiempo</v>
      </c>
      <c r="E2370" s="19" t="s">
        <v>21</v>
      </c>
      <c r="F2370" s="19" t="s">
        <v>27</v>
      </c>
      <c r="G2370" s="20">
        <v>64</v>
      </c>
      <c r="H2370" s="19" t="s">
        <v>11</v>
      </c>
      <c r="I2370" s="21">
        <v>17518.080000000002</v>
      </c>
      <c r="J2370" s="21">
        <v>501062</v>
      </c>
      <c r="K2370" s="21">
        <v>400849.6</v>
      </c>
      <c r="L2370" s="21">
        <v>82694.320000000022</v>
      </c>
      <c r="M2370" s="19" t="s">
        <v>16</v>
      </c>
      <c r="N2370" s="22">
        <v>4</v>
      </c>
    </row>
    <row r="2371" spans="1:14" x14ac:dyDescent="0.25">
      <c r="A2371" s="23">
        <v>2370</v>
      </c>
      <c r="B2371" s="24">
        <v>43219</v>
      </c>
      <c r="C2371" s="24">
        <v>43537</v>
      </c>
      <c r="D2371" s="24" t="str">
        <f>IF(Operaciones!$C2371-Operaciones!$B2371&gt;=150,"Demorado","En Tiempo")</f>
        <v>Demorado</v>
      </c>
      <c r="E2371" s="25" t="s">
        <v>23</v>
      </c>
      <c r="F2371" s="25" t="s">
        <v>29</v>
      </c>
      <c r="G2371" s="26">
        <v>127</v>
      </c>
      <c r="H2371" s="25" t="s">
        <v>11</v>
      </c>
      <c r="I2371" s="27">
        <v>22134</v>
      </c>
      <c r="J2371" s="27">
        <v>617285</v>
      </c>
      <c r="K2371" s="27">
        <v>493828</v>
      </c>
      <c r="L2371" s="27">
        <v>101323</v>
      </c>
      <c r="M2371" s="25" t="s">
        <v>16</v>
      </c>
      <c r="N2371" s="28">
        <v>4.5</v>
      </c>
    </row>
    <row r="2372" spans="1:14" x14ac:dyDescent="0.25">
      <c r="A2372" s="17">
        <v>2371</v>
      </c>
      <c r="B2372" s="18">
        <v>43219</v>
      </c>
      <c r="C2372" s="18">
        <v>43557</v>
      </c>
      <c r="D2372" s="18" t="str">
        <f>IF(Operaciones!$C2372-Operaciones!$B2372&gt;=150,"Demorado","En Tiempo")</f>
        <v>Demorado</v>
      </c>
      <c r="E2372" s="19" t="s">
        <v>21</v>
      </c>
      <c r="F2372" s="19" t="s">
        <v>25</v>
      </c>
      <c r="G2372" s="20">
        <v>266</v>
      </c>
      <c r="H2372" s="19" t="s">
        <v>12</v>
      </c>
      <c r="I2372" s="21">
        <v>93953.600000000006</v>
      </c>
      <c r="J2372" s="21">
        <v>2400875</v>
      </c>
      <c r="K2372" s="21">
        <v>1920700</v>
      </c>
      <c r="L2372" s="21">
        <v>386221.4</v>
      </c>
      <c r="M2372" s="19" t="s">
        <v>19</v>
      </c>
      <c r="N2372" s="22">
        <v>4.7</v>
      </c>
    </row>
    <row r="2373" spans="1:14" x14ac:dyDescent="0.25">
      <c r="A2373" s="23">
        <v>2372</v>
      </c>
      <c r="B2373" s="24">
        <v>43220</v>
      </c>
      <c r="C2373" s="24">
        <v>43377</v>
      </c>
      <c r="D2373" s="24" t="str">
        <f>IF(Operaciones!$C2373-Operaciones!$B2373&gt;=150,"Demorado","En Tiempo")</f>
        <v>Demorado</v>
      </c>
      <c r="E2373" s="25" t="s">
        <v>23</v>
      </c>
      <c r="F2373" s="25" t="s">
        <v>27</v>
      </c>
      <c r="G2373" s="26">
        <v>216</v>
      </c>
      <c r="H2373" s="25" t="s">
        <v>12</v>
      </c>
      <c r="I2373" s="27">
        <v>60782</v>
      </c>
      <c r="J2373" s="27">
        <v>1585285</v>
      </c>
      <c r="K2373" s="27">
        <v>1268228</v>
      </c>
      <c r="L2373" s="27">
        <v>256275</v>
      </c>
      <c r="M2373" s="25" t="s">
        <v>18</v>
      </c>
      <c r="N2373" s="28">
        <v>4.4000000000000004</v>
      </c>
    </row>
    <row r="2374" spans="1:14" x14ac:dyDescent="0.25">
      <c r="A2374" s="17">
        <v>2373</v>
      </c>
      <c r="B2374" s="18">
        <v>43220</v>
      </c>
      <c r="C2374" s="18">
        <v>43317</v>
      </c>
      <c r="D2374" s="18" t="str">
        <f>IF(Operaciones!$C2374-Operaciones!$B2374&gt;=150,"Demorado","En Tiempo")</f>
        <v>En Tiempo</v>
      </c>
      <c r="E2374" s="19" t="s">
        <v>20</v>
      </c>
      <c r="F2374" s="19" t="s">
        <v>28</v>
      </c>
      <c r="G2374" s="20">
        <v>195</v>
      </c>
      <c r="H2374" s="19" t="s">
        <v>12</v>
      </c>
      <c r="I2374" s="21">
        <v>79023</v>
      </c>
      <c r="J2374" s="21">
        <v>2032485</v>
      </c>
      <c r="K2374" s="21">
        <v>1625988</v>
      </c>
      <c r="L2374" s="21">
        <v>327474</v>
      </c>
      <c r="M2374" s="19" t="s">
        <v>16</v>
      </c>
      <c r="N2374" s="22">
        <v>4.9000000000000004</v>
      </c>
    </row>
    <row r="2375" spans="1:14" x14ac:dyDescent="0.25">
      <c r="A2375" s="23">
        <v>2374</v>
      </c>
      <c r="B2375" s="24">
        <v>43221</v>
      </c>
      <c r="C2375" s="24">
        <v>43511</v>
      </c>
      <c r="D2375" s="24" t="str">
        <f>IF(Operaciones!$C2375-Operaciones!$B2375&gt;=150,"Demorado","En Tiempo")</f>
        <v>Demorado</v>
      </c>
      <c r="E2375" s="25" t="s">
        <v>21</v>
      </c>
      <c r="F2375" s="25" t="s">
        <v>25</v>
      </c>
      <c r="G2375" s="26">
        <v>235</v>
      </c>
      <c r="H2375" s="25" t="s">
        <v>12</v>
      </c>
      <c r="I2375" s="27">
        <v>49417.4</v>
      </c>
      <c r="J2375" s="27">
        <v>1300795</v>
      </c>
      <c r="K2375" s="27">
        <v>1040636</v>
      </c>
      <c r="L2375" s="27">
        <v>210741.6</v>
      </c>
      <c r="M2375" s="25" t="s">
        <v>14</v>
      </c>
      <c r="N2375" s="28">
        <v>3.9</v>
      </c>
    </row>
    <row r="2376" spans="1:14" x14ac:dyDescent="0.25">
      <c r="A2376" s="17">
        <v>2375</v>
      </c>
      <c r="B2376" s="18">
        <v>43221</v>
      </c>
      <c r="C2376" s="18">
        <v>43585</v>
      </c>
      <c r="D2376" s="18" t="str">
        <f>IF(Operaciones!$C2376-Operaciones!$B2376&gt;=150,"Demorado","En Tiempo")</f>
        <v>Demorado</v>
      </c>
      <c r="E2376" s="19" t="s">
        <v>23</v>
      </c>
      <c r="F2376" s="19" t="s">
        <v>27</v>
      </c>
      <c r="G2376" s="20">
        <v>131</v>
      </c>
      <c r="H2376" s="19" t="s">
        <v>11</v>
      </c>
      <c r="I2376" s="21">
        <v>26714.04</v>
      </c>
      <c r="J2376" s="21">
        <v>723311</v>
      </c>
      <c r="K2376" s="21">
        <v>578648.80000000005</v>
      </c>
      <c r="L2376" s="21">
        <v>117948.15999999995</v>
      </c>
      <c r="M2376" s="19" t="s">
        <v>18</v>
      </c>
      <c r="N2376" s="22">
        <v>4.0999999999999996</v>
      </c>
    </row>
    <row r="2377" spans="1:14" x14ac:dyDescent="0.25">
      <c r="A2377" s="23">
        <v>2376</v>
      </c>
      <c r="B2377" s="24">
        <v>43221</v>
      </c>
      <c r="C2377" s="24">
        <v>43395</v>
      </c>
      <c r="D2377" s="24" t="str">
        <f>IF(Operaciones!$C2377-Operaciones!$B2377&gt;=150,"Demorado","En Tiempo")</f>
        <v>Demorado</v>
      </c>
      <c r="E2377" s="25" t="s">
        <v>21</v>
      </c>
      <c r="F2377" s="25" t="s">
        <v>27</v>
      </c>
      <c r="G2377" s="26">
        <v>292</v>
      </c>
      <c r="H2377" s="25" t="s">
        <v>12</v>
      </c>
      <c r="I2377" s="27">
        <v>111903.03999999999</v>
      </c>
      <c r="J2377" s="27">
        <v>2850261</v>
      </c>
      <c r="K2377" s="27">
        <v>2280208.7999999998</v>
      </c>
      <c r="L2377" s="27">
        <v>458149.16000000021</v>
      </c>
      <c r="M2377" s="25" t="s">
        <v>19</v>
      </c>
      <c r="N2377" s="28">
        <v>5</v>
      </c>
    </row>
    <row r="2378" spans="1:14" x14ac:dyDescent="0.25">
      <c r="A2378" s="17">
        <v>2377</v>
      </c>
      <c r="B2378" s="18">
        <v>43221</v>
      </c>
      <c r="C2378" s="18">
        <v>43547</v>
      </c>
      <c r="D2378" s="18" t="str">
        <f>IF(Operaciones!$C2378-Operaciones!$B2378&gt;=150,"Demorado","En Tiempo")</f>
        <v>Demorado</v>
      </c>
      <c r="E2378" s="19" t="s">
        <v>23</v>
      </c>
      <c r="F2378" s="19" t="s">
        <v>26</v>
      </c>
      <c r="G2378" s="20">
        <v>117</v>
      </c>
      <c r="H2378" s="19" t="s">
        <v>12</v>
      </c>
      <c r="I2378" s="21">
        <v>38400.76</v>
      </c>
      <c r="J2378" s="21">
        <v>1020854</v>
      </c>
      <c r="K2378" s="21">
        <v>816683.2</v>
      </c>
      <c r="L2378" s="21">
        <v>165770.04000000004</v>
      </c>
      <c r="M2378" s="19" t="s">
        <v>15</v>
      </c>
      <c r="N2378" s="22">
        <v>4.8</v>
      </c>
    </row>
    <row r="2379" spans="1:14" x14ac:dyDescent="0.25">
      <c r="A2379" s="23">
        <v>2378</v>
      </c>
      <c r="B2379" s="24">
        <v>43222</v>
      </c>
      <c r="C2379" s="24">
        <v>43586</v>
      </c>
      <c r="D2379" s="24" t="str">
        <f>IF(Operaciones!$C2379-Operaciones!$B2379&gt;=150,"Demorado","En Tiempo")</f>
        <v>Demorado</v>
      </c>
      <c r="E2379" s="25" t="s">
        <v>22</v>
      </c>
      <c r="F2379" s="25" t="s">
        <v>29</v>
      </c>
      <c r="G2379" s="26">
        <v>287</v>
      </c>
      <c r="H2379" s="25" t="s">
        <v>12</v>
      </c>
      <c r="I2379" s="27">
        <v>60413.24</v>
      </c>
      <c r="J2379" s="27">
        <v>1574741</v>
      </c>
      <c r="K2379" s="27">
        <v>1259792.8</v>
      </c>
      <c r="L2379" s="27">
        <v>254534.95999999996</v>
      </c>
      <c r="M2379" s="25" t="s">
        <v>17</v>
      </c>
      <c r="N2379" s="28">
        <v>3.8</v>
      </c>
    </row>
    <row r="2380" spans="1:14" x14ac:dyDescent="0.25">
      <c r="A2380" s="17">
        <v>2379</v>
      </c>
      <c r="B2380" s="18">
        <v>43222</v>
      </c>
      <c r="C2380" s="18">
        <v>43573</v>
      </c>
      <c r="D2380" s="18" t="str">
        <f>IF(Operaciones!$C2380-Operaciones!$B2380&gt;=150,"Demorado","En Tiempo")</f>
        <v>Demorado</v>
      </c>
      <c r="E2380" s="19" t="s">
        <v>22</v>
      </c>
      <c r="F2380" s="19" t="s">
        <v>28</v>
      </c>
      <c r="G2380" s="20">
        <v>230</v>
      </c>
      <c r="H2380" s="19" t="s">
        <v>12</v>
      </c>
      <c r="I2380" s="21">
        <v>47782.16</v>
      </c>
      <c r="J2380" s="21">
        <v>1256939</v>
      </c>
      <c r="K2380" s="21">
        <v>1005551.2</v>
      </c>
      <c r="L2380" s="21">
        <v>203605.64000000004</v>
      </c>
      <c r="M2380" s="19" t="s">
        <v>14</v>
      </c>
      <c r="N2380" s="22">
        <v>4.7</v>
      </c>
    </row>
    <row r="2381" spans="1:14" x14ac:dyDescent="0.25">
      <c r="A2381" s="23">
        <v>2380</v>
      </c>
      <c r="B2381" s="24">
        <v>43222</v>
      </c>
      <c r="C2381" s="24">
        <v>43453</v>
      </c>
      <c r="D2381" s="24" t="str">
        <f>IF(Operaciones!$C2381-Operaciones!$B2381&gt;=150,"Demorado","En Tiempo")</f>
        <v>Demorado</v>
      </c>
      <c r="E2381" s="25" t="s">
        <v>22</v>
      </c>
      <c r="F2381" s="25" t="s">
        <v>24</v>
      </c>
      <c r="G2381" s="26">
        <v>233</v>
      </c>
      <c r="H2381" s="25" t="s">
        <v>12</v>
      </c>
      <c r="I2381" s="27">
        <v>77298.679999999993</v>
      </c>
      <c r="J2381" s="27">
        <v>1990227</v>
      </c>
      <c r="K2381" s="27">
        <v>1592181.6</v>
      </c>
      <c r="L2381" s="27">
        <v>320746.71999999991</v>
      </c>
      <c r="M2381" s="25" t="s">
        <v>16</v>
      </c>
      <c r="N2381" s="28">
        <v>4.9000000000000004</v>
      </c>
    </row>
    <row r="2382" spans="1:14" x14ac:dyDescent="0.25">
      <c r="A2382" s="17">
        <v>2381</v>
      </c>
      <c r="B2382" s="18">
        <v>43222</v>
      </c>
      <c r="C2382" s="18">
        <v>43451</v>
      </c>
      <c r="D2382" s="18" t="str">
        <f>IF(Operaciones!$C2382-Operaciones!$B2382&gt;=150,"Demorado","En Tiempo")</f>
        <v>Demorado</v>
      </c>
      <c r="E2382" s="19" t="s">
        <v>21</v>
      </c>
      <c r="F2382" s="19" t="s">
        <v>13</v>
      </c>
      <c r="G2382" s="20">
        <v>200</v>
      </c>
      <c r="H2382" s="19" t="s">
        <v>12</v>
      </c>
      <c r="I2382" s="21">
        <v>76030.399999999994</v>
      </c>
      <c r="J2382" s="21">
        <v>1957745</v>
      </c>
      <c r="K2382" s="21">
        <v>1566196</v>
      </c>
      <c r="L2382" s="21">
        <v>315518.59999999998</v>
      </c>
      <c r="M2382" s="19" t="s">
        <v>18</v>
      </c>
      <c r="N2382" s="22">
        <v>4.0999999999999996</v>
      </c>
    </row>
    <row r="2383" spans="1:14" x14ac:dyDescent="0.25">
      <c r="A2383" s="23">
        <v>2382</v>
      </c>
      <c r="B2383" s="24">
        <v>43223</v>
      </c>
      <c r="C2383" s="24">
        <v>43399</v>
      </c>
      <c r="D2383" s="24" t="str">
        <f>IF(Operaciones!$C2383-Operaciones!$B2383&gt;=150,"Demorado","En Tiempo")</f>
        <v>Demorado</v>
      </c>
      <c r="E2383" s="25" t="s">
        <v>22</v>
      </c>
      <c r="F2383" s="25" t="s">
        <v>13</v>
      </c>
      <c r="G2383" s="26">
        <v>145</v>
      </c>
      <c r="H2383" s="25" t="s">
        <v>11</v>
      </c>
      <c r="I2383" s="27">
        <v>29236.880000000001</v>
      </c>
      <c r="J2383" s="27">
        <v>785957</v>
      </c>
      <c r="K2383" s="27">
        <v>628765.6</v>
      </c>
      <c r="L2383" s="27">
        <v>127954.52000000002</v>
      </c>
      <c r="M2383" s="25" t="s">
        <v>18</v>
      </c>
      <c r="N2383" s="28">
        <v>3.9</v>
      </c>
    </row>
    <row r="2384" spans="1:14" x14ac:dyDescent="0.25">
      <c r="A2384" s="17">
        <v>2383</v>
      </c>
      <c r="B2384" s="18">
        <v>43223</v>
      </c>
      <c r="C2384" s="18">
        <v>43481</v>
      </c>
      <c r="D2384" s="18" t="str">
        <f>IF(Operaciones!$C2384-Operaciones!$B2384&gt;=150,"Demorado","En Tiempo")</f>
        <v>Demorado</v>
      </c>
      <c r="E2384" s="19" t="s">
        <v>22</v>
      </c>
      <c r="F2384" s="19" t="s">
        <v>29</v>
      </c>
      <c r="G2384" s="20">
        <v>247</v>
      </c>
      <c r="H2384" s="19" t="s">
        <v>12</v>
      </c>
      <c r="I2384" s="21">
        <v>39460</v>
      </c>
      <c r="J2384" s="21">
        <v>1038985</v>
      </c>
      <c r="K2384" s="21">
        <v>831188</v>
      </c>
      <c r="L2384" s="21">
        <v>168337</v>
      </c>
      <c r="M2384" s="19" t="s">
        <v>14</v>
      </c>
      <c r="N2384" s="22">
        <v>3.7</v>
      </c>
    </row>
    <row r="2385" spans="1:14" x14ac:dyDescent="0.25">
      <c r="A2385" s="23">
        <v>2384</v>
      </c>
      <c r="B2385" s="24">
        <v>43223</v>
      </c>
      <c r="C2385" s="24">
        <v>43499</v>
      </c>
      <c r="D2385" s="24" t="str">
        <f>IF(Operaciones!$C2385-Operaciones!$B2385&gt;=150,"Demorado","En Tiempo")</f>
        <v>Demorado</v>
      </c>
      <c r="E2385" s="25" t="s">
        <v>22</v>
      </c>
      <c r="F2385" s="25" t="s">
        <v>28</v>
      </c>
      <c r="G2385" s="26">
        <v>86</v>
      </c>
      <c r="H2385" s="25" t="s">
        <v>11</v>
      </c>
      <c r="I2385" s="27">
        <v>26331.72</v>
      </c>
      <c r="J2385" s="27">
        <v>716528</v>
      </c>
      <c r="K2385" s="27">
        <v>573222.40000000002</v>
      </c>
      <c r="L2385" s="27">
        <v>116973.87999999998</v>
      </c>
      <c r="M2385" s="25" t="s">
        <v>15</v>
      </c>
      <c r="N2385" s="28">
        <v>4.8</v>
      </c>
    </row>
    <row r="2386" spans="1:14" x14ac:dyDescent="0.25">
      <c r="A2386" s="17">
        <v>2385</v>
      </c>
      <c r="B2386" s="18">
        <v>43223</v>
      </c>
      <c r="C2386" s="18">
        <v>43519</v>
      </c>
      <c r="D2386" s="18" t="str">
        <f>IF(Operaciones!$C2386-Operaciones!$B2386&gt;=150,"Demorado","En Tiempo")</f>
        <v>Demorado</v>
      </c>
      <c r="E2386" s="19" t="s">
        <v>23</v>
      </c>
      <c r="F2386" s="19" t="s">
        <v>27</v>
      </c>
      <c r="G2386" s="20">
        <v>181</v>
      </c>
      <c r="H2386" s="19" t="s">
        <v>12</v>
      </c>
      <c r="I2386" s="21">
        <v>69712.759999999995</v>
      </c>
      <c r="J2386" s="21">
        <v>1806129</v>
      </c>
      <c r="K2386" s="21">
        <v>1444903.2</v>
      </c>
      <c r="L2386" s="21">
        <v>291513.04000000004</v>
      </c>
      <c r="M2386" s="19" t="s">
        <v>14</v>
      </c>
      <c r="N2386" s="22">
        <v>4.2</v>
      </c>
    </row>
    <row r="2387" spans="1:14" x14ac:dyDescent="0.25">
      <c r="A2387" s="23">
        <v>2386</v>
      </c>
      <c r="B2387" s="24">
        <v>43223</v>
      </c>
      <c r="C2387" s="24">
        <v>43523</v>
      </c>
      <c r="D2387" s="24" t="str">
        <f>IF(Operaciones!$C2387-Operaciones!$B2387&gt;=150,"Demorado","En Tiempo")</f>
        <v>Demorado</v>
      </c>
      <c r="E2387" s="25" t="s">
        <v>22</v>
      </c>
      <c r="F2387" s="25" t="s">
        <v>24</v>
      </c>
      <c r="G2387" s="26">
        <v>140</v>
      </c>
      <c r="H2387" s="25" t="s">
        <v>12</v>
      </c>
      <c r="I2387" s="27">
        <v>47235.360000000001</v>
      </c>
      <c r="J2387" s="27">
        <v>1247669</v>
      </c>
      <c r="K2387" s="27">
        <v>998135.2</v>
      </c>
      <c r="L2387" s="27">
        <v>202298.44000000006</v>
      </c>
      <c r="M2387" s="25" t="s">
        <v>18</v>
      </c>
      <c r="N2387" s="28">
        <v>4.2</v>
      </c>
    </row>
    <row r="2388" spans="1:14" x14ac:dyDescent="0.25">
      <c r="A2388" s="17">
        <v>2387</v>
      </c>
      <c r="B2388" s="18">
        <v>43224</v>
      </c>
      <c r="C2388" s="18">
        <v>43493</v>
      </c>
      <c r="D2388" s="18" t="str">
        <f>IF(Operaciones!$C2388-Operaciones!$B2388&gt;=150,"Demorado","En Tiempo")</f>
        <v>Demorado</v>
      </c>
      <c r="E2388" s="19" t="s">
        <v>20</v>
      </c>
      <c r="F2388" s="19" t="s">
        <v>29</v>
      </c>
      <c r="G2388" s="20">
        <v>289</v>
      </c>
      <c r="H2388" s="19" t="s">
        <v>12</v>
      </c>
      <c r="I2388" s="21">
        <v>70702.2</v>
      </c>
      <c r="J2388" s="21">
        <v>1821065</v>
      </c>
      <c r="K2388" s="21">
        <v>1456852</v>
      </c>
      <c r="L2388" s="21">
        <v>293510.8</v>
      </c>
      <c r="M2388" s="19" t="s">
        <v>19</v>
      </c>
      <c r="N2388" s="22">
        <v>4.5999999999999996</v>
      </c>
    </row>
    <row r="2389" spans="1:14" x14ac:dyDescent="0.25">
      <c r="A2389" s="23">
        <v>2388</v>
      </c>
      <c r="B2389" s="24">
        <v>43225</v>
      </c>
      <c r="C2389" s="24">
        <v>43437</v>
      </c>
      <c r="D2389" s="24" t="str">
        <f>IF(Operaciones!$C2389-Operaciones!$B2389&gt;=150,"Demorado","En Tiempo")</f>
        <v>Demorado</v>
      </c>
      <c r="E2389" s="25" t="s">
        <v>21</v>
      </c>
      <c r="F2389" s="25" t="s">
        <v>26</v>
      </c>
      <c r="G2389" s="26">
        <v>99</v>
      </c>
      <c r="H2389" s="25" t="s">
        <v>11</v>
      </c>
      <c r="I2389" s="27">
        <v>22819.200000000001</v>
      </c>
      <c r="J2389" s="27">
        <v>630615</v>
      </c>
      <c r="K2389" s="27">
        <v>504492</v>
      </c>
      <c r="L2389" s="27">
        <v>103303.8</v>
      </c>
      <c r="M2389" s="25" t="s">
        <v>14</v>
      </c>
      <c r="N2389" s="28">
        <v>4.5999999999999996</v>
      </c>
    </row>
    <row r="2390" spans="1:14" x14ac:dyDescent="0.25">
      <c r="A2390" s="17">
        <v>2389</v>
      </c>
      <c r="B2390" s="18">
        <v>43225</v>
      </c>
      <c r="C2390" s="18">
        <v>43532</v>
      </c>
      <c r="D2390" s="18" t="str">
        <f>IF(Operaciones!$C2390-Operaciones!$B2390&gt;=150,"Demorado","En Tiempo")</f>
        <v>Demorado</v>
      </c>
      <c r="E2390" s="19" t="s">
        <v>23</v>
      </c>
      <c r="F2390" s="19" t="s">
        <v>24</v>
      </c>
      <c r="G2390" s="20">
        <v>247</v>
      </c>
      <c r="H2390" s="19" t="s">
        <v>12</v>
      </c>
      <c r="I2390" s="21">
        <v>90032</v>
      </c>
      <c r="J2390" s="21">
        <v>2317735</v>
      </c>
      <c r="K2390" s="21">
        <v>1854188</v>
      </c>
      <c r="L2390" s="21">
        <v>373515</v>
      </c>
      <c r="M2390" s="19" t="s">
        <v>19</v>
      </c>
      <c r="N2390" s="22">
        <v>4.3</v>
      </c>
    </row>
    <row r="2391" spans="1:14" x14ac:dyDescent="0.25">
      <c r="A2391" s="23">
        <v>2390</v>
      </c>
      <c r="B2391" s="24">
        <v>43225</v>
      </c>
      <c r="C2391" s="24">
        <v>43586</v>
      </c>
      <c r="D2391" s="24" t="str">
        <f>IF(Operaciones!$C2391-Operaciones!$B2391&gt;=150,"Demorado","En Tiempo")</f>
        <v>Demorado</v>
      </c>
      <c r="E2391" s="25" t="s">
        <v>21</v>
      </c>
      <c r="F2391" s="25" t="s">
        <v>29</v>
      </c>
      <c r="G2391" s="26">
        <v>285</v>
      </c>
      <c r="H2391" s="25" t="s">
        <v>12</v>
      </c>
      <c r="I2391" s="27">
        <v>73383.600000000006</v>
      </c>
      <c r="J2391" s="27">
        <v>1889875</v>
      </c>
      <c r="K2391" s="27">
        <v>1511900</v>
      </c>
      <c r="L2391" s="27">
        <v>304591.40000000002</v>
      </c>
      <c r="M2391" s="25" t="s">
        <v>19</v>
      </c>
      <c r="N2391" s="28">
        <v>4.5999999999999996</v>
      </c>
    </row>
    <row r="2392" spans="1:14" x14ac:dyDescent="0.25">
      <c r="A2392" s="17">
        <v>2391</v>
      </c>
      <c r="B2392" s="18">
        <v>43228</v>
      </c>
      <c r="C2392" s="18">
        <v>43484</v>
      </c>
      <c r="D2392" s="18" t="str">
        <f>IF(Operaciones!$C2392-Operaciones!$B2392&gt;=150,"Demorado","En Tiempo")</f>
        <v>Demorado</v>
      </c>
      <c r="E2392" s="19" t="s">
        <v>23</v>
      </c>
      <c r="F2392" s="19" t="s">
        <v>29</v>
      </c>
      <c r="G2392" s="20">
        <v>254</v>
      </c>
      <c r="H2392" s="19" t="s">
        <v>12</v>
      </c>
      <c r="I2392" s="21">
        <v>62509.760000000002</v>
      </c>
      <c r="J2392" s="21">
        <v>1627829</v>
      </c>
      <c r="K2392" s="21">
        <v>1302263.2</v>
      </c>
      <c r="L2392" s="21">
        <v>263056.04000000004</v>
      </c>
      <c r="M2392" s="19" t="s">
        <v>19</v>
      </c>
      <c r="N2392" s="22">
        <v>4.9000000000000004</v>
      </c>
    </row>
    <row r="2393" spans="1:14" x14ac:dyDescent="0.25">
      <c r="A2393" s="23">
        <v>2392</v>
      </c>
      <c r="B2393" s="24">
        <v>43228</v>
      </c>
      <c r="C2393" s="24">
        <v>43592</v>
      </c>
      <c r="D2393" s="24" t="str">
        <f>IF(Operaciones!$C2393-Operaciones!$B2393&gt;=150,"Demorado","En Tiempo")</f>
        <v>Demorado</v>
      </c>
      <c r="E2393" s="25" t="s">
        <v>22</v>
      </c>
      <c r="F2393" s="25" t="s">
        <v>25</v>
      </c>
      <c r="G2393" s="26">
        <v>86</v>
      </c>
      <c r="H2393" s="25" t="s">
        <v>12</v>
      </c>
      <c r="I2393" s="27">
        <v>30455.200000000001</v>
      </c>
      <c r="J2393" s="27">
        <v>819865</v>
      </c>
      <c r="K2393" s="27">
        <v>655892</v>
      </c>
      <c r="L2393" s="27">
        <v>133517.79999999999</v>
      </c>
      <c r="M2393" s="25" t="s">
        <v>18</v>
      </c>
      <c r="N2393" s="28">
        <v>3.6</v>
      </c>
    </row>
    <row r="2394" spans="1:14" x14ac:dyDescent="0.25">
      <c r="A2394" s="17">
        <v>2393</v>
      </c>
      <c r="B2394" s="18">
        <v>43229</v>
      </c>
      <c r="C2394" s="18">
        <v>43375</v>
      </c>
      <c r="D2394" s="18" t="str">
        <f>IF(Operaciones!$C2394-Operaciones!$B2394&gt;=150,"Demorado","En Tiempo")</f>
        <v>En Tiempo</v>
      </c>
      <c r="E2394" s="19" t="s">
        <v>22</v>
      </c>
      <c r="F2394" s="19" t="s">
        <v>29</v>
      </c>
      <c r="G2394" s="20">
        <v>277</v>
      </c>
      <c r="H2394" s="19" t="s">
        <v>12</v>
      </c>
      <c r="I2394" s="21">
        <v>81850.679999999993</v>
      </c>
      <c r="J2394" s="21">
        <v>2109177</v>
      </c>
      <c r="K2394" s="21">
        <v>1687341.6</v>
      </c>
      <c r="L2394" s="21">
        <v>339984.71999999991</v>
      </c>
      <c r="M2394" s="19" t="s">
        <v>14</v>
      </c>
      <c r="N2394" s="22">
        <v>4.5</v>
      </c>
    </row>
    <row r="2395" spans="1:14" x14ac:dyDescent="0.25">
      <c r="A2395" s="23">
        <v>2394</v>
      </c>
      <c r="B2395" s="24">
        <v>43229</v>
      </c>
      <c r="C2395" s="24">
        <v>43562</v>
      </c>
      <c r="D2395" s="24" t="str">
        <f>IF(Operaciones!$C2395-Operaciones!$B2395&gt;=150,"Demorado","En Tiempo")</f>
        <v>Demorado</v>
      </c>
      <c r="E2395" s="25" t="s">
        <v>23</v>
      </c>
      <c r="F2395" s="25" t="s">
        <v>13</v>
      </c>
      <c r="G2395" s="26">
        <v>165</v>
      </c>
      <c r="H2395" s="25" t="s">
        <v>11</v>
      </c>
      <c r="I2395" s="27">
        <v>27560.799999999999</v>
      </c>
      <c r="J2395" s="27">
        <v>745280</v>
      </c>
      <c r="K2395" s="27">
        <v>596224</v>
      </c>
      <c r="L2395" s="27">
        <v>121495.2</v>
      </c>
      <c r="M2395" s="25" t="s">
        <v>14</v>
      </c>
      <c r="N2395" s="28">
        <v>3.8</v>
      </c>
    </row>
    <row r="2396" spans="1:14" x14ac:dyDescent="0.25">
      <c r="A2396" s="17">
        <v>2395</v>
      </c>
      <c r="B2396" s="18">
        <v>43230</v>
      </c>
      <c r="C2396" s="18">
        <v>43388</v>
      </c>
      <c r="D2396" s="18" t="str">
        <f>IF(Operaciones!$C2396-Operaciones!$B2396&gt;=150,"Demorado","En Tiempo")</f>
        <v>Demorado</v>
      </c>
      <c r="E2396" s="19" t="s">
        <v>20</v>
      </c>
      <c r="F2396" s="19" t="s">
        <v>28</v>
      </c>
      <c r="G2396" s="20">
        <v>295</v>
      </c>
      <c r="H2396" s="19" t="s">
        <v>12</v>
      </c>
      <c r="I2396" s="21">
        <v>102730</v>
      </c>
      <c r="J2396" s="21">
        <v>2621585</v>
      </c>
      <c r="K2396" s="21">
        <v>2097268</v>
      </c>
      <c r="L2396" s="21">
        <v>421587</v>
      </c>
      <c r="M2396" s="19" t="s">
        <v>19</v>
      </c>
      <c r="N2396" s="22">
        <v>4.5</v>
      </c>
    </row>
    <row r="2397" spans="1:14" x14ac:dyDescent="0.25">
      <c r="A2397" s="23">
        <v>2396</v>
      </c>
      <c r="B2397" s="24">
        <v>43231</v>
      </c>
      <c r="C2397" s="24">
        <v>43409</v>
      </c>
      <c r="D2397" s="24" t="str">
        <f>IF(Operaciones!$C2397-Operaciones!$B2397&gt;=150,"Demorado","En Tiempo")</f>
        <v>Demorado</v>
      </c>
      <c r="E2397" s="25" t="s">
        <v>23</v>
      </c>
      <c r="F2397" s="25" t="s">
        <v>27</v>
      </c>
      <c r="G2397" s="26">
        <v>167</v>
      </c>
      <c r="H2397" s="25" t="s">
        <v>12</v>
      </c>
      <c r="I2397" s="27">
        <v>63235.199999999997</v>
      </c>
      <c r="J2397" s="27">
        <v>1639415</v>
      </c>
      <c r="K2397" s="27">
        <v>1311532</v>
      </c>
      <c r="L2397" s="27">
        <v>264647.8</v>
      </c>
      <c r="M2397" s="25" t="s">
        <v>16</v>
      </c>
      <c r="N2397" s="28">
        <v>3.9</v>
      </c>
    </row>
    <row r="2398" spans="1:14" x14ac:dyDescent="0.25">
      <c r="A2398" s="17">
        <v>2397</v>
      </c>
      <c r="B2398" s="18">
        <v>43232</v>
      </c>
      <c r="C2398" s="18">
        <v>43528</v>
      </c>
      <c r="D2398" s="18" t="str">
        <f>IF(Operaciones!$C2398-Operaciones!$B2398&gt;=150,"Demorado","En Tiempo")</f>
        <v>Demorado</v>
      </c>
      <c r="E2398" s="19" t="s">
        <v>21</v>
      </c>
      <c r="F2398" s="19" t="s">
        <v>28</v>
      </c>
      <c r="G2398" s="20">
        <v>231</v>
      </c>
      <c r="H2398" s="19" t="s">
        <v>12</v>
      </c>
      <c r="I2398" s="21">
        <v>79121.2</v>
      </c>
      <c r="J2398" s="21">
        <v>2037765</v>
      </c>
      <c r="K2398" s="21">
        <v>1630212</v>
      </c>
      <c r="L2398" s="21">
        <v>328431.8</v>
      </c>
      <c r="M2398" s="19" t="s">
        <v>17</v>
      </c>
      <c r="N2398" s="22">
        <v>4.0999999999999996</v>
      </c>
    </row>
    <row r="2399" spans="1:14" x14ac:dyDescent="0.25">
      <c r="A2399" s="23">
        <v>2398</v>
      </c>
      <c r="B2399" s="24">
        <v>43232</v>
      </c>
      <c r="C2399" s="24">
        <v>43463</v>
      </c>
      <c r="D2399" s="24" t="str">
        <f>IF(Operaciones!$C2399-Operaciones!$B2399&gt;=150,"Demorado","En Tiempo")</f>
        <v>Demorado</v>
      </c>
      <c r="E2399" s="25" t="s">
        <v>20</v>
      </c>
      <c r="F2399" s="25" t="s">
        <v>13</v>
      </c>
      <c r="G2399" s="26">
        <v>89</v>
      </c>
      <c r="H2399" s="25" t="s">
        <v>11</v>
      </c>
      <c r="I2399" s="27">
        <v>19305.36</v>
      </c>
      <c r="J2399" s="27">
        <v>542669</v>
      </c>
      <c r="K2399" s="27">
        <v>434135.2</v>
      </c>
      <c r="L2399" s="27">
        <v>89228.439999999988</v>
      </c>
      <c r="M2399" s="25" t="s">
        <v>18</v>
      </c>
      <c r="N2399" s="28">
        <v>4.5999999999999996</v>
      </c>
    </row>
    <row r="2400" spans="1:14" x14ac:dyDescent="0.25">
      <c r="A2400" s="17">
        <v>2399</v>
      </c>
      <c r="B2400" s="18">
        <v>43232</v>
      </c>
      <c r="C2400" s="18">
        <v>43546</v>
      </c>
      <c r="D2400" s="18" t="str">
        <f>IF(Operaciones!$C2400-Operaciones!$B2400&gt;=150,"Demorado","En Tiempo")</f>
        <v>Demorado</v>
      </c>
      <c r="E2400" s="19" t="s">
        <v>20</v>
      </c>
      <c r="F2400" s="19" t="s">
        <v>27</v>
      </c>
      <c r="G2400" s="20">
        <v>100</v>
      </c>
      <c r="H2400" s="19" t="s">
        <v>11</v>
      </c>
      <c r="I2400" s="21">
        <v>28201.200000000001</v>
      </c>
      <c r="J2400" s="21">
        <v>765765</v>
      </c>
      <c r="K2400" s="21">
        <v>612612</v>
      </c>
      <c r="L2400" s="21">
        <v>124951.8</v>
      </c>
      <c r="M2400" s="19" t="s">
        <v>17</v>
      </c>
      <c r="N2400" s="22">
        <v>5</v>
      </c>
    </row>
    <row r="2401" spans="1:14" x14ac:dyDescent="0.25">
      <c r="A2401" s="23">
        <v>2400</v>
      </c>
      <c r="B2401" s="24">
        <v>43232</v>
      </c>
      <c r="C2401" s="24">
        <v>43518</v>
      </c>
      <c r="D2401" s="24" t="str">
        <f>IF(Operaciones!$C2401-Operaciones!$B2401&gt;=150,"Demorado","En Tiempo")</f>
        <v>Demorado</v>
      </c>
      <c r="E2401" s="25" t="s">
        <v>20</v>
      </c>
      <c r="F2401" s="25" t="s">
        <v>27</v>
      </c>
      <c r="G2401" s="26">
        <v>100</v>
      </c>
      <c r="H2401" s="25" t="s">
        <v>12</v>
      </c>
      <c r="I2401" s="27">
        <v>32220.84</v>
      </c>
      <c r="J2401" s="27">
        <v>868381</v>
      </c>
      <c r="K2401" s="27">
        <v>694704.8</v>
      </c>
      <c r="L2401" s="27">
        <v>141455.35999999996</v>
      </c>
      <c r="M2401" s="25" t="s">
        <v>15</v>
      </c>
      <c r="N2401" s="28">
        <v>4.5999999999999996</v>
      </c>
    </row>
    <row r="2402" spans="1:14" x14ac:dyDescent="0.25">
      <c r="A2402" s="17">
        <v>2401</v>
      </c>
      <c r="B2402" s="18">
        <v>43233</v>
      </c>
      <c r="C2402" s="18">
        <v>43491</v>
      </c>
      <c r="D2402" s="18" t="str">
        <f>IF(Operaciones!$C2402-Operaciones!$B2402&gt;=150,"Demorado","En Tiempo")</f>
        <v>Demorado</v>
      </c>
      <c r="E2402" s="19" t="s">
        <v>22</v>
      </c>
      <c r="F2402" s="19" t="s">
        <v>27</v>
      </c>
      <c r="G2402" s="20">
        <v>213</v>
      </c>
      <c r="H2402" s="19" t="s">
        <v>12</v>
      </c>
      <c r="I2402" s="21">
        <v>85150.92</v>
      </c>
      <c r="J2402" s="21">
        <v>2180933</v>
      </c>
      <c r="K2402" s="21">
        <v>1744746.4</v>
      </c>
      <c r="L2402" s="21">
        <v>351035.68000000011</v>
      </c>
      <c r="M2402" s="19" t="s">
        <v>18</v>
      </c>
      <c r="N2402" s="22">
        <v>4.8</v>
      </c>
    </row>
    <row r="2403" spans="1:14" x14ac:dyDescent="0.25">
      <c r="A2403" s="23">
        <v>2402</v>
      </c>
      <c r="B2403" s="24">
        <v>43233</v>
      </c>
      <c r="C2403" s="24">
        <v>43421</v>
      </c>
      <c r="D2403" s="24" t="str">
        <f>IF(Operaciones!$C2403-Operaciones!$B2403&gt;=150,"Demorado","En Tiempo")</f>
        <v>Demorado</v>
      </c>
      <c r="E2403" s="25" t="s">
        <v>20</v>
      </c>
      <c r="F2403" s="25" t="s">
        <v>13</v>
      </c>
      <c r="G2403" s="26">
        <v>81</v>
      </c>
      <c r="H2403" s="25" t="s">
        <v>11</v>
      </c>
      <c r="I2403" s="27">
        <v>13374.68</v>
      </c>
      <c r="J2403" s="27">
        <v>397427</v>
      </c>
      <c r="K2403" s="27">
        <v>317941.59999999998</v>
      </c>
      <c r="L2403" s="27">
        <v>66110.72000000003</v>
      </c>
      <c r="M2403" s="25" t="s">
        <v>17</v>
      </c>
      <c r="N2403" s="28">
        <v>3.7</v>
      </c>
    </row>
    <row r="2404" spans="1:14" x14ac:dyDescent="0.25">
      <c r="A2404" s="17">
        <v>2403</v>
      </c>
      <c r="B2404" s="18">
        <v>43233</v>
      </c>
      <c r="C2404" s="18">
        <v>43415</v>
      </c>
      <c r="D2404" s="18" t="str">
        <f>IF(Operaciones!$C2404-Operaciones!$B2404&gt;=150,"Demorado","En Tiempo")</f>
        <v>Demorado</v>
      </c>
      <c r="E2404" s="19" t="s">
        <v>23</v>
      </c>
      <c r="F2404" s="19" t="s">
        <v>24</v>
      </c>
      <c r="G2404" s="20">
        <v>271</v>
      </c>
      <c r="H2404" s="19" t="s">
        <v>12</v>
      </c>
      <c r="I2404" s="21">
        <v>71811</v>
      </c>
      <c r="J2404" s="21">
        <v>1856435</v>
      </c>
      <c r="K2404" s="21">
        <v>1485148</v>
      </c>
      <c r="L2404" s="21">
        <v>299476</v>
      </c>
      <c r="M2404" s="19" t="s">
        <v>19</v>
      </c>
      <c r="N2404" s="22">
        <v>4.3</v>
      </c>
    </row>
    <row r="2405" spans="1:14" x14ac:dyDescent="0.25">
      <c r="A2405" s="23">
        <v>2404</v>
      </c>
      <c r="B2405" s="24">
        <v>43233</v>
      </c>
      <c r="C2405" s="24">
        <v>43383</v>
      </c>
      <c r="D2405" s="24" t="str">
        <f>IF(Operaciones!$C2405-Operaciones!$B2405&gt;=150,"Demorado","En Tiempo")</f>
        <v>Demorado</v>
      </c>
      <c r="E2405" s="25" t="s">
        <v>21</v>
      </c>
      <c r="F2405" s="25" t="s">
        <v>13</v>
      </c>
      <c r="G2405" s="26">
        <v>215</v>
      </c>
      <c r="H2405" s="25" t="s">
        <v>12</v>
      </c>
      <c r="I2405" s="27">
        <v>53395.92</v>
      </c>
      <c r="J2405" s="27">
        <v>1392983</v>
      </c>
      <c r="K2405" s="27">
        <v>1114386.3999999999</v>
      </c>
      <c r="L2405" s="27">
        <v>225200.68000000011</v>
      </c>
      <c r="M2405" s="25" t="s">
        <v>19</v>
      </c>
      <c r="N2405" s="28">
        <v>4.5</v>
      </c>
    </row>
    <row r="2406" spans="1:14" x14ac:dyDescent="0.25">
      <c r="A2406" s="17">
        <v>2405</v>
      </c>
      <c r="B2406" s="18">
        <v>43234</v>
      </c>
      <c r="C2406" s="18">
        <v>43550</v>
      </c>
      <c r="D2406" s="18" t="str">
        <f>IF(Operaciones!$C2406-Operaciones!$B2406&gt;=150,"Demorado","En Tiempo")</f>
        <v>Demorado</v>
      </c>
      <c r="E2406" s="19" t="s">
        <v>20</v>
      </c>
      <c r="F2406" s="19" t="s">
        <v>27</v>
      </c>
      <c r="G2406" s="20">
        <v>203</v>
      </c>
      <c r="H2406" s="19" t="s">
        <v>12</v>
      </c>
      <c r="I2406" s="21">
        <v>53763.8</v>
      </c>
      <c r="J2406" s="21">
        <v>1408205</v>
      </c>
      <c r="K2406" s="21">
        <v>1126564</v>
      </c>
      <c r="L2406" s="21">
        <v>227877.2</v>
      </c>
      <c r="M2406" s="19" t="s">
        <v>15</v>
      </c>
      <c r="N2406" s="22">
        <v>4.2</v>
      </c>
    </row>
    <row r="2407" spans="1:14" x14ac:dyDescent="0.25">
      <c r="A2407" s="23">
        <v>2406</v>
      </c>
      <c r="B2407" s="24">
        <v>43234</v>
      </c>
      <c r="C2407" s="24">
        <v>43383</v>
      </c>
      <c r="D2407" s="24" t="str">
        <f>IF(Operaciones!$C2407-Operaciones!$B2407&gt;=150,"Demorado","En Tiempo")</f>
        <v>En Tiempo</v>
      </c>
      <c r="E2407" s="25" t="s">
        <v>23</v>
      </c>
      <c r="F2407" s="25" t="s">
        <v>24</v>
      </c>
      <c r="G2407" s="26">
        <v>194</v>
      </c>
      <c r="H2407" s="25" t="s">
        <v>12</v>
      </c>
      <c r="I2407" s="27">
        <v>72480.84</v>
      </c>
      <c r="J2407" s="27">
        <v>1877056</v>
      </c>
      <c r="K2407" s="27">
        <v>1501644.8</v>
      </c>
      <c r="L2407" s="27">
        <v>302930.36</v>
      </c>
      <c r="M2407" s="25" t="s">
        <v>19</v>
      </c>
      <c r="N2407" s="28">
        <v>4.5</v>
      </c>
    </row>
    <row r="2408" spans="1:14" x14ac:dyDescent="0.25">
      <c r="A2408" s="17">
        <v>2407</v>
      </c>
      <c r="B2408" s="18">
        <v>43234</v>
      </c>
      <c r="C2408" s="18">
        <v>43339</v>
      </c>
      <c r="D2408" s="18" t="str">
        <f>IF(Operaciones!$C2408-Operaciones!$B2408&gt;=150,"Demorado","En Tiempo")</f>
        <v>En Tiempo</v>
      </c>
      <c r="E2408" s="19" t="s">
        <v>20</v>
      </c>
      <c r="F2408" s="19" t="s">
        <v>25</v>
      </c>
      <c r="G2408" s="20">
        <v>132</v>
      </c>
      <c r="H2408" s="19" t="s">
        <v>11</v>
      </c>
      <c r="I2408" s="21">
        <v>21325.8</v>
      </c>
      <c r="J2408" s="21">
        <v>596655</v>
      </c>
      <c r="K2408" s="21">
        <v>477324</v>
      </c>
      <c r="L2408" s="21">
        <v>98005.2</v>
      </c>
      <c r="M2408" s="19" t="s">
        <v>17</v>
      </c>
      <c r="N2408" s="22">
        <v>3.7</v>
      </c>
    </row>
    <row r="2409" spans="1:14" x14ac:dyDescent="0.25">
      <c r="A2409" s="23">
        <v>2408</v>
      </c>
      <c r="B2409" s="24">
        <v>43234</v>
      </c>
      <c r="C2409" s="24">
        <v>43385</v>
      </c>
      <c r="D2409" s="24" t="str">
        <f>IF(Operaciones!$C2409-Operaciones!$B2409&gt;=150,"Demorado","En Tiempo")</f>
        <v>Demorado</v>
      </c>
      <c r="E2409" s="25" t="s">
        <v>22</v>
      </c>
      <c r="F2409" s="25" t="s">
        <v>13</v>
      </c>
      <c r="G2409" s="26">
        <v>193</v>
      </c>
      <c r="H2409" s="25" t="s">
        <v>12</v>
      </c>
      <c r="I2409" s="27">
        <v>31815.759999999998</v>
      </c>
      <c r="J2409" s="27">
        <v>853579</v>
      </c>
      <c r="K2409" s="27">
        <v>682863.2</v>
      </c>
      <c r="L2409" s="27">
        <v>138900.04000000004</v>
      </c>
      <c r="M2409" s="25" t="s">
        <v>18</v>
      </c>
      <c r="N2409" s="28">
        <v>3.6</v>
      </c>
    </row>
    <row r="2410" spans="1:14" x14ac:dyDescent="0.25">
      <c r="A2410" s="17">
        <v>2409</v>
      </c>
      <c r="B2410" s="18">
        <v>43234</v>
      </c>
      <c r="C2410" s="18">
        <v>43450</v>
      </c>
      <c r="D2410" s="18" t="str">
        <f>IF(Operaciones!$C2410-Operaciones!$B2410&gt;=150,"Demorado","En Tiempo")</f>
        <v>Demorado</v>
      </c>
      <c r="E2410" s="19" t="s">
        <v>21</v>
      </c>
      <c r="F2410" s="19" t="s">
        <v>24</v>
      </c>
      <c r="G2410" s="20">
        <v>188</v>
      </c>
      <c r="H2410" s="19" t="s">
        <v>12</v>
      </c>
      <c r="I2410" s="21">
        <v>70612.600000000006</v>
      </c>
      <c r="J2410" s="21">
        <v>1826975</v>
      </c>
      <c r="K2410" s="21">
        <v>1461580</v>
      </c>
      <c r="L2410" s="21">
        <v>294782.40000000002</v>
      </c>
      <c r="M2410" s="19" t="s">
        <v>14</v>
      </c>
      <c r="N2410" s="22">
        <v>4.4000000000000004</v>
      </c>
    </row>
    <row r="2411" spans="1:14" x14ac:dyDescent="0.25">
      <c r="A2411" s="23">
        <v>2410</v>
      </c>
      <c r="B2411" s="24">
        <v>43235</v>
      </c>
      <c r="C2411" s="24">
        <v>43548</v>
      </c>
      <c r="D2411" s="24" t="str">
        <f>IF(Operaciones!$C2411-Operaciones!$B2411&gt;=150,"Demorado","En Tiempo")</f>
        <v>Demorado</v>
      </c>
      <c r="E2411" s="25" t="s">
        <v>21</v>
      </c>
      <c r="F2411" s="25" t="s">
        <v>24</v>
      </c>
      <c r="G2411" s="26">
        <v>62</v>
      </c>
      <c r="H2411" s="25" t="s">
        <v>11</v>
      </c>
      <c r="I2411" s="27">
        <v>23448.52</v>
      </c>
      <c r="J2411" s="27">
        <v>652148</v>
      </c>
      <c r="K2411" s="27">
        <v>521718.4</v>
      </c>
      <c r="L2411" s="27">
        <v>106981.07999999997</v>
      </c>
      <c r="M2411" s="25" t="s">
        <v>17</v>
      </c>
      <c r="N2411" s="28">
        <v>3.6</v>
      </c>
    </row>
    <row r="2412" spans="1:14" x14ac:dyDescent="0.25">
      <c r="A2412" s="17">
        <v>2411</v>
      </c>
      <c r="B2412" s="18">
        <v>43235</v>
      </c>
      <c r="C2412" s="18">
        <v>43489</v>
      </c>
      <c r="D2412" s="18" t="str">
        <f>IF(Operaciones!$C2412-Operaciones!$B2412&gt;=150,"Demorado","En Tiempo")</f>
        <v>Demorado</v>
      </c>
      <c r="E2412" s="19" t="s">
        <v>21</v>
      </c>
      <c r="F2412" s="19" t="s">
        <v>24</v>
      </c>
      <c r="G2412" s="20">
        <v>198</v>
      </c>
      <c r="H2412" s="19" t="s">
        <v>12</v>
      </c>
      <c r="I2412" s="21">
        <v>45611.519999999997</v>
      </c>
      <c r="J2412" s="21">
        <v>1199873</v>
      </c>
      <c r="K2412" s="21">
        <v>959898.4</v>
      </c>
      <c r="L2412" s="21">
        <v>194363.08</v>
      </c>
      <c r="M2412" s="19" t="s">
        <v>16</v>
      </c>
      <c r="N2412" s="22">
        <v>3.9</v>
      </c>
    </row>
    <row r="2413" spans="1:14" x14ac:dyDescent="0.25">
      <c r="A2413" s="23">
        <v>2412</v>
      </c>
      <c r="B2413" s="24">
        <v>43236</v>
      </c>
      <c r="C2413" s="24">
        <v>43525</v>
      </c>
      <c r="D2413" s="24" t="str">
        <f>IF(Operaciones!$C2413-Operaciones!$B2413&gt;=150,"Demorado","En Tiempo")</f>
        <v>Demorado</v>
      </c>
      <c r="E2413" s="25" t="s">
        <v>23</v>
      </c>
      <c r="F2413" s="25" t="s">
        <v>28</v>
      </c>
      <c r="G2413" s="26">
        <v>274</v>
      </c>
      <c r="H2413" s="25" t="s">
        <v>12</v>
      </c>
      <c r="I2413" s="27">
        <v>71315.72</v>
      </c>
      <c r="J2413" s="27">
        <v>1839478</v>
      </c>
      <c r="K2413" s="27">
        <v>1471582.4</v>
      </c>
      <c r="L2413" s="27">
        <v>296579.88000000012</v>
      </c>
      <c r="M2413" s="25" t="s">
        <v>16</v>
      </c>
      <c r="N2413" s="28">
        <v>4</v>
      </c>
    </row>
    <row r="2414" spans="1:14" x14ac:dyDescent="0.25">
      <c r="A2414" s="17">
        <v>2413</v>
      </c>
      <c r="B2414" s="18">
        <v>43236</v>
      </c>
      <c r="C2414" s="18">
        <v>43329</v>
      </c>
      <c r="D2414" s="18" t="str">
        <f>IF(Operaciones!$C2414-Operaciones!$B2414&gt;=150,"Demorado","En Tiempo")</f>
        <v>En Tiempo</v>
      </c>
      <c r="E2414" s="19" t="s">
        <v>22</v>
      </c>
      <c r="F2414" s="19" t="s">
        <v>27</v>
      </c>
      <c r="G2414" s="20">
        <v>117</v>
      </c>
      <c r="H2414" s="19" t="s">
        <v>11</v>
      </c>
      <c r="I2414" s="21">
        <v>19182.2</v>
      </c>
      <c r="J2414" s="21">
        <v>535865</v>
      </c>
      <c r="K2414" s="21">
        <v>428692</v>
      </c>
      <c r="L2414" s="21">
        <v>87990.8</v>
      </c>
      <c r="M2414" s="19" t="s">
        <v>16</v>
      </c>
      <c r="N2414" s="22">
        <v>4</v>
      </c>
    </row>
    <row r="2415" spans="1:14" x14ac:dyDescent="0.25">
      <c r="A2415" s="23">
        <v>2414</v>
      </c>
      <c r="B2415" s="24">
        <v>43236</v>
      </c>
      <c r="C2415" s="24">
        <v>43419</v>
      </c>
      <c r="D2415" s="24" t="str">
        <f>IF(Operaciones!$C2415-Operaciones!$B2415&gt;=150,"Demorado","En Tiempo")</f>
        <v>Demorado</v>
      </c>
      <c r="E2415" s="25" t="s">
        <v>23</v>
      </c>
      <c r="F2415" s="25" t="s">
        <v>28</v>
      </c>
      <c r="G2415" s="26">
        <v>253</v>
      </c>
      <c r="H2415" s="25" t="s">
        <v>12</v>
      </c>
      <c r="I2415" s="27">
        <v>87359.16</v>
      </c>
      <c r="J2415" s="27">
        <v>2239489</v>
      </c>
      <c r="K2415" s="27">
        <v>1791591.2</v>
      </c>
      <c r="L2415" s="27">
        <v>360538.64</v>
      </c>
      <c r="M2415" s="25" t="s">
        <v>15</v>
      </c>
      <c r="N2415" s="28">
        <v>5</v>
      </c>
    </row>
    <row r="2416" spans="1:14" x14ac:dyDescent="0.25">
      <c r="A2416" s="17">
        <v>2415</v>
      </c>
      <c r="B2416" s="18">
        <v>43236</v>
      </c>
      <c r="C2416" s="18">
        <v>43548</v>
      </c>
      <c r="D2416" s="18" t="str">
        <f>IF(Operaciones!$C2416-Operaciones!$B2416&gt;=150,"Demorado","En Tiempo")</f>
        <v>Demorado</v>
      </c>
      <c r="E2416" s="19" t="s">
        <v>21</v>
      </c>
      <c r="F2416" s="19" t="s">
        <v>28</v>
      </c>
      <c r="G2416" s="20">
        <v>289</v>
      </c>
      <c r="H2416" s="19" t="s">
        <v>12</v>
      </c>
      <c r="I2416" s="21">
        <v>87374.2</v>
      </c>
      <c r="J2416" s="21">
        <v>2236890</v>
      </c>
      <c r="K2416" s="21">
        <v>1789512</v>
      </c>
      <c r="L2416" s="21">
        <v>360003.8</v>
      </c>
      <c r="M2416" s="19" t="s">
        <v>18</v>
      </c>
      <c r="N2416" s="22">
        <v>3.6</v>
      </c>
    </row>
    <row r="2417" spans="1:14" x14ac:dyDescent="0.25">
      <c r="A2417" s="23">
        <v>2416</v>
      </c>
      <c r="B2417" s="24">
        <v>43236</v>
      </c>
      <c r="C2417" s="24">
        <v>43372</v>
      </c>
      <c r="D2417" s="24" t="str">
        <f>IF(Operaciones!$C2417-Operaciones!$B2417&gt;=150,"Demorado","En Tiempo")</f>
        <v>En Tiempo</v>
      </c>
      <c r="E2417" s="25" t="s">
        <v>20</v>
      </c>
      <c r="F2417" s="25" t="s">
        <v>27</v>
      </c>
      <c r="G2417" s="26">
        <v>176</v>
      </c>
      <c r="H2417" s="25" t="s">
        <v>12</v>
      </c>
      <c r="I2417" s="27">
        <v>32087.16</v>
      </c>
      <c r="J2417" s="27">
        <v>869014</v>
      </c>
      <c r="K2417" s="27">
        <v>695211.2</v>
      </c>
      <c r="L2417" s="27">
        <v>141715.64000000004</v>
      </c>
      <c r="M2417" s="25" t="s">
        <v>17</v>
      </c>
      <c r="N2417" s="28">
        <v>4</v>
      </c>
    </row>
    <row r="2418" spans="1:14" x14ac:dyDescent="0.25">
      <c r="A2418" s="17">
        <v>2417</v>
      </c>
      <c r="B2418" s="18">
        <v>43237</v>
      </c>
      <c r="C2418" s="18">
        <v>43480</v>
      </c>
      <c r="D2418" s="18" t="str">
        <f>IF(Operaciones!$C2418-Operaciones!$B2418&gt;=150,"Demorado","En Tiempo")</f>
        <v>Demorado</v>
      </c>
      <c r="E2418" s="19" t="s">
        <v>21</v>
      </c>
      <c r="F2418" s="19" t="s">
        <v>26</v>
      </c>
      <c r="G2418" s="20">
        <v>179</v>
      </c>
      <c r="H2418" s="19" t="s">
        <v>12</v>
      </c>
      <c r="I2418" s="21">
        <v>43424.639999999999</v>
      </c>
      <c r="J2418" s="21">
        <v>1149501</v>
      </c>
      <c r="K2418" s="21">
        <v>919600.8</v>
      </c>
      <c r="L2418" s="21">
        <v>186475.55999999994</v>
      </c>
      <c r="M2418" s="19" t="s">
        <v>18</v>
      </c>
      <c r="N2418" s="22">
        <v>3.6</v>
      </c>
    </row>
    <row r="2419" spans="1:14" x14ac:dyDescent="0.25">
      <c r="A2419" s="23">
        <v>2418</v>
      </c>
      <c r="B2419" s="24">
        <v>43238</v>
      </c>
      <c r="C2419" s="24">
        <v>43365</v>
      </c>
      <c r="D2419" s="24" t="str">
        <f>IF(Operaciones!$C2419-Operaciones!$B2419&gt;=150,"Demorado","En Tiempo")</f>
        <v>En Tiempo</v>
      </c>
      <c r="E2419" s="25" t="s">
        <v>21</v>
      </c>
      <c r="F2419" s="25" t="s">
        <v>13</v>
      </c>
      <c r="G2419" s="26">
        <v>163</v>
      </c>
      <c r="H2419" s="25" t="s">
        <v>12</v>
      </c>
      <c r="I2419" s="27">
        <v>33335.800000000003</v>
      </c>
      <c r="J2419" s="27">
        <v>889855</v>
      </c>
      <c r="K2419" s="27">
        <v>711884</v>
      </c>
      <c r="L2419" s="27">
        <v>144635.20000000001</v>
      </c>
      <c r="M2419" s="25" t="s">
        <v>18</v>
      </c>
      <c r="N2419" s="28">
        <v>4.2</v>
      </c>
    </row>
    <row r="2420" spans="1:14" x14ac:dyDescent="0.25">
      <c r="A2420" s="17">
        <v>2419</v>
      </c>
      <c r="B2420" s="18">
        <v>43238</v>
      </c>
      <c r="C2420" s="18">
        <v>43381</v>
      </c>
      <c r="D2420" s="18" t="str">
        <f>IF(Operaciones!$C2420-Operaciones!$B2420&gt;=150,"Demorado","En Tiempo")</f>
        <v>En Tiempo</v>
      </c>
      <c r="E2420" s="19" t="s">
        <v>22</v>
      </c>
      <c r="F2420" s="19" t="s">
        <v>24</v>
      </c>
      <c r="G2420" s="20">
        <v>171</v>
      </c>
      <c r="H2420" s="19" t="s">
        <v>12</v>
      </c>
      <c r="I2420" s="21">
        <v>47510.04</v>
      </c>
      <c r="J2420" s="21">
        <v>1251061</v>
      </c>
      <c r="K2420" s="21">
        <v>1000848.8</v>
      </c>
      <c r="L2420" s="21">
        <v>202702.15999999995</v>
      </c>
      <c r="M2420" s="19" t="s">
        <v>19</v>
      </c>
      <c r="N2420" s="22">
        <v>3.8</v>
      </c>
    </row>
    <row r="2421" spans="1:14" x14ac:dyDescent="0.25">
      <c r="A2421" s="23">
        <v>2420</v>
      </c>
      <c r="B2421" s="24">
        <v>43238</v>
      </c>
      <c r="C2421" s="24">
        <v>43374</v>
      </c>
      <c r="D2421" s="24" t="str">
        <f>IF(Operaciones!$C2421-Operaciones!$B2421&gt;=150,"Demorado","En Tiempo")</f>
        <v>En Tiempo</v>
      </c>
      <c r="E2421" s="25" t="s">
        <v>23</v>
      </c>
      <c r="F2421" s="25" t="s">
        <v>24</v>
      </c>
      <c r="G2421" s="26">
        <v>144</v>
      </c>
      <c r="H2421" s="25" t="s">
        <v>12</v>
      </c>
      <c r="I2421" s="27">
        <v>43159.96</v>
      </c>
      <c r="J2421" s="27">
        <v>1135509</v>
      </c>
      <c r="K2421" s="27">
        <v>908407.2</v>
      </c>
      <c r="L2421" s="27">
        <v>183941.84000000005</v>
      </c>
      <c r="M2421" s="25" t="s">
        <v>19</v>
      </c>
      <c r="N2421" s="28">
        <v>4.5</v>
      </c>
    </row>
    <row r="2422" spans="1:14" x14ac:dyDescent="0.25">
      <c r="A2422" s="17">
        <v>2421</v>
      </c>
      <c r="B2422" s="18">
        <v>43239</v>
      </c>
      <c r="C2422" s="18">
        <v>43569</v>
      </c>
      <c r="D2422" s="18" t="str">
        <f>IF(Operaciones!$C2422-Operaciones!$B2422&gt;=150,"Demorado","En Tiempo")</f>
        <v>Demorado</v>
      </c>
      <c r="E2422" s="19" t="s">
        <v>23</v>
      </c>
      <c r="F2422" s="19" t="s">
        <v>24</v>
      </c>
      <c r="G2422" s="20">
        <v>46</v>
      </c>
      <c r="H2422" s="19" t="s">
        <v>11</v>
      </c>
      <c r="I2422" s="21">
        <v>9260.32</v>
      </c>
      <c r="J2422" s="21">
        <v>284768</v>
      </c>
      <c r="K2422" s="21">
        <v>227814.39999999999</v>
      </c>
      <c r="L2422" s="21">
        <v>47693.280000000006</v>
      </c>
      <c r="M2422" s="19" t="s">
        <v>18</v>
      </c>
      <c r="N2422" s="22">
        <v>4.2</v>
      </c>
    </row>
    <row r="2423" spans="1:14" x14ac:dyDescent="0.25">
      <c r="A2423" s="23">
        <v>2422</v>
      </c>
      <c r="B2423" s="24">
        <v>43239</v>
      </c>
      <c r="C2423" s="24">
        <v>43500</v>
      </c>
      <c r="D2423" s="24" t="str">
        <f>IF(Operaciones!$C2423-Operaciones!$B2423&gt;=150,"Demorado","En Tiempo")</f>
        <v>Demorado</v>
      </c>
      <c r="E2423" s="25" t="s">
        <v>23</v>
      </c>
      <c r="F2423" s="25" t="s">
        <v>24</v>
      </c>
      <c r="G2423" s="26">
        <v>275</v>
      </c>
      <c r="H2423" s="25" t="s">
        <v>12</v>
      </c>
      <c r="I2423" s="27">
        <v>93724</v>
      </c>
      <c r="J2423" s="27">
        <v>2406685</v>
      </c>
      <c r="K2423" s="27">
        <v>1925348</v>
      </c>
      <c r="L2423" s="27">
        <v>387613</v>
      </c>
      <c r="M2423" s="25" t="s">
        <v>19</v>
      </c>
      <c r="N2423" s="28">
        <v>4</v>
      </c>
    </row>
    <row r="2424" spans="1:14" x14ac:dyDescent="0.25">
      <c r="A2424" s="17">
        <v>2423</v>
      </c>
      <c r="B2424" s="18">
        <v>43240</v>
      </c>
      <c r="C2424" s="18">
        <v>43378</v>
      </c>
      <c r="D2424" s="18" t="str">
        <f>IF(Operaciones!$C2424-Operaciones!$B2424&gt;=150,"Demorado","En Tiempo")</f>
        <v>En Tiempo</v>
      </c>
      <c r="E2424" s="19" t="s">
        <v>21</v>
      </c>
      <c r="F2424" s="19" t="s">
        <v>24</v>
      </c>
      <c r="G2424" s="20">
        <v>149</v>
      </c>
      <c r="H2424" s="19" t="s">
        <v>12</v>
      </c>
      <c r="I2424" s="21">
        <v>50950.04</v>
      </c>
      <c r="J2424" s="21">
        <v>1330661</v>
      </c>
      <c r="K2424" s="21">
        <v>1064528.8</v>
      </c>
      <c r="L2424" s="21">
        <v>215182.15999999995</v>
      </c>
      <c r="M2424" s="19" t="s">
        <v>14</v>
      </c>
      <c r="N2424" s="22">
        <v>4.5999999999999996</v>
      </c>
    </row>
    <row r="2425" spans="1:14" x14ac:dyDescent="0.25">
      <c r="A2425" s="23">
        <v>2424</v>
      </c>
      <c r="B2425" s="24">
        <v>43240</v>
      </c>
      <c r="C2425" s="24">
        <v>43365</v>
      </c>
      <c r="D2425" s="24" t="str">
        <f>IF(Operaciones!$C2425-Operaciones!$B2425&gt;=150,"Demorado","En Tiempo")</f>
        <v>En Tiempo</v>
      </c>
      <c r="E2425" s="25" t="s">
        <v>21</v>
      </c>
      <c r="F2425" s="25" t="s">
        <v>25</v>
      </c>
      <c r="G2425" s="26">
        <v>219</v>
      </c>
      <c r="H2425" s="25" t="s">
        <v>12</v>
      </c>
      <c r="I2425" s="27">
        <v>69142</v>
      </c>
      <c r="J2425" s="27">
        <v>1789460</v>
      </c>
      <c r="K2425" s="27">
        <v>1431568</v>
      </c>
      <c r="L2425" s="27">
        <v>288750</v>
      </c>
      <c r="M2425" s="25" t="s">
        <v>17</v>
      </c>
      <c r="N2425" s="28">
        <v>4</v>
      </c>
    </row>
    <row r="2426" spans="1:14" x14ac:dyDescent="0.25">
      <c r="A2426" s="17">
        <v>2425</v>
      </c>
      <c r="B2426" s="18">
        <v>43240</v>
      </c>
      <c r="C2426" s="18">
        <v>43419</v>
      </c>
      <c r="D2426" s="18" t="str">
        <f>IF(Operaciones!$C2426-Operaciones!$B2426&gt;=150,"Demorado","En Tiempo")</f>
        <v>Demorado</v>
      </c>
      <c r="E2426" s="19" t="s">
        <v>21</v>
      </c>
      <c r="F2426" s="19" t="s">
        <v>29</v>
      </c>
      <c r="G2426" s="20">
        <v>278</v>
      </c>
      <c r="H2426" s="19" t="s">
        <v>12</v>
      </c>
      <c r="I2426" s="21">
        <v>102890.6</v>
      </c>
      <c r="J2426" s="21">
        <v>2639675</v>
      </c>
      <c r="K2426" s="21">
        <v>2111740</v>
      </c>
      <c r="L2426" s="21">
        <v>425044.4</v>
      </c>
      <c r="M2426" s="19" t="s">
        <v>16</v>
      </c>
      <c r="N2426" s="22">
        <v>3.6</v>
      </c>
    </row>
    <row r="2427" spans="1:14" x14ac:dyDescent="0.25">
      <c r="A2427" s="23">
        <v>2426</v>
      </c>
      <c r="B2427" s="24">
        <v>43240</v>
      </c>
      <c r="C2427" s="24">
        <v>43586</v>
      </c>
      <c r="D2427" s="24" t="str">
        <f>IF(Operaciones!$C2427-Operaciones!$B2427&gt;=150,"Demorado","En Tiempo")</f>
        <v>Demorado</v>
      </c>
      <c r="E2427" s="25" t="s">
        <v>21</v>
      </c>
      <c r="F2427" s="25" t="s">
        <v>13</v>
      </c>
      <c r="G2427" s="26">
        <v>243</v>
      </c>
      <c r="H2427" s="25" t="s">
        <v>12</v>
      </c>
      <c r="I2427" s="27">
        <v>92070.6</v>
      </c>
      <c r="J2427" s="27">
        <v>2357050</v>
      </c>
      <c r="K2427" s="27">
        <v>1885640</v>
      </c>
      <c r="L2427" s="27">
        <v>379339.4</v>
      </c>
      <c r="M2427" s="25" t="s">
        <v>17</v>
      </c>
      <c r="N2427" s="28">
        <v>3.9</v>
      </c>
    </row>
    <row r="2428" spans="1:14" x14ac:dyDescent="0.25">
      <c r="A2428" s="17">
        <v>2427</v>
      </c>
      <c r="B2428" s="18">
        <v>43241</v>
      </c>
      <c r="C2428" s="18">
        <v>43444</v>
      </c>
      <c r="D2428" s="18" t="str">
        <f>IF(Operaciones!$C2428-Operaciones!$B2428&gt;=150,"Demorado","En Tiempo")</f>
        <v>Demorado</v>
      </c>
      <c r="E2428" s="19" t="s">
        <v>22</v>
      </c>
      <c r="F2428" s="19" t="s">
        <v>27</v>
      </c>
      <c r="G2428" s="20">
        <v>209</v>
      </c>
      <c r="H2428" s="19" t="s">
        <v>12</v>
      </c>
      <c r="I2428" s="21">
        <v>36078.639999999999</v>
      </c>
      <c r="J2428" s="21">
        <v>964526</v>
      </c>
      <c r="K2428" s="21">
        <v>771620.8</v>
      </c>
      <c r="L2428" s="21">
        <v>156826.55999999994</v>
      </c>
      <c r="M2428" s="19" t="s">
        <v>19</v>
      </c>
      <c r="N2428" s="22">
        <v>3.7</v>
      </c>
    </row>
    <row r="2429" spans="1:14" x14ac:dyDescent="0.25">
      <c r="A2429" s="23">
        <v>2428</v>
      </c>
      <c r="B2429" s="24">
        <v>43241</v>
      </c>
      <c r="C2429" s="24">
        <v>43490</v>
      </c>
      <c r="D2429" s="24" t="str">
        <f>IF(Operaciones!$C2429-Operaciones!$B2429&gt;=150,"Demorado","En Tiempo")</f>
        <v>Demorado</v>
      </c>
      <c r="E2429" s="25" t="s">
        <v>22</v>
      </c>
      <c r="F2429" s="25" t="s">
        <v>24</v>
      </c>
      <c r="G2429" s="26">
        <v>270</v>
      </c>
      <c r="H2429" s="25" t="s">
        <v>12</v>
      </c>
      <c r="I2429" s="27">
        <v>89615.039999999994</v>
      </c>
      <c r="J2429" s="27">
        <v>2304561</v>
      </c>
      <c r="K2429" s="27">
        <v>1843648.8</v>
      </c>
      <c r="L2429" s="27">
        <v>371297.16</v>
      </c>
      <c r="M2429" s="25" t="s">
        <v>18</v>
      </c>
      <c r="N2429" s="28">
        <v>3.9</v>
      </c>
    </row>
    <row r="2430" spans="1:14" x14ac:dyDescent="0.25">
      <c r="A2430" s="17">
        <v>2429</v>
      </c>
      <c r="B2430" s="18">
        <v>43241</v>
      </c>
      <c r="C2430" s="18">
        <v>43559</v>
      </c>
      <c r="D2430" s="18" t="str">
        <f>IF(Operaciones!$C2430-Operaciones!$B2430&gt;=150,"Demorado","En Tiempo")</f>
        <v>Demorado</v>
      </c>
      <c r="E2430" s="19" t="s">
        <v>20</v>
      </c>
      <c r="F2430" s="19" t="s">
        <v>24</v>
      </c>
      <c r="G2430" s="20">
        <v>238</v>
      </c>
      <c r="H2430" s="19" t="s">
        <v>12</v>
      </c>
      <c r="I2430" s="21">
        <v>80492.800000000003</v>
      </c>
      <c r="J2430" s="21">
        <v>2073905</v>
      </c>
      <c r="K2430" s="21">
        <v>1659124</v>
      </c>
      <c r="L2430" s="21">
        <v>334288.2</v>
      </c>
      <c r="M2430" s="19" t="s">
        <v>15</v>
      </c>
      <c r="N2430" s="22">
        <v>4.3</v>
      </c>
    </row>
    <row r="2431" spans="1:14" x14ac:dyDescent="0.25">
      <c r="A2431" s="23">
        <v>2430</v>
      </c>
      <c r="B2431" s="24">
        <v>43242</v>
      </c>
      <c r="C2431" s="24">
        <v>43487</v>
      </c>
      <c r="D2431" s="24" t="str">
        <f>IF(Operaciones!$C2431-Operaciones!$B2431&gt;=150,"Demorado","En Tiempo")</f>
        <v>Demorado</v>
      </c>
      <c r="E2431" s="25" t="s">
        <v>20</v>
      </c>
      <c r="F2431" s="25" t="s">
        <v>13</v>
      </c>
      <c r="G2431" s="26">
        <v>265</v>
      </c>
      <c r="H2431" s="25" t="s">
        <v>12</v>
      </c>
      <c r="I2431" s="27">
        <v>91496</v>
      </c>
      <c r="J2431" s="27">
        <v>2339985</v>
      </c>
      <c r="K2431" s="27">
        <v>1871988</v>
      </c>
      <c r="L2431" s="27">
        <v>376501</v>
      </c>
      <c r="M2431" s="25" t="s">
        <v>19</v>
      </c>
      <c r="N2431" s="28">
        <v>4.5999999999999996</v>
      </c>
    </row>
    <row r="2432" spans="1:14" x14ac:dyDescent="0.25">
      <c r="A2432" s="17">
        <v>2431</v>
      </c>
      <c r="B2432" s="18">
        <v>43242</v>
      </c>
      <c r="C2432" s="18">
        <v>43339</v>
      </c>
      <c r="D2432" s="18" t="str">
        <f>IF(Operaciones!$C2432-Operaciones!$B2432&gt;=150,"Demorado","En Tiempo")</f>
        <v>En Tiempo</v>
      </c>
      <c r="E2432" s="19" t="s">
        <v>20</v>
      </c>
      <c r="F2432" s="19" t="s">
        <v>26</v>
      </c>
      <c r="G2432" s="20">
        <v>226</v>
      </c>
      <c r="H2432" s="19" t="s">
        <v>12</v>
      </c>
      <c r="I2432" s="21">
        <v>66829.72</v>
      </c>
      <c r="J2432" s="21">
        <v>1735653</v>
      </c>
      <c r="K2432" s="21">
        <v>1388522.4</v>
      </c>
      <c r="L2432" s="21">
        <v>280300.88000000012</v>
      </c>
      <c r="M2432" s="19" t="s">
        <v>14</v>
      </c>
      <c r="N2432" s="22">
        <v>4.8</v>
      </c>
    </row>
    <row r="2433" spans="1:14" x14ac:dyDescent="0.25">
      <c r="A2433" s="23">
        <v>2432</v>
      </c>
      <c r="B2433" s="24">
        <v>43242</v>
      </c>
      <c r="C2433" s="24">
        <v>43523</v>
      </c>
      <c r="D2433" s="24" t="str">
        <f>IF(Operaciones!$C2433-Operaciones!$B2433&gt;=150,"Demorado","En Tiempo")</f>
        <v>Demorado</v>
      </c>
      <c r="E2433" s="25" t="s">
        <v>22</v>
      </c>
      <c r="F2433" s="25" t="s">
        <v>28</v>
      </c>
      <c r="G2433" s="26">
        <v>200</v>
      </c>
      <c r="H2433" s="25" t="s">
        <v>12</v>
      </c>
      <c r="I2433" s="27">
        <v>51726.84</v>
      </c>
      <c r="J2433" s="27">
        <v>1352331</v>
      </c>
      <c r="K2433" s="27">
        <v>1081864.8</v>
      </c>
      <c r="L2433" s="27">
        <v>218739.35999999996</v>
      </c>
      <c r="M2433" s="25" t="s">
        <v>14</v>
      </c>
      <c r="N2433" s="28">
        <v>4.0999999999999996</v>
      </c>
    </row>
    <row r="2434" spans="1:14" x14ac:dyDescent="0.25">
      <c r="A2434" s="17">
        <v>2433</v>
      </c>
      <c r="B2434" s="18">
        <v>43243</v>
      </c>
      <c r="C2434" s="18">
        <v>43494</v>
      </c>
      <c r="D2434" s="18" t="str">
        <f>IF(Operaciones!$C2434-Operaciones!$B2434&gt;=150,"Demorado","En Tiempo")</f>
        <v>Demorado</v>
      </c>
      <c r="E2434" s="19" t="s">
        <v>23</v>
      </c>
      <c r="F2434" s="19" t="s">
        <v>24</v>
      </c>
      <c r="G2434" s="20">
        <v>199</v>
      </c>
      <c r="H2434" s="19" t="s">
        <v>12</v>
      </c>
      <c r="I2434" s="21">
        <v>43842.400000000001</v>
      </c>
      <c r="J2434" s="21">
        <v>1148495</v>
      </c>
      <c r="K2434" s="21">
        <v>918796</v>
      </c>
      <c r="L2434" s="21">
        <v>185856.6</v>
      </c>
      <c r="M2434" s="19" t="s">
        <v>15</v>
      </c>
      <c r="N2434" s="22">
        <v>4.3</v>
      </c>
    </row>
    <row r="2435" spans="1:14" x14ac:dyDescent="0.25">
      <c r="A2435" s="23">
        <v>2434</v>
      </c>
      <c r="B2435" s="24">
        <v>43244</v>
      </c>
      <c r="C2435" s="24">
        <v>43496</v>
      </c>
      <c r="D2435" s="24" t="str">
        <f>IF(Operaciones!$C2435-Operaciones!$B2435&gt;=150,"Demorado","En Tiempo")</f>
        <v>Demorado</v>
      </c>
      <c r="E2435" s="25" t="s">
        <v>22</v>
      </c>
      <c r="F2435" s="25" t="s">
        <v>29</v>
      </c>
      <c r="G2435" s="26">
        <v>118</v>
      </c>
      <c r="H2435" s="25" t="s">
        <v>12</v>
      </c>
      <c r="I2435" s="27">
        <v>32042</v>
      </c>
      <c r="J2435" s="27">
        <v>859110</v>
      </c>
      <c r="K2435" s="27">
        <v>687288</v>
      </c>
      <c r="L2435" s="27">
        <v>139780</v>
      </c>
      <c r="M2435" s="25" t="s">
        <v>16</v>
      </c>
      <c r="N2435" s="28">
        <v>3.6</v>
      </c>
    </row>
    <row r="2436" spans="1:14" x14ac:dyDescent="0.25">
      <c r="A2436" s="17">
        <v>2435</v>
      </c>
      <c r="B2436" s="18">
        <v>43245</v>
      </c>
      <c r="C2436" s="18">
        <v>43475</v>
      </c>
      <c r="D2436" s="18" t="str">
        <f>IF(Operaciones!$C2436-Operaciones!$B2436&gt;=150,"Demorado","En Tiempo")</f>
        <v>Demorado</v>
      </c>
      <c r="E2436" s="19" t="s">
        <v>21</v>
      </c>
      <c r="F2436" s="19" t="s">
        <v>24</v>
      </c>
      <c r="G2436" s="20">
        <v>192</v>
      </c>
      <c r="H2436" s="19" t="s">
        <v>12</v>
      </c>
      <c r="I2436" s="21">
        <v>75963.8</v>
      </c>
      <c r="J2436" s="21">
        <v>1964255</v>
      </c>
      <c r="K2436" s="21">
        <v>1571404</v>
      </c>
      <c r="L2436" s="21">
        <v>316887.2</v>
      </c>
      <c r="M2436" s="19" t="s">
        <v>17</v>
      </c>
      <c r="N2436" s="22">
        <v>4.7</v>
      </c>
    </row>
    <row r="2437" spans="1:14" x14ac:dyDescent="0.25">
      <c r="A2437" s="23">
        <v>2436</v>
      </c>
      <c r="B2437" s="24">
        <v>43246</v>
      </c>
      <c r="C2437" s="24">
        <v>43342</v>
      </c>
      <c r="D2437" s="24" t="str">
        <f>IF(Operaciones!$C2437-Operaciones!$B2437&gt;=150,"Demorado","En Tiempo")</f>
        <v>En Tiempo</v>
      </c>
      <c r="E2437" s="25" t="s">
        <v>20</v>
      </c>
      <c r="F2437" s="25" t="s">
        <v>28</v>
      </c>
      <c r="G2437" s="26">
        <v>122</v>
      </c>
      <c r="H2437" s="25" t="s">
        <v>12</v>
      </c>
      <c r="I2437" s="27">
        <v>31730.2</v>
      </c>
      <c r="J2437" s="27">
        <v>854990</v>
      </c>
      <c r="K2437" s="27">
        <v>683992</v>
      </c>
      <c r="L2437" s="27">
        <v>139267.79999999999</v>
      </c>
      <c r="M2437" s="25" t="s">
        <v>14</v>
      </c>
      <c r="N2437" s="28">
        <v>5</v>
      </c>
    </row>
    <row r="2438" spans="1:14" x14ac:dyDescent="0.25">
      <c r="A2438" s="17">
        <v>2437</v>
      </c>
      <c r="B2438" s="18">
        <v>43246</v>
      </c>
      <c r="C2438" s="18">
        <v>43460</v>
      </c>
      <c r="D2438" s="18" t="str">
        <f>IF(Operaciones!$C2438-Operaciones!$B2438&gt;=150,"Demorado","En Tiempo")</f>
        <v>Demorado</v>
      </c>
      <c r="E2438" s="19" t="s">
        <v>23</v>
      </c>
      <c r="F2438" s="19" t="s">
        <v>29</v>
      </c>
      <c r="G2438" s="20">
        <v>38</v>
      </c>
      <c r="H2438" s="19" t="s">
        <v>11</v>
      </c>
      <c r="I2438" s="21">
        <v>14391.2</v>
      </c>
      <c r="J2438" s="21">
        <v>416390</v>
      </c>
      <c r="K2438" s="21">
        <v>333112</v>
      </c>
      <c r="L2438" s="21">
        <v>68886.8</v>
      </c>
      <c r="M2438" s="19" t="s">
        <v>17</v>
      </c>
      <c r="N2438" s="22">
        <v>4.2</v>
      </c>
    </row>
    <row r="2439" spans="1:14" x14ac:dyDescent="0.25">
      <c r="A2439" s="23">
        <v>2438</v>
      </c>
      <c r="B2439" s="24">
        <v>43246</v>
      </c>
      <c r="C2439" s="24">
        <v>43460</v>
      </c>
      <c r="D2439" s="24" t="str">
        <f>IF(Operaciones!$C2439-Operaciones!$B2439&gt;=150,"Demorado","En Tiempo")</f>
        <v>Demorado</v>
      </c>
      <c r="E2439" s="25" t="s">
        <v>21</v>
      </c>
      <c r="F2439" s="25" t="s">
        <v>28</v>
      </c>
      <c r="G2439" s="26">
        <v>273</v>
      </c>
      <c r="H2439" s="25" t="s">
        <v>12</v>
      </c>
      <c r="I2439" s="27">
        <v>92399.6</v>
      </c>
      <c r="J2439" s="27">
        <v>2373075</v>
      </c>
      <c r="K2439" s="27">
        <v>1898460</v>
      </c>
      <c r="L2439" s="27">
        <v>382215.4</v>
      </c>
      <c r="M2439" s="25" t="s">
        <v>19</v>
      </c>
      <c r="N2439" s="28">
        <v>4</v>
      </c>
    </row>
    <row r="2440" spans="1:14" x14ac:dyDescent="0.25">
      <c r="A2440" s="17">
        <v>2439</v>
      </c>
      <c r="B2440" s="18">
        <v>43247</v>
      </c>
      <c r="C2440" s="18">
        <v>43585</v>
      </c>
      <c r="D2440" s="18" t="str">
        <f>IF(Operaciones!$C2440-Operaciones!$B2440&gt;=150,"Demorado","En Tiempo")</f>
        <v>Demorado</v>
      </c>
      <c r="E2440" s="19" t="s">
        <v>20</v>
      </c>
      <c r="F2440" s="19" t="s">
        <v>13</v>
      </c>
      <c r="G2440" s="20">
        <v>204</v>
      </c>
      <c r="H2440" s="19" t="s">
        <v>12</v>
      </c>
      <c r="I2440" s="21">
        <v>54196.160000000003</v>
      </c>
      <c r="J2440" s="21">
        <v>1417589</v>
      </c>
      <c r="K2440" s="21">
        <v>1134071.2</v>
      </c>
      <c r="L2440" s="21">
        <v>229321.64000000004</v>
      </c>
      <c r="M2440" s="19" t="s">
        <v>18</v>
      </c>
      <c r="N2440" s="22">
        <v>4.7</v>
      </c>
    </row>
    <row r="2441" spans="1:14" x14ac:dyDescent="0.25">
      <c r="A2441" s="23">
        <v>2440</v>
      </c>
      <c r="B2441" s="24">
        <v>43247</v>
      </c>
      <c r="C2441" s="24">
        <v>43470</v>
      </c>
      <c r="D2441" s="24" t="str">
        <f>IF(Operaciones!$C2441-Operaciones!$B2441&gt;=150,"Demorado","En Tiempo")</f>
        <v>Demorado</v>
      </c>
      <c r="E2441" s="25" t="s">
        <v>23</v>
      </c>
      <c r="F2441" s="25" t="s">
        <v>29</v>
      </c>
      <c r="G2441" s="26">
        <v>74</v>
      </c>
      <c r="H2441" s="25" t="s">
        <v>12</v>
      </c>
      <c r="I2441" s="27">
        <v>30702.799999999999</v>
      </c>
      <c r="J2441" s="27">
        <v>822805</v>
      </c>
      <c r="K2441" s="27">
        <v>658244</v>
      </c>
      <c r="L2441" s="27">
        <v>133858.20000000001</v>
      </c>
      <c r="M2441" s="25" t="s">
        <v>17</v>
      </c>
      <c r="N2441" s="28">
        <v>4.5999999999999996</v>
      </c>
    </row>
    <row r="2442" spans="1:14" x14ac:dyDescent="0.25">
      <c r="A2442" s="17">
        <v>2441</v>
      </c>
      <c r="B2442" s="18">
        <v>43248</v>
      </c>
      <c r="C2442" s="18">
        <v>43354</v>
      </c>
      <c r="D2442" s="18" t="str">
        <f>IF(Operaciones!$C2442-Operaciones!$B2442&gt;=150,"Demorado","En Tiempo")</f>
        <v>En Tiempo</v>
      </c>
      <c r="E2442" s="19" t="s">
        <v>23</v>
      </c>
      <c r="F2442" s="19" t="s">
        <v>28</v>
      </c>
      <c r="G2442" s="20">
        <v>100</v>
      </c>
      <c r="H2442" s="19" t="s">
        <v>12</v>
      </c>
      <c r="I2442" s="21">
        <v>31011.72</v>
      </c>
      <c r="J2442" s="21">
        <v>831803</v>
      </c>
      <c r="K2442" s="21">
        <v>665442.4</v>
      </c>
      <c r="L2442" s="21">
        <v>135348.87999999998</v>
      </c>
      <c r="M2442" s="19" t="s">
        <v>16</v>
      </c>
      <c r="N2442" s="22">
        <v>4.9000000000000004</v>
      </c>
    </row>
    <row r="2443" spans="1:14" x14ac:dyDescent="0.25">
      <c r="A2443" s="23">
        <v>2442</v>
      </c>
      <c r="B2443" s="24">
        <v>43248</v>
      </c>
      <c r="C2443" s="24">
        <v>43494</v>
      </c>
      <c r="D2443" s="24" t="str">
        <f>IF(Operaciones!$C2443-Operaciones!$B2443&gt;=150,"Demorado","En Tiempo")</f>
        <v>Demorado</v>
      </c>
      <c r="E2443" s="25" t="s">
        <v>23</v>
      </c>
      <c r="F2443" s="25" t="s">
        <v>28</v>
      </c>
      <c r="G2443" s="26">
        <v>189</v>
      </c>
      <c r="H2443" s="25" t="s">
        <v>12</v>
      </c>
      <c r="I2443" s="27">
        <v>57949.32</v>
      </c>
      <c r="J2443" s="27">
        <v>1502543</v>
      </c>
      <c r="K2443" s="27">
        <v>1202034.3999999999</v>
      </c>
      <c r="L2443" s="27">
        <v>242559.28000000009</v>
      </c>
      <c r="M2443" s="25" t="s">
        <v>14</v>
      </c>
      <c r="N2443" s="28">
        <v>4.9000000000000004</v>
      </c>
    </row>
    <row r="2444" spans="1:14" x14ac:dyDescent="0.25">
      <c r="A2444" s="17">
        <v>2443</v>
      </c>
      <c r="B2444" s="18">
        <v>43248</v>
      </c>
      <c r="C2444" s="18">
        <v>43487</v>
      </c>
      <c r="D2444" s="18" t="str">
        <f>IF(Operaciones!$C2444-Operaciones!$B2444&gt;=150,"Demorado","En Tiempo")</f>
        <v>Demorado</v>
      </c>
      <c r="E2444" s="19" t="s">
        <v>21</v>
      </c>
      <c r="F2444" s="19" t="s">
        <v>24</v>
      </c>
      <c r="G2444" s="20">
        <v>250</v>
      </c>
      <c r="H2444" s="19" t="s">
        <v>12</v>
      </c>
      <c r="I2444" s="21">
        <v>45698.52</v>
      </c>
      <c r="J2444" s="21">
        <v>1199273</v>
      </c>
      <c r="K2444" s="21">
        <v>959418.4</v>
      </c>
      <c r="L2444" s="21">
        <v>194156.08</v>
      </c>
      <c r="M2444" s="19" t="s">
        <v>19</v>
      </c>
      <c r="N2444" s="22">
        <v>4.5</v>
      </c>
    </row>
    <row r="2445" spans="1:14" x14ac:dyDescent="0.25">
      <c r="A2445" s="23">
        <v>2444</v>
      </c>
      <c r="B2445" s="24">
        <v>43248</v>
      </c>
      <c r="C2445" s="24">
        <v>43540</v>
      </c>
      <c r="D2445" s="24" t="str">
        <f>IF(Operaciones!$C2445-Operaciones!$B2445&gt;=150,"Demorado","En Tiempo")</f>
        <v>Demorado</v>
      </c>
      <c r="E2445" s="25" t="s">
        <v>23</v>
      </c>
      <c r="F2445" s="25" t="s">
        <v>28</v>
      </c>
      <c r="G2445" s="26">
        <v>100</v>
      </c>
      <c r="H2445" s="25" t="s">
        <v>12</v>
      </c>
      <c r="I2445" s="27">
        <v>35931</v>
      </c>
      <c r="J2445" s="27">
        <v>958685</v>
      </c>
      <c r="K2445" s="27">
        <v>766948</v>
      </c>
      <c r="L2445" s="27">
        <v>155806</v>
      </c>
      <c r="M2445" s="25" t="s">
        <v>15</v>
      </c>
      <c r="N2445" s="28">
        <v>3.9</v>
      </c>
    </row>
    <row r="2446" spans="1:14" x14ac:dyDescent="0.25">
      <c r="A2446" s="17">
        <v>2445</v>
      </c>
      <c r="B2446" s="18">
        <v>43249</v>
      </c>
      <c r="C2446" s="18">
        <v>43544</v>
      </c>
      <c r="D2446" s="18" t="str">
        <f>IF(Operaciones!$C2446-Operaciones!$B2446&gt;=150,"Demorado","En Tiempo")</f>
        <v>Demorado</v>
      </c>
      <c r="E2446" s="19" t="s">
        <v>21</v>
      </c>
      <c r="F2446" s="19" t="s">
        <v>13</v>
      </c>
      <c r="G2446" s="20">
        <v>33</v>
      </c>
      <c r="H2446" s="19" t="s">
        <v>11</v>
      </c>
      <c r="I2446" s="21">
        <v>12108.8</v>
      </c>
      <c r="J2446" s="21">
        <v>365205</v>
      </c>
      <c r="K2446" s="21">
        <v>292164</v>
      </c>
      <c r="L2446" s="21">
        <v>60932.2</v>
      </c>
      <c r="M2446" s="19" t="s">
        <v>19</v>
      </c>
      <c r="N2446" s="22">
        <v>4.2</v>
      </c>
    </row>
    <row r="2447" spans="1:14" x14ac:dyDescent="0.25">
      <c r="A2447" s="23">
        <v>2446</v>
      </c>
      <c r="B2447" s="24">
        <v>43249</v>
      </c>
      <c r="C2447" s="24">
        <v>43553</v>
      </c>
      <c r="D2447" s="24" t="str">
        <f>IF(Operaciones!$C2447-Operaciones!$B2447&gt;=150,"Demorado","En Tiempo")</f>
        <v>Demorado</v>
      </c>
      <c r="E2447" s="25" t="s">
        <v>22</v>
      </c>
      <c r="F2447" s="25" t="s">
        <v>27</v>
      </c>
      <c r="G2447" s="26">
        <v>221</v>
      </c>
      <c r="H2447" s="25" t="s">
        <v>12</v>
      </c>
      <c r="I2447" s="27">
        <v>86981.8</v>
      </c>
      <c r="J2447" s="27">
        <v>2240105</v>
      </c>
      <c r="K2447" s="27">
        <v>1792084</v>
      </c>
      <c r="L2447" s="27">
        <v>361039.2</v>
      </c>
      <c r="M2447" s="25" t="s">
        <v>16</v>
      </c>
      <c r="N2447" s="28">
        <v>3.6</v>
      </c>
    </row>
    <row r="2448" spans="1:14" x14ac:dyDescent="0.25">
      <c r="A2448" s="17">
        <v>2447</v>
      </c>
      <c r="B2448" s="18">
        <v>43249</v>
      </c>
      <c r="C2448" s="18">
        <v>43462</v>
      </c>
      <c r="D2448" s="18" t="str">
        <f>IF(Operaciones!$C2448-Operaciones!$B2448&gt;=150,"Demorado","En Tiempo")</f>
        <v>Demorado</v>
      </c>
      <c r="E2448" s="19" t="s">
        <v>21</v>
      </c>
      <c r="F2448" s="19" t="s">
        <v>13</v>
      </c>
      <c r="G2448" s="20">
        <v>197</v>
      </c>
      <c r="H2448" s="19" t="s">
        <v>12</v>
      </c>
      <c r="I2448" s="21">
        <v>60363.92</v>
      </c>
      <c r="J2448" s="21">
        <v>1561383</v>
      </c>
      <c r="K2448" s="21">
        <v>1249106.3999999999</v>
      </c>
      <c r="L2448" s="21">
        <v>251912.68000000011</v>
      </c>
      <c r="M2448" s="19" t="s">
        <v>14</v>
      </c>
      <c r="N2448" s="22">
        <v>5</v>
      </c>
    </row>
    <row r="2449" spans="1:14" x14ac:dyDescent="0.25">
      <c r="A2449" s="23">
        <v>2448</v>
      </c>
      <c r="B2449" s="24">
        <v>43250</v>
      </c>
      <c r="C2449" s="24">
        <v>43430</v>
      </c>
      <c r="D2449" s="24" t="str">
        <f>IF(Operaciones!$C2449-Operaciones!$B2449&gt;=150,"Demorado","En Tiempo")</f>
        <v>Demorado</v>
      </c>
      <c r="E2449" s="25" t="s">
        <v>20</v>
      </c>
      <c r="F2449" s="25" t="s">
        <v>29</v>
      </c>
      <c r="G2449" s="26">
        <v>59</v>
      </c>
      <c r="H2449" s="25" t="s">
        <v>11</v>
      </c>
      <c r="I2449" s="27">
        <v>17366.599999999999</v>
      </c>
      <c r="J2449" s="27">
        <v>495125</v>
      </c>
      <c r="K2449" s="27">
        <v>396100</v>
      </c>
      <c r="L2449" s="27">
        <v>81658.399999999994</v>
      </c>
      <c r="M2449" s="25" t="s">
        <v>16</v>
      </c>
      <c r="N2449" s="28">
        <v>3.7</v>
      </c>
    </row>
    <row r="2450" spans="1:14" x14ac:dyDescent="0.25">
      <c r="A2450" s="17">
        <v>2449</v>
      </c>
      <c r="B2450" s="18">
        <v>43250</v>
      </c>
      <c r="C2450" s="18">
        <v>43584</v>
      </c>
      <c r="D2450" s="18" t="str">
        <f>IF(Operaciones!$C2450-Operaciones!$B2450&gt;=150,"Demorado","En Tiempo")</f>
        <v>Demorado</v>
      </c>
      <c r="E2450" s="19" t="s">
        <v>21</v>
      </c>
      <c r="F2450" s="19" t="s">
        <v>27</v>
      </c>
      <c r="G2450" s="20">
        <v>79</v>
      </c>
      <c r="H2450" s="19" t="s">
        <v>12</v>
      </c>
      <c r="I2450" s="21">
        <v>31936.720000000001</v>
      </c>
      <c r="J2450" s="21">
        <v>862003</v>
      </c>
      <c r="K2450" s="21">
        <v>689602.4</v>
      </c>
      <c r="L2450" s="21">
        <v>140463.87999999998</v>
      </c>
      <c r="M2450" s="19" t="s">
        <v>16</v>
      </c>
      <c r="N2450" s="22">
        <v>4.5999999999999996</v>
      </c>
    </row>
    <row r="2451" spans="1:14" x14ac:dyDescent="0.25">
      <c r="A2451" s="23">
        <v>2450</v>
      </c>
      <c r="B2451" s="24">
        <v>43250</v>
      </c>
      <c r="C2451" s="24">
        <v>43461</v>
      </c>
      <c r="D2451" s="24" t="str">
        <f>IF(Operaciones!$C2451-Operaciones!$B2451&gt;=150,"Demorado","En Tiempo")</f>
        <v>Demorado</v>
      </c>
      <c r="E2451" s="25" t="s">
        <v>20</v>
      </c>
      <c r="F2451" s="25" t="s">
        <v>27</v>
      </c>
      <c r="G2451" s="26">
        <v>177</v>
      </c>
      <c r="H2451" s="25" t="s">
        <v>12</v>
      </c>
      <c r="I2451" s="27">
        <v>56869.04</v>
      </c>
      <c r="J2451" s="27">
        <v>1474711</v>
      </c>
      <c r="K2451" s="27">
        <v>1179768.8</v>
      </c>
      <c r="L2451" s="27">
        <v>238073.15999999995</v>
      </c>
      <c r="M2451" s="25" t="s">
        <v>15</v>
      </c>
      <c r="N2451" s="28">
        <v>3.7</v>
      </c>
    </row>
    <row r="2452" spans="1:14" x14ac:dyDescent="0.25">
      <c r="A2452" s="17">
        <v>2451</v>
      </c>
      <c r="B2452" s="18">
        <v>43251</v>
      </c>
      <c r="C2452" s="18">
        <v>43430</v>
      </c>
      <c r="D2452" s="18" t="str">
        <f>IF(Operaciones!$C2452-Operaciones!$B2452&gt;=150,"Demorado","En Tiempo")</f>
        <v>Demorado</v>
      </c>
      <c r="E2452" s="19" t="s">
        <v>21</v>
      </c>
      <c r="F2452" s="19" t="s">
        <v>24</v>
      </c>
      <c r="G2452" s="20">
        <v>81</v>
      </c>
      <c r="H2452" s="19" t="s">
        <v>11</v>
      </c>
      <c r="I2452" s="21">
        <v>15970</v>
      </c>
      <c r="J2452" s="21">
        <v>455735</v>
      </c>
      <c r="K2452" s="21">
        <v>364588</v>
      </c>
      <c r="L2452" s="21">
        <v>75177</v>
      </c>
      <c r="M2452" s="19" t="s">
        <v>18</v>
      </c>
      <c r="N2452" s="22">
        <v>4.9000000000000004</v>
      </c>
    </row>
    <row r="2453" spans="1:14" x14ac:dyDescent="0.25">
      <c r="A2453" s="23">
        <v>2452</v>
      </c>
      <c r="B2453" s="24">
        <v>43251</v>
      </c>
      <c r="C2453" s="24">
        <v>43405</v>
      </c>
      <c r="D2453" s="24" t="str">
        <f>IF(Operaciones!$C2453-Operaciones!$B2453&gt;=150,"Demorado","En Tiempo")</f>
        <v>Demorado</v>
      </c>
      <c r="E2453" s="25" t="s">
        <v>20</v>
      </c>
      <c r="F2453" s="25" t="s">
        <v>25</v>
      </c>
      <c r="G2453" s="26">
        <v>184</v>
      </c>
      <c r="H2453" s="25" t="s">
        <v>12</v>
      </c>
      <c r="I2453" s="27">
        <v>55362.8</v>
      </c>
      <c r="J2453" s="27">
        <v>1446855</v>
      </c>
      <c r="K2453" s="27">
        <v>1157484</v>
      </c>
      <c r="L2453" s="27">
        <v>234008.2</v>
      </c>
      <c r="M2453" s="25" t="s">
        <v>18</v>
      </c>
      <c r="N2453" s="28">
        <v>3.7</v>
      </c>
    </row>
    <row r="2454" spans="1:14" x14ac:dyDescent="0.25">
      <c r="A2454" s="17">
        <v>2453</v>
      </c>
      <c r="B2454" s="18">
        <v>43251</v>
      </c>
      <c r="C2454" s="18">
        <v>43354</v>
      </c>
      <c r="D2454" s="18" t="str">
        <f>IF(Operaciones!$C2454-Operaciones!$B2454&gt;=150,"Demorado","En Tiempo")</f>
        <v>En Tiempo</v>
      </c>
      <c r="E2454" s="19" t="s">
        <v>21</v>
      </c>
      <c r="F2454" s="19" t="s">
        <v>27</v>
      </c>
      <c r="G2454" s="20">
        <v>151</v>
      </c>
      <c r="H2454" s="19" t="s">
        <v>12</v>
      </c>
      <c r="I2454" s="21">
        <v>35522</v>
      </c>
      <c r="J2454" s="21">
        <v>952985</v>
      </c>
      <c r="K2454" s="21">
        <v>762388</v>
      </c>
      <c r="L2454" s="21">
        <v>155075</v>
      </c>
      <c r="M2454" s="19" t="s">
        <v>16</v>
      </c>
      <c r="N2454" s="22">
        <v>4.9000000000000004</v>
      </c>
    </row>
    <row r="2455" spans="1:14" x14ac:dyDescent="0.25">
      <c r="A2455" s="23">
        <v>2454</v>
      </c>
      <c r="B2455" s="24">
        <v>43252</v>
      </c>
      <c r="C2455" s="24">
        <v>43343</v>
      </c>
      <c r="D2455" s="24" t="str">
        <f>IF(Operaciones!$C2455-Operaciones!$B2455&gt;=150,"Demorado","En Tiempo")</f>
        <v>En Tiempo</v>
      </c>
      <c r="E2455" s="25" t="s">
        <v>22</v>
      </c>
      <c r="F2455" s="25" t="s">
        <v>28</v>
      </c>
      <c r="G2455" s="26">
        <v>227</v>
      </c>
      <c r="H2455" s="25" t="s">
        <v>12</v>
      </c>
      <c r="I2455" s="27">
        <v>51016.800000000003</v>
      </c>
      <c r="J2455" s="27">
        <v>1342205</v>
      </c>
      <c r="K2455" s="27">
        <v>1073764</v>
      </c>
      <c r="L2455" s="27">
        <v>217424.2</v>
      </c>
      <c r="M2455" s="25" t="s">
        <v>19</v>
      </c>
      <c r="N2455" s="28">
        <v>4.2</v>
      </c>
    </row>
    <row r="2456" spans="1:14" x14ac:dyDescent="0.25">
      <c r="A2456" s="17">
        <v>2455</v>
      </c>
      <c r="B2456" s="18">
        <v>43252</v>
      </c>
      <c r="C2456" s="18">
        <v>43478</v>
      </c>
      <c r="D2456" s="18" t="str">
        <f>IF(Operaciones!$C2456-Operaciones!$B2456&gt;=150,"Demorado","En Tiempo")</f>
        <v>Demorado</v>
      </c>
      <c r="E2456" s="19" t="s">
        <v>20</v>
      </c>
      <c r="F2456" s="19" t="s">
        <v>26</v>
      </c>
      <c r="G2456" s="20">
        <v>160</v>
      </c>
      <c r="H2456" s="19" t="s">
        <v>11</v>
      </c>
      <c r="I2456" s="21">
        <v>26346.720000000001</v>
      </c>
      <c r="J2456" s="21">
        <v>721853</v>
      </c>
      <c r="K2456" s="21">
        <v>577482.4</v>
      </c>
      <c r="L2456" s="21">
        <v>118023.87999999998</v>
      </c>
      <c r="M2456" s="19" t="s">
        <v>14</v>
      </c>
      <c r="N2456" s="22">
        <v>4.0999999999999996</v>
      </c>
    </row>
    <row r="2457" spans="1:14" x14ac:dyDescent="0.25">
      <c r="A2457" s="23">
        <v>2456</v>
      </c>
      <c r="B2457" s="24">
        <v>43252</v>
      </c>
      <c r="C2457" s="24">
        <v>43557</v>
      </c>
      <c r="D2457" s="24" t="str">
        <f>IF(Operaciones!$C2457-Operaciones!$B2457&gt;=150,"Demorado","En Tiempo")</f>
        <v>Demorado</v>
      </c>
      <c r="E2457" s="25" t="s">
        <v>20</v>
      </c>
      <c r="F2457" s="25" t="s">
        <v>27</v>
      </c>
      <c r="G2457" s="26">
        <v>264</v>
      </c>
      <c r="H2457" s="25" t="s">
        <v>12</v>
      </c>
      <c r="I2457" s="27">
        <v>43200.4</v>
      </c>
      <c r="J2457" s="27">
        <v>1133495</v>
      </c>
      <c r="K2457" s="27">
        <v>906796</v>
      </c>
      <c r="L2457" s="27">
        <v>183498.6</v>
      </c>
      <c r="M2457" s="25" t="s">
        <v>18</v>
      </c>
      <c r="N2457" s="28">
        <v>3.7</v>
      </c>
    </row>
    <row r="2458" spans="1:14" x14ac:dyDescent="0.25">
      <c r="A2458" s="17">
        <v>2457</v>
      </c>
      <c r="B2458" s="18">
        <v>43253</v>
      </c>
      <c r="C2458" s="18">
        <v>43491</v>
      </c>
      <c r="D2458" s="18" t="str">
        <f>IF(Operaciones!$C2458-Operaciones!$B2458&gt;=150,"Demorado","En Tiempo")</f>
        <v>Demorado</v>
      </c>
      <c r="E2458" s="19" t="s">
        <v>22</v>
      </c>
      <c r="F2458" s="19" t="s">
        <v>13</v>
      </c>
      <c r="G2458" s="20">
        <v>203</v>
      </c>
      <c r="H2458" s="19" t="s">
        <v>12</v>
      </c>
      <c r="I2458" s="21">
        <v>79868.72</v>
      </c>
      <c r="J2458" s="21">
        <v>2053753</v>
      </c>
      <c r="K2458" s="21">
        <v>1643002.4</v>
      </c>
      <c r="L2458" s="21">
        <v>330881.88000000012</v>
      </c>
      <c r="M2458" s="19" t="s">
        <v>19</v>
      </c>
      <c r="N2458" s="22">
        <v>3.6</v>
      </c>
    </row>
    <row r="2459" spans="1:14" x14ac:dyDescent="0.25">
      <c r="A2459" s="23">
        <v>2458</v>
      </c>
      <c r="B2459" s="24">
        <v>43253</v>
      </c>
      <c r="C2459" s="24">
        <v>43450</v>
      </c>
      <c r="D2459" s="24" t="str">
        <f>IF(Operaciones!$C2459-Operaciones!$B2459&gt;=150,"Demorado","En Tiempo")</f>
        <v>Demorado</v>
      </c>
      <c r="E2459" s="25" t="s">
        <v>21</v>
      </c>
      <c r="F2459" s="25" t="s">
        <v>13</v>
      </c>
      <c r="G2459" s="26">
        <v>183</v>
      </c>
      <c r="H2459" s="25" t="s">
        <v>12</v>
      </c>
      <c r="I2459" s="27">
        <v>52803.12</v>
      </c>
      <c r="J2459" s="27">
        <v>1378763</v>
      </c>
      <c r="K2459" s="27">
        <v>1103010.3999999999</v>
      </c>
      <c r="L2459" s="27">
        <v>222949.4800000001</v>
      </c>
      <c r="M2459" s="25" t="s">
        <v>14</v>
      </c>
      <c r="N2459" s="28">
        <v>3.7</v>
      </c>
    </row>
    <row r="2460" spans="1:14" x14ac:dyDescent="0.25">
      <c r="A2460" s="17">
        <v>2459</v>
      </c>
      <c r="B2460" s="18">
        <v>43253</v>
      </c>
      <c r="C2460" s="18">
        <v>43546</v>
      </c>
      <c r="D2460" s="18" t="str">
        <f>IF(Operaciones!$C2460-Operaciones!$B2460&gt;=150,"Demorado","En Tiempo")</f>
        <v>Demorado</v>
      </c>
      <c r="E2460" s="19" t="s">
        <v>23</v>
      </c>
      <c r="F2460" s="19" t="s">
        <v>13</v>
      </c>
      <c r="G2460" s="20">
        <v>239</v>
      </c>
      <c r="H2460" s="19" t="s">
        <v>12</v>
      </c>
      <c r="I2460" s="21">
        <v>41061.480000000003</v>
      </c>
      <c r="J2460" s="21">
        <v>1081247</v>
      </c>
      <c r="K2460" s="21">
        <v>864997.6</v>
      </c>
      <c r="L2460" s="21">
        <v>175187.92</v>
      </c>
      <c r="M2460" s="19" t="s">
        <v>18</v>
      </c>
      <c r="N2460" s="22">
        <v>4.2</v>
      </c>
    </row>
    <row r="2461" spans="1:14" x14ac:dyDescent="0.25">
      <c r="A2461" s="23">
        <v>2460</v>
      </c>
      <c r="B2461" s="24">
        <v>43254</v>
      </c>
      <c r="C2461" s="24">
        <v>43504</v>
      </c>
      <c r="D2461" s="24" t="str">
        <f>IF(Operaciones!$C2461-Operaciones!$B2461&gt;=150,"Demorado","En Tiempo")</f>
        <v>Demorado</v>
      </c>
      <c r="E2461" s="25" t="s">
        <v>22</v>
      </c>
      <c r="F2461" s="25" t="s">
        <v>24</v>
      </c>
      <c r="G2461" s="26">
        <v>107</v>
      </c>
      <c r="H2461" s="25" t="s">
        <v>12</v>
      </c>
      <c r="I2461" s="27">
        <v>40357</v>
      </c>
      <c r="J2461" s="27">
        <v>1062785</v>
      </c>
      <c r="K2461" s="27">
        <v>850228</v>
      </c>
      <c r="L2461" s="27">
        <v>172200</v>
      </c>
      <c r="M2461" s="25" t="s">
        <v>19</v>
      </c>
      <c r="N2461" s="28">
        <v>5</v>
      </c>
    </row>
    <row r="2462" spans="1:14" x14ac:dyDescent="0.25">
      <c r="A2462" s="17">
        <v>2461</v>
      </c>
      <c r="B2462" s="18">
        <v>43254</v>
      </c>
      <c r="C2462" s="18">
        <v>43463</v>
      </c>
      <c r="D2462" s="18" t="str">
        <f>IF(Operaciones!$C2462-Operaciones!$B2462&gt;=150,"Demorado","En Tiempo")</f>
        <v>Demorado</v>
      </c>
      <c r="E2462" s="19" t="s">
        <v>20</v>
      </c>
      <c r="F2462" s="19" t="s">
        <v>29</v>
      </c>
      <c r="G2462" s="20">
        <v>259</v>
      </c>
      <c r="H2462" s="19" t="s">
        <v>12</v>
      </c>
      <c r="I2462" s="21">
        <v>72774.759999999995</v>
      </c>
      <c r="J2462" s="21">
        <v>1880179</v>
      </c>
      <c r="K2462" s="21">
        <v>1504143.2</v>
      </c>
      <c r="L2462" s="21">
        <v>303261.04000000004</v>
      </c>
      <c r="M2462" s="19" t="s">
        <v>14</v>
      </c>
      <c r="N2462" s="22">
        <v>4.5999999999999996</v>
      </c>
    </row>
    <row r="2463" spans="1:14" x14ac:dyDescent="0.25">
      <c r="A2463" s="23">
        <v>2462</v>
      </c>
      <c r="B2463" s="24">
        <v>43254</v>
      </c>
      <c r="C2463" s="24">
        <v>43423</v>
      </c>
      <c r="D2463" s="24" t="str">
        <f>IF(Operaciones!$C2463-Operaciones!$B2463&gt;=150,"Demorado","En Tiempo")</f>
        <v>Demorado</v>
      </c>
      <c r="E2463" s="25" t="s">
        <v>23</v>
      </c>
      <c r="F2463" s="25" t="s">
        <v>13</v>
      </c>
      <c r="G2463" s="26">
        <v>115</v>
      </c>
      <c r="H2463" s="25" t="s">
        <v>12</v>
      </c>
      <c r="I2463" s="27">
        <v>43657.120000000003</v>
      </c>
      <c r="J2463" s="27">
        <v>1143513</v>
      </c>
      <c r="K2463" s="27">
        <v>914810.4</v>
      </c>
      <c r="L2463" s="27">
        <v>185045.47999999998</v>
      </c>
      <c r="M2463" s="25" t="s">
        <v>15</v>
      </c>
      <c r="N2463" s="28">
        <v>3.8</v>
      </c>
    </row>
    <row r="2464" spans="1:14" x14ac:dyDescent="0.25">
      <c r="A2464" s="17">
        <v>2463</v>
      </c>
      <c r="B2464" s="18">
        <v>43254</v>
      </c>
      <c r="C2464" s="18">
        <v>43527</v>
      </c>
      <c r="D2464" s="18" t="str">
        <f>IF(Operaciones!$C2464-Operaciones!$B2464&gt;=150,"Demorado","En Tiempo")</f>
        <v>Demorado</v>
      </c>
      <c r="E2464" s="19" t="s">
        <v>23</v>
      </c>
      <c r="F2464" s="19" t="s">
        <v>28</v>
      </c>
      <c r="G2464" s="20">
        <v>218</v>
      </c>
      <c r="H2464" s="19" t="s">
        <v>12</v>
      </c>
      <c r="I2464" s="21">
        <v>67355.399999999994</v>
      </c>
      <c r="J2464" s="21">
        <v>1742245</v>
      </c>
      <c r="K2464" s="21">
        <v>1393796</v>
      </c>
      <c r="L2464" s="21">
        <v>281093.59999999998</v>
      </c>
      <c r="M2464" s="19" t="s">
        <v>17</v>
      </c>
      <c r="N2464" s="22">
        <v>4.9000000000000004</v>
      </c>
    </row>
    <row r="2465" spans="1:14" x14ac:dyDescent="0.25">
      <c r="A2465" s="23">
        <v>2464</v>
      </c>
      <c r="B2465" s="24">
        <v>43255</v>
      </c>
      <c r="C2465" s="24">
        <v>43501</v>
      </c>
      <c r="D2465" s="24" t="str">
        <f>IF(Operaciones!$C2465-Operaciones!$B2465&gt;=150,"Demorado","En Tiempo")</f>
        <v>Demorado</v>
      </c>
      <c r="E2465" s="25" t="s">
        <v>23</v>
      </c>
      <c r="F2465" s="25" t="s">
        <v>27</v>
      </c>
      <c r="G2465" s="26">
        <v>54</v>
      </c>
      <c r="H2465" s="25" t="s">
        <v>11</v>
      </c>
      <c r="I2465" s="27">
        <v>13566.84</v>
      </c>
      <c r="J2465" s="27">
        <v>397181</v>
      </c>
      <c r="K2465" s="27">
        <v>317744.8</v>
      </c>
      <c r="L2465" s="27">
        <v>65869.360000000015</v>
      </c>
      <c r="M2465" s="25" t="s">
        <v>15</v>
      </c>
      <c r="N2465" s="28">
        <v>4</v>
      </c>
    </row>
    <row r="2466" spans="1:14" x14ac:dyDescent="0.25">
      <c r="A2466" s="17">
        <v>2465</v>
      </c>
      <c r="B2466" s="18">
        <v>43255</v>
      </c>
      <c r="C2466" s="18">
        <v>43580</v>
      </c>
      <c r="D2466" s="18" t="str">
        <f>IF(Operaciones!$C2466-Operaciones!$B2466&gt;=150,"Demorado","En Tiempo")</f>
        <v>Demorado</v>
      </c>
      <c r="E2466" s="19" t="s">
        <v>23</v>
      </c>
      <c r="F2466" s="19" t="s">
        <v>27</v>
      </c>
      <c r="G2466" s="20">
        <v>253</v>
      </c>
      <c r="H2466" s="19" t="s">
        <v>12</v>
      </c>
      <c r="I2466" s="21">
        <v>63733.2</v>
      </c>
      <c r="J2466" s="21">
        <v>1653165</v>
      </c>
      <c r="K2466" s="21">
        <v>1322532</v>
      </c>
      <c r="L2466" s="21">
        <v>266899.8</v>
      </c>
      <c r="M2466" s="19" t="s">
        <v>14</v>
      </c>
      <c r="N2466" s="22">
        <v>4.8</v>
      </c>
    </row>
    <row r="2467" spans="1:14" x14ac:dyDescent="0.25">
      <c r="A2467" s="23">
        <v>2466</v>
      </c>
      <c r="B2467" s="24">
        <v>43255</v>
      </c>
      <c r="C2467" s="24">
        <v>43425</v>
      </c>
      <c r="D2467" s="24" t="str">
        <f>IF(Operaciones!$C2467-Operaciones!$B2467&gt;=150,"Demorado","En Tiempo")</f>
        <v>Demorado</v>
      </c>
      <c r="E2467" s="25" t="s">
        <v>21</v>
      </c>
      <c r="F2467" s="25" t="s">
        <v>29</v>
      </c>
      <c r="G2467" s="26">
        <v>126</v>
      </c>
      <c r="H2467" s="25" t="s">
        <v>11</v>
      </c>
      <c r="I2467" s="27">
        <v>23783.119999999999</v>
      </c>
      <c r="J2467" s="27">
        <v>653363</v>
      </c>
      <c r="K2467" s="27">
        <v>522690.4</v>
      </c>
      <c r="L2467" s="27">
        <v>106889.47999999998</v>
      </c>
      <c r="M2467" s="25" t="s">
        <v>18</v>
      </c>
      <c r="N2467" s="28">
        <v>3.6</v>
      </c>
    </row>
    <row r="2468" spans="1:14" x14ac:dyDescent="0.25">
      <c r="A2468" s="17">
        <v>2467</v>
      </c>
      <c r="B2468" s="18">
        <v>43256</v>
      </c>
      <c r="C2468" s="18">
        <v>43442</v>
      </c>
      <c r="D2468" s="18" t="str">
        <f>IF(Operaciones!$C2468-Operaciones!$B2468&gt;=150,"Demorado","En Tiempo")</f>
        <v>Demorado</v>
      </c>
      <c r="E2468" s="19" t="s">
        <v>23</v>
      </c>
      <c r="F2468" s="19" t="s">
        <v>25</v>
      </c>
      <c r="G2468" s="20">
        <v>205</v>
      </c>
      <c r="H2468" s="19" t="s">
        <v>12</v>
      </c>
      <c r="I2468" s="21">
        <v>44314.04</v>
      </c>
      <c r="J2468" s="21">
        <v>1163436</v>
      </c>
      <c r="K2468" s="21">
        <v>930748.8</v>
      </c>
      <c r="L2468" s="21">
        <v>188373.15999999995</v>
      </c>
      <c r="M2468" s="19" t="s">
        <v>16</v>
      </c>
      <c r="N2468" s="22">
        <v>3.9</v>
      </c>
    </row>
    <row r="2469" spans="1:14" x14ac:dyDescent="0.25">
      <c r="A2469" s="23">
        <v>2468</v>
      </c>
      <c r="B2469" s="24">
        <v>43256</v>
      </c>
      <c r="C2469" s="24">
        <v>43538</v>
      </c>
      <c r="D2469" s="24" t="str">
        <f>IF(Operaciones!$C2469-Operaciones!$B2469&gt;=150,"Demorado","En Tiempo")</f>
        <v>Demorado</v>
      </c>
      <c r="E2469" s="25" t="s">
        <v>22</v>
      </c>
      <c r="F2469" s="25" t="s">
        <v>25</v>
      </c>
      <c r="G2469" s="26">
        <v>159</v>
      </c>
      <c r="H2469" s="25" t="s">
        <v>12</v>
      </c>
      <c r="I2469" s="27">
        <v>41860.04</v>
      </c>
      <c r="J2469" s="27">
        <v>1104861</v>
      </c>
      <c r="K2469" s="27">
        <v>883888.8</v>
      </c>
      <c r="L2469" s="27">
        <v>179112.15999999995</v>
      </c>
      <c r="M2469" s="25" t="s">
        <v>14</v>
      </c>
      <c r="N2469" s="28">
        <v>4.3</v>
      </c>
    </row>
    <row r="2470" spans="1:14" x14ac:dyDescent="0.25">
      <c r="A2470" s="17">
        <v>2469</v>
      </c>
      <c r="B2470" s="18">
        <v>43256</v>
      </c>
      <c r="C2470" s="18">
        <v>43528</v>
      </c>
      <c r="D2470" s="18" t="str">
        <f>IF(Operaciones!$C2470-Operaciones!$B2470&gt;=150,"Demorado","En Tiempo")</f>
        <v>Demorado</v>
      </c>
      <c r="E2470" s="19" t="s">
        <v>22</v>
      </c>
      <c r="F2470" s="19" t="s">
        <v>29</v>
      </c>
      <c r="G2470" s="20">
        <v>167</v>
      </c>
      <c r="H2470" s="19" t="s">
        <v>12</v>
      </c>
      <c r="I2470" s="21">
        <v>49336.12</v>
      </c>
      <c r="J2470" s="21">
        <v>1288313</v>
      </c>
      <c r="K2470" s="21">
        <v>1030650.4</v>
      </c>
      <c r="L2470" s="21">
        <v>208326.47999999998</v>
      </c>
      <c r="M2470" s="19" t="s">
        <v>16</v>
      </c>
      <c r="N2470" s="22">
        <v>3.6</v>
      </c>
    </row>
    <row r="2471" spans="1:14" x14ac:dyDescent="0.25">
      <c r="A2471" s="23">
        <v>2470</v>
      </c>
      <c r="B2471" s="24">
        <v>43257</v>
      </c>
      <c r="C2471" s="24">
        <v>43442</v>
      </c>
      <c r="D2471" s="24" t="str">
        <f>IF(Operaciones!$C2471-Operaciones!$B2471&gt;=150,"Demorado","En Tiempo")</f>
        <v>Demorado</v>
      </c>
      <c r="E2471" s="25" t="s">
        <v>22</v>
      </c>
      <c r="F2471" s="25" t="s">
        <v>29</v>
      </c>
      <c r="G2471" s="26">
        <v>120</v>
      </c>
      <c r="H2471" s="25" t="s">
        <v>12</v>
      </c>
      <c r="I2471" s="27">
        <v>47237.760000000002</v>
      </c>
      <c r="J2471" s="27">
        <v>1235879</v>
      </c>
      <c r="K2471" s="27">
        <v>988703.2</v>
      </c>
      <c r="L2471" s="27">
        <v>199938.04000000004</v>
      </c>
      <c r="M2471" s="25" t="s">
        <v>14</v>
      </c>
      <c r="N2471" s="28">
        <v>4.8</v>
      </c>
    </row>
    <row r="2472" spans="1:14" x14ac:dyDescent="0.25">
      <c r="A2472" s="17">
        <v>2471</v>
      </c>
      <c r="B2472" s="18">
        <v>43257</v>
      </c>
      <c r="C2472" s="18">
        <v>43546</v>
      </c>
      <c r="D2472" s="18" t="str">
        <f>IF(Operaciones!$C2472-Operaciones!$B2472&gt;=150,"Demorado","En Tiempo")</f>
        <v>Demorado</v>
      </c>
      <c r="E2472" s="19" t="s">
        <v>22</v>
      </c>
      <c r="F2472" s="19" t="s">
        <v>28</v>
      </c>
      <c r="G2472" s="20">
        <v>257</v>
      </c>
      <c r="H2472" s="19" t="s">
        <v>12</v>
      </c>
      <c r="I2472" s="21">
        <v>52655.96</v>
      </c>
      <c r="J2472" s="21">
        <v>1380509</v>
      </c>
      <c r="K2472" s="21">
        <v>1104407.2</v>
      </c>
      <c r="L2472" s="21">
        <v>223445.84000000005</v>
      </c>
      <c r="M2472" s="19" t="s">
        <v>18</v>
      </c>
      <c r="N2472" s="22">
        <v>3.8</v>
      </c>
    </row>
    <row r="2473" spans="1:14" x14ac:dyDescent="0.25">
      <c r="A2473" s="23">
        <v>2472</v>
      </c>
      <c r="B2473" s="24">
        <v>43257</v>
      </c>
      <c r="C2473" s="24">
        <v>43585</v>
      </c>
      <c r="D2473" s="24" t="str">
        <f>IF(Operaciones!$C2473-Operaciones!$B2473&gt;=150,"Demorado","En Tiempo")</f>
        <v>Demorado</v>
      </c>
      <c r="E2473" s="25" t="s">
        <v>21</v>
      </c>
      <c r="F2473" s="25" t="s">
        <v>29</v>
      </c>
      <c r="G2473" s="26">
        <v>164</v>
      </c>
      <c r="H2473" s="25" t="s">
        <v>12</v>
      </c>
      <c r="I2473" s="27">
        <v>55248.4</v>
      </c>
      <c r="J2473" s="27">
        <v>1433545</v>
      </c>
      <c r="K2473" s="27">
        <v>1146836</v>
      </c>
      <c r="L2473" s="27">
        <v>231460.6</v>
      </c>
      <c r="M2473" s="25" t="s">
        <v>15</v>
      </c>
      <c r="N2473" s="28">
        <v>3.8</v>
      </c>
    </row>
    <row r="2474" spans="1:14" x14ac:dyDescent="0.25">
      <c r="A2474" s="17">
        <v>2473</v>
      </c>
      <c r="B2474" s="18">
        <v>43257</v>
      </c>
      <c r="C2474" s="18">
        <v>43452</v>
      </c>
      <c r="D2474" s="18" t="str">
        <f>IF(Operaciones!$C2474-Operaciones!$B2474&gt;=150,"Demorado","En Tiempo")</f>
        <v>Demorado</v>
      </c>
      <c r="E2474" s="19" t="s">
        <v>21</v>
      </c>
      <c r="F2474" s="19" t="s">
        <v>26</v>
      </c>
      <c r="G2474" s="20">
        <v>211</v>
      </c>
      <c r="H2474" s="19" t="s">
        <v>12</v>
      </c>
      <c r="I2474" s="21">
        <v>53395.44</v>
      </c>
      <c r="J2474" s="21">
        <v>1399896</v>
      </c>
      <c r="K2474" s="21">
        <v>1119916.8</v>
      </c>
      <c r="L2474" s="21">
        <v>226583.75999999995</v>
      </c>
      <c r="M2474" s="19" t="s">
        <v>14</v>
      </c>
      <c r="N2474" s="22">
        <v>4.4000000000000004</v>
      </c>
    </row>
    <row r="2475" spans="1:14" x14ac:dyDescent="0.25">
      <c r="A2475" s="23">
        <v>2474</v>
      </c>
      <c r="B2475" s="24">
        <v>43257</v>
      </c>
      <c r="C2475" s="24">
        <v>43399</v>
      </c>
      <c r="D2475" s="24" t="str">
        <f>IF(Operaciones!$C2475-Operaciones!$B2475&gt;=150,"Demorado","En Tiempo")</f>
        <v>En Tiempo</v>
      </c>
      <c r="E2475" s="25" t="s">
        <v>22</v>
      </c>
      <c r="F2475" s="25" t="s">
        <v>29</v>
      </c>
      <c r="G2475" s="26">
        <v>291</v>
      </c>
      <c r="H2475" s="25" t="s">
        <v>12</v>
      </c>
      <c r="I2475" s="27">
        <v>93459.04</v>
      </c>
      <c r="J2475" s="27">
        <v>2389661</v>
      </c>
      <c r="K2475" s="27">
        <v>1911728.8</v>
      </c>
      <c r="L2475" s="27">
        <v>384473.16</v>
      </c>
      <c r="M2475" s="25" t="s">
        <v>15</v>
      </c>
      <c r="N2475" s="28">
        <v>4.2</v>
      </c>
    </row>
    <row r="2476" spans="1:14" x14ac:dyDescent="0.25">
      <c r="A2476" s="17">
        <v>2475</v>
      </c>
      <c r="B2476" s="18">
        <v>43257</v>
      </c>
      <c r="C2476" s="18">
        <v>43504</v>
      </c>
      <c r="D2476" s="18" t="str">
        <f>IF(Operaciones!$C2476-Operaciones!$B2476&gt;=150,"Demorado","En Tiempo")</f>
        <v>Demorado</v>
      </c>
      <c r="E2476" s="19" t="s">
        <v>21</v>
      </c>
      <c r="F2476" s="19" t="s">
        <v>13</v>
      </c>
      <c r="G2476" s="20">
        <v>69</v>
      </c>
      <c r="H2476" s="19" t="s">
        <v>11</v>
      </c>
      <c r="I2476" s="21">
        <v>14609.16</v>
      </c>
      <c r="J2476" s="21">
        <v>432364</v>
      </c>
      <c r="K2476" s="21">
        <v>345891.2</v>
      </c>
      <c r="L2476" s="21">
        <v>71863.639999999985</v>
      </c>
      <c r="M2476" s="19" t="s">
        <v>17</v>
      </c>
      <c r="N2476" s="22">
        <v>4.2</v>
      </c>
    </row>
    <row r="2477" spans="1:14" x14ac:dyDescent="0.25">
      <c r="A2477" s="23">
        <v>2476</v>
      </c>
      <c r="B2477" s="24">
        <v>43257</v>
      </c>
      <c r="C2477" s="24">
        <v>43567</v>
      </c>
      <c r="D2477" s="24" t="str">
        <f>IF(Operaciones!$C2477-Operaciones!$B2477&gt;=150,"Demorado","En Tiempo")</f>
        <v>Demorado</v>
      </c>
      <c r="E2477" s="25" t="s">
        <v>21</v>
      </c>
      <c r="F2477" s="25" t="s">
        <v>28</v>
      </c>
      <c r="G2477" s="26">
        <v>203</v>
      </c>
      <c r="H2477" s="25" t="s">
        <v>12</v>
      </c>
      <c r="I2477" s="27">
        <v>64895.6</v>
      </c>
      <c r="J2477" s="27">
        <v>1674000</v>
      </c>
      <c r="K2477" s="27">
        <v>1339200</v>
      </c>
      <c r="L2477" s="27">
        <v>269904.40000000002</v>
      </c>
      <c r="M2477" s="25" t="s">
        <v>17</v>
      </c>
      <c r="N2477" s="28">
        <v>5</v>
      </c>
    </row>
    <row r="2478" spans="1:14" x14ac:dyDescent="0.25">
      <c r="A2478" s="17">
        <v>2477</v>
      </c>
      <c r="B2478" s="18">
        <v>43257</v>
      </c>
      <c r="C2478" s="18">
        <v>43441</v>
      </c>
      <c r="D2478" s="18" t="str">
        <f>IF(Operaciones!$C2478-Operaciones!$B2478&gt;=150,"Demorado","En Tiempo")</f>
        <v>Demorado</v>
      </c>
      <c r="E2478" s="19" t="s">
        <v>20</v>
      </c>
      <c r="F2478" s="19" t="s">
        <v>27</v>
      </c>
      <c r="G2478" s="20">
        <v>212</v>
      </c>
      <c r="H2478" s="19" t="s">
        <v>12</v>
      </c>
      <c r="I2478" s="21">
        <v>38494.6</v>
      </c>
      <c r="J2478" s="21">
        <v>1021400</v>
      </c>
      <c r="K2478" s="21">
        <v>817120</v>
      </c>
      <c r="L2478" s="21">
        <v>165785.4</v>
      </c>
      <c r="M2478" s="19" t="s">
        <v>18</v>
      </c>
      <c r="N2478" s="22">
        <v>4.5999999999999996</v>
      </c>
    </row>
    <row r="2479" spans="1:14" x14ac:dyDescent="0.25">
      <c r="A2479" s="23">
        <v>2478</v>
      </c>
      <c r="B2479" s="24">
        <v>43258</v>
      </c>
      <c r="C2479" s="24">
        <v>43437</v>
      </c>
      <c r="D2479" s="24" t="str">
        <f>IF(Operaciones!$C2479-Operaciones!$B2479&gt;=150,"Demorado","En Tiempo")</f>
        <v>Demorado</v>
      </c>
      <c r="E2479" s="25" t="s">
        <v>23</v>
      </c>
      <c r="F2479" s="25" t="s">
        <v>26</v>
      </c>
      <c r="G2479" s="26">
        <v>196</v>
      </c>
      <c r="H2479" s="25" t="s">
        <v>12</v>
      </c>
      <c r="I2479" s="27">
        <v>52729.120000000003</v>
      </c>
      <c r="J2479" s="27">
        <v>1378763</v>
      </c>
      <c r="K2479" s="27">
        <v>1103010.3999999999</v>
      </c>
      <c r="L2479" s="27">
        <v>223023.4800000001</v>
      </c>
      <c r="M2479" s="25" t="s">
        <v>19</v>
      </c>
      <c r="N2479" s="28">
        <v>4.0999999999999996</v>
      </c>
    </row>
    <row r="2480" spans="1:14" x14ac:dyDescent="0.25">
      <c r="A2480" s="17">
        <v>2479</v>
      </c>
      <c r="B2480" s="18">
        <v>43258</v>
      </c>
      <c r="C2480" s="18">
        <v>43573</v>
      </c>
      <c r="D2480" s="18" t="str">
        <f>IF(Operaciones!$C2480-Operaciones!$B2480&gt;=150,"Demorado","En Tiempo")</f>
        <v>Demorado</v>
      </c>
      <c r="E2480" s="19" t="s">
        <v>22</v>
      </c>
      <c r="F2480" s="19" t="s">
        <v>24</v>
      </c>
      <c r="G2480" s="20">
        <v>267</v>
      </c>
      <c r="H2480" s="19" t="s">
        <v>12</v>
      </c>
      <c r="I2480" s="21">
        <v>104580</v>
      </c>
      <c r="J2480" s="21">
        <v>2668985</v>
      </c>
      <c r="K2480" s="21">
        <v>2135188</v>
      </c>
      <c r="L2480" s="21">
        <v>429217</v>
      </c>
      <c r="M2480" s="19" t="s">
        <v>14</v>
      </c>
      <c r="N2480" s="22">
        <v>5</v>
      </c>
    </row>
    <row r="2481" spans="1:14" x14ac:dyDescent="0.25">
      <c r="A2481" s="23">
        <v>2480</v>
      </c>
      <c r="B2481" s="24">
        <v>43259</v>
      </c>
      <c r="C2481" s="24">
        <v>43417</v>
      </c>
      <c r="D2481" s="24" t="str">
        <f>IF(Operaciones!$C2481-Operaciones!$B2481&gt;=150,"Demorado","En Tiempo")</f>
        <v>Demorado</v>
      </c>
      <c r="E2481" s="25" t="s">
        <v>23</v>
      </c>
      <c r="F2481" s="25" t="s">
        <v>13</v>
      </c>
      <c r="G2481" s="26">
        <v>108</v>
      </c>
      <c r="H2481" s="25" t="s">
        <v>12</v>
      </c>
      <c r="I2481" s="27">
        <v>45162.400000000001</v>
      </c>
      <c r="J2481" s="27">
        <v>1184070</v>
      </c>
      <c r="K2481" s="27">
        <v>947256</v>
      </c>
      <c r="L2481" s="27">
        <v>191651.6</v>
      </c>
      <c r="M2481" s="25" t="s">
        <v>16</v>
      </c>
      <c r="N2481" s="28">
        <v>4.3</v>
      </c>
    </row>
    <row r="2482" spans="1:14" x14ac:dyDescent="0.25">
      <c r="A2482" s="17">
        <v>2481</v>
      </c>
      <c r="B2482" s="18">
        <v>43259</v>
      </c>
      <c r="C2482" s="18">
        <v>43476</v>
      </c>
      <c r="D2482" s="18" t="str">
        <f>IF(Operaciones!$C2482-Operaciones!$B2482&gt;=150,"Demorado","En Tiempo")</f>
        <v>Demorado</v>
      </c>
      <c r="E2482" s="19" t="s">
        <v>20</v>
      </c>
      <c r="F2482" s="19" t="s">
        <v>24</v>
      </c>
      <c r="G2482" s="20">
        <v>68</v>
      </c>
      <c r="H2482" s="19" t="s">
        <v>11</v>
      </c>
      <c r="I2482" s="21">
        <v>14090.36</v>
      </c>
      <c r="J2482" s="21">
        <v>414844</v>
      </c>
      <c r="K2482" s="21">
        <v>331875.20000000001</v>
      </c>
      <c r="L2482" s="21">
        <v>68878.439999999988</v>
      </c>
      <c r="M2482" s="19" t="s">
        <v>15</v>
      </c>
      <c r="N2482" s="22">
        <v>4.5</v>
      </c>
    </row>
    <row r="2483" spans="1:14" x14ac:dyDescent="0.25">
      <c r="A2483" s="23">
        <v>2482</v>
      </c>
      <c r="B2483" s="24">
        <v>43259</v>
      </c>
      <c r="C2483" s="24">
        <v>43373</v>
      </c>
      <c r="D2483" s="24" t="str">
        <f>IF(Operaciones!$C2483-Operaciones!$B2483&gt;=150,"Demorado","En Tiempo")</f>
        <v>En Tiempo</v>
      </c>
      <c r="E2483" s="25" t="s">
        <v>21</v>
      </c>
      <c r="F2483" s="25" t="s">
        <v>13</v>
      </c>
      <c r="G2483" s="26">
        <v>249</v>
      </c>
      <c r="H2483" s="25" t="s">
        <v>12</v>
      </c>
      <c r="I2483" s="27">
        <v>94324.800000000003</v>
      </c>
      <c r="J2483" s="27">
        <v>2416655</v>
      </c>
      <c r="K2483" s="27">
        <v>1933324</v>
      </c>
      <c r="L2483" s="27">
        <v>389006.2</v>
      </c>
      <c r="M2483" s="25" t="s">
        <v>15</v>
      </c>
      <c r="N2483" s="28">
        <v>4.7</v>
      </c>
    </row>
    <row r="2484" spans="1:14" x14ac:dyDescent="0.25">
      <c r="A2484" s="17">
        <v>2483</v>
      </c>
      <c r="B2484" s="18">
        <v>43260</v>
      </c>
      <c r="C2484" s="18">
        <v>43591</v>
      </c>
      <c r="D2484" s="18" t="str">
        <f>IF(Operaciones!$C2484-Operaciones!$B2484&gt;=150,"Demorado","En Tiempo")</f>
        <v>Demorado</v>
      </c>
      <c r="E2484" s="19" t="s">
        <v>23</v>
      </c>
      <c r="F2484" s="19" t="s">
        <v>26</v>
      </c>
      <c r="G2484" s="20">
        <v>263</v>
      </c>
      <c r="H2484" s="19" t="s">
        <v>12</v>
      </c>
      <c r="I2484" s="21">
        <v>87707.76</v>
      </c>
      <c r="J2484" s="21">
        <v>2247779</v>
      </c>
      <c r="K2484" s="21">
        <v>1798223.2</v>
      </c>
      <c r="L2484" s="21">
        <v>361848.04000000004</v>
      </c>
      <c r="M2484" s="19" t="s">
        <v>16</v>
      </c>
      <c r="N2484" s="22">
        <v>3.6</v>
      </c>
    </row>
    <row r="2485" spans="1:14" x14ac:dyDescent="0.25">
      <c r="A2485" s="23">
        <v>2484</v>
      </c>
      <c r="B2485" s="24">
        <v>43261</v>
      </c>
      <c r="C2485" s="24">
        <v>43472</v>
      </c>
      <c r="D2485" s="24" t="str">
        <f>IF(Operaciones!$C2485-Operaciones!$B2485&gt;=150,"Demorado","En Tiempo")</f>
        <v>Demorado</v>
      </c>
      <c r="E2485" s="25" t="s">
        <v>23</v>
      </c>
      <c r="F2485" s="25" t="s">
        <v>24</v>
      </c>
      <c r="G2485" s="26">
        <v>154</v>
      </c>
      <c r="H2485" s="25" t="s">
        <v>12</v>
      </c>
      <c r="I2485" s="27">
        <v>53660.2</v>
      </c>
      <c r="J2485" s="27">
        <v>1404965</v>
      </c>
      <c r="K2485" s="27">
        <v>1123972</v>
      </c>
      <c r="L2485" s="27">
        <v>227332.8</v>
      </c>
      <c r="M2485" s="25" t="s">
        <v>16</v>
      </c>
      <c r="N2485" s="28">
        <v>4.5</v>
      </c>
    </row>
    <row r="2486" spans="1:14" x14ac:dyDescent="0.25">
      <c r="A2486" s="17">
        <v>2485</v>
      </c>
      <c r="B2486" s="18">
        <v>43261</v>
      </c>
      <c r="C2486" s="18">
        <v>43572</v>
      </c>
      <c r="D2486" s="18" t="str">
        <f>IF(Operaciones!$C2486-Operaciones!$B2486&gt;=150,"Demorado","En Tiempo")</f>
        <v>Demorado</v>
      </c>
      <c r="E2486" s="19" t="s">
        <v>22</v>
      </c>
      <c r="F2486" s="19" t="s">
        <v>24</v>
      </c>
      <c r="G2486" s="20">
        <v>84</v>
      </c>
      <c r="H2486" s="19" t="s">
        <v>12</v>
      </c>
      <c r="I2486" s="21">
        <v>33684.199999999997</v>
      </c>
      <c r="J2486" s="21">
        <v>908765</v>
      </c>
      <c r="K2486" s="21">
        <v>727012</v>
      </c>
      <c r="L2486" s="21">
        <v>148068.79999999999</v>
      </c>
      <c r="M2486" s="19" t="s">
        <v>16</v>
      </c>
      <c r="N2486" s="22">
        <v>4.7</v>
      </c>
    </row>
    <row r="2487" spans="1:14" x14ac:dyDescent="0.25">
      <c r="A2487" s="23">
        <v>2486</v>
      </c>
      <c r="B2487" s="24">
        <v>43261</v>
      </c>
      <c r="C2487" s="24">
        <v>43400</v>
      </c>
      <c r="D2487" s="24" t="str">
        <f>IF(Operaciones!$C2487-Operaciones!$B2487&gt;=150,"Demorado","En Tiempo")</f>
        <v>En Tiempo</v>
      </c>
      <c r="E2487" s="25" t="s">
        <v>21</v>
      </c>
      <c r="F2487" s="25" t="s">
        <v>28</v>
      </c>
      <c r="G2487" s="26">
        <v>115</v>
      </c>
      <c r="H2487" s="25" t="s">
        <v>12</v>
      </c>
      <c r="I2487" s="27">
        <v>44960.88</v>
      </c>
      <c r="J2487" s="27">
        <v>1186382</v>
      </c>
      <c r="K2487" s="27">
        <v>949105.6</v>
      </c>
      <c r="L2487" s="27">
        <v>192315.52000000002</v>
      </c>
      <c r="M2487" s="25" t="s">
        <v>19</v>
      </c>
      <c r="N2487" s="28">
        <v>4.0999999999999996</v>
      </c>
    </row>
    <row r="2488" spans="1:14" x14ac:dyDescent="0.25">
      <c r="A2488" s="17">
        <v>2487</v>
      </c>
      <c r="B2488" s="18">
        <v>43262</v>
      </c>
      <c r="C2488" s="18">
        <v>43455</v>
      </c>
      <c r="D2488" s="18" t="str">
        <f>IF(Operaciones!$C2488-Operaciones!$B2488&gt;=150,"Demorado","En Tiempo")</f>
        <v>Demorado</v>
      </c>
      <c r="E2488" s="19" t="s">
        <v>21</v>
      </c>
      <c r="F2488" s="19" t="s">
        <v>24</v>
      </c>
      <c r="G2488" s="20">
        <v>73</v>
      </c>
      <c r="H2488" s="19" t="s">
        <v>11</v>
      </c>
      <c r="I2488" s="21">
        <v>29012.880000000001</v>
      </c>
      <c r="J2488" s="21">
        <v>782307</v>
      </c>
      <c r="K2488" s="21">
        <v>625845.6</v>
      </c>
      <c r="L2488" s="21">
        <v>127448.52000000002</v>
      </c>
      <c r="M2488" s="19" t="s">
        <v>17</v>
      </c>
      <c r="N2488" s="22">
        <v>4.0999999999999996</v>
      </c>
    </row>
    <row r="2489" spans="1:14" x14ac:dyDescent="0.25">
      <c r="A2489" s="23">
        <v>2488</v>
      </c>
      <c r="B2489" s="24">
        <v>43262</v>
      </c>
      <c r="C2489" s="24">
        <v>43406</v>
      </c>
      <c r="D2489" s="24" t="str">
        <f>IF(Operaciones!$C2489-Operaciones!$B2489&gt;=150,"Demorado","En Tiempo")</f>
        <v>En Tiempo</v>
      </c>
      <c r="E2489" s="25" t="s">
        <v>21</v>
      </c>
      <c r="F2489" s="25" t="s">
        <v>28</v>
      </c>
      <c r="G2489" s="26">
        <v>144</v>
      </c>
      <c r="H2489" s="25" t="s">
        <v>11</v>
      </c>
      <c r="I2489" s="27">
        <v>26826.68</v>
      </c>
      <c r="J2489" s="27">
        <v>737977</v>
      </c>
      <c r="K2489" s="27">
        <v>590381.6</v>
      </c>
      <c r="L2489" s="27">
        <v>120768.72000000003</v>
      </c>
      <c r="M2489" s="25" t="s">
        <v>14</v>
      </c>
      <c r="N2489" s="28">
        <v>3.7</v>
      </c>
    </row>
    <row r="2490" spans="1:14" x14ac:dyDescent="0.25">
      <c r="A2490" s="17">
        <v>2489</v>
      </c>
      <c r="B2490" s="18">
        <v>43262</v>
      </c>
      <c r="C2490" s="18">
        <v>43506</v>
      </c>
      <c r="D2490" s="18" t="str">
        <f>IF(Operaciones!$C2490-Operaciones!$B2490&gt;=150,"Demorado","En Tiempo")</f>
        <v>Demorado</v>
      </c>
      <c r="E2490" s="19" t="s">
        <v>20</v>
      </c>
      <c r="F2490" s="19" t="s">
        <v>26</v>
      </c>
      <c r="G2490" s="20">
        <v>126</v>
      </c>
      <c r="H2490" s="19" t="s">
        <v>12</v>
      </c>
      <c r="I2490" s="21">
        <v>36423.480000000003</v>
      </c>
      <c r="J2490" s="21">
        <v>972672</v>
      </c>
      <c r="K2490" s="21">
        <v>778137.59999999998</v>
      </c>
      <c r="L2490" s="21">
        <v>158110.92000000001</v>
      </c>
      <c r="M2490" s="19" t="s">
        <v>15</v>
      </c>
      <c r="N2490" s="22">
        <v>4.4000000000000004</v>
      </c>
    </row>
    <row r="2491" spans="1:14" x14ac:dyDescent="0.25">
      <c r="A2491" s="23">
        <v>2490</v>
      </c>
      <c r="B2491" s="24">
        <v>43262</v>
      </c>
      <c r="C2491" s="24">
        <v>43386</v>
      </c>
      <c r="D2491" s="24" t="str">
        <f>IF(Operaciones!$C2491-Operaciones!$B2491&gt;=150,"Demorado","En Tiempo")</f>
        <v>En Tiempo</v>
      </c>
      <c r="E2491" s="25" t="s">
        <v>23</v>
      </c>
      <c r="F2491" s="25" t="s">
        <v>26</v>
      </c>
      <c r="G2491" s="26">
        <v>120</v>
      </c>
      <c r="H2491" s="25" t="s">
        <v>12</v>
      </c>
      <c r="I2491" s="27">
        <v>43270</v>
      </c>
      <c r="J2491" s="27">
        <v>1138985</v>
      </c>
      <c r="K2491" s="27">
        <v>911188</v>
      </c>
      <c r="L2491" s="27">
        <v>184527</v>
      </c>
      <c r="M2491" s="25" t="s">
        <v>15</v>
      </c>
      <c r="N2491" s="28">
        <v>4.0999999999999996</v>
      </c>
    </row>
    <row r="2492" spans="1:14" x14ac:dyDescent="0.25">
      <c r="A2492" s="17">
        <v>2491</v>
      </c>
      <c r="B2492" s="18">
        <v>43262</v>
      </c>
      <c r="C2492" s="18">
        <v>43488</v>
      </c>
      <c r="D2492" s="18" t="str">
        <f>IF(Operaciones!$C2492-Operaciones!$B2492&gt;=150,"Demorado","En Tiempo")</f>
        <v>Demorado</v>
      </c>
      <c r="E2492" s="19" t="s">
        <v>21</v>
      </c>
      <c r="F2492" s="19" t="s">
        <v>29</v>
      </c>
      <c r="G2492" s="20">
        <v>160</v>
      </c>
      <c r="H2492" s="19" t="s">
        <v>12</v>
      </c>
      <c r="I2492" s="21">
        <v>47412.2</v>
      </c>
      <c r="J2492" s="21">
        <v>1240490</v>
      </c>
      <c r="K2492" s="21">
        <v>992392</v>
      </c>
      <c r="L2492" s="21">
        <v>200685.8</v>
      </c>
      <c r="M2492" s="19" t="s">
        <v>18</v>
      </c>
      <c r="N2492" s="22">
        <v>4.3</v>
      </c>
    </row>
    <row r="2493" spans="1:14" x14ac:dyDescent="0.25">
      <c r="A2493" s="23">
        <v>2492</v>
      </c>
      <c r="B2493" s="24">
        <v>43262</v>
      </c>
      <c r="C2493" s="24">
        <v>43458</v>
      </c>
      <c r="D2493" s="24" t="str">
        <f>IF(Operaciones!$C2493-Operaciones!$B2493&gt;=150,"Demorado","En Tiempo")</f>
        <v>Demorado</v>
      </c>
      <c r="E2493" s="25" t="s">
        <v>23</v>
      </c>
      <c r="F2493" s="25" t="s">
        <v>29</v>
      </c>
      <c r="G2493" s="26">
        <v>226</v>
      </c>
      <c r="H2493" s="25" t="s">
        <v>12</v>
      </c>
      <c r="I2493" s="27">
        <v>81788.160000000003</v>
      </c>
      <c r="J2493" s="27">
        <v>2106014</v>
      </c>
      <c r="K2493" s="27">
        <v>1684811.2</v>
      </c>
      <c r="L2493" s="27">
        <v>339414.64</v>
      </c>
      <c r="M2493" s="25" t="s">
        <v>17</v>
      </c>
      <c r="N2493" s="28">
        <v>4.4000000000000004</v>
      </c>
    </row>
    <row r="2494" spans="1:14" x14ac:dyDescent="0.25">
      <c r="A2494" s="17">
        <v>2493</v>
      </c>
      <c r="B2494" s="18">
        <v>43264</v>
      </c>
      <c r="C2494" s="18">
        <v>43434</v>
      </c>
      <c r="D2494" s="18" t="str">
        <f>IF(Operaciones!$C2494-Operaciones!$B2494&gt;=150,"Demorado","En Tiempo")</f>
        <v>Demorado</v>
      </c>
      <c r="E2494" s="19" t="s">
        <v>21</v>
      </c>
      <c r="F2494" s="19" t="s">
        <v>26</v>
      </c>
      <c r="G2494" s="20">
        <v>277</v>
      </c>
      <c r="H2494" s="19" t="s">
        <v>12</v>
      </c>
      <c r="I2494" s="21">
        <v>107963.36</v>
      </c>
      <c r="J2494" s="21">
        <v>2754119</v>
      </c>
      <c r="K2494" s="21">
        <v>2203295.2000000002</v>
      </c>
      <c r="L2494" s="21">
        <v>442860.43999999983</v>
      </c>
      <c r="M2494" s="19" t="s">
        <v>15</v>
      </c>
      <c r="N2494" s="22">
        <v>4.4000000000000004</v>
      </c>
    </row>
    <row r="2495" spans="1:14" x14ac:dyDescent="0.25">
      <c r="A2495" s="23">
        <v>2494</v>
      </c>
      <c r="B2495" s="24">
        <v>43265</v>
      </c>
      <c r="C2495" s="24">
        <v>43382</v>
      </c>
      <c r="D2495" s="24" t="str">
        <f>IF(Operaciones!$C2495-Operaciones!$B2495&gt;=150,"Demorado","En Tiempo")</f>
        <v>En Tiempo</v>
      </c>
      <c r="E2495" s="25" t="s">
        <v>22</v>
      </c>
      <c r="F2495" s="25" t="s">
        <v>13</v>
      </c>
      <c r="G2495" s="26">
        <v>232</v>
      </c>
      <c r="H2495" s="25" t="s">
        <v>12</v>
      </c>
      <c r="I2495" s="27">
        <v>88804.68</v>
      </c>
      <c r="J2495" s="27">
        <v>2271852</v>
      </c>
      <c r="K2495" s="27">
        <v>1817481.6</v>
      </c>
      <c r="L2495" s="27">
        <v>365565.71999999991</v>
      </c>
      <c r="M2495" s="25" t="s">
        <v>18</v>
      </c>
      <c r="N2495" s="28">
        <v>5</v>
      </c>
    </row>
    <row r="2496" spans="1:14" x14ac:dyDescent="0.25">
      <c r="A2496" s="17">
        <v>2495</v>
      </c>
      <c r="B2496" s="18">
        <v>43266</v>
      </c>
      <c r="C2496" s="18">
        <v>43390</v>
      </c>
      <c r="D2496" s="18" t="str">
        <f>IF(Operaciones!$C2496-Operaciones!$B2496&gt;=150,"Demorado","En Tiempo")</f>
        <v>En Tiempo</v>
      </c>
      <c r="E2496" s="19" t="s">
        <v>20</v>
      </c>
      <c r="F2496" s="19" t="s">
        <v>13</v>
      </c>
      <c r="G2496" s="20">
        <v>157</v>
      </c>
      <c r="H2496" s="19" t="s">
        <v>12</v>
      </c>
      <c r="I2496" s="21">
        <v>40087.199999999997</v>
      </c>
      <c r="J2496" s="21">
        <v>1063665</v>
      </c>
      <c r="K2496" s="21">
        <v>850932</v>
      </c>
      <c r="L2496" s="21">
        <v>172645.8</v>
      </c>
      <c r="M2496" s="19" t="s">
        <v>18</v>
      </c>
      <c r="N2496" s="22">
        <v>4.9000000000000004</v>
      </c>
    </row>
    <row r="2497" spans="1:14" x14ac:dyDescent="0.25">
      <c r="A2497" s="23">
        <v>2496</v>
      </c>
      <c r="B2497" s="24">
        <v>43267</v>
      </c>
      <c r="C2497" s="24">
        <v>43592</v>
      </c>
      <c r="D2497" s="24" t="str">
        <f>IF(Operaciones!$C2497-Operaciones!$B2497&gt;=150,"Demorado","En Tiempo")</f>
        <v>Demorado</v>
      </c>
      <c r="E2497" s="25" t="s">
        <v>21</v>
      </c>
      <c r="F2497" s="25" t="s">
        <v>13</v>
      </c>
      <c r="G2497" s="26">
        <v>159</v>
      </c>
      <c r="H2497" s="25" t="s">
        <v>12</v>
      </c>
      <c r="I2497" s="27">
        <v>45460.4</v>
      </c>
      <c r="J2497" s="27">
        <v>1203345</v>
      </c>
      <c r="K2497" s="27">
        <v>962676</v>
      </c>
      <c r="L2497" s="27">
        <v>195208.6</v>
      </c>
      <c r="M2497" s="25" t="s">
        <v>16</v>
      </c>
      <c r="N2497" s="28">
        <v>4.9000000000000004</v>
      </c>
    </row>
    <row r="2498" spans="1:14" x14ac:dyDescent="0.25">
      <c r="A2498" s="17">
        <v>2497</v>
      </c>
      <c r="B2498" s="18">
        <v>43267</v>
      </c>
      <c r="C2498" s="18">
        <v>43578</v>
      </c>
      <c r="D2498" s="18" t="str">
        <f>IF(Operaciones!$C2498-Operaciones!$B2498&gt;=150,"Demorado","En Tiempo")</f>
        <v>Demorado</v>
      </c>
      <c r="E2498" s="19" t="s">
        <v>21</v>
      </c>
      <c r="F2498" s="19" t="s">
        <v>26</v>
      </c>
      <c r="G2498" s="20">
        <v>139</v>
      </c>
      <c r="H2498" s="19" t="s">
        <v>12</v>
      </c>
      <c r="I2498" s="21">
        <v>37532.44</v>
      </c>
      <c r="J2498" s="21">
        <v>991471</v>
      </c>
      <c r="K2498" s="21">
        <v>793176.8</v>
      </c>
      <c r="L2498" s="21">
        <v>160761.75999999995</v>
      </c>
      <c r="M2498" s="19" t="s">
        <v>18</v>
      </c>
      <c r="N2498" s="22">
        <v>4.3</v>
      </c>
    </row>
    <row r="2499" spans="1:14" x14ac:dyDescent="0.25">
      <c r="A2499" s="23">
        <v>2498</v>
      </c>
      <c r="B2499" s="24">
        <v>43267</v>
      </c>
      <c r="C2499" s="24">
        <v>43384</v>
      </c>
      <c r="D2499" s="24" t="str">
        <f>IF(Operaciones!$C2499-Operaciones!$B2499&gt;=150,"Demorado","En Tiempo")</f>
        <v>En Tiempo</v>
      </c>
      <c r="E2499" s="25" t="s">
        <v>22</v>
      </c>
      <c r="F2499" s="25" t="s">
        <v>25</v>
      </c>
      <c r="G2499" s="26">
        <v>79</v>
      </c>
      <c r="H2499" s="25" t="s">
        <v>12</v>
      </c>
      <c r="I2499" s="27">
        <v>30844.6</v>
      </c>
      <c r="J2499" s="27">
        <v>833700</v>
      </c>
      <c r="K2499" s="27">
        <v>666960</v>
      </c>
      <c r="L2499" s="27">
        <v>135895.4</v>
      </c>
      <c r="M2499" s="25" t="s">
        <v>15</v>
      </c>
      <c r="N2499" s="28">
        <v>4</v>
      </c>
    </row>
    <row r="2500" spans="1:14" x14ac:dyDescent="0.25">
      <c r="A2500" s="17">
        <v>2499</v>
      </c>
      <c r="B2500" s="18">
        <v>43267</v>
      </c>
      <c r="C2500" s="18">
        <v>43466</v>
      </c>
      <c r="D2500" s="18" t="str">
        <f>IF(Operaciones!$C2500-Operaciones!$B2500&gt;=150,"Demorado","En Tiempo")</f>
        <v>Demorado</v>
      </c>
      <c r="E2500" s="19" t="s">
        <v>23</v>
      </c>
      <c r="F2500" s="19" t="s">
        <v>29</v>
      </c>
      <c r="G2500" s="20">
        <v>274</v>
      </c>
      <c r="H2500" s="19" t="s">
        <v>12</v>
      </c>
      <c r="I2500" s="21">
        <v>94229.2</v>
      </c>
      <c r="J2500" s="21">
        <v>2420965</v>
      </c>
      <c r="K2500" s="21">
        <v>1936772</v>
      </c>
      <c r="L2500" s="21">
        <v>389963.8</v>
      </c>
      <c r="M2500" s="19" t="s">
        <v>15</v>
      </c>
      <c r="N2500" s="22">
        <v>4.3</v>
      </c>
    </row>
    <row r="2501" spans="1:14" x14ac:dyDescent="0.25">
      <c r="A2501" s="23">
        <v>2500</v>
      </c>
      <c r="B2501" s="24">
        <v>43268</v>
      </c>
      <c r="C2501" s="24">
        <v>43385</v>
      </c>
      <c r="D2501" s="24" t="str">
        <f>IF(Operaciones!$C2501-Operaciones!$B2501&gt;=150,"Demorado","En Tiempo")</f>
        <v>En Tiempo</v>
      </c>
      <c r="E2501" s="25" t="s">
        <v>20</v>
      </c>
      <c r="F2501" s="25" t="s">
        <v>27</v>
      </c>
      <c r="G2501" s="26">
        <v>175</v>
      </c>
      <c r="H2501" s="25" t="s">
        <v>12</v>
      </c>
      <c r="I2501" s="27">
        <v>34490.6</v>
      </c>
      <c r="J2501" s="27">
        <v>924425</v>
      </c>
      <c r="K2501" s="27">
        <v>739540</v>
      </c>
      <c r="L2501" s="27">
        <v>150394.4</v>
      </c>
      <c r="M2501" s="25" t="s">
        <v>17</v>
      </c>
      <c r="N2501" s="28">
        <v>4.7</v>
      </c>
    </row>
    <row r="2502" spans="1:14" x14ac:dyDescent="0.25">
      <c r="A2502" s="17">
        <v>2501</v>
      </c>
      <c r="B2502" s="18">
        <v>43268</v>
      </c>
      <c r="C2502" s="18">
        <v>43470</v>
      </c>
      <c r="D2502" s="18" t="str">
        <f>IF(Operaciones!$C2502-Operaciones!$B2502&gt;=150,"Demorado","En Tiempo")</f>
        <v>Demorado</v>
      </c>
      <c r="E2502" s="19" t="s">
        <v>21</v>
      </c>
      <c r="F2502" s="19" t="s">
        <v>29</v>
      </c>
      <c r="G2502" s="20">
        <v>128</v>
      </c>
      <c r="H2502" s="19" t="s">
        <v>12</v>
      </c>
      <c r="I2502" s="21">
        <v>42133.24</v>
      </c>
      <c r="J2502" s="21">
        <v>1119741</v>
      </c>
      <c r="K2502" s="21">
        <v>895792.8</v>
      </c>
      <c r="L2502" s="21">
        <v>181814.95999999996</v>
      </c>
      <c r="M2502" s="19" t="s">
        <v>17</v>
      </c>
      <c r="N2502" s="22">
        <v>3.7</v>
      </c>
    </row>
    <row r="2503" spans="1:14" x14ac:dyDescent="0.25">
      <c r="A2503" s="23">
        <v>2502</v>
      </c>
      <c r="B2503" s="24">
        <v>43268</v>
      </c>
      <c r="C2503" s="24">
        <v>43445</v>
      </c>
      <c r="D2503" s="24" t="str">
        <f>IF(Operaciones!$C2503-Operaciones!$B2503&gt;=150,"Demorado","En Tiempo")</f>
        <v>Demorado</v>
      </c>
      <c r="E2503" s="25" t="s">
        <v>20</v>
      </c>
      <c r="F2503" s="25" t="s">
        <v>28</v>
      </c>
      <c r="G2503" s="26">
        <v>240</v>
      </c>
      <c r="H2503" s="25" t="s">
        <v>12</v>
      </c>
      <c r="I2503" s="27">
        <v>80641.2</v>
      </c>
      <c r="J2503" s="27">
        <v>2067290</v>
      </c>
      <c r="K2503" s="27">
        <v>1653832</v>
      </c>
      <c r="L2503" s="27">
        <v>332816.8</v>
      </c>
      <c r="M2503" s="25" t="s">
        <v>18</v>
      </c>
      <c r="N2503" s="28">
        <v>5</v>
      </c>
    </row>
    <row r="2504" spans="1:14" x14ac:dyDescent="0.25">
      <c r="A2504" s="17">
        <v>2503</v>
      </c>
      <c r="B2504" s="18">
        <v>43269</v>
      </c>
      <c r="C2504" s="18">
        <v>43501</v>
      </c>
      <c r="D2504" s="18" t="str">
        <f>IF(Operaciones!$C2504-Operaciones!$B2504&gt;=150,"Demorado","En Tiempo")</f>
        <v>Demorado</v>
      </c>
      <c r="E2504" s="19" t="s">
        <v>21</v>
      </c>
      <c r="F2504" s="19" t="s">
        <v>13</v>
      </c>
      <c r="G2504" s="20">
        <v>40</v>
      </c>
      <c r="H2504" s="19" t="s">
        <v>11</v>
      </c>
      <c r="I2504" s="21">
        <v>6537.8</v>
      </c>
      <c r="J2504" s="21">
        <v>217655</v>
      </c>
      <c r="K2504" s="21">
        <v>174124</v>
      </c>
      <c r="L2504" s="21">
        <v>36993.199999999997</v>
      </c>
      <c r="M2504" s="19" t="s">
        <v>17</v>
      </c>
      <c r="N2504" s="22">
        <v>4.3</v>
      </c>
    </row>
    <row r="2505" spans="1:14" x14ac:dyDescent="0.25">
      <c r="A2505" s="23">
        <v>2504</v>
      </c>
      <c r="B2505" s="24">
        <v>43269</v>
      </c>
      <c r="C2505" s="24">
        <v>43462</v>
      </c>
      <c r="D2505" s="24" t="str">
        <f>IF(Operaciones!$C2505-Operaciones!$B2505&gt;=150,"Demorado","En Tiempo")</f>
        <v>Demorado</v>
      </c>
      <c r="E2505" s="25" t="s">
        <v>23</v>
      </c>
      <c r="F2505" s="25" t="s">
        <v>29</v>
      </c>
      <c r="G2505" s="26">
        <v>294</v>
      </c>
      <c r="H2505" s="25" t="s">
        <v>12</v>
      </c>
      <c r="I2505" s="27">
        <v>85448.4</v>
      </c>
      <c r="J2505" s="27">
        <v>2198645</v>
      </c>
      <c r="K2505" s="27">
        <v>1758916</v>
      </c>
      <c r="L2505" s="27">
        <v>354280.6</v>
      </c>
      <c r="M2505" s="25" t="s">
        <v>17</v>
      </c>
      <c r="N2505" s="28">
        <v>3.7</v>
      </c>
    </row>
    <row r="2506" spans="1:14" x14ac:dyDescent="0.25">
      <c r="A2506" s="17">
        <v>2505</v>
      </c>
      <c r="B2506" s="18">
        <v>43271</v>
      </c>
      <c r="C2506" s="18">
        <v>43584</v>
      </c>
      <c r="D2506" s="18" t="str">
        <f>IF(Operaciones!$C2506-Operaciones!$B2506&gt;=150,"Demorado","En Tiempo")</f>
        <v>Demorado</v>
      </c>
      <c r="E2506" s="19" t="s">
        <v>21</v>
      </c>
      <c r="F2506" s="19" t="s">
        <v>27</v>
      </c>
      <c r="G2506" s="20">
        <v>59</v>
      </c>
      <c r="H2506" s="19" t="s">
        <v>11</v>
      </c>
      <c r="I2506" s="21">
        <v>15689.4</v>
      </c>
      <c r="J2506" s="21">
        <v>450395</v>
      </c>
      <c r="K2506" s="21">
        <v>360316</v>
      </c>
      <c r="L2506" s="21">
        <v>74389.600000000006</v>
      </c>
      <c r="M2506" s="19" t="s">
        <v>18</v>
      </c>
      <c r="N2506" s="22">
        <v>4.2</v>
      </c>
    </row>
    <row r="2507" spans="1:14" x14ac:dyDescent="0.25">
      <c r="A2507" s="23">
        <v>2506</v>
      </c>
      <c r="B2507" s="24">
        <v>43272</v>
      </c>
      <c r="C2507" s="24">
        <v>43576</v>
      </c>
      <c r="D2507" s="24" t="str">
        <f>IF(Operaciones!$C2507-Operaciones!$B2507&gt;=150,"Demorado","En Tiempo")</f>
        <v>Demorado</v>
      </c>
      <c r="E2507" s="25" t="s">
        <v>22</v>
      </c>
      <c r="F2507" s="25" t="s">
        <v>13</v>
      </c>
      <c r="G2507" s="26">
        <v>272</v>
      </c>
      <c r="H2507" s="25" t="s">
        <v>12</v>
      </c>
      <c r="I2507" s="27">
        <v>89364.92</v>
      </c>
      <c r="J2507" s="27">
        <v>2286833</v>
      </c>
      <c r="K2507" s="27">
        <v>1829466.4</v>
      </c>
      <c r="L2507" s="27">
        <v>368001.68000000011</v>
      </c>
      <c r="M2507" s="25" t="s">
        <v>17</v>
      </c>
      <c r="N2507" s="28">
        <v>3.6</v>
      </c>
    </row>
    <row r="2508" spans="1:14" x14ac:dyDescent="0.25">
      <c r="A2508" s="17">
        <v>2507</v>
      </c>
      <c r="B2508" s="18">
        <v>43272</v>
      </c>
      <c r="C2508" s="18">
        <v>43458</v>
      </c>
      <c r="D2508" s="18" t="str">
        <f>IF(Operaciones!$C2508-Operaciones!$B2508&gt;=150,"Demorado","En Tiempo")</f>
        <v>Demorado</v>
      </c>
      <c r="E2508" s="19" t="s">
        <v>21</v>
      </c>
      <c r="F2508" s="19" t="s">
        <v>29</v>
      </c>
      <c r="G2508" s="20">
        <v>208</v>
      </c>
      <c r="H2508" s="19" t="s">
        <v>12</v>
      </c>
      <c r="I2508" s="21">
        <v>68781.72</v>
      </c>
      <c r="J2508" s="21">
        <v>1772553</v>
      </c>
      <c r="K2508" s="21">
        <v>1418042.4</v>
      </c>
      <c r="L2508" s="21">
        <v>285728.88000000012</v>
      </c>
      <c r="M2508" s="19" t="s">
        <v>16</v>
      </c>
      <c r="N2508" s="22">
        <v>4</v>
      </c>
    </row>
    <row r="2509" spans="1:14" x14ac:dyDescent="0.25">
      <c r="A2509" s="23">
        <v>2508</v>
      </c>
      <c r="B2509" s="24">
        <v>43272</v>
      </c>
      <c r="C2509" s="24">
        <v>43498</v>
      </c>
      <c r="D2509" s="24" t="str">
        <f>IF(Operaciones!$C2509-Operaciones!$B2509&gt;=150,"Demorado","En Tiempo")</f>
        <v>Demorado</v>
      </c>
      <c r="E2509" s="25" t="s">
        <v>20</v>
      </c>
      <c r="F2509" s="25" t="s">
        <v>27</v>
      </c>
      <c r="G2509" s="26">
        <v>90</v>
      </c>
      <c r="H2509" s="25" t="s">
        <v>11</v>
      </c>
      <c r="I2509" s="27">
        <v>23784.720000000001</v>
      </c>
      <c r="J2509" s="27">
        <v>656703</v>
      </c>
      <c r="K2509" s="27">
        <v>525362.4</v>
      </c>
      <c r="L2509" s="27">
        <v>107555.87999999998</v>
      </c>
      <c r="M2509" s="25" t="s">
        <v>17</v>
      </c>
      <c r="N2509" s="28">
        <v>3.7</v>
      </c>
    </row>
    <row r="2510" spans="1:14" x14ac:dyDescent="0.25">
      <c r="A2510" s="17">
        <v>2509</v>
      </c>
      <c r="B2510" s="18">
        <v>43272</v>
      </c>
      <c r="C2510" s="18">
        <v>43534</v>
      </c>
      <c r="D2510" s="18" t="str">
        <f>IF(Operaciones!$C2510-Operaciones!$B2510&gt;=150,"Demorado","En Tiempo")</f>
        <v>Demorado</v>
      </c>
      <c r="E2510" s="19" t="s">
        <v>21</v>
      </c>
      <c r="F2510" s="19" t="s">
        <v>29</v>
      </c>
      <c r="G2510" s="20">
        <v>234</v>
      </c>
      <c r="H2510" s="19" t="s">
        <v>12</v>
      </c>
      <c r="I2510" s="21">
        <v>52033.760000000002</v>
      </c>
      <c r="J2510" s="21">
        <v>1364154</v>
      </c>
      <c r="K2510" s="21">
        <v>1091323.2</v>
      </c>
      <c r="L2510" s="21">
        <v>220797.04000000004</v>
      </c>
      <c r="M2510" s="19" t="s">
        <v>17</v>
      </c>
      <c r="N2510" s="22">
        <v>5</v>
      </c>
    </row>
    <row r="2511" spans="1:14" x14ac:dyDescent="0.25">
      <c r="A2511" s="23">
        <v>2510</v>
      </c>
      <c r="B2511" s="24">
        <v>43273</v>
      </c>
      <c r="C2511" s="24">
        <v>43371</v>
      </c>
      <c r="D2511" s="24" t="str">
        <f>IF(Operaciones!$C2511-Operaciones!$B2511&gt;=150,"Demorado","En Tiempo")</f>
        <v>En Tiempo</v>
      </c>
      <c r="E2511" s="25" t="s">
        <v>20</v>
      </c>
      <c r="F2511" s="25" t="s">
        <v>29</v>
      </c>
      <c r="G2511" s="26">
        <v>85</v>
      </c>
      <c r="H2511" s="25" t="s">
        <v>12</v>
      </c>
      <c r="I2511" s="27">
        <v>34296.559999999998</v>
      </c>
      <c r="J2511" s="27">
        <v>921824</v>
      </c>
      <c r="K2511" s="27">
        <v>737459.19999999995</v>
      </c>
      <c r="L2511" s="27">
        <v>150068.24000000005</v>
      </c>
      <c r="M2511" s="25" t="s">
        <v>15</v>
      </c>
      <c r="N2511" s="28">
        <v>3.7</v>
      </c>
    </row>
    <row r="2512" spans="1:14" x14ac:dyDescent="0.25">
      <c r="A2512" s="17">
        <v>2511</v>
      </c>
      <c r="B2512" s="18">
        <v>43273</v>
      </c>
      <c r="C2512" s="18">
        <v>43414</v>
      </c>
      <c r="D2512" s="18" t="str">
        <f>IF(Operaciones!$C2512-Operaciones!$B2512&gt;=150,"Demorado","En Tiempo")</f>
        <v>En Tiempo</v>
      </c>
      <c r="E2512" s="19" t="s">
        <v>20</v>
      </c>
      <c r="F2512" s="19" t="s">
        <v>28</v>
      </c>
      <c r="G2512" s="20">
        <v>240</v>
      </c>
      <c r="H2512" s="19" t="s">
        <v>12</v>
      </c>
      <c r="I2512" s="21">
        <v>86805.08</v>
      </c>
      <c r="J2512" s="21">
        <v>2234987</v>
      </c>
      <c r="K2512" s="21">
        <v>1787989.6</v>
      </c>
      <c r="L2512" s="21">
        <v>360192.31999999989</v>
      </c>
      <c r="M2512" s="19" t="s">
        <v>14</v>
      </c>
      <c r="N2512" s="22">
        <v>4.2</v>
      </c>
    </row>
    <row r="2513" spans="1:14" x14ac:dyDescent="0.25">
      <c r="A2513" s="23">
        <v>2512</v>
      </c>
      <c r="B2513" s="24">
        <v>43274</v>
      </c>
      <c r="C2513" s="24">
        <v>43412</v>
      </c>
      <c r="D2513" s="24" t="str">
        <f>IF(Operaciones!$C2513-Operaciones!$B2513&gt;=150,"Demorado","En Tiempo")</f>
        <v>En Tiempo</v>
      </c>
      <c r="E2513" s="25" t="s">
        <v>20</v>
      </c>
      <c r="F2513" s="25" t="s">
        <v>25</v>
      </c>
      <c r="G2513" s="26">
        <v>171</v>
      </c>
      <c r="H2513" s="25" t="s">
        <v>12</v>
      </c>
      <c r="I2513" s="27">
        <v>39752.480000000003</v>
      </c>
      <c r="J2513" s="27">
        <v>1047347</v>
      </c>
      <c r="K2513" s="27">
        <v>837877.6</v>
      </c>
      <c r="L2513" s="27">
        <v>169716.92</v>
      </c>
      <c r="M2513" s="25" t="s">
        <v>14</v>
      </c>
      <c r="N2513" s="28">
        <v>5</v>
      </c>
    </row>
    <row r="2514" spans="1:14" x14ac:dyDescent="0.25">
      <c r="A2514" s="17">
        <v>2513</v>
      </c>
      <c r="B2514" s="18">
        <v>43274</v>
      </c>
      <c r="C2514" s="18">
        <v>43444</v>
      </c>
      <c r="D2514" s="18" t="str">
        <f>IF(Operaciones!$C2514-Operaciones!$B2514&gt;=150,"Demorado","En Tiempo")</f>
        <v>Demorado</v>
      </c>
      <c r="E2514" s="19" t="s">
        <v>20</v>
      </c>
      <c r="F2514" s="19" t="s">
        <v>28</v>
      </c>
      <c r="G2514" s="20">
        <v>292</v>
      </c>
      <c r="H2514" s="19" t="s">
        <v>12</v>
      </c>
      <c r="I2514" s="21">
        <v>97320.92</v>
      </c>
      <c r="J2514" s="21">
        <v>2495283</v>
      </c>
      <c r="K2514" s="21">
        <v>1996226.4</v>
      </c>
      <c r="L2514" s="21">
        <v>401735.68000000011</v>
      </c>
      <c r="M2514" s="19" t="s">
        <v>17</v>
      </c>
      <c r="N2514" s="22">
        <v>4.3</v>
      </c>
    </row>
    <row r="2515" spans="1:14" x14ac:dyDescent="0.25">
      <c r="A2515" s="23">
        <v>2514</v>
      </c>
      <c r="B2515" s="24">
        <v>43275</v>
      </c>
      <c r="C2515" s="24">
        <v>43544</v>
      </c>
      <c r="D2515" s="24" t="str">
        <f>IF(Operaciones!$C2515-Operaciones!$B2515&gt;=150,"Demorado","En Tiempo")</f>
        <v>Demorado</v>
      </c>
      <c r="E2515" s="25" t="s">
        <v>22</v>
      </c>
      <c r="F2515" s="25" t="s">
        <v>28</v>
      </c>
      <c r="G2515" s="26">
        <v>172</v>
      </c>
      <c r="H2515" s="25" t="s">
        <v>11</v>
      </c>
      <c r="I2515" s="27">
        <v>27955.64</v>
      </c>
      <c r="J2515" s="27">
        <v>754751</v>
      </c>
      <c r="K2515" s="27">
        <v>603800.80000000005</v>
      </c>
      <c r="L2515" s="27">
        <v>122994.55999999995</v>
      </c>
      <c r="M2515" s="25" t="s">
        <v>16</v>
      </c>
      <c r="N2515" s="28">
        <v>3.7</v>
      </c>
    </row>
    <row r="2516" spans="1:14" x14ac:dyDescent="0.25">
      <c r="A2516" s="17">
        <v>2515</v>
      </c>
      <c r="B2516" s="18">
        <v>43275</v>
      </c>
      <c r="C2516" s="18">
        <v>43574</v>
      </c>
      <c r="D2516" s="18" t="str">
        <f>IF(Operaciones!$C2516-Operaciones!$B2516&gt;=150,"Demorado","En Tiempo")</f>
        <v>Demorado</v>
      </c>
      <c r="E2516" s="19" t="s">
        <v>21</v>
      </c>
      <c r="F2516" s="19" t="s">
        <v>29</v>
      </c>
      <c r="G2516" s="20">
        <v>278</v>
      </c>
      <c r="H2516" s="19" t="s">
        <v>12</v>
      </c>
      <c r="I2516" s="21">
        <v>60239.6</v>
      </c>
      <c r="J2516" s="21">
        <v>1558100</v>
      </c>
      <c r="K2516" s="21">
        <v>1246480</v>
      </c>
      <c r="L2516" s="21">
        <v>251380.4</v>
      </c>
      <c r="M2516" s="19" t="s">
        <v>14</v>
      </c>
      <c r="N2516" s="22">
        <v>4.9000000000000004</v>
      </c>
    </row>
    <row r="2517" spans="1:14" x14ac:dyDescent="0.25">
      <c r="A2517" s="23">
        <v>2516</v>
      </c>
      <c r="B2517" s="24">
        <v>43275</v>
      </c>
      <c r="C2517" s="24">
        <v>43437</v>
      </c>
      <c r="D2517" s="24" t="str">
        <f>IF(Operaciones!$C2517-Operaciones!$B2517&gt;=150,"Demorado","En Tiempo")</f>
        <v>Demorado</v>
      </c>
      <c r="E2517" s="25" t="s">
        <v>22</v>
      </c>
      <c r="F2517" s="25" t="s">
        <v>25</v>
      </c>
      <c r="G2517" s="26">
        <v>110</v>
      </c>
      <c r="H2517" s="25" t="s">
        <v>12</v>
      </c>
      <c r="I2517" s="27">
        <v>30865.599999999999</v>
      </c>
      <c r="J2517" s="27">
        <v>833700</v>
      </c>
      <c r="K2517" s="27">
        <v>666960</v>
      </c>
      <c r="L2517" s="27">
        <v>135874.4</v>
      </c>
      <c r="M2517" s="25" t="s">
        <v>18</v>
      </c>
      <c r="N2517" s="28">
        <v>3.9</v>
      </c>
    </row>
    <row r="2518" spans="1:14" x14ac:dyDescent="0.25">
      <c r="A2518" s="17">
        <v>2517</v>
      </c>
      <c r="B2518" s="18">
        <v>43276</v>
      </c>
      <c r="C2518" s="18">
        <v>43514</v>
      </c>
      <c r="D2518" s="18" t="str">
        <f>IF(Operaciones!$C2518-Operaciones!$B2518&gt;=150,"Demorado","En Tiempo")</f>
        <v>Demorado</v>
      </c>
      <c r="E2518" s="19" t="s">
        <v>20</v>
      </c>
      <c r="F2518" s="19" t="s">
        <v>25</v>
      </c>
      <c r="G2518" s="20">
        <v>210</v>
      </c>
      <c r="H2518" s="19" t="s">
        <v>12</v>
      </c>
      <c r="I2518" s="21">
        <v>49409.2</v>
      </c>
      <c r="J2518" s="21">
        <v>1289990</v>
      </c>
      <c r="K2518" s="21">
        <v>1031992</v>
      </c>
      <c r="L2518" s="21">
        <v>208588.79999999999</v>
      </c>
      <c r="M2518" s="19" t="s">
        <v>18</v>
      </c>
      <c r="N2518" s="22">
        <v>3.8</v>
      </c>
    </row>
    <row r="2519" spans="1:14" x14ac:dyDescent="0.25">
      <c r="A2519" s="23">
        <v>2518</v>
      </c>
      <c r="B2519" s="24">
        <v>43276</v>
      </c>
      <c r="C2519" s="24">
        <v>43432</v>
      </c>
      <c r="D2519" s="24" t="str">
        <f>IF(Operaciones!$C2519-Operaciones!$B2519&gt;=150,"Demorado","En Tiempo")</f>
        <v>Demorado</v>
      </c>
      <c r="E2519" s="25" t="s">
        <v>22</v>
      </c>
      <c r="F2519" s="25" t="s">
        <v>25</v>
      </c>
      <c r="G2519" s="26">
        <v>148</v>
      </c>
      <c r="H2519" s="25" t="s">
        <v>12</v>
      </c>
      <c r="I2519" s="27">
        <v>35815.199999999997</v>
      </c>
      <c r="J2519" s="27">
        <v>948815</v>
      </c>
      <c r="K2519" s="27">
        <v>759052</v>
      </c>
      <c r="L2519" s="27">
        <v>153947.79999999999</v>
      </c>
      <c r="M2519" s="25" t="s">
        <v>15</v>
      </c>
      <c r="N2519" s="28">
        <v>3.6</v>
      </c>
    </row>
    <row r="2520" spans="1:14" x14ac:dyDescent="0.25">
      <c r="A2520" s="17">
        <v>2519</v>
      </c>
      <c r="B2520" s="18">
        <v>43276</v>
      </c>
      <c r="C2520" s="18">
        <v>43397</v>
      </c>
      <c r="D2520" s="18" t="str">
        <f>IF(Operaciones!$C2520-Operaciones!$B2520&gt;=150,"Demorado","En Tiempo")</f>
        <v>En Tiempo</v>
      </c>
      <c r="E2520" s="19" t="s">
        <v>20</v>
      </c>
      <c r="F2520" s="19" t="s">
        <v>27</v>
      </c>
      <c r="G2520" s="20">
        <v>239</v>
      </c>
      <c r="H2520" s="19" t="s">
        <v>12</v>
      </c>
      <c r="I2520" s="21">
        <v>42735.48</v>
      </c>
      <c r="J2520" s="21">
        <v>1124297</v>
      </c>
      <c r="K2520" s="21">
        <v>899437.6</v>
      </c>
      <c r="L2520" s="21">
        <v>182123.92</v>
      </c>
      <c r="M2520" s="19" t="s">
        <v>17</v>
      </c>
      <c r="N2520" s="22">
        <v>4.2</v>
      </c>
    </row>
    <row r="2521" spans="1:14" x14ac:dyDescent="0.25">
      <c r="A2521" s="23">
        <v>2520</v>
      </c>
      <c r="B2521" s="24">
        <v>43277</v>
      </c>
      <c r="C2521" s="24">
        <v>43384</v>
      </c>
      <c r="D2521" s="24" t="str">
        <f>IF(Operaciones!$C2521-Operaciones!$B2521&gt;=150,"Demorado","En Tiempo")</f>
        <v>En Tiempo</v>
      </c>
      <c r="E2521" s="25" t="s">
        <v>21</v>
      </c>
      <c r="F2521" s="25" t="s">
        <v>13</v>
      </c>
      <c r="G2521" s="26">
        <v>95</v>
      </c>
      <c r="H2521" s="25" t="s">
        <v>12</v>
      </c>
      <c r="I2521" s="27">
        <v>31701.84</v>
      </c>
      <c r="J2521" s="27">
        <v>856106</v>
      </c>
      <c r="K2521" s="27">
        <v>684884.8</v>
      </c>
      <c r="L2521" s="27">
        <v>139519.35999999996</v>
      </c>
      <c r="M2521" s="25" t="s">
        <v>15</v>
      </c>
      <c r="N2521" s="28">
        <v>4.8</v>
      </c>
    </row>
    <row r="2522" spans="1:14" x14ac:dyDescent="0.25">
      <c r="A2522" s="17">
        <v>2521</v>
      </c>
      <c r="B2522" s="18">
        <v>43279</v>
      </c>
      <c r="C2522" s="18">
        <v>43531</v>
      </c>
      <c r="D2522" s="18" t="str">
        <f>IF(Operaciones!$C2522-Operaciones!$B2522&gt;=150,"Demorado","En Tiempo")</f>
        <v>Demorado</v>
      </c>
      <c r="E2522" s="19" t="s">
        <v>20</v>
      </c>
      <c r="F2522" s="19" t="s">
        <v>25</v>
      </c>
      <c r="G2522" s="20">
        <v>67</v>
      </c>
      <c r="H2522" s="19" t="s">
        <v>11</v>
      </c>
      <c r="I2522" s="21">
        <v>11960.24</v>
      </c>
      <c r="J2522" s="21">
        <v>356766</v>
      </c>
      <c r="K2522" s="21">
        <v>285412.8</v>
      </c>
      <c r="L2522" s="21">
        <v>59392.960000000014</v>
      </c>
      <c r="M2522" s="19" t="s">
        <v>17</v>
      </c>
      <c r="N2522" s="22">
        <v>4.8</v>
      </c>
    </row>
    <row r="2523" spans="1:14" x14ac:dyDescent="0.25">
      <c r="A2523" s="23">
        <v>2522</v>
      </c>
      <c r="B2523" s="24">
        <v>43279</v>
      </c>
      <c r="C2523" s="24">
        <v>43448</v>
      </c>
      <c r="D2523" s="24" t="str">
        <f>IF(Operaciones!$C2523-Operaciones!$B2523&gt;=150,"Demorado","En Tiempo")</f>
        <v>Demorado</v>
      </c>
      <c r="E2523" s="25" t="s">
        <v>22</v>
      </c>
      <c r="F2523" s="25" t="s">
        <v>27</v>
      </c>
      <c r="G2523" s="26">
        <v>209</v>
      </c>
      <c r="H2523" s="25" t="s">
        <v>12</v>
      </c>
      <c r="I2523" s="27">
        <v>58955.8</v>
      </c>
      <c r="J2523" s="27">
        <v>1540905</v>
      </c>
      <c r="K2523" s="27">
        <v>1232724</v>
      </c>
      <c r="L2523" s="27">
        <v>249225.2</v>
      </c>
      <c r="M2523" s="25" t="s">
        <v>16</v>
      </c>
      <c r="N2523" s="28">
        <v>4</v>
      </c>
    </row>
    <row r="2524" spans="1:14" x14ac:dyDescent="0.25">
      <c r="A2524" s="17">
        <v>2523</v>
      </c>
      <c r="B2524" s="18">
        <v>43281</v>
      </c>
      <c r="C2524" s="18">
        <v>43506</v>
      </c>
      <c r="D2524" s="18" t="str">
        <f>IF(Operaciones!$C2524-Operaciones!$B2524&gt;=150,"Demorado","En Tiempo")</f>
        <v>Demorado</v>
      </c>
      <c r="E2524" s="19" t="s">
        <v>22</v>
      </c>
      <c r="F2524" s="19" t="s">
        <v>13</v>
      </c>
      <c r="G2524" s="20">
        <v>62</v>
      </c>
      <c r="H2524" s="19" t="s">
        <v>11</v>
      </c>
      <c r="I2524" s="21">
        <v>15239.2</v>
      </c>
      <c r="J2524" s="21">
        <v>433265</v>
      </c>
      <c r="K2524" s="21">
        <v>346612</v>
      </c>
      <c r="L2524" s="21">
        <v>71413.8</v>
      </c>
      <c r="M2524" s="19" t="s">
        <v>14</v>
      </c>
      <c r="N2524" s="22">
        <v>4.9000000000000004</v>
      </c>
    </row>
    <row r="2525" spans="1:14" x14ac:dyDescent="0.25">
      <c r="A2525" s="23">
        <v>2524</v>
      </c>
      <c r="B2525" s="24">
        <v>43281</v>
      </c>
      <c r="C2525" s="24">
        <v>43565</v>
      </c>
      <c r="D2525" s="24" t="str">
        <f>IF(Operaciones!$C2525-Operaciones!$B2525&gt;=150,"Demorado","En Tiempo")</f>
        <v>Demorado</v>
      </c>
      <c r="E2525" s="25" t="s">
        <v>21</v>
      </c>
      <c r="F2525" s="25" t="s">
        <v>29</v>
      </c>
      <c r="G2525" s="26">
        <v>202</v>
      </c>
      <c r="H2525" s="25" t="s">
        <v>12</v>
      </c>
      <c r="I2525" s="27">
        <v>72777</v>
      </c>
      <c r="J2525" s="27">
        <v>1880910</v>
      </c>
      <c r="K2525" s="27">
        <v>1504728</v>
      </c>
      <c r="L2525" s="27">
        <v>303405</v>
      </c>
      <c r="M2525" s="25" t="s">
        <v>15</v>
      </c>
      <c r="N2525" s="28">
        <v>3.6</v>
      </c>
    </row>
    <row r="2526" spans="1:14" x14ac:dyDescent="0.25">
      <c r="A2526" s="17">
        <v>2525</v>
      </c>
      <c r="B2526" s="18">
        <v>43281</v>
      </c>
      <c r="C2526" s="18">
        <v>43583</v>
      </c>
      <c r="D2526" s="18" t="str">
        <f>IF(Operaciones!$C2526-Operaciones!$B2526&gt;=150,"Demorado","En Tiempo")</f>
        <v>Demorado</v>
      </c>
      <c r="E2526" s="19" t="s">
        <v>20</v>
      </c>
      <c r="F2526" s="19" t="s">
        <v>27</v>
      </c>
      <c r="G2526" s="20">
        <v>287</v>
      </c>
      <c r="H2526" s="19" t="s">
        <v>12</v>
      </c>
      <c r="I2526" s="21">
        <v>113368.52</v>
      </c>
      <c r="J2526" s="21">
        <v>2886248</v>
      </c>
      <c r="K2526" s="21">
        <v>2308998.4</v>
      </c>
      <c r="L2526" s="21">
        <v>463881.08000000007</v>
      </c>
      <c r="M2526" s="19" t="s">
        <v>16</v>
      </c>
      <c r="N2526" s="22">
        <v>3.7</v>
      </c>
    </row>
    <row r="2527" spans="1:14" x14ac:dyDescent="0.25">
      <c r="A2527" s="23">
        <v>2526</v>
      </c>
      <c r="B2527" s="24">
        <v>43282</v>
      </c>
      <c r="C2527" s="24">
        <v>43503</v>
      </c>
      <c r="D2527" s="24" t="str">
        <f>IF(Operaciones!$C2527-Operaciones!$B2527&gt;=150,"Demorado","En Tiempo")</f>
        <v>Demorado</v>
      </c>
      <c r="E2527" s="25" t="s">
        <v>20</v>
      </c>
      <c r="F2527" s="25" t="s">
        <v>29</v>
      </c>
      <c r="G2527" s="26">
        <v>157</v>
      </c>
      <c r="H2527" s="25" t="s">
        <v>12</v>
      </c>
      <c r="I2527" s="27">
        <v>30386</v>
      </c>
      <c r="J2527" s="27">
        <v>810885</v>
      </c>
      <c r="K2527" s="27">
        <v>648708</v>
      </c>
      <c r="L2527" s="27">
        <v>131791</v>
      </c>
      <c r="M2527" s="25" t="s">
        <v>16</v>
      </c>
      <c r="N2527" s="28">
        <v>4</v>
      </c>
    </row>
    <row r="2528" spans="1:14" x14ac:dyDescent="0.25">
      <c r="A2528" s="17">
        <v>2527</v>
      </c>
      <c r="B2528" s="18">
        <v>43282</v>
      </c>
      <c r="C2528" s="18">
        <v>43392</v>
      </c>
      <c r="D2528" s="18" t="str">
        <f>IF(Operaciones!$C2528-Operaciones!$B2528&gt;=150,"Demorado","En Tiempo")</f>
        <v>En Tiempo</v>
      </c>
      <c r="E2528" s="19" t="s">
        <v>21</v>
      </c>
      <c r="F2528" s="19" t="s">
        <v>29</v>
      </c>
      <c r="G2528" s="20">
        <v>207</v>
      </c>
      <c r="H2528" s="19" t="s">
        <v>12</v>
      </c>
      <c r="I2528" s="21">
        <v>66738.960000000006</v>
      </c>
      <c r="J2528" s="21">
        <v>1727609</v>
      </c>
      <c r="K2528" s="21">
        <v>1382087.2</v>
      </c>
      <c r="L2528" s="21">
        <v>278782.84000000003</v>
      </c>
      <c r="M2528" s="19" t="s">
        <v>18</v>
      </c>
      <c r="N2528" s="22">
        <v>4.5</v>
      </c>
    </row>
    <row r="2529" spans="1:14" x14ac:dyDescent="0.25">
      <c r="A2529" s="23">
        <v>2528</v>
      </c>
      <c r="B2529" s="24">
        <v>43282</v>
      </c>
      <c r="C2529" s="24">
        <v>43549</v>
      </c>
      <c r="D2529" s="24" t="str">
        <f>IF(Operaciones!$C2529-Operaciones!$B2529&gt;=150,"Demorado","En Tiempo")</f>
        <v>Demorado</v>
      </c>
      <c r="E2529" s="25" t="s">
        <v>21</v>
      </c>
      <c r="F2529" s="25" t="s">
        <v>25</v>
      </c>
      <c r="G2529" s="26">
        <v>86</v>
      </c>
      <c r="H2529" s="25" t="s">
        <v>11</v>
      </c>
      <c r="I2529" s="27">
        <v>22902.92</v>
      </c>
      <c r="J2529" s="27">
        <v>631183</v>
      </c>
      <c r="K2529" s="27">
        <v>504946.4</v>
      </c>
      <c r="L2529" s="27">
        <v>103333.67999999998</v>
      </c>
      <c r="M2529" s="25" t="s">
        <v>17</v>
      </c>
      <c r="N2529" s="28">
        <v>4.5</v>
      </c>
    </row>
    <row r="2530" spans="1:14" x14ac:dyDescent="0.25">
      <c r="A2530" s="17">
        <v>2529</v>
      </c>
      <c r="B2530" s="18">
        <v>43282</v>
      </c>
      <c r="C2530" s="18">
        <v>43438</v>
      </c>
      <c r="D2530" s="18" t="str">
        <f>IF(Operaciones!$C2530-Operaciones!$B2530&gt;=150,"Demorado","En Tiempo")</f>
        <v>Demorado</v>
      </c>
      <c r="E2530" s="19" t="s">
        <v>20</v>
      </c>
      <c r="F2530" s="19" t="s">
        <v>25</v>
      </c>
      <c r="G2530" s="20">
        <v>230</v>
      </c>
      <c r="H2530" s="19" t="s">
        <v>12</v>
      </c>
      <c r="I2530" s="21">
        <v>46690.44</v>
      </c>
      <c r="J2530" s="21">
        <v>1219121</v>
      </c>
      <c r="K2530" s="21">
        <v>975296.8</v>
      </c>
      <c r="L2530" s="21">
        <v>197133.75999999995</v>
      </c>
      <c r="M2530" s="19" t="s">
        <v>14</v>
      </c>
      <c r="N2530" s="22">
        <v>4.3</v>
      </c>
    </row>
    <row r="2531" spans="1:14" x14ac:dyDescent="0.25">
      <c r="A2531" s="23">
        <v>2530</v>
      </c>
      <c r="B2531" s="24">
        <v>43283</v>
      </c>
      <c r="C2531" s="24">
        <v>43579</v>
      </c>
      <c r="D2531" s="24" t="str">
        <f>IF(Operaciones!$C2531-Operaciones!$B2531&gt;=150,"Demorado","En Tiempo")</f>
        <v>Demorado</v>
      </c>
      <c r="E2531" s="25" t="s">
        <v>20</v>
      </c>
      <c r="F2531" s="25" t="s">
        <v>13</v>
      </c>
      <c r="G2531" s="26">
        <v>190</v>
      </c>
      <c r="H2531" s="25" t="s">
        <v>12</v>
      </c>
      <c r="I2531" s="27">
        <v>61902.2</v>
      </c>
      <c r="J2531" s="27">
        <v>1612865</v>
      </c>
      <c r="K2531" s="27">
        <v>1290292</v>
      </c>
      <c r="L2531" s="27">
        <v>260670.8</v>
      </c>
      <c r="M2531" s="25" t="s">
        <v>19</v>
      </c>
      <c r="N2531" s="28">
        <v>4.0999999999999996</v>
      </c>
    </row>
    <row r="2532" spans="1:14" x14ac:dyDescent="0.25">
      <c r="A2532" s="17">
        <v>2531</v>
      </c>
      <c r="B2532" s="18">
        <v>43283</v>
      </c>
      <c r="C2532" s="18">
        <v>43508</v>
      </c>
      <c r="D2532" s="18" t="str">
        <f>IF(Operaciones!$C2532-Operaciones!$B2532&gt;=150,"Demorado","En Tiempo")</f>
        <v>Demorado</v>
      </c>
      <c r="E2532" s="19" t="s">
        <v>21</v>
      </c>
      <c r="F2532" s="19" t="s">
        <v>29</v>
      </c>
      <c r="G2532" s="20">
        <v>144</v>
      </c>
      <c r="H2532" s="19" t="s">
        <v>12</v>
      </c>
      <c r="I2532" s="21">
        <v>53332.36</v>
      </c>
      <c r="J2532" s="21">
        <v>1399469</v>
      </c>
      <c r="K2532" s="21">
        <v>1119575.2</v>
      </c>
      <c r="L2532" s="21">
        <v>226561.44000000006</v>
      </c>
      <c r="M2532" s="19" t="s">
        <v>14</v>
      </c>
      <c r="N2532" s="22">
        <v>4.4000000000000004</v>
      </c>
    </row>
    <row r="2533" spans="1:14" x14ac:dyDescent="0.25">
      <c r="A2533" s="23">
        <v>2532</v>
      </c>
      <c r="B2533" s="24">
        <v>43283</v>
      </c>
      <c r="C2533" s="24">
        <v>43457</v>
      </c>
      <c r="D2533" s="24" t="str">
        <f>IF(Operaciones!$C2533-Operaciones!$B2533&gt;=150,"Demorado","En Tiempo")</f>
        <v>Demorado</v>
      </c>
      <c r="E2533" s="25" t="s">
        <v>21</v>
      </c>
      <c r="F2533" s="25" t="s">
        <v>28</v>
      </c>
      <c r="G2533" s="26">
        <v>158</v>
      </c>
      <c r="H2533" s="25" t="s">
        <v>12</v>
      </c>
      <c r="I2533" s="27">
        <v>50805.88</v>
      </c>
      <c r="J2533" s="27">
        <v>1335432</v>
      </c>
      <c r="K2533" s="27">
        <v>1068345.6000000001</v>
      </c>
      <c r="L2533" s="27">
        <v>216280.5199999999</v>
      </c>
      <c r="M2533" s="25" t="s">
        <v>18</v>
      </c>
      <c r="N2533" s="28">
        <v>4.8</v>
      </c>
    </row>
    <row r="2534" spans="1:14" x14ac:dyDescent="0.25">
      <c r="A2534" s="17">
        <v>2533</v>
      </c>
      <c r="B2534" s="18">
        <v>43283</v>
      </c>
      <c r="C2534" s="18">
        <v>43376</v>
      </c>
      <c r="D2534" s="18" t="str">
        <f>IF(Operaciones!$C2534-Operaciones!$B2534&gt;=150,"Demorado","En Tiempo")</f>
        <v>En Tiempo</v>
      </c>
      <c r="E2534" s="19" t="s">
        <v>21</v>
      </c>
      <c r="F2534" s="19" t="s">
        <v>28</v>
      </c>
      <c r="G2534" s="20">
        <v>180</v>
      </c>
      <c r="H2534" s="19" t="s">
        <v>12</v>
      </c>
      <c r="I2534" s="21">
        <v>41276.639999999999</v>
      </c>
      <c r="J2534" s="21">
        <v>1096401</v>
      </c>
      <c r="K2534" s="21">
        <v>877120.8</v>
      </c>
      <c r="L2534" s="21">
        <v>178003.55999999994</v>
      </c>
      <c r="M2534" s="19" t="s">
        <v>14</v>
      </c>
      <c r="N2534" s="22">
        <v>3.8</v>
      </c>
    </row>
    <row r="2535" spans="1:14" x14ac:dyDescent="0.25">
      <c r="A2535" s="23">
        <v>2534</v>
      </c>
      <c r="B2535" s="24">
        <v>43285</v>
      </c>
      <c r="C2535" s="24">
        <v>43592</v>
      </c>
      <c r="D2535" s="24" t="str">
        <f>IF(Operaciones!$C2535-Operaciones!$B2535&gt;=150,"Demorado","En Tiempo")</f>
        <v>Demorado</v>
      </c>
      <c r="E2535" s="25" t="s">
        <v>22</v>
      </c>
      <c r="F2535" s="25" t="s">
        <v>27</v>
      </c>
      <c r="G2535" s="26">
        <v>68</v>
      </c>
      <c r="H2535" s="25" t="s">
        <v>11</v>
      </c>
      <c r="I2535" s="27">
        <v>11429.52</v>
      </c>
      <c r="J2535" s="27">
        <v>340773</v>
      </c>
      <c r="K2535" s="27">
        <v>272618.40000000002</v>
      </c>
      <c r="L2535" s="27">
        <v>56725.079999999973</v>
      </c>
      <c r="M2535" s="25" t="s">
        <v>19</v>
      </c>
      <c r="N2535" s="28">
        <v>4.5</v>
      </c>
    </row>
    <row r="2536" spans="1:14" x14ac:dyDescent="0.25">
      <c r="A2536" s="17">
        <v>2535</v>
      </c>
      <c r="B2536" s="18">
        <v>43285</v>
      </c>
      <c r="C2536" s="18">
        <v>43451</v>
      </c>
      <c r="D2536" s="18" t="str">
        <f>IF(Operaciones!$C2536-Operaciones!$B2536&gt;=150,"Demorado","En Tiempo")</f>
        <v>Demorado</v>
      </c>
      <c r="E2536" s="19" t="s">
        <v>21</v>
      </c>
      <c r="F2536" s="19" t="s">
        <v>29</v>
      </c>
      <c r="G2536" s="20">
        <v>271</v>
      </c>
      <c r="H2536" s="19" t="s">
        <v>12</v>
      </c>
      <c r="I2536" s="21">
        <v>95894</v>
      </c>
      <c r="J2536" s="21">
        <v>2451810</v>
      </c>
      <c r="K2536" s="21">
        <v>1961448</v>
      </c>
      <c r="L2536" s="21">
        <v>394468</v>
      </c>
      <c r="M2536" s="19" t="s">
        <v>14</v>
      </c>
      <c r="N2536" s="22">
        <v>4.3</v>
      </c>
    </row>
    <row r="2537" spans="1:14" x14ac:dyDescent="0.25">
      <c r="A2537" s="23">
        <v>2536</v>
      </c>
      <c r="B2537" s="24">
        <v>43285</v>
      </c>
      <c r="C2537" s="24">
        <v>43458</v>
      </c>
      <c r="D2537" s="24" t="str">
        <f>IF(Operaciones!$C2537-Operaciones!$B2537&gt;=150,"Demorado","En Tiempo")</f>
        <v>Demorado</v>
      </c>
      <c r="E2537" s="25" t="s">
        <v>22</v>
      </c>
      <c r="F2537" s="25" t="s">
        <v>25</v>
      </c>
      <c r="G2537" s="26">
        <v>262</v>
      </c>
      <c r="H2537" s="25" t="s">
        <v>12</v>
      </c>
      <c r="I2537" s="27">
        <v>82703.759999999995</v>
      </c>
      <c r="J2537" s="27">
        <v>2127629</v>
      </c>
      <c r="K2537" s="27">
        <v>1702103.2</v>
      </c>
      <c r="L2537" s="27">
        <v>342822.04000000004</v>
      </c>
      <c r="M2537" s="25" t="s">
        <v>19</v>
      </c>
      <c r="N2537" s="28">
        <v>4.5</v>
      </c>
    </row>
    <row r="2538" spans="1:14" x14ac:dyDescent="0.25">
      <c r="A2538" s="17">
        <v>2537</v>
      </c>
      <c r="B2538" s="18">
        <v>43285</v>
      </c>
      <c r="C2538" s="18">
        <v>43428</v>
      </c>
      <c r="D2538" s="18" t="str">
        <f>IF(Operaciones!$C2538-Operaciones!$B2538&gt;=150,"Demorado","En Tiempo")</f>
        <v>En Tiempo</v>
      </c>
      <c r="E2538" s="19" t="s">
        <v>20</v>
      </c>
      <c r="F2538" s="19" t="s">
        <v>24</v>
      </c>
      <c r="G2538" s="20">
        <v>245</v>
      </c>
      <c r="H2538" s="19" t="s">
        <v>12</v>
      </c>
      <c r="I2538" s="21">
        <v>50953</v>
      </c>
      <c r="J2538" s="21">
        <v>1334985</v>
      </c>
      <c r="K2538" s="21">
        <v>1067988</v>
      </c>
      <c r="L2538" s="21">
        <v>216044</v>
      </c>
      <c r="M2538" s="19" t="s">
        <v>16</v>
      </c>
      <c r="N2538" s="22">
        <v>4.2</v>
      </c>
    </row>
    <row r="2539" spans="1:14" x14ac:dyDescent="0.25">
      <c r="A2539" s="23">
        <v>2538</v>
      </c>
      <c r="B2539" s="24">
        <v>43286</v>
      </c>
      <c r="C2539" s="24">
        <v>43452</v>
      </c>
      <c r="D2539" s="24" t="str">
        <f>IF(Operaciones!$C2539-Operaciones!$B2539&gt;=150,"Demorado","En Tiempo")</f>
        <v>Demorado</v>
      </c>
      <c r="E2539" s="25" t="s">
        <v>22</v>
      </c>
      <c r="F2539" s="25" t="s">
        <v>29</v>
      </c>
      <c r="G2539" s="26">
        <v>280</v>
      </c>
      <c r="H2539" s="25" t="s">
        <v>12</v>
      </c>
      <c r="I2539" s="27">
        <v>58040.4</v>
      </c>
      <c r="J2539" s="27">
        <v>1506670</v>
      </c>
      <c r="K2539" s="27">
        <v>1205336</v>
      </c>
      <c r="L2539" s="27">
        <v>243293.6</v>
      </c>
      <c r="M2539" s="25" t="s">
        <v>17</v>
      </c>
      <c r="N2539" s="28">
        <v>3.6</v>
      </c>
    </row>
    <row r="2540" spans="1:14" x14ac:dyDescent="0.25">
      <c r="A2540" s="17">
        <v>2539</v>
      </c>
      <c r="B2540" s="18">
        <v>43287</v>
      </c>
      <c r="C2540" s="18">
        <v>43548</v>
      </c>
      <c r="D2540" s="18" t="str">
        <f>IF(Operaciones!$C2540-Operaciones!$B2540&gt;=150,"Demorado","En Tiempo")</f>
        <v>Demorado</v>
      </c>
      <c r="E2540" s="19" t="s">
        <v>20</v>
      </c>
      <c r="F2540" s="19" t="s">
        <v>24</v>
      </c>
      <c r="G2540" s="20">
        <v>205</v>
      </c>
      <c r="H2540" s="19" t="s">
        <v>12</v>
      </c>
      <c r="I2540" s="21">
        <v>69352.56</v>
      </c>
      <c r="J2540" s="21">
        <v>1795449</v>
      </c>
      <c r="K2540" s="21">
        <v>1436359.2</v>
      </c>
      <c r="L2540" s="21">
        <v>289737.24000000005</v>
      </c>
      <c r="M2540" s="19" t="s">
        <v>19</v>
      </c>
      <c r="N2540" s="22">
        <v>4.4000000000000004</v>
      </c>
    </row>
    <row r="2541" spans="1:14" x14ac:dyDescent="0.25">
      <c r="A2541" s="23">
        <v>2540</v>
      </c>
      <c r="B2541" s="24">
        <v>43287</v>
      </c>
      <c r="C2541" s="24">
        <v>43565</v>
      </c>
      <c r="D2541" s="24" t="str">
        <f>IF(Operaciones!$C2541-Operaciones!$B2541&gt;=150,"Demorado","En Tiempo")</f>
        <v>Demorado</v>
      </c>
      <c r="E2541" s="25" t="s">
        <v>20</v>
      </c>
      <c r="F2541" s="25" t="s">
        <v>24</v>
      </c>
      <c r="G2541" s="26">
        <v>69</v>
      </c>
      <c r="H2541" s="25" t="s">
        <v>11</v>
      </c>
      <c r="I2541" s="27">
        <v>21171.599999999999</v>
      </c>
      <c r="J2541" s="27">
        <v>582925</v>
      </c>
      <c r="K2541" s="27">
        <v>466340</v>
      </c>
      <c r="L2541" s="27">
        <v>95413.4</v>
      </c>
      <c r="M2541" s="25" t="s">
        <v>19</v>
      </c>
      <c r="N2541" s="28">
        <v>4.2</v>
      </c>
    </row>
    <row r="2542" spans="1:14" x14ac:dyDescent="0.25">
      <c r="A2542" s="17">
        <v>2541</v>
      </c>
      <c r="B2542" s="18">
        <v>43288</v>
      </c>
      <c r="C2542" s="18">
        <v>43533</v>
      </c>
      <c r="D2542" s="18" t="str">
        <f>IF(Operaciones!$C2542-Operaciones!$B2542&gt;=150,"Demorado","En Tiempo")</f>
        <v>Demorado</v>
      </c>
      <c r="E2542" s="19" t="s">
        <v>22</v>
      </c>
      <c r="F2542" s="19" t="s">
        <v>28</v>
      </c>
      <c r="G2542" s="20">
        <v>55</v>
      </c>
      <c r="H2542" s="19" t="s">
        <v>11</v>
      </c>
      <c r="I2542" s="21">
        <v>13048.4</v>
      </c>
      <c r="J2542" s="21">
        <v>387095</v>
      </c>
      <c r="K2542" s="21">
        <v>309676</v>
      </c>
      <c r="L2542" s="21">
        <v>64370.6</v>
      </c>
      <c r="M2542" s="19" t="s">
        <v>18</v>
      </c>
      <c r="N2542" s="22">
        <v>3.8</v>
      </c>
    </row>
    <row r="2543" spans="1:14" x14ac:dyDescent="0.25">
      <c r="A2543" s="23">
        <v>2542</v>
      </c>
      <c r="B2543" s="24">
        <v>43289</v>
      </c>
      <c r="C2543" s="24">
        <v>43592</v>
      </c>
      <c r="D2543" s="24" t="str">
        <f>IF(Operaciones!$C2543-Operaciones!$B2543&gt;=150,"Demorado","En Tiempo")</f>
        <v>Demorado</v>
      </c>
      <c r="E2543" s="25" t="s">
        <v>20</v>
      </c>
      <c r="F2543" s="25" t="s">
        <v>13</v>
      </c>
      <c r="G2543" s="26">
        <v>242</v>
      </c>
      <c r="H2543" s="25" t="s">
        <v>12</v>
      </c>
      <c r="I2543" s="27">
        <v>50265.8</v>
      </c>
      <c r="J2543" s="27">
        <v>1320530</v>
      </c>
      <c r="K2543" s="27">
        <v>1056424</v>
      </c>
      <c r="L2543" s="27">
        <v>213840.2</v>
      </c>
      <c r="M2543" s="25" t="s">
        <v>16</v>
      </c>
      <c r="N2543" s="28">
        <v>3.7</v>
      </c>
    </row>
    <row r="2544" spans="1:14" x14ac:dyDescent="0.25">
      <c r="A2544" s="17">
        <v>2543</v>
      </c>
      <c r="B2544" s="18">
        <v>43289</v>
      </c>
      <c r="C2544" s="18">
        <v>43579</v>
      </c>
      <c r="D2544" s="18" t="str">
        <f>IF(Operaciones!$C2544-Operaciones!$B2544&gt;=150,"Demorado","En Tiempo")</f>
        <v>Demorado</v>
      </c>
      <c r="E2544" s="19" t="s">
        <v>22</v>
      </c>
      <c r="F2544" s="19" t="s">
        <v>13</v>
      </c>
      <c r="G2544" s="20">
        <v>100</v>
      </c>
      <c r="H2544" s="19" t="s">
        <v>12</v>
      </c>
      <c r="I2544" s="21">
        <v>29637.8</v>
      </c>
      <c r="J2544" s="21">
        <v>802805</v>
      </c>
      <c r="K2544" s="21">
        <v>642244</v>
      </c>
      <c r="L2544" s="21">
        <v>130923.2</v>
      </c>
      <c r="M2544" s="19" t="s">
        <v>17</v>
      </c>
      <c r="N2544" s="22">
        <v>4.4000000000000004</v>
      </c>
    </row>
    <row r="2545" spans="1:14" x14ac:dyDescent="0.25">
      <c r="A2545" s="23">
        <v>2544</v>
      </c>
      <c r="B2545" s="24">
        <v>43289</v>
      </c>
      <c r="C2545" s="24">
        <v>43568</v>
      </c>
      <c r="D2545" s="24" t="str">
        <f>IF(Operaciones!$C2545-Operaciones!$B2545&gt;=150,"Demorado","En Tiempo")</f>
        <v>Demorado</v>
      </c>
      <c r="E2545" s="25" t="s">
        <v>20</v>
      </c>
      <c r="F2545" s="25" t="s">
        <v>25</v>
      </c>
      <c r="G2545" s="26">
        <v>151</v>
      </c>
      <c r="H2545" s="25" t="s">
        <v>12</v>
      </c>
      <c r="I2545" s="27">
        <v>32691.8</v>
      </c>
      <c r="J2545" s="27">
        <v>881855</v>
      </c>
      <c r="K2545" s="27">
        <v>705484</v>
      </c>
      <c r="L2545" s="27">
        <v>143679.20000000001</v>
      </c>
      <c r="M2545" s="25" t="s">
        <v>16</v>
      </c>
      <c r="N2545" s="28">
        <v>4.9000000000000004</v>
      </c>
    </row>
    <row r="2546" spans="1:14" x14ac:dyDescent="0.25">
      <c r="A2546" s="17">
        <v>2545</v>
      </c>
      <c r="B2546" s="18">
        <v>43290</v>
      </c>
      <c r="C2546" s="18">
        <v>43417</v>
      </c>
      <c r="D2546" s="18" t="str">
        <f>IF(Operaciones!$C2546-Operaciones!$B2546&gt;=150,"Demorado","En Tiempo")</f>
        <v>En Tiempo</v>
      </c>
      <c r="E2546" s="19" t="s">
        <v>21</v>
      </c>
      <c r="F2546" s="19" t="s">
        <v>28</v>
      </c>
      <c r="G2546" s="20">
        <v>77</v>
      </c>
      <c r="H2546" s="19" t="s">
        <v>11</v>
      </c>
      <c r="I2546" s="21">
        <v>25047.4</v>
      </c>
      <c r="J2546" s="21">
        <v>691370</v>
      </c>
      <c r="K2546" s="21">
        <v>553096</v>
      </c>
      <c r="L2546" s="21">
        <v>113226.6</v>
      </c>
      <c r="M2546" s="19" t="s">
        <v>15</v>
      </c>
      <c r="N2546" s="22">
        <v>4.2</v>
      </c>
    </row>
    <row r="2547" spans="1:14" x14ac:dyDescent="0.25">
      <c r="A2547" s="23">
        <v>2546</v>
      </c>
      <c r="B2547" s="24">
        <v>43290</v>
      </c>
      <c r="C2547" s="24">
        <v>43394</v>
      </c>
      <c r="D2547" s="24" t="str">
        <f>IF(Operaciones!$C2547-Operaciones!$B2547&gt;=150,"Demorado","En Tiempo")</f>
        <v>En Tiempo</v>
      </c>
      <c r="E2547" s="25" t="s">
        <v>20</v>
      </c>
      <c r="F2547" s="25" t="s">
        <v>29</v>
      </c>
      <c r="G2547" s="26">
        <v>151</v>
      </c>
      <c r="H2547" s="25" t="s">
        <v>12</v>
      </c>
      <c r="I2547" s="27">
        <v>35541.56</v>
      </c>
      <c r="J2547" s="27">
        <v>951324</v>
      </c>
      <c r="K2547" s="27">
        <v>761059.2</v>
      </c>
      <c r="L2547" s="27">
        <v>154723.24000000005</v>
      </c>
      <c r="M2547" s="25" t="s">
        <v>17</v>
      </c>
      <c r="N2547" s="28">
        <v>3.7</v>
      </c>
    </row>
    <row r="2548" spans="1:14" x14ac:dyDescent="0.25">
      <c r="A2548" s="17">
        <v>2547</v>
      </c>
      <c r="B2548" s="18">
        <v>43291</v>
      </c>
      <c r="C2548" s="18">
        <v>43559</v>
      </c>
      <c r="D2548" s="18" t="str">
        <f>IF(Operaciones!$C2548-Operaciones!$B2548&gt;=150,"Demorado","En Tiempo")</f>
        <v>Demorado</v>
      </c>
      <c r="E2548" s="19" t="s">
        <v>22</v>
      </c>
      <c r="F2548" s="19" t="s">
        <v>24</v>
      </c>
      <c r="G2548" s="20">
        <v>80</v>
      </c>
      <c r="H2548" s="19" t="s">
        <v>11</v>
      </c>
      <c r="I2548" s="21">
        <v>19207.12</v>
      </c>
      <c r="J2548" s="21">
        <v>539963</v>
      </c>
      <c r="K2548" s="21">
        <v>431970.4</v>
      </c>
      <c r="L2548" s="21">
        <v>88785.479999999981</v>
      </c>
      <c r="M2548" s="19" t="s">
        <v>16</v>
      </c>
      <c r="N2548" s="22">
        <v>4.5</v>
      </c>
    </row>
    <row r="2549" spans="1:14" x14ac:dyDescent="0.25">
      <c r="A2549" s="23">
        <v>2548</v>
      </c>
      <c r="B2549" s="24">
        <v>43291</v>
      </c>
      <c r="C2549" s="24">
        <v>43480</v>
      </c>
      <c r="D2549" s="24" t="str">
        <f>IF(Operaciones!$C2549-Operaciones!$B2549&gt;=150,"Demorado","En Tiempo")</f>
        <v>Demorado</v>
      </c>
      <c r="E2549" s="25" t="s">
        <v>20</v>
      </c>
      <c r="F2549" s="25" t="s">
        <v>13</v>
      </c>
      <c r="G2549" s="26">
        <v>45</v>
      </c>
      <c r="H2549" s="25" t="s">
        <v>11</v>
      </c>
      <c r="I2549" s="27">
        <v>14378</v>
      </c>
      <c r="J2549" s="27">
        <v>426885</v>
      </c>
      <c r="K2549" s="27">
        <v>341508</v>
      </c>
      <c r="L2549" s="27">
        <v>70999</v>
      </c>
      <c r="M2549" s="25" t="s">
        <v>14</v>
      </c>
      <c r="N2549" s="28">
        <v>3.9</v>
      </c>
    </row>
    <row r="2550" spans="1:14" x14ac:dyDescent="0.25">
      <c r="A2550" s="17">
        <v>2549</v>
      </c>
      <c r="B2550" s="18">
        <v>43291</v>
      </c>
      <c r="C2550" s="18">
        <v>43583</v>
      </c>
      <c r="D2550" s="18" t="str">
        <f>IF(Operaciones!$C2550-Operaciones!$B2550&gt;=150,"Demorado","En Tiempo")</f>
        <v>Demorado</v>
      </c>
      <c r="E2550" s="19" t="s">
        <v>21</v>
      </c>
      <c r="F2550" s="19" t="s">
        <v>28</v>
      </c>
      <c r="G2550" s="20">
        <v>88</v>
      </c>
      <c r="H2550" s="19" t="s">
        <v>11</v>
      </c>
      <c r="I2550" s="21">
        <v>19316.2</v>
      </c>
      <c r="J2550" s="21">
        <v>548915</v>
      </c>
      <c r="K2550" s="21">
        <v>439132</v>
      </c>
      <c r="L2550" s="21">
        <v>90466.8</v>
      </c>
      <c r="M2550" s="19" t="s">
        <v>14</v>
      </c>
      <c r="N2550" s="22">
        <v>3.8</v>
      </c>
    </row>
    <row r="2551" spans="1:14" x14ac:dyDescent="0.25">
      <c r="A2551" s="23">
        <v>2550</v>
      </c>
      <c r="B2551" s="24">
        <v>43291</v>
      </c>
      <c r="C2551" s="24">
        <v>43556</v>
      </c>
      <c r="D2551" s="24" t="str">
        <f>IF(Operaciones!$C2551-Operaciones!$B2551&gt;=150,"Demorado","En Tiempo")</f>
        <v>Demorado</v>
      </c>
      <c r="E2551" s="25" t="s">
        <v>22</v>
      </c>
      <c r="F2551" s="25" t="s">
        <v>28</v>
      </c>
      <c r="G2551" s="26">
        <v>184</v>
      </c>
      <c r="H2551" s="25" t="s">
        <v>12</v>
      </c>
      <c r="I2551" s="27">
        <v>44128.92</v>
      </c>
      <c r="J2551" s="27">
        <v>1163958</v>
      </c>
      <c r="K2551" s="27">
        <v>931166.4</v>
      </c>
      <c r="L2551" s="27">
        <v>188662.68</v>
      </c>
      <c r="M2551" s="25" t="s">
        <v>19</v>
      </c>
      <c r="N2551" s="28">
        <v>4.8</v>
      </c>
    </row>
    <row r="2552" spans="1:14" x14ac:dyDescent="0.25">
      <c r="A2552" s="17">
        <v>2551</v>
      </c>
      <c r="B2552" s="18">
        <v>43292</v>
      </c>
      <c r="C2552" s="18">
        <v>43484</v>
      </c>
      <c r="D2552" s="18" t="str">
        <f>IF(Operaciones!$C2552-Operaciones!$B2552&gt;=150,"Demorado","En Tiempo")</f>
        <v>Demorado</v>
      </c>
      <c r="E2552" s="19" t="s">
        <v>20</v>
      </c>
      <c r="F2552" s="19" t="s">
        <v>25</v>
      </c>
      <c r="G2552" s="20">
        <v>133</v>
      </c>
      <c r="H2552" s="19" t="s">
        <v>11</v>
      </c>
      <c r="I2552" s="21">
        <v>25574.92</v>
      </c>
      <c r="J2552" s="21">
        <v>705233</v>
      </c>
      <c r="K2552" s="21">
        <v>564186.4</v>
      </c>
      <c r="L2552" s="21">
        <v>115471.67999999998</v>
      </c>
      <c r="M2552" s="19" t="s">
        <v>14</v>
      </c>
      <c r="N2552" s="22">
        <v>4.2</v>
      </c>
    </row>
    <row r="2553" spans="1:14" x14ac:dyDescent="0.25">
      <c r="A2553" s="23">
        <v>2552</v>
      </c>
      <c r="B2553" s="24">
        <v>43294</v>
      </c>
      <c r="C2553" s="24">
        <v>43574</v>
      </c>
      <c r="D2553" s="24" t="str">
        <f>IF(Operaciones!$C2553-Operaciones!$B2553&gt;=150,"Demorado","En Tiempo")</f>
        <v>Demorado</v>
      </c>
      <c r="E2553" s="25" t="s">
        <v>22</v>
      </c>
      <c r="F2553" s="25" t="s">
        <v>26</v>
      </c>
      <c r="G2553" s="26">
        <v>163</v>
      </c>
      <c r="H2553" s="25" t="s">
        <v>12</v>
      </c>
      <c r="I2553" s="27">
        <v>34661.64</v>
      </c>
      <c r="J2553" s="27">
        <v>925426</v>
      </c>
      <c r="K2553" s="27">
        <v>740340.8</v>
      </c>
      <c r="L2553" s="27">
        <v>150423.55999999994</v>
      </c>
      <c r="M2553" s="25" t="s">
        <v>19</v>
      </c>
      <c r="N2553" s="28">
        <v>3.7</v>
      </c>
    </row>
    <row r="2554" spans="1:14" x14ac:dyDescent="0.25">
      <c r="A2554" s="17">
        <v>2553</v>
      </c>
      <c r="B2554" s="18">
        <v>43294</v>
      </c>
      <c r="C2554" s="18">
        <v>43540</v>
      </c>
      <c r="D2554" s="18" t="str">
        <f>IF(Operaciones!$C2554-Operaciones!$B2554&gt;=150,"Demorado","En Tiempo")</f>
        <v>Demorado</v>
      </c>
      <c r="E2554" s="19" t="s">
        <v>23</v>
      </c>
      <c r="F2554" s="19" t="s">
        <v>13</v>
      </c>
      <c r="G2554" s="20">
        <v>286</v>
      </c>
      <c r="H2554" s="19" t="s">
        <v>12</v>
      </c>
      <c r="I2554" s="21">
        <v>107300.8</v>
      </c>
      <c r="J2554" s="21">
        <v>2738705</v>
      </c>
      <c r="K2554" s="21">
        <v>2190964</v>
      </c>
      <c r="L2554" s="21">
        <v>440440.2</v>
      </c>
      <c r="M2554" s="19" t="s">
        <v>14</v>
      </c>
      <c r="N2554" s="22">
        <v>4</v>
      </c>
    </row>
    <row r="2555" spans="1:14" x14ac:dyDescent="0.25">
      <c r="A2555" s="23">
        <v>2554</v>
      </c>
      <c r="B2555" s="24">
        <v>43295</v>
      </c>
      <c r="C2555" s="24">
        <v>43517</v>
      </c>
      <c r="D2555" s="24" t="str">
        <f>IF(Operaciones!$C2555-Operaciones!$B2555&gt;=150,"Demorado","En Tiempo")</f>
        <v>Demorado</v>
      </c>
      <c r="E2555" s="25" t="s">
        <v>21</v>
      </c>
      <c r="F2555" s="25" t="s">
        <v>13</v>
      </c>
      <c r="G2555" s="26">
        <v>132</v>
      </c>
      <c r="H2555" s="25" t="s">
        <v>12</v>
      </c>
      <c r="I2555" s="27">
        <v>34175.800000000003</v>
      </c>
      <c r="J2555" s="27">
        <v>916355</v>
      </c>
      <c r="K2555" s="27">
        <v>733084</v>
      </c>
      <c r="L2555" s="27">
        <v>149095.20000000001</v>
      </c>
      <c r="M2555" s="25" t="s">
        <v>15</v>
      </c>
      <c r="N2555" s="28">
        <v>3.9</v>
      </c>
    </row>
    <row r="2556" spans="1:14" x14ac:dyDescent="0.25">
      <c r="A2556" s="17">
        <v>2555</v>
      </c>
      <c r="B2556" s="18">
        <v>43297</v>
      </c>
      <c r="C2556" s="18">
        <v>43421</v>
      </c>
      <c r="D2556" s="18" t="str">
        <f>IF(Operaciones!$C2556-Operaciones!$B2556&gt;=150,"Demorado","En Tiempo")</f>
        <v>En Tiempo</v>
      </c>
      <c r="E2556" s="19" t="s">
        <v>20</v>
      </c>
      <c r="F2556" s="19" t="s">
        <v>27</v>
      </c>
      <c r="G2556" s="20">
        <v>267</v>
      </c>
      <c r="H2556" s="19" t="s">
        <v>12</v>
      </c>
      <c r="I2556" s="21">
        <v>86947.36</v>
      </c>
      <c r="J2556" s="21">
        <v>2226019</v>
      </c>
      <c r="K2556" s="21">
        <v>1780815.2</v>
      </c>
      <c r="L2556" s="21">
        <v>358256.44000000006</v>
      </c>
      <c r="M2556" s="19" t="s">
        <v>19</v>
      </c>
      <c r="N2556" s="22">
        <v>3.6</v>
      </c>
    </row>
    <row r="2557" spans="1:14" x14ac:dyDescent="0.25">
      <c r="A2557" s="23">
        <v>2556</v>
      </c>
      <c r="B2557" s="24">
        <v>43297</v>
      </c>
      <c r="C2557" s="24">
        <v>43479</v>
      </c>
      <c r="D2557" s="24" t="str">
        <f>IF(Operaciones!$C2557-Operaciones!$B2557&gt;=150,"Demorado","En Tiempo")</f>
        <v>Demorado</v>
      </c>
      <c r="E2557" s="25" t="s">
        <v>21</v>
      </c>
      <c r="F2557" s="25" t="s">
        <v>13</v>
      </c>
      <c r="G2557" s="26">
        <v>80</v>
      </c>
      <c r="H2557" s="25" t="s">
        <v>11</v>
      </c>
      <c r="I2557" s="27">
        <v>13868.72</v>
      </c>
      <c r="J2557" s="27">
        <v>411728</v>
      </c>
      <c r="K2557" s="27">
        <v>329382.40000000002</v>
      </c>
      <c r="L2557" s="27">
        <v>68476.879999999976</v>
      </c>
      <c r="M2557" s="25" t="s">
        <v>15</v>
      </c>
      <c r="N2557" s="28">
        <v>4.9000000000000004</v>
      </c>
    </row>
    <row r="2558" spans="1:14" x14ac:dyDescent="0.25">
      <c r="A2558" s="17">
        <v>2557</v>
      </c>
      <c r="B2558" s="18">
        <v>43297</v>
      </c>
      <c r="C2558" s="18">
        <v>43535</v>
      </c>
      <c r="D2558" s="18" t="str">
        <f>IF(Operaciones!$C2558-Operaciones!$B2558&gt;=150,"Demorado","En Tiempo")</f>
        <v>Demorado</v>
      </c>
      <c r="E2558" s="19" t="s">
        <v>23</v>
      </c>
      <c r="F2558" s="19" t="s">
        <v>27</v>
      </c>
      <c r="G2558" s="20">
        <v>125</v>
      </c>
      <c r="H2558" s="19" t="s">
        <v>12</v>
      </c>
      <c r="I2558" s="21">
        <v>41844.400000000001</v>
      </c>
      <c r="J2558" s="21">
        <v>1098195</v>
      </c>
      <c r="K2558" s="21">
        <v>878556</v>
      </c>
      <c r="L2558" s="21">
        <v>177794.6</v>
      </c>
      <c r="M2558" s="19" t="s">
        <v>15</v>
      </c>
      <c r="N2558" s="22">
        <v>3.7</v>
      </c>
    </row>
    <row r="2559" spans="1:14" x14ac:dyDescent="0.25">
      <c r="A2559" s="23">
        <v>2558</v>
      </c>
      <c r="B2559" s="24">
        <v>43297</v>
      </c>
      <c r="C2559" s="24">
        <v>43478</v>
      </c>
      <c r="D2559" s="24" t="str">
        <f>IF(Operaciones!$C2559-Operaciones!$B2559&gt;=150,"Demorado","En Tiempo")</f>
        <v>Demorado</v>
      </c>
      <c r="E2559" s="25" t="s">
        <v>23</v>
      </c>
      <c r="F2559" s="25" t="s">
        <v>27</v>
      </c>
      <c r="G2559" s="26">
        <v>95</v>
      </c>
      <c r="H2559" s="25" t="s">
        <v>12</v>
      </c>
      <c r="I2559" s="27">
        <v>34636.32</v>
      </c>
      <c r="J2559" s="27">
        <v>926093</v>
      </c>
      <c r="K2559" s="27">
        <v>740874.4</v>
      </c>
      <c r="L2559" s="27">
        <v>150582.27999999997</v>
      </c>
      <c r="M2559" s="25" t="s">
        <v>18</v>
      </c>
      <c r="N2559" s="28">
        <v>4.5</v>
      </c>
    </row>
    <row r="2560" spans="1:14" x14ac:dyDescent="0.25">
      <c r="A2560" s="17">
        <v>2559</v>
      </c>
      <c r="B2560" s="18">
        <v>43298</v>
      </c>
      <c r="C2560" s="18">
        <v>43419</v>
      </c>
      <c r="D2560" s="18" t="str">
        <f>IF(Operaciones!$C2560-Operaciones!$B2560&gt;=150,"Demorado","En Tiempo")</f>
        <v>En Tiempo</v>
      </c>
      <c r="E2560" s="19" t="s">
        <v>21</v>
      </c>
      <c r="F2560" s="19" t="s">
        <v>29</v>
      </c>
      <c r="G2560" s="20">
        <v>149</v>
      </c>
      <c r="H2560" s="19" t="s">
        <v>12</v>
      </c>
      <c r="I2560" s="21">
        <v>37231.599999999999</v>
      </c>
      <c r="J2560" s="21">
        <v>987100</v>
      </c>
      <c r="K2560" s="21">
        <v>789680</v>
      </c>
      <c r="L2560" s="21">
        <v>160188.4</v>
      </c>
      <c r="M2560" s="19" t="s">
        <v>18</v>
      </c>
      <c r="N2560" s="22">
        <v>4</v>
      </c>
    </row>
    <row r="2561" spans="1:14" x14ac:dyDescent="0.25">
      <c r="A2561" s="23">
        <v>2560</v>
      </c>
      <c r="B2561" s="24">
        <v>43298</v>
      </c>
      <c r="C2561" s="24">
        <v>43542</v>
      </c>
      <c r="D2561" s="24" t="str">
        <f>IF(Operaciones!$C2561-Operaciones!$B2561&gt;=150,"Demorado","En Tiempo")</f>
        <v>Demorado</v>
      </c>
      <c r="E2561" s="25" t="s">
        <v>23</v>
      </c>
      <c r="F2561" s="25" t="s">
        <v>26</v>
      </c>
      <c r="G2561" s="26">
        <v>229</v>
      </c>
      <c r="H2561" s="25" t="s">
        <v>12</v>
      </c>
      <c r="I2561" s="27">
        <v>39671.56</v>
      </c>
      <c r="J2561" s="27">
        <v>1053449</v>
      </c>
      <c r="K2561" s="27">
        <v>842759.2</v>
      </c>
      <c r="L2561" s="27">
        <v>171018.24000000005</v>
      </c>
      <c r="M2561" s="25" t="s">
        <v>19</v>
      </c>
      <c r="N2561" s="28">
        <v>4.7</v>
      </c>
    </row>
    <row r="2562" spans="1:14" x14ac:dyDescent="0.25">
      <c r="A2562" s="17">
        <v>2561</v>
      </c>
      <c r="B2562" s="18">
        <v>43298</v>
      </c>
      <c r="C2562" s="18">
        <v>43525</v>
      </c>
      <c r="D2562" s="18" t="str">
        <f>IF(Operaciones!$C2562-Operaciones!$B2562&gt;=150,"Demorado","En Tiempo")</f>
        <v>Demorado</v>
      </c>
      <c r="E2562" s="19" t="s">
        <v>20</v>
      </c>
      <c r="F2562" s="19" t="s">
        <v>25</v>
      </c>
      <c r="G2562" s="20">
        <v>237</v>
      </c>
      <c r="H2562" s="19" t="s">
        <v>12</v>
      </c>
      <c r="I2562" s="21">
        <v>51628.92</v>
      </c>
      <c r="J2562" s="21">
        <v>1352133</v>
      </c>
      <c r="K2562" s="21">
        <v>1081706.3999999999</v>
      </c>
      <c r="L2562" s="21">
        <v>218797.68000000011</v>
      </c>
      <c r="M2562" s="19" t="s">
        <v>18</v>
      </c>
      <c r="N2562" s="22">
        <v>4.4000000000000004</v>
      </c>
    </row>
    <row r="2563" spans="1:14" x14ac:dyDescent="0.25">
      <c r="A2563" s="23">
        <v>2562</v>
      </c>
      <c r="B2563" s="24">
        <v>43299</v>
      </c>
      <c r="C2563" s="24">
        <v>43427</v>
      </c>
      <c r="D2563" s="24" t="str">
        <f>IF(Operaciones!$C2563-Operaciones!$B2563&gt;=150,"Demorado","En Tiempo")</f>
        <v>En Tiempo</v>
      </c>
      <c r="E2563" s="25" t="s">
        <v>20</v>
      </c>
      <c r="F2563" s="25" t="s">
        <v>29</v>
      </c>
      <c r="G2563" s="26">
        <v>248</v>
      </c>
      <c r="H2563" s="25" t="s">
        <v>12</v>
      </c>
      <c r="I2563" s="27">
        <v>74996.92</v>
      </c>
      <c r="J2563" s="27">
        <v>1926233</v>
      </c>
      <c r="K2563" s="27">
        <v>1540986.4</v>
      </c>
      <c r="L2563" s="27">
        <v>310249.68000000011</v>
      </c>
      <c r="M2563" s="25" t="s">
        <v>19</v>
      </c>
      <c r="N2563" s="28">
        <v>5</v>
      </c>
    </row>
    <row r="2564" spans="1:14" x14ac:dyDescent="0.25">
      <c r="A2564" s="17">
        <v>2563</v>
      </c>
      <c r="B2564" s="18">
        <v>43299</v>
      </c>
      <c r="C2564" s="18">
        <v>43453</v>
      </c>
      <c r="D2564" s="18" t="str">
        <f>IF(Operaciones!$C2564-Operaciones!$B2564&gt;=150,"Demorado","En Tiempo")</f>
        <v>Demorado</v>
      </c>
      <c r="E2564" s="19" t="s">
        <v>20</v>
      </c>
      <c r="F2564" s="19" t="s">
        <v>28</v>
      </c>
      <c r="G2564" s="20">
        <v>225</v>
      </c>
      <c r="H2564" s="19" t="s">
        <v>12</v>
      </c>
      <c r="I2564" s="21">
        <v>64355.92</v>
      </c>
      <c r="J2564" s="21">
        <v>1670858</v>
      </c>
      <c r="K2564" s="21">
        <v>1336686.3999999999</v>
      </c>
      <c r="L2564" s="21">
        <v>269815.68000000011</v>
      </c>
      <c r="M2564" s="19" t="s">
        <v>17</v>
      </c>
      <c r="N2564" s="22">
        <v>4.3</v>
      </c>
    </row>
    <row r="2565" spans="1:14" x14ac:dyDescent="0.25">
      <c r="A2565" s="23">
        <v>2564</v>
      </c>
      <c r="B2565" s="24">
        <v>43300</v>
      </c>
      <c r="C2565" s="24">
        <v>43500</v>
      </c>
      <c r="D2565" s="24" t="str">
        <f>IF(Operaciones!$C2565-Operaciones!$B2565&gt;=150,"Demorado","En Tiempo")</f>
        <v>Demorado</v>
      </c>
      <c r="E2565" s="25" t="s">
        <v>21</v>
      </c>
      <c r="F2565" s="25" t="s">
        <v>26</v>
      </c>
      <c r="G2565" s="26">
        <v>270</v>
      </c>
      <c r="H2565" s="25" t="s">
        <v>12</v>
      </c>
      <c r="I2565" s="27">
        <v>106206</v>
      </c>
      <c r="J2565" s="27">
        <v>2718710</v>
      </c>
      <c r="K2565" s="27">
        <v>2174968</v>
      </c>
      <c r="L2565" s="27">
        <v>437536</v>
      </c>
      <c r="M2565" s="25" t="s">
        <v>15</v>
      </c>
      <c r="N2565" s="28">
        <v>3.9</v>
      </c>
    </row>
    <row r="2566" spans="1:14" x14ac:dyDescent="0.25">
      <c r="A2566" s="17">
        <v>2565</v>
      </c>
      <c r="B2566" s="18">
        <v>43300</v>
      </c>
      <c r="C2566" s="18">
        <v>43520</v>
      </c>
      <c r="D2566" s="18" t="str">
        <f>IF(Operaciones!$C2566-Operaciones!$B2566&gt;=150,"Demorado","En Tiempo")</f>
        <v>Demorado</v>
      </c>
      <c r="E2566" s="19" t="s">
        <v>23</v>
      </c>
      <c r="F2566" s="19" t="s">
        <v>29</v>
      </c>
      <c r="G2566" s="20">
        <v>207</v>
      </c>
      <c r="H2566" s="19" t="s">
        <v>12</v>
      </c>
      <c r="I2566" s="21">
        <v>53581.16</v>
      </c>
      <c r="J2566" s="21">
        <v>1396064</v>
      </c>
      <c r="K2566" s="21">
        <v>1116851.2</v>
      </c>
      <c r="L2566" s="21">
        <v>225631.64000000004</v>
      </c>
      <c r="M2566" s="19" t="s">
        <v>14</v>
      </c>
      <c r="N2566" s="22">
        <v>5</v>
      </c>
    </row>
    <row r="2567" spans="1:14" x14ac:dyDescent="0.25">
      <c r="A2567" s="23">
        <v>2566</v>
      </c>
      <c r="B2567" s="24">
        <v>43300</v>
      </c>
      <c r="C2567" s="24">
        <v>43409</v>
      </c>
      <c r="D2567" s="24" t="str">
        <f>IF(Operaciones!$C2567-Operaciones!$B2567&gt;=150,"Demorado","En Tiempo")</f>
        <v>En Tiempo</v>
      </c>
      <c r="E2567" s="25" t="s">
        <v>20</v>
      </c>
      <c r="F2567" s="25" t="s">
        <v>27</v>
      </c>
      <c r="G2567" s="26">
        <v>147</v>
      </c>
      <c r="H2567" s="25" t="s">
        <v>12</v>
      </c>
      <c r="I2567" s="27">
        <v>41819</v>
      </c>
      <c r="J2567" s="27">
        <v>1112735</v>
      </c>
      <c r="K2567" s="27">
        <v>890188</v>
      </c>
      <c r="L2567" s="27">
        <v>180728</v>
      </c>
      <c r="M2567" s="25" t="s">
        <v>14</v>
      </c>
      <c r="N2567" s="28">
        <v>4.3</v>
      </c>
    </row>
    <row r="2568" spans="1:14" x14ac:dyDescent="0.25">
      <c r="A2568" s="17">
        <v>2567</v>
      </c>
      <c r="B2568" s="18">
        <v>43301</v>
      </c>
      <c r="C2568" s="18">
        <v>43532</v>
      </c>
      <c r="D2568" s="18" t="str">
        <f>IF(Operaciones!$C2568-Operaciones!$B2568&gt;=150,"Demorado","En Tiempo")</f>
        <v>Demorado</v>
      </c>
      <c r="E2568" s="19" t="s">
        <v>22</v>
      </c>
      <c r="F2568" s="19" t="s">
        <v>24</v>
      </c>
      <c r="G2568" s="20">
        <v>259</v>
      </c>
      <c r="H2568" s="19" t="s">
        <v>12</v>
      </c>
      <c r="I2568" s="21">
        <v>64349.2</v>
      </c>
      <c r="J2568" s="21">
        <v>1669415</v>
      </c>
      <c r="K2568" s="21">
        <v>1335532</v>
      </c>
      <c r="L2568" s="21">
        <v>269533.8</v>
      </c>
      <c r="M2568" s="19" t="s">
        <v>18</v>
      </c>
      <c r="N2568" s="22">
        <v>4</v>
      </c>
    </row>
    <row r="2569" spans="1:14" x14ac:dyDescent="0.25">
      <c r="A2569" s="23">
        <v>2568</v>
      </c>
      <c r="B2569" s="24">
        <v>43301</v>
      </c>
      <c r="C2569" s="24">
        <v>43429</v>
      </c>
      <c r="D2569" s="24" t="str">
        <f>IF(Operaciones!$C2569-Operaciones!$B2569&gt;=150,"Demorado","En Tiempo")</f>
        <v>En Tiempo</v>
      </c>
      <c r="E2569" s="25" t="s">
        <v>21</v>
      </c>
      <c r="F2569" s="25" t="s">
        <v>27</v>
      </c>
      <c r="G2569" s="26">
        <v>164</v>
      </c>
      <c r="H2569" s="25" t="s">
        <v>12</v>
      </c>
      <c r="I2569" s="27">
        <v>40989.199999999997</v>
      </c>
      <c r="J2569" s="27">
        <v>1075865</v>
      </c>
      <c r="K2569" s="27">
        <v>860692</v>
      </c>
      <c r="L2569" s="27">
        <v>174183.8</v>
      </c>
      <c r="M2569" s="25" t="s">
        <v>16</v>
      </c>
      <c r="N2569" s="28">
        <v>4.9000000000000004</v>
      </c>
    </row>
    <row r="2570" spans="1:14" x14ac:dyDescent="0.25">
      <c r="A2570" s="17">
        <v>2569</v>
      </c>
      <c r="B2570" s="18">
        <v>43302</v>
      </c>
      <c r="C2570" s="18">
        <v>43396</v>
      </c>
      <c r="D2570" s="18" t="str">
        <f>IF(Operaciones!$C2570-Operaciones!$B2570&gt;=150,"Demorado","En Tiempo")</f>
        <v>En Tiempo</v>
      </c>
      <c r="E2570" s="19" t="s">
        <v>20</v>
      </c>
      <c r="F2570" s="19" t="s">
        <v>13</v>
      </c>
      <c r="G2570" s="20">
        <v>255</v>
      </c>
      <c r="H2570" s="19" t="s">
        <v>12</v>
      </c>
      <c r="I2570" s="21">
        <v>67104.759999999995</v>
      </c>
      <c r="J2570" s="21">
        <v>1737479</v>
      </c>
      <c r="K2570" s="21">
        <v>1389983.2</v>
      </c>
      <c r="L2570" s="21">
        <v>280391.04000000004</v>
      </c>
      <c r="M2570" s="19" t="s">
        <v>17</v>
      </c>
      <c r="N2570" s="22">
        <v>3.6</v>
      </c>
    </row>
    <row r="2571" spans="1:14" x14ac:dyDescent="0.25">
      <c r="A2571" s="23">
        <v>2570</v>
      </c>
      <c r="B2571" s="24">
        <v>43302</v>
      </c>
      <c r="C2571" s="24">
        <v>43541</v>
      </c>
      <c r="D2571" s="24" t="str">
        <f>IF(Operaciones!$C2571-Operaciones!$B2571&gt;=150,"Demorado","En Tiempo")</f>
        <v>Demorado</v>
      </c>
      <c r="E2571" s="25" t="s">
        <v>20</v>
      </c>
      <c r="F2571" s="25" t="s">
        <v>29</v>
      </c>
      <c r="G2571" s="26">
        <v>62</v>
      </c>
      <c r="H2571" s="25" t="s">
        <v>11</v>
      </c>
      <c r="I2571" s="27">
        <v>18588</v>
      </c>
      <c r="J2571" s="27">
        <v>526085</v>
      </c>
      <c r="K2571" s="27">
        <v>420868</v>
      </c>
      <c r="L2571" s="27">
        <v>86629</v>
      </c>
      <c r="M2571" s="25" t="s">
        <v>17</v>
      </c>
      <c r="N2571" s="28">
        <v>4</v>
      </c>
    </row>
    <row r="2572" spans="1:14" x14ac:dyDescent="0.25">
      <c r="A2572" s="17">
        <v>2571</v>
      </c>
      <c r="B2572" s="18">
        <v>43302</v>
      </c>
      <c r="C2572" s="18">
        <v>43522</v>
      </c>
      <c r="D2572" s="18" t="str">
        <f>IF(Operaciones!$C2572-Operaciones!$B2572&gt;=150,"Demorado","En Tiempo")</f>
        <v>Demorado</v>
      </c>
      <c r="E2572" s="19" t="s">
        <v>21</v>
      </c>
      <c r="F2572" s="19" t="s">
        <v>24</v>
      </c>
      <c r="G2572" s="20">
        <v>87</v>
      </c>
      <c r="H2572" s="19" t="s">
        <v>11</v>
      </c>
      <c r="I2572" s="21">
        <v>25534.880000000001</v>
      </c>
      <c r="J2572" s="21">
        <v>695507</v>
      </c>
      <c r="K2572" s="21">
        <v>556405.6</v>
      </c>
      <c r="L2572" s="21">
        <v>113566.52000000002</v>
      </c>
      <c r="M2572" s="19" t="s">
        <v>15</v>
      </c>
      <c r="N2572" s="22">
        <v>4.8</v>
      </c>
    </row>
    <row r="2573" spans="1:14" x14ac:dyDescent="0.25">
      <c r="A2573" s="23">
        <v>2572</v>
      </c>
      <c r="B2573" s="24">
        <v>43303</v>
      </c>
      <c r="C2573" s="24">
        <v>43586</v>
      </c>
      <c r="D2573" s="24" t="str">
        <f>IF(Operaciones!$C2573-Operaciones!$B2573&gt;=150,"Demorado","En Tiempo")</f>
        <v>Demorado</v>
      </c>
      <c r="E2573" s="25" t="s">
        <v>20</v>
      </c>
      <c r="F2573" s="25" t="s">
        <v>29</v>
      </c>
      <c r="G2573" s="26">
        <v>254</v>
      </c>
      <c r="H2573" s="25" t="s">
        <v>12</v>
      </c>
      <c r="I2573" s="27">
        <v>64142.16</v>
      </c>
      <c r="J2573" s="27">
        <v>1663264</v>
      </c>
      <c r="K2573" s="27">
        <v>1330611.2</v>
      </c>
      <c r="L2573" s="27">
        <v>268510.64</v>
      </c>
      <c r="M2573" s="25" t="s">
        <v>16</v>
      </c>
      <c r="N2573" s="28">
        <v>3.8</v>
      </c>
    </row>
    <row r="2574" spans="1:14" x14ac:dyDescent="0.25">
      <c r="A2574" s="17">
        <v>2573</v>
      </c>
      <c r="B2574" s="18">
        <v>43303</v>
      </c>
      <c r="C2574" s="18">
        <v>43520</v>
      </c>
      <c r="D2574" s="18" t="str">
        <f>IF(Operaciones!$C2574-Operaciones!$B2574&gt;=150,"Demorado","En Tiempo")</f>
        <v>Demorado</v>
      </c>
      <c r="E2574" s="19" t="s">
        <v>20</v>
      </c>
      <c r="F2574" s="19" t="s">
        <v>28</v>
      </c>
      <c r="G2574" s="20">
        <v>58</v>
      </c>
      <c r="H2574" s="19" t="s">
        <v>11</v>
      </c>
      <c r="I2574" s="21">
        <v>18209.96</v>
      </c>
      <c r="J2574" s="21">
        <v>522309</v>
      </c>
      <c r="K2574" s="21">
        <v>417847.2</v>
      </c>
      <c r="L2574" s="21">
        <v>86251.839999999997</v>
      </c>
      <c r="M2574" s="19" t="s">
        <v>18</v>
      </c>
      <c r="N2574" s="22">
        <v>3.7</v>
      </c>
    </row>
    <row r="2575" spans="1:14" x14ac:dyDescent="0.25">
      <c r="A2575" s="23">
        <v>2574</v>
      </c>
      <c r="B2575" s="24">
        <v>43303</v>
      </c>
      <c r="C2575" s="24">
        <v>43424</v>
      </c>
      <c r="D2575" s="24" t="str">
        <f>IF(Operaciones!$C2575-Operaciones!$B2575&gt;=150,"Demorado","En Tiempo")</f>
        <v>En Tiempo</v>
      </c>
      <c r="E2575" s="25" t="s">
        <v>21</v>
      </c>
      <c r="F2575" s="25" t="s">
        <v>29</v>
      </c>
      <c r="G2575" s="26">
        <v>195</v>
      </c>
      <c r="H2575" s="25" t="s">
        <v>12</v>
      </c>
      <c r="I2575" s="27">
        <v>40199</v>
      </c>
      <c r="J2575" s="27">
        <v>1057485</v>
      </c>
      <c r="K2575" s="27">
        <v>845988</v>
      </c>
      <c r="L2575" s="27">
        <v>171298</v>
      </c>
      <c r="M2575" s="25" t="s">
        <v>16</v>
      </c>
      <c r="N2575" s="28">
        <v>3.6</v>
      </c>
    </row>
    <row r="2576" spans="1:14" x14ac:dyDescent="0.25">
      <c r="A2576" s="17">
        <v>2575</v>
      </c>
      <c r="B2576" s="18">
        <v>43304</v>
      </c>
      <c r="C2576" s="18">
        <v>43576</v>
      </c>
      <c r="D2576" s="18" t="str">
        <f>IF(Operaciones!$C2576-Operaciones!$B2576&gt;=150,"Demorado","En Tiempo")</f>
        <v>Demorado</v>
      </c>
      <c r="E2576" s="19" t="s">
        <v>20</v>
      </c>
      <c r="F2576" s="19" t="s">
        <v>25</v>
      </c>
      <c r="G2576" s="20">
        <v>150</v>
      </c>
      <c r="H2576" s="19" t="s">
        <v>12</v>
      </c>
      <c r="I2576" s="21">
        <v>42989.4</v>
      </c>
      <c r="J2576" s="21">
        <v>1132345</v>
      </c>
      <c r="K2576" s="21">
        <v>905876</v>
      </c>
      <c r="L2576" s="21">
        <v>183479.6</v>
      </c>
      <c r="M2576" s="19" t="s">
        <v>19</v>
      </c>
      <c r="N2576" s="22">
        <v>4.7</v>
      </c>
    </row>
    <row r="2577" spans="1:14" x14ac:dyDescent="0.25">
      <c r="A2577" s="23">
        <v>2576</v>
      </c>
      <c r="B2577" s="24">
        <v>43304</v>
      </c>
      <c r="C2577" s="24">
        <v>43458</v>
      </c>
      <c r="D2577" s="24" t="str">
        <f>IF(Operaciones!$C2577-Operaciones!$B2577&gt;=150,"Demorado","En Tiempo")</f>
        <v>Demorado</v>
      </c>
      <c r="E2577" s="25" t="s">
        <v>23</v>
      </c>
      <c r="F2577" s="25" t="s">
        <v>27</v>
      </c>
      <c r="G2577" s="26">
        <v>94</v>
      </c>
      <c r="H2577" s="25" t="s">
        <v>11</v>
      </c>
      <c r="I2577" s="27">
        <v>19019.84</v>
      </c>
      <c r="J2577" s="27">
        <v>534031</v>
      </c>
      <c r="K2577" s="27">
        <v>427224.8</v>
      </c>
      <c r="L2577" s="27">
        <v>87786.360000000015</v>
      </c>
      <c r="M2577" s="25" t="s">
        <v>19</v>
      </c>
      <c r="N2577" s="28">
        <v>3.6</v>
      </c>
    </row>
    <row r="2578" spans="1:14" x14ac:dyDescent="0.25">
      <c r="A2578" s="17">
        <v>2577</v>
      </c>
      <c r="B2578" s="18">
        <v>43305</v>
      </c>
      <c r="C2578" s="18">
        <v>43521</v>
      </c>
      <c r="D2578" s="18" t="str">
        <f>IF(Operaciones!$C2578-Operaciones!$B2578&gt;=150,"Demorado","En Tiempo")</f>
        <v>Demorado</v>
      </c>
      <c r="E2578" s="19" t="s">
        <v>23</v>
      </c>
      <c r="F2578" s="19" t="s">
        <v>27</v>
      </c>
      <c r="G2578" s="20">
        <v>107</v>
      </c>
      <c r="H2578" s="19" t="s">
        <v>11</v>
      </c>
      <c r="I2578" s="21">
        <v>26001.32</v>
      </c>
      <c r="J2578" s="21">
        <v>706693</v>
      </c>
      <c r="K2578" s="21">
        <v>565354.4</v>
      </c>
      <c r="L2578" s="21">
        <v>115337.27999999997</v>
      </c>
      <c r="M2578" s="19" t="s">
        <v>18</v>
      </c>
      <c r="N2578" s="22">
        <v>4.5</v>
      </c>
    </row>
    <row r="2579" spans="1:14" x14ac:dyDescent="0.25">
      <c r="A2579" s="23">
        <v>2578</v>
      </c>
      <c r="B2579" s="24">
        <v>43305</v>
      </c>
      <c r="C2579" s="24">
        <v>43499</v>
      </c>
      <c r="D2579" s="24" t="str">
        <f>IF(Operaciones!$C2579-Operaciones!$B2579&gt;=150,"Demorado","En Tiempo")</f>
        <v>Demorado</v>
      </c>
      <c r="E2579" s="25" t="s">
        <v>23</v>
      </c>
      <c r="F2579" s="25" t="s">
        <v>29</v>
      </c>
      <c r="G2579" s="26">
        <v>157</v>
      </c>
      <c r="H2579" s="25" t="s">
        <v>12</v>
      </c>
      <c r="I2579" s="27">
        <v>60932.24</v>
      </c>
      <c r="J2579" s="27">
        <v>1586941</v>
      </c>
      <c r="K2579" s="27">
        <v>1269552.8</v>
      </c>
      <c r="L2579" s="27">
        <v>256455.95999999996</v>
      </c>
      <c r="M2579" s="25" t="s">
        <v>14</v>
      </c>
      <c r="N2579" s="28">
        <v>3.8</v>
      </c>
    </row>
    <row r="2580" spans="1:14" x14ac:dyDescent="0.25">
      <c r="A2580" s="17">
        <v>2579</v>
      </c>
      <c r="B2580" s="18">
        <v>43306</v>
      </c>
      <c r="C2580" s="18">
        <v>43422</v>
      </c>
      <c r="D2580" s="18" t="str">
        <f>IF(Operaciones!$C2580-Operaciones!$B2580&gt;=150,"Demorado","En Tiempo")</f>
        <v>En Tiempo</v>
      </c>
      <c r="E2580" s="19" t="s">
        <v>22</v>
      </c>
      <c r="F2580" s="19" t="s">
        <v>28</v>
      </c>
      <c r="G2580" s="20">
        <v>192</v>
      </c>
      <c r="H2580" s="19" t="s">
        <v>12</v>
      </c>
      <c r="I2580" s="21">
        <v>74988.600000000006</v>
      </c>
      <c r="J2580" s="21">
        <v>1936175</v>
      </c>
      <c r="K2580" s="21">
        <v>1548940</v>
      </c>
      <c r="L2580" s="21">
        <v>312246.40000000002</v>
      </c>
      <c r="M2580" s="19" t="s">
        <v>17</v>
      </c>
      <c r="N2580" s="22">
        <v>3.9</v>
      </c>
    </row>
    <row r="2581" spans="1:14" x14ac:dyDescent="0.25">
      <c r="A2581" s="23">
        <v>2580</v>
      </c>
      <c r="B2581" s="24">
        <v>43306</v>
      </c>
      <c r="C2581" s="24">
        <v>43544</v>
      </c>
      <c r="D2581" s="24" t="str">
        <f>IF(Operaciones!$C2581-Operaciones!$B2581&gt;=150,"Demorado","En Tiempo")</f>
        <v>Demorado</v>
      </c>
      <c r="E2581" s="25" t="s">
        <v>22</v>
      </c>
      <c r="F2581" s="25" t="s">
        <v>29</v>
      </c>
      <c r="G2581" s="26">
        <v>154</v>
      </c>
      <c r="H2581" s="25" t="s">
        <v>12</v>
      </c>
      <c r="I2581" s="27">
        <v>36375.160000000003</v>
      </c>
      <c r="J2581" s="27">
        <v>967589</v>
      </c>
      <c r="K2581" s="27">
        <v>774071.2</v>
      </c>
      <c r="L2581" s="27">
        <v>157142.64000000004</v>
      </c>
      <c r="M2581" s="25" t="s">
        <v>18</v>
      </c>
      <c r="N2581" s="28">
        <v>4.0999999999999996</v>
      </c>
    </row>
    <row r="2582" spans="1:14" x14ac:dyDescent="0.25">
      <c r="A2582" s="17">
        <v>2581</v>
      </c>
      <c r="B2582" s="18">
        <v>43308</v>
      </c>
      <c r="C2582" s="18">
        <v>43537</v>
      </c>
      <c r="D2582" s="18" t="str">
        <f>IF(Operaciones!$C2582-Operaciones!$B2582&gt;=150,"Demorado","En Tiempo")</f>
        <v>Demorado</v>
      </c>
      <c r="E2582" s="19" t="s">
        <v>23</v>
      </c>
      <c r="F2582" s="19" t="s">
        <v>27</v>
      </c>
      <c r="G2582" s="20">
        <v>138</v>
      </c>
      <c r="H2582" s="19" t="s">
        <v>12</v>
      </c>
      <c r="I2582" s="21">
        <v>54049.440000000002</v>
      </c>
      <c r="J2582" s="21">
        <v>1402421</v>
      </c>
      <c r="K2582" s="21">
        <v>1121936.8</v>
      </c>
      <c r="L2582" s="21">
        <v>226434.75999999995</v>
      </c>
      <c r="M2582" s="19" t="s">
        <v>18</v>
      </c>
      <c r="N2582" s="22">
        <v>4.3</v>
      </c>
    </row>
    <row r="2583" spans="1:14" x14ac:dyDescent="0.25">
      <c r="A2583" s="23">
        <v>2582</v>
      </c>
      <c r="B2583" s="24">
        <v>43308</v>
      </c>
      <c r="C2583" s="24">
        <v>43403</v>
      </c>
      <c r="D2583" s="24" t="str">
        <f>IF(Operaciones!$C2583-Operaciones!$B2583&gt;=150,"Demorado","En Tiempo")</f>
        <v>En Tiempo</v>
      </c>
      <c r="E2583" s="25" t="s">
        <v>21</v>
      </c>
      <c r="F2583" s="25" t="s">
        <v>27</v>
      </c>
      <c r="G2583" s="26">
        <v>62</v>
      </c>
      <c r="H2583" s="25" t="s">
        <v>11</v>
      </c>
      <c r="I2583" s="27">
        <v>23341.8</v>
      </c>
      <c r="J2583" s="27">
        <v>634680</v>
      </c>
      <c r="K2583" s="27">
        <v>507744</v>
      </c>
      <c r="L2583" s="27">
        <v>103594.2</v>
      </c>
      <c r="M2583" s="25" t="s">
        <v>16</v>
      </c>
      <c r="N2583" s="28">
        <v>5</v>
      </c>
    </row>
    <row r="2584" spans="1:14" x14ac:dyDescent="0.25">
      <c r="A2584" s="17">
        <v>2583</v>
      </c>
      <c r="B2584" s="18">
        <v>43309</v>
      </c>
      <c r="C2584" s="18">
        <v>43528</v>
      </c>
      <c r="D2584" s="18" t="str">
        <f>IF(Operaciones!$C2584-Operaciones!$B2584&gt;=150,"Demorado","En Tiempo")</f>
        <v>Demorado</v>
      </c>
      <c r="E2584" s="19" t="s">
        <v>22</v>
      </c>
      <c r="F2584" s="19" t="s">
        <v>26</v>
      </c>
      <c r="G2584" s="20">
        <v>232</v>
      </c>
      <c r="H2584" s="19" t="s">
        <v>12</v>
      </c>
      <c r="I2584" s="21">
        <v>87275.8</v>
      </c>
      <c r="J2584" s="21">
        <v>2236480</v>
      </c>
      <c r="K2584" s="21">
        <v>1789184</v>
      </c>
      <c r="L2584" s="21">
        <v>360020.2</v>
      </c>
      <c r="M2584" s="19" t="s">
        <v>17</v>
      </c>
      <c r="N2584" s="22">
        <v>4.5999999999999996</v>
      </c>
    </row>
    <row r="2585" spans="1:14" x14ac:dyDescent="0.25">
      <c r="A2585" s="23">
        <v>2584</v>
      </c>
      <c r="B2585" s="24">
        <v>43309</v>
      </c>
      <c r="C2585" s="24">
        <v>43449</v>
      </c>
      <c r="D2585" s="24" t="str">
        <f>IF(Operaciones!$C2585-Operaciones!$B2585&gt;=150,"Demorado","En Tiempo")</f>
        <v>En Tiempo</v>
      </c>
      <c r="E2585" s="25" t="s">
        <v>21</v>
      </c>
      <c r="F2585" s="25" t="s">
        <v>25</v>
      </c>
      <c r="G2585" s="26">
        <v>276</v>
      </c>
      <c r="H2585" s="25" t="s">
        <v>12</v>
      </c>
      <c r="I2585" s="27">
        <v>46021</v>
      </c>
      <c r="J2585" s="27">
        <v>1206785</v>
      </c>
      <c r="K2585" s="27">
        <v>965428</v>
      </c>
      <c r="L2585" s="27">
        <v>195336</v>
      </c>
      <c r="M2585" s="25" t="s">
        <v>17</v>
      </c>
      <c r="N2585" s="28">
        <v>4.3</v>
      </c>
    </row>
    <row r="2586" spans="1:14" x14ac:dyDescent="0.25">
      <c r="A2586" s="17">
        <v>2585</v>
      </c>
      <c r="B2586" s="18">
        <v>43310</v>
      </c>
      <c r="C2586" s="18">
        <v>43561</v>
      </c>
      <c r="D2586" s="18" t="str">
        <f>IF(Operaciones!$C2586-Operaciones!$B2586&gt;=150,"Demorado","En Tiempo")</f>
        <v>Demorado</v>
      </c>
      <c r="E2586" s="19" t="s">
        <v>23</v>
      </c>
      <c r="F2586" s="19" t="s">
        <v>24</v>
      </c>
      <c r="G2586" s="20">
        <v>110</v>
      </c>
      <c r="H2586" s="19" t="s">
        <v>11</v>
      </c>
      <c r="I2586" s="21">
        <v>23361.599999999999</v>
      </c>
      <c r="J2586" s="21">
        <v>647225</v>
      </c>
      <c r="K2586" s="21">
        <v>517780</v>
      </c>
      <c r="L2586" s="21">
        <v>106083.4</v>
      </c>
      <c r="M2586" s="19" t="s">
        <v>18</v>
      </c>
      <c r="N2586" s="22">
        <v>3.9</v>
      </c>
    </row>
    <row r="2587" spans="1:14" x14ac:dyDescent="0.25">
      <c r="A2587" s="23">
        <v>2586</v>
      </c>
      <c r="B2587" s="24">
        <v>43310</v>
      </c>
      <c r="C2587" s="24">
        <v>43467</v>
      </c>
      <c r="D2587" s="24" t="str">
        <f>IF(Operaciones!$C2587-Operaciones!$B2587&gt;=150,"Demorado","En Tiempo")</f>
        <v>Demorado</v>
      </c>
      <c r="E2587" s="25" t="s">
        <v>22</v>
      </c>
      <c r="F2587" s="25" t="s">
        <v>29</v>
      </c>
      <c r="G2587" s="26">
        <v>80</v>
      </c>
      <c r="H2587" s="25" t="s">
        <v>12</v>
      </c>
      <c r="I2587" s="27">
        <v>29815.4</v>
      </c>
      <c r="J2587" s="27">
        <v>806345</v>
      </c>
      <c r="K2587" s="27">
        <v>645076</v>
      </c>
      <c r="L2587" s="27">
        <v>131453.6</v>
      </c>
      <c r="M2587" s="25" t="s">
        <v>16</v>
      </c>
      <c r="N2587" s="28">
        <v>4</v>
      </c>
    </row>
    <row r="2588" spans="1:14" x14ac:dyDescent="0.25">
      <c r="A2588" s="17">
        <v>2587</v>
      </c>
      <c r="B2588" s="18">
        <v>43311</v>
      </c>
      <c r="C2588" s="18">
        <v>43464</v>
      </c>
      <c r="D2588" s="18" t="str">
        <f>IF(Operaciones!$C2588-Operaciones!$B2588&gt;=150,"Demorado","En Tiempo")</f>
        <v>Demorado</v>
      </c>
      <c r="E2588" s="19" t="s">
        <v>20</v>
      </c>
      <c r="F2588" s="19" t="s">
        <v>24</v>
      </c>
      <c r="G2588" s="20">
        <v>89</v>
      </c>
      <c r="H2588" s="19" t="s">
        <v>12</v>
      </c>
      <c r="I2588" s="21">
        <v>33969.32</v>
      </c>
      <c r="J2588" s="21">
        <v>904268</v>
      </c>
      <c r="K2588" s="21">
        <v>723414.4</v>
      </c>
      <c r="L2588" s="21">
        <v>146884.27999999997</v>
      </c>
      <c r="M2588" s="19" t="s">
        <v>18</v>
      </c>
      <c r="N2588" s="22">
        <v>4.7</v>
      </c>
    </row>
    <row r="2589" spans="1:14" x14ac:dyDescent="0.25">
      <c r="A2589" s="23">
        <v>2588</v>
      </c>
      <c r="B2589" s="24">
        <v>43312</v>
      </c>
      <c r="C2589" s="24">
        <v>43486</v>
      </c>
      <c r="D2589" s="24" t="str">
        <f>IF(Operaciones!$C2589-Operaciones!$B2589&gt;=150,"Demorado","En Tiempo")</f>
        <v>Demorado</v>
      </c>
      <c r="E2589" s="25" t="s">
        <v>22</v>
      </c>
      <c r="F2589" s="25" t="s">
        <v>26</v>
      </c>
      <c r="G2589" s="26">
        <v>95</v>
      </c>
      <c r="H2589" s="25" t="s">
        <v>11</v>
      </c>
      <c r="I2589" s="27">
        <v>26935.68</v>
      </c>
      <c r="J2589" s="27">
        <v>724577</v>
      </c>
      <c r="K2589" s="27">
        <v>579661.6</v>
      </c>
      <c r="L2589" s="27">
        <v>117979.72000000003</v>
      </c>
      <c r="M2589" s="25" t="s">
        <v>16</v>
      </c>
      <c r="N2589" s="28">
        <v>4.8</v>
      </c>
    </row>
    <row r="2590" spans="1:14" x14ac:dyDescent="0.25">
      <c r="A2590" s="17">
        <v>2589</v>
      </c>
      <c r="B2590" s="18">
        <v>43312</v>
      </c>
      <c r="C2590" s="18">
        <v>43431</v>
      </c>
      <c r="D2590" s="18" t="str">
        <f>IF(Operaciones!$C2590-Operaciones!$B2590&gt;=150,"Demorado","En Tiempo")</f>
        <v>En Tiempo</v>
      </c>
      <c r="E2590" s="19" t="s">
        <v>22</v>
      </c>
      <c r="F2590" s="19" t="s">
        <v>13</v>
      </c>
      <c r="G2590" s="20">
        <v>189</v>
      </c>
      <c r="H2590" s="19" t="s">
        <v>12</v>
      </c>
      <c r="I2590" s="21">
        <v>58131.360000000001</v>
      </c>
      <c r="J2590" s="21">
        <v>1513019</v>
      </c>
      <c r="K2590" s="21">
        <v>1210415.2</v>
      </c>
      <c r="L2590" s="21">
        <v>244472.44000000006</v>
      </c>
      <c r="M2590" s="19" t="s">
        <v>19</v>
      </c>
      <c r="N2590" s="22">
        <v>4.3</v>
      </c>
    </row>
    <row r="2591" spans="1:14" x14ac:dyDescent="0.25">
      <c r="A2591" s="23">
        <v>2590</v>
      </c>
      <c r="B2591" s="24">
        <v>43312</v>
      </c>
      <c r="C2591" s="24">
        <v>43579</v>
      </c>
      <c r="D2591" s="24" t="str">
        <f>IF(Operaciones!$C2591-Operaciones!$B2591&gt;=150,"Demorado","En Tiempo")</f>
        <v>Demorado</v>
      </c>
      <c r="E2591" s="25" t="s">
        <v>22</v>
      </c>
      <c r="F2591" s="25" t="s">
        <v>26</v>
      </c>
      <c r="G2591" s="26">
        <v>285</v>
      </c>
      <c r="H2591" s="25" t="s">
        <v>12</v>
      </c>
      <c r="I2591" s="27">
        <v>114258.28</v>
      </c>
      <c r="J2591" s="27">
        <v>2910692</v>
      </c>
      <c r="K2591" s="27">
        <v>2328553.6</v>
      </c>
      <c r="L2591" s="27">
        <v>467880.11999999988</v>
      </c>
      <c r="M2591" s="25" t="s">
        <v>17</v>
      </c>
      <c r="N2591" s="28">
        <v>4.8</v>
      </c>
    </row>
    <row r="2592" spans="1:14" x14ac:dyDescent="0.25">
      <c r="A2592" s="17">
        <v>2591</v>
      </c>
      <c r="B2592" s="18">
        <v>43312</v>
      </c>
      <c r="C2592" s="18">
        <v>43545</v>
      </c>
      <c r="D2592" s="18" t="str">
        <f>IF(Operaciones!$C2592-Operaciones!$B2592&gt;=150,"Demorado","En Tiempo")</f>
        <v>Demorado</v>
      </c>
      <c r="E2592" s="19" t="s">
        <v>23</v>
      </c>
      <c r="F2592" s="19" t="s">
        <v>28</v>
      </c>
      <c r="G2592" s="20">
        <v>47</v>
      </c>
      <c r="H2592" s="19" t="s">
        <v>11</v>
      </c>
      <c r="I2592" s="21">
        <v>14642.84</v>
      </c>
      <c r="J2592" s="21">
        <v>431581</v>
      </c>
      <c r="K2592" s="21">
        <v>345264.8</v>
      </c>
      <c r="L2592" s="21">
        <v>71673.360000000015</v>
      </c>
      <c r="M2592" s="19" t="s">
        <v>18</v>
      </c>
      <c r="N2592" s="22">
        <v>4.0999999999999996</v>
      </c>
    </row>
    <row r="2593" spans="1:14" x14ac:dyDescent="0.25">
      <c r="A2593" s="23">
        <v>2592</v>
      </c>
      <c r="B2593" s="24">
        <v>43314</v>
      </c>
      <c r="C2593" s="24">
        <v>43571</v>
      </c>
      <c r="D2593" s="24" t="str">
        <f>IF(Operaciones!$C2593-Operaciones!$B2593&gt;=150,"Demorado","En Tiempo")</f>
        <v>Demorado</v>
      </c>
      <c r="E2593" s="25" t="s">
        <v>22</v>
      </c>
      <c r="F2593" s="25" t="s">
        <v>25</v>
      </c>
      <c r="G2593" s="26">
        <v>256</v>
      </c>
      <c r="H2593" s="25" t="s">
        <v>12</v>
      </c>
      <c r="I2593" s="27">
        <v>46935.48</v>
      </c>
      <c r="J2593" s="27">
        <v>1239022</v>
      </c>
      <c r="K2593" s="27">
        <v>991217.6</v>
      </c>
      <c r="L2593" s="27">
        <v>200868.92</v>
      </c>
      <c r="M2593" s="25" t="s">
        <v>18</v>
      </c>
      <c r="N2593" s="28">
        <v>4.5999999999999996</v>
      </c>
    </row>
    <row r="2594" spans="1:14" x14ac:dyDescent="0.25">
      <c r="A2594" s="17">
        <v>2593</v>
      </c>
      <c r="B2594" s="18">
        <v>43314</v>
      </c>
      <c r="C2594" s="18">
        <v>43488</v>
      </c>
      <c r="D2594" s="18" t="str">
        <f>IF(Operaciones!$C2594-Operaciones!$B2594&gt;=150,"Demorado","En Tiempo")</f>
        <v>Demorado</v>
      </c>
      <c r="E2594" s="19" t="s">
        <v>20</v>
      </c>
      <c r="F2594" s="19" t="s">
        <v>27</v>
      </c>
      <c r="G2594" s="20">
        <v>233</v>
      </c>
      <c r="H2594" s="19" t="s">
        <v>12</v>
      </c>
      <c r="I2594" s="21">
        <v>68520.320000000007</v>
      </c>
      <c r="J2594" s="21">
        <v>1768718</v>
      </c>
      <c r="K2594" s="21">
        <v>1414974.4</v>
      </c>
      <c r="L2594" s="21">
        <v>285223.28000000009</v>
      </c>
      <c r="M2594" s="19" t="s">
        <v>15</v>
      </c>
      <c r="N2594" s="22">
        <v>4.4000000000000004</v>
      </c>
    </row>
    <row r="2595" spans="1:14" x14ac:dyDescent="0.25">
      <c r="A2595" s="23">
        <v>2594</v>
      </c>
      <c r="B2595" s="24">
        <v>43314</v>
      </c>
      <c r="C2595" s="24">
        <v>43499</v>
      </c>
      <c r="D2595" s="24" t="str">
        <f>IF(Operaciones!$C2595-Operaciones!$B2595&gt;=150,"Demorado","En Tiempo")</f>
        <v>Demorado</v>
      </c>
      <c r="E2595" s="25" t="s">
        <v>22</v>
      </c>
      <c r="F2595" s="25" t="s">
        <v>24</v>
      </c>
      <c r="G2595" s="26">
        <v>292</v>
      </c>
      <c r="H2595" s="25" t="s">
        <v>12</v>
      </c>
      <c r="I2595" s="27">
        <v>67571.199999999997</v>
      </c>
      <c r="J2595" s="27">
        <v>1742765</v>
      </c>
      <c r="K2595" s="27">
        <v>1394212</v>
      </c>
      <c r="L2595" s="27">
        <v>280981.8</v>
      </c>
      <c r="M2595" s="25" t="s">
        <v>16</v>
      </c>
      <c r="N2595" s="28">
        <v>5</v>
      </c>
    </row>
    <row r="2596" spans="1:14" x14ac:dyDescent="0.25">
      <c r="A2596" s="17">
        <v>2595</v>
      </c>
      <c r="B2596" s="18">
        <v>43315</v>
      </c>
      <c r="C2596" s="18">
        <v>43573</v>
      </c>
      <c r="D2596" s="18" t="str">
        <f>IF(Operaciones!$C2596-Operaciones!$B2596&gt;=150,"Demorado","En Tiempo")</f>
        <v>Demorado</v>
      </c>
      <c r="E2596" s="19" t="s">
        <v>23</v>
      </c>
      <c r="F2596" s="19" t="s">
        <v>24</v>
      </c>
      <c r="G2596" s="20">
        <v>47</v>
      </c>
      <c r="H2596" s="19" t="s">
        <v>11</v>
      </c>
      <c r="I2596" s="21">
        <v>15068.04</v>
      </c>
      <c r="J2596" s="21">
        <v>432236</v>
      </c>
      <c r="K2596" s="21">
        <v>345788.8</v>
      </c>
      <c r="L2596" s="21">
        <v>71379.16</v>
      </c>
      <c r="M2596" s="19" t="s">
        <v>16</v>
      </c>
      <c r="N2596" s="22">
        <v>4.4000000000000004</v>
      </c>
    </row>
    <row r="2597" spans="1:14" x14ac:dyDescent="0.25">
      <c r="A2597" s="23">
        <v>2596</v>
      </c>
      <c r="B2597" s="24">
        <v>43316</v>
      </c>
      <c r="C2597" s="24">
        <v>43550</v>
      </c>
      <c r="D2597" s="24" t="str">
        <f>IF(Operaciones!$C2597-Operaciones!$B2597&gt;=150,"Demorado","En Tiempo")</f>
        <v>Demorado</v>
      </c>
      <c r="E2597" s="25" t="s">
        <v>22</v>
      </c>
      <c r="F2597" s="25" t="s">
        <v>28</v>
      </c>
      <c r="G2597" s="26">
        <v>179</v>
      </c>
      <c r="H2597" s="25" t="s">
        <v>12</v>
      </c>
      <c r="I2597" s="27">
        <v>59980.72</v>
      </c>
      <c r="J2597" s="27">
        <v>1564103</v>
      </c>
      <c r="K2597" s="27">
        <v>1251282.3999999999</v>
      </c>
      <c r="L2597" s="27">
        <v>252839.88000000009</v>
      </c>
      <c r="M2597" s="25" t="s">
        <v>16</v>
      </c>
      <c r="N2597" s="28">
        <v>4.3</v>
      </c>
    </row>
    <row r="2598" spans="1:14" x14ac:dyDescent="0.25">
      <c r="A2598" s="17">
        <v>2597</v>
      </c>
      <c r="B2598" s="18">
        <v>43316</v>
      </c>
      <c r="C2598" s="18">
        <v>43486</v>
      </c>
      <c r="D2598" s="18" t="str">
        <f>IF(Operaciones!$C2598-Operaciones!$B2598&gt;=150,"Demorado","En Tiempo")</f>
        <v>Demorado</v>
      </c>
      <c r="E2598" s="19" t="s">
        <v>23</v>
      </c>
      <c r="F2598" s="19" t="s">
        <v>25</v>
      </c>
      <c r="G2598" s="20">
        <v>109</v>
      </c>
      <c r="H2598" s="19" t="s">
        <v>12</v>
      </c>
      <c r="I2598" s="21">
        <v>34424.6</v>
      </c>
      <c r="J2598" s="21">
        <v>916925</v>
      </c>
      <c r="K2598" s="21">
        <v>733540</v>
      </c>
      <c r="L2598" s="21">
        <v>148960.4</v>
      </c>
      <c r="M2598" s="19" t="s">
        <v>18</v>
      </c>
      <c r="N2598" s="22">
        <v>5</v>
      </c>
    </row>
    <row r="2599" spans="1:14" x14ac:dyDescent="0.25">
      <c r="A2599" s="23">
        <v>2598</v>
      </c>
      <c r="B2599" s="24">
        <v>43318</v>
      </c>
      <c r="C2599" s="24">
        <v>43528</v>
      </c>
      <c r="D2599" s="24" t="str">
        <f>IF(Operaciones!$C2599-Operaciones!$B2599&gt;=150,"Demorado","En Tiempo")</f>
        <v>Demorado</v>
      </c>
      <c r="E2599" s="25" t="s">
        <v>20</v>
      </c>
      <c r="F2599" s="25" t="s">
        <v>27</v>
      </c>
      <c r="G2599" s="26">
        <v>231</v>
      </c>
      <c r="H2599" s="25" t="s">
        <v>12</v>
      </c>
      <c r="I2599" s="27">
        <v>78990.28</v>
      </c>
      <c r="J2599" s="27">
        <v>2030867</v>
      </c>
      <c r="K2599" s="27">
        <v>1624693.6</v>
      </c>
      <c r="L2599" s="27">
        <v>327183.11999999988</v>
      </c>
      <c r="M2599" s="25" t="s">
        <v>18</v>
      </c>
      <c r="N2599" s="28">
        <v>5</v>
      </c>
    </row>
    <row r="2600" spans="1:14" x14ac:dyDescent="0.25">
      <c r="A2600" s="17">
        <v>2599</v>
      </c>
      <c r="B2600" s="18">
        <v>43318</v>
      </c>
      <c r="C2600" s="18">
        <v>43529</v>
      </c>
      <c r="D2600" s="18" t="str">
        <f>IF(Operaciones!$C2600-Operaciones!$B2600&gt;=150,"Demorado","En Tiempo")</f>
        <v>Demorado</v>
      </c>
      <c r="E2600" s="19" t="s">
        <v>20</v>
      </c>
      <c r="F2600" s="19" t="s">
        <v>24</v>
      </c>
      <c r="G2600" s="20">
        <v>247</v>
      </c>
      <c r="H2600" s="19" t="s">
        <v>12</v>
      </c>
      <c r="I2600" s="21">
        <v>87352.16</v>
      </c>
      <c r="J2600" s="21">
        <v>2248464</v>
      </c>
      <c r="K2600" s="21">
        <v>1798771.2</v>
      </c>
      <c r="L2600" s="21">
        <v>362340.64</v>
      </c>
      <c r="M2600" s="19" t="s">
        <v>18</v>
      </c>
      <c r="N2600" s="22">
        <v>4.7</v>
      </c>
    </row>
    <row r="2601" spans="1:14" x14ac:dyDescent="0.25">
      <c r="A2601" s="23">
        <v>2600</v>
      </c>
      <c r="B2601" s="24">
        <v>43319</v>
      </c>
      <c r="C2601" s="24">
        <v>43472</v>
      </c>
      <c r="D2601" s="24" t="str">
        <f>IF(Operaciones!$C2601-Operaciones!$B2601&gt;=150,"Demorado","En Tiempo")</f>
        <v>Demorado</v>
      </c>
      <c r="E2601" s="25" t="s">
        <v>21</v>
      </c>
      <c r="F2601" s="25" t="s">
        <v>13</v>
      </c>
      <c r="G2601" s="26">
        <v>164</v>
      </c>
      <c r="H2601" s="25" t="s">
        <v>12</v>
      </c>
      <c r="I2601" s="27">
        <v>66267.28</v>
      </c>
      <c r="J2601" s="27">
        <v>1710092</v>
      </c>
      <c r="K2601" s="27">
        <v>1368073.6</v>
      </c>
      <c r="L2601" s="27">
        <v>275751.11999999988</v>
      </c>
      <c r="M2601" s="25" t="s">
        <v>19</v>
      </c>
      <c r="N2601" s="28">
        <v>4.9000000000000004</v>
      </c>
    </row>
    <row r="2602" spans="1:14" x14ac:dyDescent="0.25">
      <c r="A2602" s="17">
        <v>2601</v>
      </c>
      <c r="B2602" s="18">
        <v>43319</v>
      </c>
      <c r="C2602" s="18">
        <v>43557</v>
      </c>
      <c r="D2602" s="18" t="str">
        <f>IF(Operaciones!$C2602-Operaciones!$B2602&gt;=150,"Demorado","En Tiempo")</f>
        <v>Demorado</v>
      </c>
      <c r="E2602" s="19" t="s">
        <v>22</v>
      </c>
      <c r="F2602" s="19" t="s">
        <v>29</v>
      </c>
      <c r="G2602" s="20">
        <v>244</v>
      </c>
      <c r="H2602" s="19" t="s">
        <v>12</v>
      </c>
      <c r="I2602" s="21">
        <v>55796.480000000003</v>
      </c>
      <c r="J2602" s="21">
        <v>1459022</v>
      </c>
      <c r="K2602" s="21">
        <v>1167217.6000000001</v>
      </c>
      <c r="L2602" s="21">
        <v>236007.9199999999</v>
      </c>
      <c r="M2602" s="19" t="s">
        <v>19</v>
      </c>
      <c r="N2602" s="22">
        <v>4.5999999999999996</v>
      </c>
    </row>
    <row r="2603" spans="1:14" x14ac:dyDescent="0.25">
      <c r="A2603" s="23">
        <v>2602</v>
      </c>
      <c r="B2603" s="24">
        <v>43320</v>
      </c>
      <c r="C2603" s="24">
        <v>43427</v>
      </c>
      <c r="D2603" s="24" t="str">
        <f>IF(Operaciones!$C2603-Operaciones!$B2603&gt;=150,"Demorado","En Tiempo")</f>
        <v>En Tiempo</v>
      </c>
      <c r="E2603" s="25" t="s">
        <v>23</v>
      </c>
      <c r="F2603" s="25" t="s">
        <v>24</v>
      </c>
      <c r="G2603" s="26">
        <v>207</v>
      </c>
      <c r="H2603" s="25" t="s">
        <v>12</v>
      </c>
      <c r="I2603" s="27">
        <v>57466.879999999997</v>
      </c>
      <c r="J2603" s="27">
        <v>1492807</v>
      </c>
      <c r="K2603" s="27">
        <v>1194245.6000000001</v>
      </c>
      <c r="L2603" s="27">
        <v>241094.5199999999</v>
      </c>
      <c r="M2603" s="25" t="s">
        <v>14</v>
      </c>
      <c r="N2603" s="28">
        <v>3.7</v>
      </c>
    </row>
    <row r="2604" spans="1:14" x14ac:dyDescent="0.25">
      <c r="A2604" s="17">
        <v>2603</v>
      </c>
      <c r="B2604" s="18">
        <v>43320</v>
      </c>
      <c r="C2604" s="18">
        <v>43440</v>
      </c>
      <c r="D2604" s="18" t="str">
        <f>IF(Operaciones!$C2604-Operaciones!$B2604&gt;=150,"Demorado","En Tiempo")</f>
        <v>En Tiempo</v>
      </c>
      <c r="E2604" s="19" t="s">
        <v>22</v>
      </c>
      <c r="F2604" s="19" t="s">
        <v>26</v>
      </c>
      <c r="G2604" s="20">
        <v>74</v>
      </c>
      <c r="H2604" s="19" t="s">
        <v>11</v>
      </c>
      <c r="I2604" s="21">
        <v>23042.12</v>
      </c>
      <c r="J2604" s="21">
        <v>633263</v>
      </c>
      <c r="K2604" s="21">
        <v>506610.4</v>
      </c>
      <c r="L2604" s="21">
        <v>103610.47999999998</v>
      </c>
      <c r="M2604" s="19" t="s">
        <v>15</v>
      </c>
      <c r="N2604" s="22">
        <v>4.0999999999999996</v>
      </c>
    </row>
    <row r="2605" spans="1:14" x14ac:dyDescent="0.25">
      <c r="A2605" s="23">
        <v>2604</v>
      </c>
      <c r="B2605" s="24">
        <v>43320</v>
      </c>
      <c r="C2605" s="24">
        <v>43495</v>
      </c>
      <c r="D2605" s="24" t="str">
        <f>IF(Operaciones!$C2605-Operaciones!$B2605&gt;=150,"Demorado","En Tiempo")</f>
        <v>Demorado</v>
      </c>
      <c r="E2605" s="25" t="s">
        <v>20</v>
      </c>
      <c r="F2605" s="25" t="s">
        <v>27</v>
      </c>
      <c r="G2605" s="26">
        <v>128</v>
      </c>
      <c r="H2605" s="25" t="s">
        <v>12</v>
      </c>
      <c r="I2605" s="27">
        <v>41412.080000000002</v>
      </c>
      <c r="J2605" s="27">
        <v>1089712</v>
      </c>
      <c r="K2605" s="27">
        <v>871769.59999999998</v>
      </c>
      <c r="L2605" s="27">
        <v>176530.32</v>
      </c>
      <c r="M2605" s="25" t="s">
        <v>17</v>
      </c>
      <c r="N2605" s="28">
        <v>4.8</v>
      </c>
    </row>
    <row r="2606" spans="1:14" x14ac:dyDescent="0.25">
      <c r="A2606" s="17">
        <v>2605</v>
      </c>
      <c r="B2606" s="18">
        <v>43321</v>
      </c>
      <c r="C2606" s="18">
        <v>43501</v>
      </c>
      <c r="D2606" s="18" t="str">
        <f>IF(Operaciones!$C2606-Operaciones!$B2606&gt;=150,"Demorado","En Tiempo")</f>
        <v>Demorado</v>
      </c>
      <c r="E2606" s="19" t="s">
        <v>23</v>
      </c>
      <c r="F2606" s="19" t="s">
        <v>13</v>
      </c>
      <c r="G2606" s="20">
        <v>269</v>
      </c>
      <c r="H2606" s="19" t="s">
        <v>12</v>
      </c>
      <c r="I2606" s="21">
        <v>48217</v>
      </c>
      <c r="J2606" s="21">
        <v>1269485</v>
      </c>
      <c r="K2606" s="21">
        <v>1015588</v>
      </c>
      <c r="L2606" s="21">
        <v>205680</v>
      </c>
      <c r="M2606" s="19" t="s">
        <v>16</v>
      </c>
      <c r="N2606" s="22">
        <v>3.9</v>
      </c>
    </row>
    <row r="2607" spans="1:14" x14ac:dyDescent="0.25">
      <c r="A2607" s="23">
        <v>2606</v>
      </c>
      <c r="B2607" s="24">
        <v>43322</v>
      </c>
      <c r="C2607" s="24">
        <v>43435</v>
      </c>
      <c r="D2607" s="24" t="str">
        <f>IF(Operaciones!$C2607-Operaciones!$B2607&gt;=150,"Demorado","En Tiempo")</f>
        <v>En Tiempo</v>
      </c>
      <c r="E2607" s="25" t="s">
        <v>20</v>
      </c>
      <c r="F2607" s="25" t="s">
        <v>25</v>
      </c>
      <c r="G2607" s="26">
        <v>228</v>
      </c>
      <c r="H2607" s="25" t="s">
        <v>12</v>
      </c>
      <c r="I2607" s="27">
        <v>53003.24</v>
      </c>
      <c r="J2607" s="27">
        <v>1378141</v>
      </c>
      <c r="K2607" s="27">
        <v>1102512.8</v>
      </c>
      <c r="L2607" s="27">
        <v>222624.95999999996</v>
      </c>
      <c r="M2607" s="25" t="s">
        <v>16</v>
      </c>
      <c r="N2607" s="28">
        <v>3.9</v>
      </c>
    </row>
    <row r="2608" spans="1:14" x14ac:dyDescent="0.25">
      <c r="A2608" s="17">
        <v>2607</v>
      </c>
      <c r="B2608" s="18">
        <v>43323</v>
      </c>
      <c r="C2608" s="18">
        <v>43530</v>
      </c>
      <c r="D2608" s="18" t="str">
        <f>IF(Operaciones!$C2608-Operaciones!$B2608&gt;=150,"Demorado","En Tiempo")</f>
        <v>Demorado</v>
      </c>
      <c r="E2608" s="19" t="s">
        <v>20</v>
      </c>
      <c r="F2608" s="19" t="s">
        <v>24</v>
      </c>
      <c r="G2608" s="20">
        <v>261</v>
      </c>
      <c r="H2608" s="19" t="s">
        <v>12</v>
      </c>
      <c r="I2608" s="21">
        <v>78661.320000000007</v>
      </c>
      <c r="J2608" s="21">
        <v>2021293</v>
      </c>
      <c r="K2608" s="21">
        <v>1617034.4</v>
      </c>
      <c r="L2608" s="21">
        <v>325597.28000000009</v>
      </c>
      <c r="M2608" s="19" t="s">
        <v>14</v>
      </c>
      <c r="N2608" s="22">
        <v>4.9000000000000004</v>
      </c>
    </row>
    <row r="2609" spans="1:14" x14ac:dyDescent="0.25">
      <c r="A2609" s="23">
        <v>2608</v>
      </c>
      <c r="B2609" s="24">
        <v>43323</v>
      </c>
      <c r="C2609" s="24">
        <v>43550</v>
      </c>
      <c r="D2609" s="24" t="str">
        <f>IF(Operaciones!$C2609-Operaciones!$B2609&gt;=150,"Demorado","En Tiempo")</f>
        <v>Demorado</v>
      </c>
      <c r="E2609" s="25" t="s">
        <v>22</v>
      </c>
      <c r="F2609" s="25" t="s">
        <v>26</v>
      </c>
      <c r="G2609" s="26">
        <v>263</v>
      </c>
      <c r="H2609" s="25" t="s">
        <v>12</v>
      </c>
      <c r="I2609" s="27">
        <v>67010.8</v>
      </c>
      <c r="J2609" s="27">
        <v>1741805</v>
      </c>
      <c r="K2609" s="27">
        <v>1393444</v>
      </c>
      <c r="L2609" s="27">
        <v>281350.2</v>
      </c>
      <c r="M2609" s="25" t="s">
        <v>19</v>
      </c>
      <c r="N2609" s="28">
        <v>3.7</v>
      </c>
    </row>
    <row r="2610" spans="1:14" x14ac:dyDescent="0.25">
      <c r="A2610" s="17">
        <v>2609</v>
      </c>
      <c r="B2610" s="18">
        <v>43323</v>
      </c>
      <c r="C2610" s="18">
        <v>43459</v>
      </c>
      <c r="D2610" s="18" t="str">
        <f>IF(Operaciones!$C2610-Operaciones!$B2610&gt;=150,"Demorado","En Tiempo")</f>
        <v>En Tiempo</v>
      </c>
      <c r="E2610" s="19" t="s">
        <v>22</v>
      </c>
      <c r="F2610" s="19" t="s">
        <v>28</v>
      </c>
      <c r="G2610" s="20">
        <v>215</v>
      </c>
      <c r="H2610" s="19" t="s">
        <v>12</v>
      </c>
      <c r="I2610" s="21">
        <v>70268.600000000006</v>
      </c>
      <c r="J2610" s="21">
        <v>1809025</v>
      </c>
      <c r="K2610" s="21">
        <v>1447220</v>
      </c>
      <c r="L2610" s="21">
        <v>291536.40000000002</v>
      </c>
      <c r="M2610" s="19" t="s">
        <v>15</v>
      </c>
      <c r="N2610" s="22">
        <v>4.4000000000000004</v>
      </c>
    </row>
    <row r="2611" spans="1:14" x14ac:dyDescent="0.25">
      <c r="A2611" s="23">
        <v>2610</v>
      </c>
      <c r="B2611" s="24">
        <v>43323</v>
      </c>
      <c r="C2611" s="24">
        <v>43489</v>
      </c>
      <c r="D2611" s="24" t="str">
        <f>IF(Operaciones!$C2611-Operaciones!$B2611&gt;=150,"Demorado","En Tiempo")</f>
        <v>Demorado</v>
      </c>
      <c r="E2611" s="25" t="s">
        <v>22</v>
      </c>
      <c r="F2611" s="25" t="s">
        <v>29</v>
      </c>
      <c r="G2611" s="26">
        <v>109</v>
      </c>
      <c r="H2611" s="25" t="s">
        <v>12</v>
      </c>
      <c r="I2611" s="27">
        <v>42570.239999999998</v>
      </c>
      <c r="J2611" s="27">
        <v>1129941</v>
      </c>
      <c r="K2611" s="27">
        <v>903952.8</v>
      </c>
      <c r="L2611" s="27">
        <v>183417.95999999996</v>
      </c>
      <c r="M2611" s="25" t="s">
        <v>15</v>
      </c>
      <c r="N2611" s="28">
        <v>3.6</v>
      </c>
    </row>
    <row r="2612" spans="1:14" x14ac:dyDescent="0.25">
      <c r="A2612" s="17">
        <v>2611</v>
      </c>
      <c r="B2612" s="18">
        <v>43323</v>
      </c>
      <c r="C2612" s="18">
        <v>43465</v>
      </c>
      <c r="D2612" s="18" t="str">
        <f>IF(Operaciones!$C2612-Operaciones!$B2612&gt;=150,"Demorado","En Tiempo")</f>
        <v>En Tiempo</v>
      </c>
      <c r="E2612" s="19" t="s">
        <v>23</v>
      </c>
      <c r="F2612" s="19" t="s">
        <v>29</v>
      </c>
      <c r="G2612" s="20">
        <v>268</v>
      </c>
      <c r="H2612" s="19" t="s">
        <v>12</v>
      </c>
      <c r="I2612" s="21">
        <v>51813</v>
      </c>
      <c r="J2612" s="21">
        <v>1360610</v>
      </c>
      <c r="K2612" s="21">
        <v>1088488</v>
      </c>
      <c r="L2612" s="21">
        <v>220309</v>
      </c>
      <c r="M2612" s="19" t="s">
        <v>14</v>
      </c>
      <c r="N2612" s="22">
        <v>4.0999999999999996</v>
      </c>
    </row>
    <row r="2613" spans="1:14" x14ac:dyDescent="0.25">
      <c r="A2613" s="23">
        <v>2612</v>
      </c>
      <c r="B2613" s="24">
        <v>43325</v>
      </c>
      <c r="C2613" s="24">
        <v>43458</v>
      </c>
      <c r="D2613" s="24" t="str">
        <f>IF(Operaciones!$C2613-Operaciones!$B2613&gt;=150,"Demorado","En Tiempo")</f>
        <v>En Tiempo</v>
      </c>
      <c r="E2613" s="25" t="s">
        <v>22</v>
      </c>
      <c r="F2613" s="25" t="s">
        <v>28</v>
      </c>
      <c r="G2613" s="26">
        <v>104</v>
      </c>
      <c r="H2613" s="25" t="s">
        <v>11</v>
      </c>
      <c r="I2613" s="27">
        <v>24912.400000000001</v>
      </c>
      <c r="J2613" s="27">
        <v>679545</v>
      </c>
      <c r="K2613" s="27">
        <v>543636</v>
      </c>
      <c r="L2613" s="27">
        <v>110996.6</v>
      </c>
      <c r="M2613" s="25" t="s">
        <v>14</v>
      </c>
      <c r="N2613" s="28">
        <v>4.8</v>
      </c>
    </row>
    <row r="2614" spans="1:14" x14ac:dyDescent="0.25">
      <c r="A2614" s="17">
        <v>2613</v>
      </c>
      <c r="B2614" s="18">
        <v>43325</v>
      </c>
      <c r="C2614" s="18">
        <v>43449</v>
      </c>
      <c r="D2614" s="18" t="str">
        <f>IF(Operaciones!$C2614-Operaciones!$B2614&gt;=150,"Demorado","En Tiempo")</f>
        <v>En Tiempo</v>
      </c>
      <c r="E2614" s="19" t="s">
        <v>23</v>
      </c>
      <c r="F2614" s="19" t="s">
        <v>13</v>
      </c>
      <c r="G2614" s="20">
        <v>79</v>
      </c>
      <c r="H2614" s="19" t="s">
        <v>11</v>
      </c>
      <c r="I2614" s="21">
        <v>28665.439999999999</v>
      </c>
      <c r="J2614" s="21">
        <v>769721</v>
      </c>
      <c r="K2614" s="21">
        <v>615776.80000000005</v>
      </c>
      <c r="L2614" s="21">
        <v>125278.75999999995</v>
      </c>
      <c r="M2614" s="19" t="s">
        <v>17</v>
      </c>
      <c r="N2614" s="22">
        <v>3.8</v>
      </c>
    </row>
    <row r="2615" spans="1:14" x14ac:dyDescent="0.25">
      <c r="A2615" s="23">
        <v>2614</v>
      </c>
      <c r="B2615" s="24">
        <v>43326</v>
      </c>
      <c r="C2615" s="24">
        <v>43420</v>
      </c>
      <c r="D2615" s="24" t="str">
        <f>IF(Operaciones!$C2615-Operaciones!$B2615&gt;=150,"Demorado","En Tiempo")</f>
        <v>En Tiempo</v>
      </c>
      <c r="E2615" s="25" t="s">
        <v>21</v>
      </c>
      <c r="F2615" s="25" t="s">
        <v>28</v>
      </c>
      <c r="G2615" s="26">
        <v>186</v>
      </c>
      <c r="H2615" s="25" t="s">
        <v>12</v>
      </c>
      <c r="I2615" s="27">
        <v>63845</v>
      </c>
      <c r="J2615" s="27">
        <v>1658885</v>
      </c>
      <c r="K2615" s="27">
        <v>1327108</v>
      </c>
      <c r="L2615" s="27">
        <v>267932</v>
      </c>
      <c r="M2615" s="25" t="s">
        <v>14</v>
      </c>
      <c r="N2615" s="28">
        <v>4.4000000000000004</v>
      </c>
    </row>
    <row r="2616" spans="1:14" x14ac:dyDescent="0.25">
      <c r="A2616" s="17">
        <v>2615</v>
      </c>
      <c r="B2616" s="18">
        <v>43326</v>
      </c>
      <c r="C2616" s="18">
        <v>43516</v>
      </c>
      <c r="D2616" s="18" t="str">
        <f>IF(Operaciones!$C2616-Operaciones!$B2616&gt;=150,"Demorado","En Tiempo")</f>
        <v>Demorado</v>
      </c>
      <c r="E2616" s="19" t="s">
        <v>22</v>
      </c>
      <c r="F2616" s="19" t="s">
        <v>26</v>
      </c>
      <c r="G2616" s="20">
        <v>202</v>
      </c>
      <c r="H2616" s="19" t="s">
        <v>12</v>
      </c>
      <c r="I2616" s="21">
        <v>58087.76</v>
      </c>
      <c r="J2616" s="21">
        <v>1509704</v>
      </c>
      <c r="K2616" s="21">
        <v>1207763.2</v>
      </c>
      <c r="L2616" s="21">
        <v>243853.04000000004</v>
      </c>
      <c r="M2616" s="19" t="s">
        <v>17</v>
      </c>
      <c r="N2616" s="22">
        <v>3.7</v>
      </c>
    </row>
    <row r="2617" spans="1:14" x14ac:dyDescent="0.25">
      <c r="A2617" s="23">
        <v>2616</v>
      </c>
      <c r="B2617" s="24">
        <v>43328</v>
      </c>
      <c r="C2617" s="24">
        <v>43451</v>
      </c>
      <c r="D2617" s="24" t="str">
        <f>IF(Operaciones!$C2617-Operaciones!$B2617&gt;=150,"Demorado","En Tiempo")</f>
        <v>En Tiempo</v>
      </c>
      <c r="E2617" s="25" t="s">
        <v>22</v>
      </c>
      <c r="F2617" s="25" t="s">
        <v>26</v>
      </c>
      <c r="G2617" s="26">
        <v>74</v>
      </c>
      <c r="H2617" s="25" t="s">
        <v>11</v>
      </c>
      <c r="I2617" s="27">
        <v>21078.16</v>
      </c>
      <c r="J2617" s="27">
        <v>594089</v>
      </c>
      <c r="K2617" s="27">
        <v>475271.2</v>
      </c>
      <c r="L2617" s="27">
        <v>97739.639999999985</v>
      </c>
      <c r="M2617" s="25" t="s">
        <v>14</v>
      </c>
      <c r="N2617" s="28">
        <v>3.7</v>
      </c>
    </row>
    <row r="2618" spans="1:14" x14ac:dyDescent="0.25">
      <c r="A2618" s="17">
        <v>2617</v>
      </c>
      <c r="B2618" s="18">
        <v>43329</v>
      </c>
      <c r="C2618" s="18">
        <v>43455</v>
      </c>
      <c r="D2618" s="18" t="str">
        <f>IF(Operaciones!$C2618-Operaciones!$B2618&gt;=150,"Demorado","En Tiempo")</f>
        <v>En Tiempo</v>
      </c>
      <c r="E2618" s="19" t="s">
        <v>20</v>
      </c>
      <c r="F2618" s="19" t="s">
        <v>27</v>
      </c>
      <c r="G2618" s="20">
        <v>173</v>
      </c>
      <c r="H2618" s="19" t="s">
        <v>12</v>
      </c>
      <c r="I2618" s="21">
        <v>37101.96</v>
      </c>
      <c r="J2618" s="21">
        <v>990734</v>
      </c>
      <c r="K2618" s="21">
        <v>792587.2</v>
      </c>
      <c r="L2618" s="21">
        <v>161044.84000000005</v>
      </c>
      <c r="M2618" s="19" t="s">
        <v>14</v>
      </c>
      <c r="N2618" s="22">
        <v>4.2</v>
      </c>
    </row>
    <row r="2619" spans="1:14" x14ac:dyDescent="0.25">
      <c r="A2619" s="23">
        <v>2618</v>
      </c>
      <c r="B2619" s="24">
        <v>43333</v>
      </c>
      <c r="C2619" s="24">
        <v>43529</v>
      </c>
      <c r="D2619" s="24" t="str">
        <f>IF(Operaciones!$C2619-Operaciones!$B2619&gt;=150,"Demorado","En Tiempo")</f>
        <v>Demorado</v>
      </c>
      <c r="E2619" s="25" t="s">
        <v>21</v>
      </c>
      <c r="F2619" s="25" t="s">
        <v>24</v>
      </c>
      <c r="G2619" s="26">
        <v>64</v>
      </c>
      <c r="H2619" s="25" t="s">
        <v>11</v>
      </c>
      <c r="I2619" s="27">
        <v>12372.72</v>
      </c>
      <c r="J2619" s="27">
        <v>372528</v>
      </c>
      <c r="K2619" s="27">
        <v>298022.40000000002</v>
      </c>
      <c r="L2619" s="27">
        <v>62132.879999999976</v>
      </c>
      <c r="M2619" s="25" t="s">
        <v>19</v>
      </c>
      <c r="N2619" s="28">
        <v>3.9</v>
      </c>
    </row>
    <row r="2620" spans="1:14" x14ac:dyDescent="0.25">
      <c r="A2620" s="17">
        <v>2619</v>
      </c>
      <c r="B2620" s="18">
        <v>43333</v>
      </c>
      <c r="C2620" s="18">
        <v>43476</v>
      </c>
      <c r="D2620" s="18" t="str">
        <f>IF(Operaciones!$C2620-Operaciones!$B2620&gt;=150,"Demorado","En Tiempo")</f>
        <v>En Tiempo</v>
      </c>
      <c r="E2620" s="19" t="s">
        <v>21</v>
      </c>
      <c r="F2620" s="19" t="s">
        <v>13</v>
      </c>
      <c r="G2620" s="20">
        <v>252</v>
      </c>
      <c r="H2620" s="19" t="s">
        <v>12</v>
      </c>
      <c r="I2620" s="21">
        <v>100830.44</v>
      </c>
      <c r="J2620" s="21">
        <v>2575721</v>
      </c>
      <c r="K2620" s="21">
        <v>2060576.8</v>
      </c>
      <c r="L2620" s="21">
        <v>414313.75999999995</v>
      </c>
      <c r="M2620" s="19" t="s">
        <v>16</v>
      </c>
      <c r="N2620" s="22">
        <v>3.9</v>
      </c>
    </row>
    <row r="2621" spans="1:14" x14ac:dyDescent="0.25">
      <c r="A2621" s="23">
        <v>2620</v>
      </c>
      <c r="B2621" s="24">
        <v>43334</v>
      </c>
      <c r="C2621" s="24">
        <v>43476</v>
      </c>
      <c r="D2621" s="24" t="str">
        <f>IF(Operaciones!$C2621-Operaciones!$B2621&gt;=150,"Demorado","En Tiempo")</f>
        <v>En Tiempo</v>
      </c>
      <c r="E2621" s="25" t="s">
        <v>21</v>
      </c>
      <c r="F2621" s="25" t="s">
        <v>24</v>
      </c>
      <c r="G2621" s="26">
        <v>158</v>
      </c>
      <c r="H2621" s="25" t="s">
        <v>12</v>
      </c>
      <c r="I2621" s="27">
        <v>34679</v>
      </c>
      <c r="J2621" s="27">
        <v>925835</v>
      </c>
      <c r="K2621" s="27">
        <v>740668</v>
      </c>
      <c r="L2621" s="27">
        <v>150488</v>
      </c>
      <c r="M2621" s="25" t="s">
        <v>14</v>
      </c>
      <c r="N2621" s="28">
        <v>4.5999999999999996</v>
      </c>
    </row>
    <row r="2622" spans="1:14" x14ac:dyDescent="0.25">
      <c r="A2622" s="17">
        <v>2621</v>
      </c>
      <c r="B2622" s="18">
        <v>43334</v>
      </c>
      <c r="C2622" s="18">
        <v>43582</v>
      </c>
      <c r="D2622" s="18" t="str">
        <f>IF(Operaciones!$C2622-Operaciones!$B2622&gt;=150,"Demorado","En Tiempo")</f>
        <v>Demorado</v>
      </c>
      <c r="E2622" s="19" t="s">
        <v>23</v>
      </c>
      <c r="F2622" s="19" t="s">
        <v>26</v>
      </c>
      <c r="G2622" s="20">
        <v>121</v>
      </c>
      <c r="H2622" s="19" t="s">
        <v>12</v>
      </c>
      <c r="I2622" s="21">
        <v>39192.839999999997</v>
      </c>
      <c r="J2622" s="21">
        <v>1032581</v>
      </c>
      <c r="K2622" s="21">
        <v>826064.8</v>
      </c>
      <c r="L2622" s="21">
        <v>167323.35999999996</v>
      </c>
      <c r="M2622" s="19" t="s">
        <v>19</v>
      </c>
      <c r="N2622" s="22">
        <v>4.8</v>
      </c>
    </row>
    <row r="2623" spans="1:14" x14ac:dyDescent="0.25">
      <c r="A2623" s="23">
        <v>2622</v>
      </c>
      <c r="B2623" s="24">
        <v>43334</v>
      </c>
      <c r="C2623" s="24">
        <v>43553</v>
      </c>
      <c r="D2623" s="24" t="str">
        <f>IF(Operaciones!$C2623-Operaciones!$B2623&gt;=150,"Demorado","En Tiempo")</f>
        <v>Demorado</v>
      </c>
      <c r="E2623" s="25" t="s">
        <v>22</v>
      </c>
      <c r="F2623" s="25" t="s">
        <v>25</v>
      </c>
      <c r="G2623" s="26">
        <v>37</v>
      </c>
      <c r="H2623" s="25" t="s">
        <v>11</v>
      </c>
      <c r="I2623" s="27">
        <v>14370.2</v>
      </c>
      <c r="J2623" s="27">
        <v>416765</v>
      </c>
      <c r="K2623" s="27">
        <v>333412</v>
      </c>
      <c r="L2623" s="27">
        <v>68982.8</v>
      </c>
      <c r="M2623" s="25" t="s">
        <v>17</v>
      </c>
      <c r="N2623" s="28">
        <v>3.6</v>
      </c>
    </row>
    <row r="2624" spans="1:14" x14ac:dyDescent="0.25">
      <c r="A2624" s="17">
        <v>2623</v>
      </c>
      <c r="B2624" s="18">
        <v>43335</v>
      </c>
      <c r="C2624" s="18">
        <v>43537</v>
      </c>
      <c r="D2624" s="18" t="str">
        <f>IF(Operaciones!$C2624-Operaciones!$B2624&gt;=150,"Demorado","En Tiempo")</f>
        <v>Demorado</v>
      </c>
      <c r="E2624" s="19" t="s">
        <v>20</v>
      </c>
      <c r="F2624" s="19" t="s">
        <v>26</v>
      </c>
      <c r="G2624" s="20">
        <v>169</v>
      </c>
      <c r="H2624" s="19" t="s">
        <v>11</v>
      </c>
      <c r="I2624" s="21">
        <v>29634.16</v>
      </c>
      <c r="J2624" s="21">
        <v>797339</v>
      </c>
      <c r="K2624" s="21">
        <v>637871.19999999995</v>
      </c>
      <c r="L2624" s="21">
        <v>129833.64000000004</v>
      </c>
      <c r="M2624" s="19" t="s">
        <v>17</v>
      </c>
      <c r="N2624" s="22">
        <v>5</v>
      </c>
    </row>
    <row r="2625" spans="1:14" x14ac:dyDescent="0.25">
      <c r="A2625" s="23">
        <v>2624</v>
      </c>
      <c r="B2625" s="24">
        <v>43335</v>
      </c>
      <c r="C2625" s="24">
        <v>43455</v>
      </c>
      <c r="D2625" s="24" t="str">
        <f>IF(Operaciones!$C2625-Operaciones!$B2625&gt;=150,"Demorado","En Tiempo")</f>
        <v>En Tiempo</v>
      </c>
      <c r="E2625" s="25" t="s">
        <v>23</v>
      </c>
      <c r="F2625" s="25" t="s">
        <v>24</v>
      </c>
      <c r="G2625" s="26">
        <v>34</v>
      </c>
      <c r="H2625" s="25" t="s">
        <v>11</v>
      </c>
      <c r="I2625" s="27">
        <v>7661.8</v>
      </c>
      <c r="J2625" s="27">
        <v>255630</v>
      </c>
      <c r="K2625" s="27">
        <v>204504</v>
      </c>
      <c r="L2625" s="27">
        <v>43464.2</v>
      </c>
      <c r="M2625" s="25" t="s">
        <v>14</v>
      </c>
      <c r="N2625" s="28">
        <v>4</v>
      </c>
    </row>
    <row r="2626" spans="1:14" x14ac:dyDescent="0.25">
      <c r="A2626" s="17">
        <v>2625</v>
      </c>
      <c r="B2626" s="18">
        <v>43336</v>
      </c>
      <c r="C2626" s="18">
        <v>43450</v>
      </c>
      <c r="D2626" s="18" t="str">
        <f>IF(Operaciones!$C2626-Operaciones!$B2626&gt;=150,"Demorado","En Tiempo")</f>
        <v>En Tiempo</v>
      </c>
      <c r="E2626" s="19" t="s">
        <v>23</v>
      </c>
      <c r="F2626" s="19" t="s">
        <v>25</v>
      </c>
      <c r="G2626" s="20">
        <v>235</v>
      </c>
      <c r="H2626" s="19" t="s">
        <v>12</v>
      </c>
      <c r="I2626" s="21">
        <v>70827.8</v>
      </c>
      <c r="J2626" s="21">
        <v>1830180</v>
      </c>
      <c r="K2626" s="21">
        <v>1464144</v>
      </c>
      <c r="L2626" s="21">
        <v>295208.2</v>
      </c>
      <c r="M2626" s="19" t="s">
        <v>14</v>
      </c>
      <c r="N2626" s="22">
        <v>4.5</v>
      </c>
    </row>
    <row r="2627" spans="1:14" x14ac:dyDescent="0.25">
      <c r="A2627" s="23">
        <v>2626</v>
      </c>
      <c r="B2627" s="24">
        <v>43337</v>
      </c>
      <c r="C2627" s="24">
        <v>43547</v>
      </c>
      <c r="D2627" s="24" t="str">
        <f>IF(Operaciones!$C2627-Operaciones!$B2627&gt;=150,"Demorado","En Tiempo")</f>
        <v>Demorado</v>
      </c>
      <c r="E2627" s="25" t="s">
        <v>20</v>
      </c>
      <c r="F2627" s="25" t="s">
        <v>13</v>
      </c>
      <c r="G2627" s="26">
        <v>51</v>
      </c>
      <c r="H2627" s="25" t="s">
        <v>11</v>
      </c>
      <c r="I2627" s="27">
        <v>12283.92</v>
      </c>
      <c r="J2627" s="27">
        <v>363083</v>
      </c>
      <c r="K2627" s="27">
        <v>290466.40000000002</v>
      </c>
      <c r="L2627" s="27">
        <v>60332.679999999978</v>
      </c>
      <c r="M2627" s="25" t="s">
        <v>18</v>
      </c>
      <c r="N2627" s="28">
        <v>4.7</v>
      </c>
    </row>
    <row r="2628" spans="1:14" x14ac:dyDescent="0.25">
      <c r="A2628" s="17">
        <v>2627</v>
      </c>
      <c r="B2628" s="18">
        <v>43337</v>
      </c>
      <c r="C2628" s="18">
        <v>43555</v>
      </c>
      <c r="D2628" s="18" t="str">
        <f>IF(Operaciones!$C2628-Operaciones!$B2628&gt;=150,"Demorado","En Tiempo")</f>
        <v>Demorado</v>
      </c>
      <c r="E2628" s="19" t="s">
        <v>23</v>
      </c>
      <c r="F2628" s="19" t="s">
        <v>13</v>
      </c>
      <c r="G2628" s="20">
        <v>221</v>
      </c>
      <c r="H2628" s="19" t="s">
        <v>12</v>
      </c>
      <c r="I2628" s="21">
        <v>43186.080000000002</v>
      </c>
      <c r="J2628" s="21">
        <v>1132937</v>
      </c>
      <c r="K2628" s="21">
        <v>906349.6</v>
      </c>
      <c r="L2628" s="21">
        <v>183401.32</v>
      </c>
      <c r="M2628" s="19" t="s">
        <v>19</v>
      </c>
      <c r="N2628" s="22">
        <v>3.6</v>
      </c>
    </row>
    <row r="2629" spans="1:14" x14ac:dyDescent="0.25">
      <c r="A2629" s="23">
        <v>2628</v>
      </c>
      <c r="B2629" s="24">
        <v>43338</v>
      </c>
      <c r="C2629" s="24">
        <v>43468</v>
      </c>
      <c r="D2629" s="24" t="str">
        <f>IF(Operaciones!$C2629-Operaciones!$B2629&gt;=150,"Demorado","En Tiempo")</f>
        <v>En Tiempo</v>
      </c>
      <c r="E2629" s="25" t="s">
        <v>23</v>
      </c>
      <c r="F2629" s="25" t="s">
        <v>24</v>
      </c>
      <c r="G2629" s="26">
        <v>58</v>
      </c>
      <c r="H2629" s="25" t="s">
        <v>11</v>
      </c>
      <c r="I2629" s="27">
        <v>20460.72</v>
      </c>
      <c r="J2629" s="27">
        <v>567978</v>
      </c>
      <c r="K2629" s="27">
        <v>454382.4</v>
      </c>
      <c r="L2629" s="27">
        <v>93134.879999999976</v>
      </c>
      <c r="M2629" s="25" t="s">
        <v>17</v>
      </c>
      <c r="N2629" s="28">
        <v>4.5</v>
      </c>
    </row>
    <row r="2630" spans="1:14" x14ac:dyDescent="0.25">
      <c r="A2630" s="17">
        <v>2629</v>
      </c>
      <c r="B2630" s="18">
        <v>43338</v>
      </c>
      <c r="C2630" s="18">
        <v>43583</v>
      </c>
      <c r="D2630" s="18" t="str">
        <f>IF(Operaciones!$C2630-Operaciones!$B2630&gt;=150,"Demorado","En Tiempo")</f>
        <v>Demorado</v>
      </c>
      <c r="E2630" s="19" t="s">
        <v>23</v>
      </c>
      <c r="F2630" s="19" t="s">
        <v>13</v>
      </c>
      <c r="G2630" s="20">
        <v>56</v>
      </c>
      <c r="H2630" s="19" t="s">
        <v>11</v>
      </c>
      <c r="I2630" s="21">
        <v>11556.76</v>
      </c>
      <c r="J2630" s="21">
        <v>344229</v>
      </c>
      <c r="K2630" s="21">
        <v>275383.2</v>
      </c>
      <c r="L2630" s="21">
        <v>57289.039999999986</v>
      </c>
      <c r="M2630" s="19" t="s">
        <v>18</v>
      </c>
      <c r="N2630" s="22">
        <v>4.4000000000000004</v>
      </c>
    </row>
    <row r="2631" spans="1:14" x14ac:dyDescent="0.25">
      <c r="A2631" s="23">
        <v>2630</v>
      </c>
      <c r="B2631" s="24">
        <v>43339</v>
      </c>
      <c r="C2631" s="24">
        <v>43493</v>
      </c>
      <c r="D2631" s="24" t="str">
        <f>IF(Operaciones!$C2631-Operaciones!$B2631&gt;=150,"Demorado","En Tiempo")</f>
        <v>Demorado</v>
      </c>
      <c r="E2631" s="25" t="s">
        <v>23</v>
      </c>
      <c r="F2631" s="25" t="s">
        <v>28</v>
      </c>
      <c r="G2631" s="26">
        <v>72</v>
      </c>
      <c r="H2631" s="25" t="s">
        <v>11</v>
      </c>
      <c r="I2631" s="27">
        <v>19006.400000000001</v>
      </c>
      <c r="J2631" s="27">
        <v>535045</v>
      </c>
      <c r="K2631" s="27">
        <v>428036</v>
      </c>
      <c r="L2631" s="27">
        <v>88002.6</v>
      </c>
      <c r="M2631" s="25" t="s">
        <v>15</v>
      </c>
      <c r="N2631" s="28">
        <v>3.8</v>
      </c>
    </row>
    <row r="2632" spans="1:14" x14ac:dyDescent="0.25">
      <c r="A2632" s="17">
        <v>2631</v>
      </c>
      <c r="B2632" s="18">
        <v>43340</v>
      </c>
      <c r="C2632" s="18">
        <v>43485</v>
      </c>
      <c r="D2632" s="18" t="str">
        <f>IF(Operaciones!$C2632-Operaciones!$B2632&gt;=150,"Demorado","En Tiempo")</f>
        <v>En Tiempo</v>
      </c>
      <c r="E2632" s="19" t="s">
        <v>21</v>
      </c>
      <c r="F2632" s="19" t="s">
        <v>27</v>
      </c>
      <c r="G2632" s="20">
        <v>257</v>
      </c>
      <c r="H2632" s="19" t="s">
        <v>12</v>
      </c>
      <c r="I2632" s="21">
        <v>85888.76</v>
      </c>
      <c r="J2632" s="21">
        <v>2209654</v>
      </c>
      <c r="K2632" s="21">
        <v>1767723.2</v>
      </c>
      <c r="L2632" s="21">
        <v>356042.04000000004</v>
      </c>
      <c r="M2632" s="19" t="s">
        <v>18</v>
      </c>
      <c r="N2632" s="22">
        <v>3.7</v>
      </c>
    </row>
    <row r="2633" spans="1:14" x14ac:dyDescent="0.25">
      <c r="A2633" s="23">
        <v>2632</v>
      </c>
      <c r="B2633" s="24">
        <v>43341</v>
      </c>
      <c r="C2633" s="24">
        <v>43462</v>
      </c>
      <c r="D2633" s="24" t="str">
        <f>IF(Operaciones!$C2633-Operaciones!$B2633&gt;=150,"Demorado","En Tiempo")</f>
        <v>En Tiempo</v>
      </c>
      <c r="E2633" s="25" t="s">
        <v>23</v>
      </c>
      <c r="F2633" s="25" t="s">
        <v>26</v>
      </c>
      <c r="G2633" s="26">
        <v>266</v>
      </c>
      <c r="H2633" s="25" t="s">
        <v>12</v>
      </c>
      <c r="I2633" s="27">
        <v>95107.48</v>
      </c>
      <c r="J2633" s="27">
        <v>2435797</v>
      </c>
      <c r="K2633" s="27">
        <v>1948637.6</v>
      </c>
      <c r="L2633" s="27">
        <v>392051.91999999993</v>
      </c>
      <c r="M2633" s="25" t="s">
        <v>19</v>
      </c>
      <c r="N2633" s="28">
        <v>4.4000000000000004</v>
      </c>
    </row>
    <row r="2634" spans="1:14" x14ac:dyDescent="0.25">
      <c r="A2634" s="17">
        <v>2633</v>
      </c>
      <c r="B2634" s="18">
        <v>43341</v>
      </c>
      <c r="C2634" s="18">
        <v>43448</v>
      </c>
      <c r="D2634" s="18" t="str">
        <f>IF(Operaciones!$C2634-Operaciones!$B2634&gt;=150,"Demorado","En Tiempo")</f>
        <v>En Tiempo</v>
      </c>
      <c r="E2634" s="19" t="s">
        <v>20</v>
      </c>
      <c r="F2634" s="19" t="s">
        <v>27</v>
      </c>
      <c r="G2634" s="20">
        <v>38</v>
      </c>
      <c r="H2634" s="19" t="s">
        <v>11</v>
      </c>
      <c r="I2634" s="21">
        <v>14516.88</v>
      </c>
      <c r="J2634" s="21">
        <v>416557</v>
      </c>
      <c r="K2634" s="21">
        <v>333245.59999999998</v>
      </c>
      <c r="L2634" s="21">
        <v>68794.520000000019</v>
      </c>
      <c r="M2634" s="19" t="s">
        <v>16</v>
      </c>
      <c r="N2634" s="22">
        <v>4.5999999999999996</v>
      </c>
    </row>
    <row r="2635" spans="1:14" x14ac:dyDescent="0.25">
      <c r="A2635" s="23">
        <v>2634</v>
      </c>
      <c r="B2635" s="24">
        <v>43341</v>
      </c>
      <c r="C2635" s="24">
        <v>43588</v>
      </c>
      <c r="D2635" s="24" t="str">
        <f>IF(Operaciones!$C2635-Operaciones!$B2635&gt;=150,"Demorado","En Tiempo")</f>
        <v>Demorado</v>
      </c>
      <c r="E2635" s="25" t="s">
        <v>21</v>
      </c>
      <c r="F2635" s="25" t="s">
        <v>28</v>
      </c>
      <c r="G2635" s="26">
        <v>212</v>
      </c>
      <c r="H2635" s="25" t="s">
        <v>12</v>
      </c>
      <c r="I2635" s="27">
        <v>78248.600000000006</v>
      </c>
      <c r="J2635" s="27">
        <v>2017925</v>
      </c>
      <c r="K2635" s="27">
        <v>1614340</v>
      </c>
      <c r="L2635" s="27">
        <v>325336.40000000002</v>
      </c>
      <c r="M2635" s="25" t="s">
        <v>17</v>
      </c>
      <c r="N2635" s="28">
        <v>5</v>
      </c>
    </row>
    <row r="2636" spans="1:14" x14ac:dyDescent="0.25">
      <c r="A2636" s="17">
        <v>2635</v>
      </c>
      <c r="B2636" s="18">
        <v>43342</v>
      </c>
      <c r="C2636" s="18">
        <v>43547</v>
      </c>
      <c r="D2636" s="18" t="str">
        <f>IF(Operaciones!$C2636-Operaciones!$B2636&gt;=150,"Demorado","En Tiempo")</f>
        <v>Demorado</v>
      </c>
      <c r="E2636" s="19" t="s">
        <v>20</v>
      </c>
      <c r="F2636" s="19" t="s">
        <v>27</v>
      </c>
      <c r="G2636" s="20">
        <v>180</v>
      </c>
      <c r="H2636" s="19" t="s">
        <v>12</v>
      </c>
      <c r="I2636" s="21">
        <v>66654.92</v>
      </c>
      <c r="J2636" s="21">
        <v>1732433</v>
      </c>
      <c r="K2636" s="21">
        <v>1385946.4</v>
      </c>
      <c r="L2636" s="21">
        <v>279831.68000000011</v>
      </c>
      <c r="M2636" s="19" t="s">
        <v>15</v>
      </c>
      <c r="N2636" s="22">
        <v>4.0999999999999996</v>
      </c>
    </row>
    <row r="2637" spans="1:14" x14ac:dyDescent="0.25">
      <c r="A2637" s="23">
        <v>2636</v>
      </c>
      <c r="B2637" s="24">
        <v>43342</v>
      </c>
      <c r="C2637" s="24">
        <v>43484</v>
      </c>
      <c r="D2637" s="24" t="str">
        <f>IF(Operaciones!$C2637-Operaciones!$B2637&gt;=150,"Demorado","En Tiempo")</f>
        <v>En Tiempo</v>
      </c>
      <c r="E2637" s="25" t="s">
        <v>20</v>
      </c>
      <c r="F2637" s="25" t="s">
        <v>26</v>
      </c>
      <c r="G2637" s="26">
        <v>252</v>
      </c>
      <c r="H2637" s="25" t="s">
        <v>12</v>
      </c>
      <c r="I2637" s="27">
        <v>82533.600000000006</v>
      </c>
      <c r="J2637" s="27">
        <v>2116775</v>
      </c>
      <c r="K2637" s="27">
        <v>1693420</v>
      </c>
      <c r="L2637" s="27">
        <v>340821.4</v>
      </c>
      <c r="M2637" s="25" t="s">
        <v>19</v>
      </c>
      <c r="N2637" s="28">
        <v>5</v>
      </c>
    </row>
    <row r="2638" spans="1:14" x14ac:dyDescent="0.25">
      <c r="A2638" s="17">
        <v>2637</v>
      </c>
      <c r="B2638" s="18">
        <v>43344</v>
      </c>
      <c r="C2638" s="18">
        <v>43524</v>
      </c>
      <c r="D2638" s="18" t="str">
        <f>IF(Operaciones!$C2638-Operaciones!$B2638&gt;=150,"Demorado","En Tiempo")</f>
        <v>Demorado</v>
      </c>
      <c r="E2638" s="19" t="s">
        <v>23</v>
      </c>
      <c r="F2638" s="19" t="s">
        <v>29</v>
      </c>
      <c r="G2638" s="20">
        <v>37</v>
      </c>
      <c r="H2638" s="19" t="s">
        <v>11</v>
      </c>
      <c r="I2638" s="21">
        <v>15200.8</v>
      </c>
      <c r="J2638" s="21">
        <v>440255</v>
      </c>
      <c r="K2638" s="21">
        <v>352204</v>
      </c>
      <c r="L2638" s="21">
        <v>72850.2</v>
      </c>
      <c r="M2638" s="19" t="s">
        <v>17</v>
      </c>
      <c r="N2638" s="22">
        <v>4.7</v>
      </c>
    </row>
    <row r="2639" spans="1:14" x14ac:dyDescent="0.25">
      <c r="A2639" s="23">
        <v>2638</v>
      </c>
      <c r="B2639" s="24">
        <v>43344</v>
      </c>
      <c r="C2639" s="24">
        <v>43515</v>
      </c>
      <c r="D2639" s="24" t="str">
        <f>IF(Operaciones!$C2639-Operaciones!$B2639&gt;=150,"Demorado","En Tiempo")</f>
        <v>Demorado</v>
      </c>
      <c r="E2639" s="25" t="s">
        <v>23</v>
      </c>
      <c r="F2639" s="25" t="s">
        <v>25</v>
      </c>
      <c r="G2639" s="26">
        <v>65</v>
      </c>
      <c r="H2639" s="25" t="s">
        <v>11</v>
      </c>
      <c r="I2639" s="27">
        <v>24453.200000000001</v>
      </c>
      <c r="J2639" s="27">
        <v>670615</v>
      </c>
      <c r="K2639" s="27">
        <v>536492</v>
      </c>
      <c r="L2639" s="27">
        <v>109669.8</v>
      </c>
      <c r="M2639" s="25" t="s">
        <v>16</v>
      </c>
      <c r="N2639" s="28">
        <v>4.0999999999999996</v>
      </c>
    </row>
    <row r="2640" spans="1:14" x14ac:dyDescent="0.25">
      <c r="A2640" s="17">
        <v>2639</v>
      </c>
      <c r="B2640" s="18">
        <v>43346</v>
      </c>
      <c r="C2640" s="18">
        <v>43458</v>
      </c>
      <c r="D2640" s="18" t="str">
        <f>IF(Operaciones!$C2640-Operaciones!$B2640&gt;=150,"Demorado","En Tiempo")</f>
        <v>En Tiempo</v>
      </c>
      <c r="E2640" s="19" t="s">
        <v>22</v>
      </c>
      <c r="F2640" s="19" t="s">
        <v>13</v>
      </c>
      <c r="G2640" s="20">
        <v>200</v>
      </c>
      <c r="H2640" s="19" t="s">
        <v>12</v>
      </c>
      <c r="I2640" s="21">
        <v>46960.4</v>
      </c>
      <c r="J2640" s="21">
        <v>1228095</v>
      </c>
      <c r="K2640" s="21">
        <v>982476</v>
      </c>
      <c r="L2640" s="21">
        <v>198658.6</v>
      </c>
      <c r="M2640" s="19" t="s">
        <v>18</v>
      </c>
      <c r="N2640" s="22">
        <v>3.9</v>
      </c>
    </row>
    <row r="2641" spans="1:14" x14ac:dyDescent="0.25">
      <c r="A2641" s="23">
        <v>2640</v>
      </c>
      <c r="B2641" s="24">
        <v>43346</v>
      </c>
      <c r="C2641" s="24">
        <v>43575</v>
      </c>
      <c r="D2641" s="24" t="str">
        <f>IF(Operaciones!$C2641-Operaciones!$B2641&gt;=150,"Demorado","En Tiempo")</f>
        <v>Demorado</v>
      </c>
      <c r="E2641" s="25" t="s">
        <v>20</v>
      </c>
      <c r="F2641" s="25" t="s">
        <v>29</v>
      </c>
      <c r="G2641" s="26">
        <v>151</v>
      </c>
      <c r="H2641" s="25" t="s">
        <v>12</v>
      </c>
      <c r="I2641" s="27">
        <v>61112.88</v>
      </c>
      <c r="J2641" s="27">
        <v>1590257</v>
      </c>
      <c r="K2641" s="27">
        <v>1272205.6000000001</v>
      </c>
      <c r="L2641" s="27">
        <v>256938.5199999999</v>
      </c>
      <c r="M2641" s="25" t="s">
        <v>19</v>
      </c>
      <c r="N2641" s="28">
        <v>5</v>
      </c>
    </row>
    <row r="2642" spans="1:14" x14ac:dyDescent="0.25">
      <c r="A2642" s="17">
        <v>2641</v>
      </c>
      <c r="B2642" s="18">
        <v>43347</v>
      </c>
      <c r="C2642" s="18">
        <v>43493</v>
      </c>
      <c r="D2642" s="18" t="str">
        <f>IF(Operaciones!$C2642-Operaciones!$B2642&gt;=150,"Demorado","En Tiempo")</f>
        <v>En Tiempo</v>
      </c>
      <c r="E2642" s="19" t="s">
        <v>21</v>
      </c>
      <c r="F2642" s="19" t="s">
        <v>29</v>
      </c>
      <c r="G2642" s="20">
        <v>286</v>
      </c>
      <c r="H2642" s="19" t="s">
        <v>12</v>
      </c>
      <c r="I2642" s="21">
        <v>100166.64</v>
      </c>
      <c r="J2642" s="21">
        <v>2570726</v>
      </c>
      <c r="K2642" s="21">
        <v>2056580.8</v>
      </c>
      <c r="L2642" s="21">
        <v>413978.55999999994</v>
      </c>
      <c r="M2642" s="19" t="s">
        <v>18</v>
      </c>
      <c r="N2642" s="22">
        <v>4.2</v>
      </c>
    </row>
    <row r="2643" spans="1:14" x14ac:dyDescent="0.25">
      <c r="A2643" s="23">
        <v>2642</v>
      </c>
      <c r="B2643" s="24">
        <v>43347</v>
      </c>
      <c r="C2643" s="24">
        <v>43532</v>
      </c>
      <c r="D2643" s="24" t="str">
        <f>IF(Operaciones!$C2643-Operaciones!$B2643&gt;=150,"Demorado","En Tiempo")</f>
        <v>Demorado</v>
      </c>
      <c r="E2643" s="25" t="s">
        <v>22</v>
      </c>
      <c r="F2643" s="25" t="s">
        <v>29</v>
      </c>
      <c r="G2643" s="26">
        <v>64</v>
      </c>
      <c r="H2643" s="25" t="s">
        <v>11</v>
      </c>
      <c r="I2643" s="27">
        <v>23391.040000000001</v>
      </c>
      <c r="J2643" s="27">
        <v>649736</v>
      </c>
      <c r="K2643" s="27">
        <v>519788.79999999999</v>
      </c>
      <c r="L2643" s="27">
        <v>106556.16</v>
      </c>
      <c r="M2643" s="25" t="s">
        <v>16</v>
      </c>
      <c r="N2643" s="28">
        <v>4.7</v>
      </c>
    </row>
    <row r="2644" spans="1:14" x14ac:dyDescent="0.25">
      <c r="A2644" s="17">
        <v>2643</v>
      </c>
      <c r="B2644" s="18">
        <v>43348</v>
      </c>
      <c r="C2644" s="18">
        <v>43491</v>
      </c>
      <c r="D2644" s="18" t="str">
        <f>IF(Operaciones!$C2644-Operaciones!$B2644&gt;=150,"Demorado","En Tiempo")</f>
        <v>En Tiempo</v>
      </c>
      <c r="E2644" s="19" t="s">
        <v>21</v>
      </c>
      <c r="F2644" s="19" t="s">
        <v>26</v>
      </c>
      <c r="G2644" s="20">
        <v>48</v>
      </c>
      <c r="H2644" s="19" t="s">
        <v>11</v>
      </c>
      <c r="I2644" s="21">
        <v>13344.68</v>
      </c>
      <c r="J2644" s="21">
        <v>387977</v>
      </c>
      <c r="K2644" s="21">
        <v>310381.59999999998</v>
      </c>
      <c r="L2644" s="21">
        <v>64250.720000000023</v>
      </c>
      <c r="M2644" s="19" t="s">
        <v>18</v>
      </c>
      <c r="N2644" s="22">
        <v>4.8</v>
      </c>
    </row>
    <row r="2645" spans="1:14" x14ac:dyDescent="0.25">
      <c r="A2645" s="23">
        <v>2644</v>
      </c>
      <c r="B2645" s="24">
        <v>43349</v>
      </c>
      <c r="C2645" s="24">
        <v>43454</v>
      </c>
      <c r="D2645" s="24" t="str">
        <f>IF(Operaciones!$C2645-Operaciones!$B2645&gt;=150,"Demorado","En Tiempo")</f>
        <v>En Tiempo</v>
      </c>
      <c r="E2645" s="25" t="s">
        <v>22</v>
      </c>
      <c r="F2645" s="25" t="s">
        <v>26</v>
      </c>
      <c r="G2645" s="26">
        <v>267</v>
      </c>
      <c r="H2645" s="25" t="s">
        <v>12</v>
      </c>
      <c r="I2645" s="27">
        <v>97143.96</v>
      </c>
      <c r="J2645" s="27">
        <v>2482209</v>
      </c>
      <c r="K2645" s="27">
        <v>1985767.2</v>
      </c>
      <c r="L2645" s="27">
        <v>399297.84</v>
      </c>
      <c r="M2645" s="25" t="s">
        <v>19</v>
      </c>
      <c r="N2645" s="28">
        <v>4.2</v>
      </c>
    </row>
    <row r="2646" spans="1:14" x14ac:dyDescent="0.25">
      <c r="A2646" s="17">
        <v>2645</v>
      </c>
      <c r="B2646" s="18">
        <v>43350</v>
      </c>
      <c r="C2646" s="18">
        <v>43564</v>
      </c>
      <c r="D2646" s="18" t="str">
        <f>IF(Operaciones!$C2646-Operaciones!$B2646&gt;=150,"Demorado","En Tiempo")</f>
        <v>Demorado</v>
      </c>
      <c r="E2646" s="19" t="s">
        <v>21</v>
      </c>
      <c r="F2646" s="19" t="s">
        <v>13</v>
      </c>
      <c r="G2646" s="20">
        <v>236</v>
      </c>
      <c r="H2646" s="19" t="s">
        <v>12</v>
      </c>
      <c r="I2646" s="21">
        <v>78971.320000000007</v>
      </c>
      <c r="J2646" s="21">
        <v>2031418</v>
      </c>
      <c r="K2646" s="21">
        <v>1625134.4</v>
      </c>
      <c r="L2646" s="21">
        <v>327312.28000000009</v>
      </c>
      <c r="M2646" s="19" t="s">
        <v>14</v>
      </c>
      <c r="N2646" s="22">
        <v>4.8</v>
      </c>
    </row>
    <row r="2647" spans="1:14" x14ac:dyDescent="0.25">
      <c r="A2647" s="23">
        <v>2646</v>
      </c>
      <c r="B2647" s="24">
        <v>43350</v>
      </c>
      <c r="C2647" s="24">
        <v>43493</v>
      </c>
      <c r="D2647" s="24" t="str">
        <f>IF(Operaciones!$C2647-Operaciones!$B2647&gt;=150,"Demorado","En Tiempo")</f>
        <v>En Tiempo</v>
      </c>
      <c r="E2647" s="25" t="s">
        <v>23</v>
      </c>
      <c r="F2647" s="25" t="s">
        <v>13</v>
      </c>
      <c r="G2647" s="26">
        <v>50</v>
      </c>
      <c r="H2647" s="25" t="s">
        <v>11</v>
      </c>
      <c r="I2647" s="27">
        <v>18535.240000000002</v>
      </c>
      <c r="J2647" s="27">
        <v>514916</v>
      </c>
      <c r="K2647" s="27">
        <v>411932.8</v>
      </c>
      <c r="L2647" s="27">
        <v>84447.96</v>
      </c>
      <c r="M2647" s="25" t="s">
        <v>14</v>
      </c>
      <c r="N2647" s="28">
        <v>4.2</v>
      </c>
    </row>
    <row r="2648" spans="1:14" x14ac:dyDescent="0.25">
      <c r="A2648" s="17">
        <v>2647</v>
      </c>
      <c r="B2648" s="18">
        <v>43351</v>
      </c>
      <c r="C2648" s="18">
        <v>43579</v>
      </c>
      <c r="D2648" s="18" t="str">
        <f>IF(Operaciones!$C2648-Operaciones!$B2648&gt;=150,"Demorado","En Tiempo")</f>
        <v>Demorado</v>
      </c>
      <c r="E2648" s="19" t="s">
        <v>21</v>
      </c>
      <c r="F2648" s="19" t="s">
        <v>25</v>
      </c>
      <c r="G2648" s="20">
        <v>90</v>
      </c>
      <c r="H2648" s="19" t="s">
        <v>11</v>
      </c>
      <c r="I2648" s="21">
        <v>15058.56</v>
      </c>
      <c r="J2648" s="21">
        <v>443599</v>
      </c>
      <c r="K2648" s="21">
        <v>354879.2</v>
      </c>
      <c r="L2648" s="21">
        <v>73661.239999999991</v>
      </c>
      <c r="M2648" s="19" t="s">
        <v>15</v>
      </c>
      <c r="N2648" s="22">
        <v>3.9</v>
      </c>
    </row>
    <row r="2649" spans="1:14" x14ac:dyDescent="0.25">
      <c r="A2649" s="23">
        <v>2648</v>
      </c>
      <c r="B2649" s="24">
        <v>43353</v>
      </c>
      <c r="C2649" s="24">
        <v>43515</v>
      </c>
      <c r="D2649" s="24" t="str">
        <f>IF(Operaciones!$C2649-Operaciones!$B2649&gt;=150,"Demorado","En Tiempo")</f>
        <v>Demorado</v>
      </c>
      <c r="E2649" s="25" t="s">
        <v>23</v>
      </c>
      <c r="F2649" s="25" t="s">
        <v>26</v>
      </c>
      <c r="G2649" s="26">
        <v>139</v>
      </c>
      <c r="H2649" s="25" t="s">
        <v>11</v>
      </c>
      <c r="I2649" s="27">
        <v>26181.24</v>
      </c>
      <c r="J2649" s="27">
        <v>717091</v>
      </c>
      <c r="K2649" s="27">
        <v>573672.80000000005</v>
      </c>
      <c r="L2649" s="27">
        <v>117236.95999999995</v>
      </c>
      <c r="M2649" s="25" t="s">
        <v>15</v>
      </c>
      <c r="N2649" s="28">
        <v>3.8</v>
      </c>
    </row>
    <row r="2650" spans="1:14" x14ac:dyDescent="0.25">
      <c r="A2650" s="17">
        <v>2649</v>
      </c>
      <c r="B2650" s="18">
        <v>43354</v>
      </c>
      <c r="C2650" s="18">
        <v>43476</v>
      </c>
      <c r="D2650" s="18" t="str">
        <f>IF(Operaciones!$C2650-Operaciones!$B2650&gt;=150,"Demorado","En Tiempo")</f>
        <v>En Tiempo</v>
      </c>
      <c r="E2650" s="19" t="s">
        <v>21</v>
      </c>
      <c r="F2650" s="19" t="s">
        <v>27</v>
      </c>
      <c r="G2650" s="20">
        <v>93</v>
      </c>
      <c r="H2650" s="19" t="s">
        <v>11</v>
      </c>
      <c r="I2650" s="21">
        <v>20697</v>
      </c>
      <c r="J2650" s="21">
        <v>581585</v>
      </c>
      <c r="K2650" s="21">
        <v>465268</v>
      </c>
      <c r="L2650" s="21">
        <v>95620</v>
      </c>
      <c r="M2650" s="19" t="s">
        <v>15</v>
      </c>
      <c r="N2650" s="22">
        <v>4.0999999999999996</v>
      </c>
    </row>
    <row r="2651" spans="1:14" x14ac:dyDescent="0.25">
      <c r="A2651" s="23">
        <v>2650</v>
      </c>
      <c r="B2651" s="24">
        <v>43354</v>
      </c>
      <c r="C2651" s="24">
        <v>43528</v>
      </c>
      <c r="D2651" s="24" t="str">
        <f>IF(Operaciones!$C2651-Operaciones!$B2651&gt;=150,"Demorado","En Tiempo")</f>
        <v>Demorado</v>
      </c>
      <c r="E2651" s="25" t="s">
        <v>22</v>
      </c>
      <c r="F2651" s="25" t="s">
        <v>28</v>
      </c>
      <c r="G2651" s="26">
        <v>224</v>
      </c>
      <c r="H2651" s="25" t="s">
        <v>12</v>
      </c>
      <c r="I2651" s="27">
        <v>62333.599999999999</v>
      </c>
      <c r="J2651" s="27">
        <v>1617275</v>
      </c>
      <c r="K2651" s="27">
        <v>1293820</v>
      </c>
      <c r="L2651" s="27">
        <v>261121.4</v>
      </c>
      <c r="M2651" s="25" t="s">
        <v>14</v>
      </c>
      <c r="N2651" s="28">
        <v>5</v>
      </c>
    </row>
    <row r="2652" spans="1:14" x14ac:dyDescent="0.25">
      <c r="A2652" s="17">
        <v>2651</v>
      </c>
      <c r="B2652" s="18">
        <v>43355</v>
      </c>
      <c r="C2652" s="18">
        <v>43472</v>
      </c>
      <c r="D2652" s="18" t="str">
        <f>IF(Operaciones!$C2652-Operaciones!$B2652&gt;=150,"Demorado","En Tiempo")</f>
        <v>En Tiempo</v>
      </c>
      <c r="E2652" s="19" t="s">
        <v>22</v>
      </c>
      <c r="F2652" s="19" t="s">
        <v>29</v>
      </c>
      <c r="G2652" s="20">
        <v>105</v>
      </c>
      <c r="H2652" s="19" t="s">
        <v>11</v>
      </c>
      <c r="I2652" s="21">
        <v>22804</v>
      </c>
      <c r="J2652" s="21">
        <v>627810</v>
      </c>
      <c r="K2652" s="21">
        <v>502248</v>
      </c>
      <c r="L2652" s="21">
        <v>102758</v>
      </c>
      <c r="M2652" s="19" t="s">
        <v>16</v>
      </c>
      <c r="N2652" s="22">
        <v>4</v>
      </c>
    </row>
    <row r="2653" spans="1:14" x14ac:dyDescent="0.25">
      <c r="A2653" s="23">
        <v>2652</v>
      </c>
      <c r="B2653" s="24">
        <v>43356</v>
      </c>
      <c r="C2653" s="24">
        <v>43509</v>
      </c>
      <c r="D2653" s="24" t="str">
        <f>IF(Operaciones!$C2653-Operaciones!$B2653&gt;=150,"Demorado","En Tiempo")</f>
        <v>Demorado</v>
      </c>
      <c r="E2653" s="25" t="s">
        <v>22</v>
      </c>
      <c r="F2653" s="25" t="s">
        <v>28</v>
      </c>
      <c r="G2653" s="26">
        <v>288</v>
      </c>
      <c r="H2653" s="25" t="s">
        <v>12</v>
      </c>
      <c r="I2653" s="27">
        <v>114304.64</v>
      </c>
      <c r="J2653" s="27">
        <v>2921801</v>
      </c>
      <c r="K2653" s="27">
        <v>2337440.7999999998</v>
      </c>
      <c r="L2653" s="27">
        <v>470055.56000000017</v>
      </c>
      <c r="M2653" s="25" t="s">
        <v>18</v>
      </c>
      <c r="N2653" s="28">
        <v>5</v>
      </c>
    </row>
    <row r="2654" spans="1:14" x14ac:dyDescent="0.25">
      <c r="A2654" s="17">
        <v>2653</v>
      </c>
      <c r="B2654" s="18">
        <v>43357</v>
      </c>
      <c r="C2654" s="18">
        <v>43587</v>
      </c>
      <c r="D2654" s="18" t="str">
        <f>IF(Operaciones!$C2654-Operaciones!$B2654&gt;=150,"Demorado","En Tiempo")</f>
        <v>Demorado</v>
      </c>
      <c r="E2654" s="19" t="s">
        <v>23</v>
      </c>
      <c r="F2654" s="19" t="s">
        <v>25</v>
      </c>
      <c r="G2654" s="20">
        <v>114</v>
      </c>
      <c r="H2654" s="19" t="s">
        <v>11</v>
      </c>
      <c r="I2654" s="21">
        <v>18425.96</v>
      </c>
      <c r="J2654" s="21">
        <v>518759</v>
      </c>
      <c r="K2654" s="21">
        <v>415007.2</v>
      </c>
      <c r="L2654" s="21">
        <v>85325.84</v>
      </c>
      <c r="M2654" s="19" t="s">
        <v>18</v>
      </c>
      <c r="N2654" s="22">
        <v>4.7</v>
      </c>
    </row>
    <row r="2655" spans="1:14" x14ac:dyDescent="0.25">
      <c r="A2655" s="23">
        <v>2654</v>
      </c>
      <c r="B2655" s="24">
        <v>43358</v>
      </c>
      <c r="C2655" s="24">
        <v>43462</v>
      </c>
      <c r="D2655" s="24" t="str">
        <f>IF(Operaciones!$C2655-Operaciones!$B2655&gt;=150,"Demorado","En Tiempo")</f>
        <v>En Tiempo</v>
      </c>
      <c r="E2655" s="25" t="s">
        <v>22</v>
      </c>
      <c r="F2655" s="25" t="s">
        <v>26</v>
      </c>
      <c r="G2655" s="26">
        <v>193</v>
      </c>
      <c r="H2655" s="25" t="s">
        <v>12</v>
      </c>
      <c r="I2655" s="27">
        <v>78061.679999999993</v>
      </c>
      <c r="J2655" s="27">
        <v>2003727</v>
      </c>
      <c r="K2655" s="27">
        <v>1602981.6</v>
      </c>
      <c r="L2655" s="27">
        <v>322683.71999999991</v>
      </c>
      <c r="M2655" s="25" t="s">
        <v>15</v>
      </c>
      <c r="N2655" s="28">
        <v>4.3</v>
      </c>
    </row>
    <row r="2656" spans="1:14" x14ac:dyDescent="0.25">
      <c r="A2656" s="17">
        <v>2655</v>
      </c>
      <c r="B2656" s="18">
        <v>43359</v>
      </c>
      <c r="C2656" s="18">
        <v>43493</v>
      </c>
      <c r="D2656" s="18" t="str">
        <f>IF(Operaciones!$C2656-Operaciones!$B2656&gt;=150,"Demorado","En Tiempo")</f>
        <v>En Tiempo</v>
      </c>
      <c r="E2656" s="19" t="s">
        <v>20</v>
      </c>
      <c r="F2656" s="19" t="s">
        <v>24</v>
      </c>
      <c r="G2656" s="20">
        <v>218</v>
      </c>
      <c r="H2656" s="19" t="s">
        <v>12</v>
      </c>
      <c r="I2656" s="21">
        <v>77485.56</v>
      </c>
      <c r="J2656" s="21">
        <v>1993349</v>
      </c>
      <c r="K2656" s="21">
        <v>1594679.2</v>
      </c>
      <c r="L2656" s="21">
        <v>321184.24000000005</v>
      </c>
      <c r="M2656" s="19" t="s">
        <v>14</v>
      </c>
      <c r="N2656" s="22">
        <v>3.8</v>
      </c>
    </row>
    <row r="2657" spans="1:14" x14ac:dyDescent="0.25">
      <c r="A2657" s="23">
        <v>2656</v>
      </c>
      <c r="B2657" s="24">
        <v>43359</v>
      </c>
      <c r="C2657" s="24">
        <v>43471</v>
      </c>
      <c r="D2657" s="24" t="str">
        <f>IF(Operaciones!$C2657-Operaciones!$B2657&gt;=150,"Demorado","En Tiempo")</f>
        <v>En Tiempo</v>
      </c>
      <c r="E2657" s="25" t="s">
        <v>23</v>
      </c>
      <c r="F2657" s="25" t="s">
        <v>25</v>
      </c>
      <c r="G2657" s="26">
        <v>103</v>
      </c>
      <c r="H2657" s="25" t="s">
        <v>11</v>
      </c>
      <c r="I2657" s="27">
        <v>20270.32</v>
      </c>
      <c r="J2657" s="27">
        <v>571893</v>
      </c>
      <c r="K2657" s="27">
        <v>457514.4</v>
      </c>
      <c r="L2657" s="27">
        <v>94108.27999999997</v>
      </c>
      <c r="M2657" s="25" t="s">
        <v>16</v>
      </c>
      <c r="N2657" s="28">
        <v>4.9000000000000004</v>
      </c>
    </row>
    <row r="2658" spans="1:14" x14ac:dyDescent="0.25">
      <c r="A2658" s="17">
        <v>2657</v>
      </c>
      <c r="B2658" s="18">
        <v>43362</v>
      </c>
      <c r="C2658" s="18">
        <v>43511</v>
      </c>
      <c r="D2658" s="18" t="str">
        <f>IF(Operaciones!$C2658-Operaciones!$B2658&gt;=150,"Demorado","En Tiempo")</f>
        <v>En Tiempo</v>
      </c>
      <c r="E2658" s="19" t="s">
        <v>20</v>
      </c>
      <c r="F2658" s="19" t="s">
        <v>24</v>
      </c>
      <c r="G2658" s="20">
        <v>140</v>
      </c>
      <c r="H2658" s="19" t="s">
        <v>11</v>
      </c>
      <c r="I2658" s="21">
        <v>26246.68</v>
      </c>
      <c r="J2658" s="21">
        <v>708677</v>
      </c>
      <c r="K2658" s="21">
        <v>566941.6</v>
      </c>
      <c r="L2658" s="21">
        <v>115488.72000000003</v>
      </c>
      <c r="M2658" s="19" t="s">
        <v>18</v>
      </c>
      <c r="N2658" s="22">
        <v>3.7</v>
      </c>
    </row>
    <row r="2659" spans="1:14" x14ac:dyDescent="0.25">
      <c r="A2659" s="23">
        <v>2658</v>
      </c>
      <c r="B2659" s="24">
        <v>43362</v>
      </c>
      <c r="C2659" s="24">
        <v>43467</v>
      </c>
      <c r="D2659" s="24" t="str">
        <f>IF(Operaciones!$C2659-Operaciones!$B2659&gt;=150,"Demorado","En Tiempo")</f>
        <v>En Tiempo</v>
      </c>
      <c r="E2659" s="25" t="s">
        <v>20</v>
      </c>
      <c r="F2659" s="25" t="s">
        <v>27</v>
      </c>
      <c r="G2659" s="26">
        <v>157</v>
      </c>
      <c r="H2659" s="25" t="s">
        <v>12</v>
      </c>
      <c r="I2659" s="27">
        <v>40742.080000000002</v>
      </c>
      <c r="J2659" s="27">
        <v>1076737</v>
      </c>
      <c r="K2659" s="27">
        <v>861389.6</v>
      </c>
      <c r="L2659" s="27">
        <v>174605.32</v>
      </c>
      <c r="M2659" s="25" t="s">
        <v>14</v>
      </c>
      <c r="N2659" s="28">
        <v>4.0999999999999996</v>
      </c>
    </row>
    <row r="2660" spans="1:14" x14ac:dyDescent="0.25">
      <c r="A2660" s="17">
        <v>2659</v>
      </c>
      <c r="B2660" s="18">
        <v>43363</v>
      </c>
      <c r="C2660" s="18">
        <v>43465</v>
      </c>
      <c r="D2660" s="18" t="str">
        <f>IF(Operaciones!$C2660-Operaciones!$B2660&gt;=150,"Demorado","En Tiempo")</f>
        <v>En Tiempo</v>
      </c>
      <c r="E2660" s="19" t="s">
        <v>23</v>
      </c>
      <c r="F2660" s="19" t="s">
        <v>27</v>
      </c>
      <c r="G2660" s="20">
        <v>129</v>
      </c>
      <c r="H2660" s="19" t="s">
        <v>11</v>
      </c>
      <c r="I2660" s="21">
        <v>22544.92</v>
      </c>
      <c r="J2660" s="21">
        <v>615833</v>
      </c>
      <c r="K2660" s="21">
        <v>492666.4</v>
      </c>
      <c r="L2660" s="21">
        <v>100621.67999999998</v>
      </c>
      <c r="M2660" s="19" t="s">
        <v>14</v>
      </c>
      <c r="N2660" s="22">
        <v>3.9</v>
      </c>
    </row>
    <row r="2661" spans="1:14" x14ac:dyDescent="0.25">
      <c r="A2661" s="23">
        <v>2660</v>
      </c>
      <c r="B2661" s="24">
        <v>43364</v>
      </c>
      <c r="C2661" s="24">
        <v>43519</v>
      </c>
      <c r="D2661" s="24" t="str">
        <f>IF(Operaciones!$C2661-Operaciones!$B2661&gt;=150,"Demorado","En Tiempo")</f>
        <v>Demorado</v>
      </c>
      <c r="E2661" s="25" t="s">
        <v>21</v>
      </c>
      <c r="F2661" s="25" t="s">
        <v>27</v>
      </c>
      <c r="G2661" s="26">
        <v>254</v>
      </c>
      <c r="H2661" s="25" t="s">
        <v>12</v>
      </c>
      <c r="I2661" s="27">
        <v>83729.119999999995</v>
      </c>
      <c r="J2661" s="27">
        <v>2157763</v>
      </c>
      <c r="K2661" s="27">
        <v>1726210.4</v>
      </c>
      <c r="L2661" s="27">
        <v>347823.4800000001</v>
      </c>
      <c r="M2661" s="25" t="s">
        <v>16</v>
      </c>
      <c r="N2661" s="28">
        <v>5</v>
      </c>
    </row>
    <row r="2662" spans="1:14" x14ac:dyDescent="0.25">
      <c r="A2662" s="17">
        <v>2661</v>
      </c>
      <c r="B2662" s="18">
        <v>43364</v>
      </c>
      <c r="C2662" s="18">
        <v>43579</v>
      </c>
      <c r="D2662" s="18" t="str">
        <f>IF(Operaciones!$C2662-Operaciones!$B2662&gt;=150,"Demorado","En Tiempo")</f>
        <v>Demorado</v>
      </c>
      <c r="E2662" s="19" t="s">
        <v>23</v>
      </c>
      <c r="F2662" s="19" t="s">
        <v>13</v>
      </c>
      <c r="G2662" s="20">
        <v>273</v>
      </c>
      <c r="H2662" s="19" t="s">
        <v>12</v>
      </c>
      <c r="I2662" s="21">
        <v>49485.84</v>
      </c>
      <c r="J2662" s="21">
        <v>1298681</v>
      </c>
      <c r="K2662" s="21">
        <v>1038944.8</v>
      </c>
      <c r="L2662" s="21">
        <v>210250.35999999996</v>
      </c>
      <c r="M2662" s="19" t="s">
        <v>17</v>
      </c>
      <c r="N2662" s="22">
        <v>3.6</v>
      </c>
    </row>
    <row r="2663" spans="1:14" x14ac:dyDescent="0.25">
      <c r="A2663" s="23">
        <v>2662</v>
      </c>
      <c r="B2663" s="24">
        <v>43365</v>
      </c>
      <c r="C2663" s="24">
        <v>43472</v>
      </c>
      <c r="D2663" s="24" t="str">
        <f>IF(Operaciones!$C2663-Operaciones!$B2663&gt;=150,"Demorado","En Tiempo")</f>
        <v>En Tiempo</v>
      </c>
      <c r="E2663" s="25" t="s">
        <v>22</v>
      </c>
      <c r="F2663" s="25" t="s">
        <v>27</v>
      </c>
      <c r="G2663" s="26">
        <v>133</v>
      </c>
      <c r="H2663" s="25" t="s">
        <v>12</v>
      </c>
      <c r="I2663" s="27">
        <v>51872.4</v>
      </c>
      <c r="J2663" s="27">
        <v>1353695</v>
      </c>
      <c r="K2663" s="27">
        <v>1082956</v>
      </c>
      <c r="L2663" s="27">
        <v>218866.6</v>
      </c>
      <c r="M2663" s="25" t="s">
        <v>18</v>
      </c>
      <c r="N2663" s="28">
        <v>3.6</v>
      </c>
    </row>
    <row r="2664" spans="1:14" x14ac:dyDescent="0.25">
      <c r="A2664" s="17">
        <v>2663</v>
      </c>
      <c r="B2664" s="18">
        <v>43366</v>
      </c>
      <c r="C2664" s="18">
        <v>43506</v>
      </c>
      <c r="D2664" s="18" t="str">
        <f>IF(Operaciones!$C2664-Operaciones!$B2664&gt;=150,"Demorado","En Tiempo")</f>
        <v>En Tiempo</v>
      </c>
      <c r="E2664" s="19" t="s">
        <v>22</v>
      </c>
      <c r="F2664" s="19" t="s">
        <v>29</v>
      </c>
      <c r="G2664" s="20">
        <v>251</v>
      </c>
      <c r="H2664" s="19" t="s">
        <v>12</v>
      </c>
      <c r="I2664" s="21">
        <v>78912.639999999999</v>
      </c>
      <c r="J2664" s="21">
        <v>2037751</v>
      </c>
      <c r="K2664" s="21">
        <v>1630200.8</v>
      </c>
      <c r="L2664" s="21">
        <v>328637.55999999994</v>
      </c>
      <c r="M2664" s="19" t="s">
        <v>19</v>
      </c>
      <c r="N2664" s="22">
        <v>5</v>
      </c>
    </row>
    <row r="2665" spans="1:14" x14ac:dyDescent="0.25">
      <c r="A2665" s="23">
        <v>2664</v>
      </c>
      <c r="B2665" s="24">
        <v>43366</v>
      </c>
      <c r="C2665" s="24">
        <v>43535</v>
      </c>
      <c r="D2665" s="24" t="str">
        <f>IF(Operaciones!$C2665-Operaciones!$B2665&gt;=150,"Demorado","En Tiempo")</f>
        <v>Demorado</v>
      </c>
      <c r="E2665" s="25" t="s">
        <v>20</v>
      </c>
      <c r="F2665" s="25" t="s">
        <v>29</v>
      </c>
      <c r="G2665" s="26">
        <v>128</v>
      </c>
      <c r="H2665" s="25" t="s">
        <v>12</v>
      </c>
      <c r="I2665" s="27">
        <v>42307.64</v>
      </c>
      <c r="J2665" s="27">
        <v>1125101</v>
      </c>
      <c r="K2665" s="27">
        <v>900080.8</v>
      </c>
      <c r="L2665" s="27">
        <v>182712.55999999994</v>
      </c>
      <c r="M2665" s="25" t="s">
        <v>18</v>
      </c>
      <c r="N2665" s="28">
        <v>4.5</v>
      </c>
    </row>
    <row r="2666" spans="1:14" x14ac:dyDescent="0.25">
      <c r="A2666" s="17">
        <v>2665</v>
      </c>
      <c r="B2666" s="18">
        <v>43368</v>
      </c>
      <c r="C2666" s="18">
        <v>43519</v>
      </c>
      <c r="D2666" s="18" t="str">
        <f>IF(Operaciones!$C2666-Operaciones!$B2666&gt;=150,"Demorado","En Tiempo")</f>
        <v>Demorado</v>
      </c>
      <c r="E2666" s="19" t="s">
        <v>22</v>
      </c>
      <c r="F2666" s="19" t="s">
        <v>13</v>
      </c>
      <c r="G2666" s="20">
        <v>182</v>
      </c>
      <c r="H2666" s="19" t="s">
        <v>12</v>
      </c>
      <c r="I2666" s="21">
        <v>37698.32</v>
      </c>
      <c r="J2666" s="21">
        <v>995093</v>
      </c>
      <c r="K2666" s="21">
        <v>796074.4</v>
      </c>
      <c r="L2666" s="21">
        <v>161320.27999999997</v>
      </c>
      <c r="M2666" s="19" t="s">
        <v>17</v>
      </c>
      <c r="N2666" s="22">
        <v>4.8</v>
      </c>
    </row>
    <row r="2667" spans="1:14" x14ac:dyDescent="0.25">
      <c r="A2667" s="23">
        <v>2666</v>
      </c>
      <c r="B2667" s="24">
        <v>43368</v>
      </c>
      <c r="C2667" s="24">
        <v>43484</v>
      </c>
      <c r="D2667" s="24" t="str">
        <f>IF(Operaciones!$C2667-Operaciones!$B2667&gt;=150,"Demorado","En Tiempo")</f>
        <v>En Tiempo</v>
      </c>
      <c r="E2667" s="25" t="s">
        <v>21</v>
      </c>
      <c r="F2667" s="25" t="s">
        <v>13</v>
      </c>
      <c r="G2667" s="26">
        <v>38</v>
      </c>
      <c r="H2667" s="25" t="s">
        <v>11</v>
      </c>
      <c r="I2667" s="27">
        <v>6825.04</v>
      </c>
      <c r="J2667" s="27">
        <v>222461</v>
      </c>
      <c r="K2667" s="27">
        <v>177968.8</v>
      </c>
      <c r="L2667" s="27">
        <v>37667.160000000011</v>
      </c>
      <c r="M2667" s="25" t="s">
        <v>19</v>
      </c>
      <c r="N2667" s="28">
        <v>4.8</v>
      </c>
    </row>
    <row r="2668" spans="1:14" x14ac:dyDescent="0.25">
      <c r="A2668" s="17">
        <v>2667</v>
      </c>
      <c r="B2668" s="18">
        <v>43368</v>
      </c>
      <c r="C2668" s="18">
        <v>43496</v>
      </c>
      <c r="D2668" s="18" t="str">
        <f>IF(Operaciones!$C2668-Operaciones!$B2668&gt;=150,"Demorado","En Tiempo")</f>
        <v>En Tiempo</v>
      </c>
      <c r="E2668" s="19" t="s">
        <v>23</v>
      </c>
      <c r="F2668" s="19" t="s">
        <v>13</v>
      </c>
      <c r="G2668" s="20">
        <v>105</v>
      </c>
      <c r="H2668" s="19" t="s">
        <v>11</v>
      </c>
      <c r="I2668" s="21">
        <v>24610.2</v>
      </c>
      <c r="J2668" s="21">
        <v>677565</v>
      </c>
      <c r="K2668" s="21">
        <v>542052</v>
      </c>
      <c r="L2668" s="21">
        <v>110902.8</v>
      </c>
      <c r="M2668" s="19" t="s">
        <v>14</v>
      </c>
      <c r="N2668" s="22">
        <v>4.7</v>
      </c>
    </row>
    <row r="2669" spans="1:14" x14ac:dyDescent="0.25">
      <c r="A2669" s="23">
        <v>2668</v>
      </c>
      <c r="B2669" s="24">
        <v>43369</v>
      </c>
      <c r="C2669" s="24">
        <v>43475</v>
      </c>
      <c r="D2669" s="24" t="str">
        <f>IF(Operaciones!$C2669-Operaciones!$B2669&gt;=150,"Demorado","En Tiempo")</f>
        <v>En Tiempo</v>
      </c>
      <c r="E2669" s="25" t="s">
        <v>22</v>
      </c>
      <c r="F2669" s="25" t="s">
        <v>13</v>
      </c>
      <c r="G2669" s="26">
        <v>74</v>
      </c>
      <c r="H2669" s="25" t="s">
        <v>11</v>
      </c>
      <c r="I2669" s="27">
        <v>14364.68</v>
      </c>
      <c r="J2669" s="27">
        <v>411552</v>
      </c>
      <c r="K2669" s="27">
        <v>329241.59999999998</v>
      </c>
      <c r="L2669" s="27">
        <v>67945.72000000003</v>
      </c>
      <c r="M2669" s="25" t="s">
        <v>14</v>
      </c>
      <c r="N2669" s="28">
        <v>3.9</v>
      </c>
    </row>
    <row r="2670" spans="1:14" x14ac:dyDescent="0.25">
      <c r="A2670" s="17">
        <v>2669</v>
      </c>
      <c r="B2670" s="18">
        <v>43370</v>
      </c>
      <c r="C2670" s="18">
        <v>43592</v>
      </c>
      <c r="D2670" s="18" t="str">
        <f>IF(Operaciones!$C2670-Operaciones!$B2670&gt;=150,"Demorado","En Tiempo")</f>
        <v>Demorado</v>
      </c>
      <c r="E2670" s="19" t="s">
        <v>20</v>
      </c>
      <c r="F2670" s="19" t="s">
        <v>29</v>
      </c>
      <c r="G2670" s="20">
        <v>130</v>
      </c>
      <c r="H2670" s="19" t="s">
        <v>12</v>
      </c>
      <c r="I2670" s="21">
        <v>53027.8</v>
      </c>
      <c r="J2670" s="21">
        <v>1382030</v>
      </c>
      <c r="K2670" s="21">
        <v>1105624</v>
      </c>
      <c r="L2670" s="21">
        <v>223378.2</v>
      </c>
      <c r="M2670" s="19" t="s">
        <v>19</v>
      </c>
      <c r="N2670" s="22">
        <v>5</v>
      </c>
    </row>
    <row r="2671" spans="1:14" x14ac:dyDescent="0.25">
      <c r="A2671" s="23">
        <v>2670</v>
      </c>
      <c r="B2671" s="24">
        <v>43371</v>
      </c>
      <c r="C2671" s="24">
        <v>43479</v>
      </c>
      <c r="D2671" s="24" t="str">
        <f>IF(Operaciones!$C2671-Operaciones!$B2671&gt;=150,"Demorado","En Tiempo")</f>
        <v>En Tiempo</v>
      </c>
      <c r="E2671" s="25" t="s">
        <v>23</v>
      </c>
      <c r="F2671" s="25" t="s">
        <v>24</v>
      </c>
      <c r="G2671" s="26">
        <v>130</v>
      </c>
      <c r="H2671" s="25" t="s">
        <v>12</v>
      </c>
      <c r="I2671" s="27">
        <v>37888.400000000001</v>
      </c>
      <c r="J2671" s="27">
        <v>1013370</v>
      </c>
      <c r="K2671" s="27">
        <v>810696</v>
      </c>
      <c r="L2671" s="27">
        <v>164785.60000000001</v>
      </c>
      <c r="M2671" s="25" t="s">
        <v>15</v>
      </c>
      <c r="N2671" s="28">
        <v>3.9</v>
      </c>
    </row>
    <row r="2672" spans="1:14" x14ac:dyDescent="0.25">
      <c r="A2672" s="17">
        <v>2671</v>
      </c>
      <c r="B2672" s="18">
        <v>43372</v>
      </c>
      <c r="C2672" s="18">
        <v>43591</v>
      </c>
      <c r="D2672" s="18" t="str">
        <f>IF(Operaciones!$C2672-Operaciones!$B2672&gt;=150,"Demorado","En Tiempo")</f>
        <v>Demorado</v>
      </c>
      <c r="E2672" s="19" t="s">
        <v>20</v>
      </c>
      <c r="F2672" s="19" t="s">
        <v>24</v>
      </c>
      <c r="G2672" s="20">
        <v>213</v>
      </c>
      <c r="H2672" s="19" t="s">
        <v>12</v>
      </c>
      <c r="I2672" s="21">
        <v>68307.56</v>
      </c>
      <c r="J2672" s="21">
        <v>1770749</v>
      </c>
      <c r="K2672" s="21">
        <v>1416599.2</v>
      </c>
      <c r="L2672" s="21">
        <v>285842.24000000005</v>
      </c>
      <c r="M2672" s="19" t="s">
        <v>15</v>
      </c>
      <c r="N2672" s="22">
        <v>4.8</v>
      </c>
    </row>
    <row r="2673" spans="1:14" x14ac:dyDescent="0.25">
      <c r="A2673" s="23">
        <v>2672</v>
      </c>
      <c r="B2673" s="24">
        <v>43373</v>
      </c>
      <c r="C2673" s="24">
        <v>43554</v>
      </c>
      <c r="D2673" s="24" t="str">
        <f>IF(Operaciones!$C2673-Operaciones!$B2673&gt;=150,"Demorado","En Tiempo")</f>
        <v>Demorado</v>
      </c>
      <c r="E2673" s="25" t="s">
        <v>21</v>
      </c>
      <c r="F2673" s="25" t="s">
        <v>29</v>
      </c>
      <c r="G2673" s="26">
        <v>138</v>
      </c>
      <c r="H2673" s="25" t="s">
        <v>12</v>
      </c>
      <c r="I2673" s="27">
        <v>46612.12</v>
      </c>
      <c r="J2673" s="27">
        <v>1230563</v>
      </c>
      <c r="K2673" s="27">
        <v>984450.4</v>
      </c>
      <c r="L2673" s="27">
        <v>199500.47999999998</v>
      </c>
      <c r="M2673" s="25" t="s">
        <v>16</v>
      </c>
      <c r="N2673" s="28">
        <v>4.2</v>
      </c>
    </row>
    <row r="2674" spans="1:14" x14ac:dyDescent="0.25">
      <c r="A2674" s="17">
        <v>2673</v>
      </c>
      <c r="B2674" s="18">
        <v>43373</v>
      </c>
      <c r="C2674" s="18">
        <v>43578</v>
      </c>
      <c r="D2674" s="18" t="str">
        <f>IF(Operaciones!$C2674-Operaciones!$B2674&gt;=150,"Demorado","En Tiempo")</f>
        <v>Demorado</v>
      </c>
      <c r="E2674" s="19" t="s">
        <v>20</v>
      </c>
      <c r="F2674" s="19" t="s">
        <v>28</v>
      </c>
      <c r="G2674" s="20">
        <v>237</v>
      </c>
      <c r="H2674" s="19" t="s">
        <v>12</v>
      </c>
      <c r="I2674" s="21">
        <v>90513.16</v>
      </c>
      <c r="J2674" s="21">
        <v>2327889</v>
      </c>
      <c r="K2674" s="21">
        <v>1862311.2</v>
      </c>
      <c r="L2674" s="21">
        <v>375064.64</v>
      </c>
      <c r="M2674" s="19" t="s">
        <v>18</v>
      </c>
      <c r="N2674" s="22">
        <v>4.0999999999999996</v>
      </c>
    </row>
    <row r="2675" spans="1:14" x14ac:dyDescent="0.25">
      <c r="A2675" s="23">
        <v>2674</v>
      </c>
      <c r="B2675" s="24">
        <v>43375</v>
      </c>
      <c r="C2675" s="24">
        <v>43497</v>
      </c>
      <c r="D2675" s="24" t="str">
        <f>IF(Operaciones!$C2675-Operaciones!$B2675&gt;=150,"Demorado","En Tiempo")</f>
        <v>En Tiempo</v>
      </c>
      <c r="E2675" s="25" t="s">
        <v>20</v>
      </c>
      <c r="F2675" s="25" t="s">
        <v>13</v>
      </c>
      <c r="G2675" s="26">
        <v>72</v>
      </c>
      <c r="H2675" s="25" t="s">
        <v>11</v>
      </c>
      <c r="I2675" s="27">
        <v>18904.240000000002</v>
      </c>
      <c r="J2675" s="27">
        <v>533366</v>
      </c>
      <c r="K2675" s="27">
        <v>426692.8</v>
      </c>
      <c r="L2675" s="27">
        <v>87768.960000000006</v>
      </c>
      <c r="M2675" s="25" t="s">
        <v>19</v>
      </c>
      <c r="N2675" s="28">
        <v>3.8</v>
      </c>
    </row>
    <row r="2676" spans="1:14" x14ac:dyDescent="0.25">
      <c r="A2676" s="17">
        <v>2675</v>
      </c>
      <c r="B2676" s="18">
        <v>43375</v>
      </c>
      <c r="C2676" s="18">
        <v>43589</v>
      </c>
      <c r="D2676" s="18" t="str">
        <f>IF(Operaciones!$C2676-Operaciones!$B2676&gt;=150,"Demorado","En Tiempo")</f>
        <v>Demorado</v>
      </c>
      <c r="E2676" s="19" t="s">
        <v>22</v>
      </c>
      <c r="F2676" s="19" t="s">
        <v>13</v>
      </c>
      <c r="G2676" s="20">
        <v>65</v>
      </c>
      <c r="H2676" s="19" t="s">
        <v>11</v>
      </c>
      <c r="I2676" s="21">
        <v>13966.88</v>
      </c>
      <c r="J2676" s="21">
        <v>409157</v>
      </c>
      <c r="K2676" s="21">
        <v>327325.59999999998</v>
      </c>
      <c r="L2676" s="21">
        <v>67864.520000000019</v>
      </c>
      <c r="M2676" s="19" t="s">
        <v>18</v>
      </c>
      <c r="N2676" s="22">
        <v>4</v>
      </c>
    </row>
    <row r="2677" spans="1:14" x14ac:dyDescent="0.25">
      <c r="A2677" s="23">
        <v>2676</v>
      </c>
      <c r="B2677" s="24">
        <v>43375</v>
      </c>
      <c r="C2677" s="24">
        <v>43544</v>
      </c>
      <c r="D2677" s="24" t="str">
        <f>IF(Operaciones!$C2677-Operaciones!$B2677&gt;=150,"Demorado","En Tiempo")</f>
        <v>Demorado</v>
      </c>
      <c r="E2677" s="25" t="s">
        <v>23</v>
      </c>
      <c r="F2677" s="25" t="s">
        <v>29</v>
      </c>
      <c r="G2677" s="26">
        <v>266</v>
      </c>
      <c r="H2677" s="25" t="s">
        <v>12</v>
      </c>
      <c r="I2677" s="27">
        <v>70341.960000000006</v>
      </c>
      <c r="J2677" s="27">
        <v>1816684</v>
      </c>
      <c r="K2677" s="27">
        <v>1453347.2</v>
      </c>
      <c r="L2677" s="27">
        <v>292994.84000000003</v>
      </c>
      <c r="M2677" s="25" t="s">
        <v>14</v>
      </c>
      <c r="N2677" s="28">
        <v>4.0999999999999996</v>
      </c>
    </row>
    <row r="2678" spans="1:14" x14ac:dyDescent="0.25">
      <c r="A2678" s="17">
        <v>2677</v>
      </c>
      <c r="B2678" s="18">
        <v>43377</v>
      </c>
      <c r="C2678" s="18">
        <v>43535</v>
      </c>
      <c r="D2678" s="18" t="str">
        <f>IF(Operaciones!$C2678-Operaciones!$B2678&gt;=150,"Demorado","En Tiempo")</f>
        <v>Demorado</v>
      </c>
      <c r="E2678" s="19" t="s">
        <v>22</v>
      </c>
      <c r="F2678" s="19" t="s">
        <v>26</v>
      </c>
      <c r="G2678" s="20">
        <v>284</v>
      </c>
      <c r="H2678" s="19" t="s">
        <v>12</v>
      </c>
      <c r="I2678" s="21">
        <v>94216.8</v>
      </c>
      <c r="J2678" s="21">
        <v>2418255</v>
      </c>
      <c r="K2678" s="21">
        <v>1934604</v>
      </c>
      <c r="L2678" s="21">
        <v>389434.2</v>
      </c>
      <c r="M2678" s="19" t="s">
        <v>18</v>
      </c>
      <c r="N2678" s="22">
        <v>4.7</v>
      </c>
    </row>
    <row r="2679" spans="1:14" x14ac:dyDescent="0.25">
      <c r="A2679" s="23">
        <v>2678</v>
      </c>
      <c r="B2679" s="24">
        <v>43377</v>
      </c>
      <c r="C2679" s="24">
        <v>43498</v>
      </c>
      <c r="D2679" s="24" t="str">
        <f>IF(Operaciones!$C2679-Operaciones!$B2679&gt;=150,"Demorado","En Tiempo")</f>
        <v>En Tiempo</v>
      </c>
      <c r="E2679" s="25" t="s">
        <v>21</v>
      </c>
      <c r="F2679" s="25" t="s">
        <v>29</v>
      </c>
      <c r="G2679" s="26">
        <v>278</v>
      </c>
      <c r="H2679" s="25" t="s">
        <v>12</v>
      </c>
      <c r="I2679" s="27">
        <v>82248.28</v>
      </c>
      <c r="J2679" s="27">
        <v>2109117</v>
      </c>
      <c r="K2679" s="27">
        <v>1687293.6</v>
      </c>
      <c r="L2679" s="27">
        <v>339575.11999999988</v>
      </c>
      <c r="M2679" s="25" t="s">
        <v>16</v>
      </c>
      <c r="N2679" s="28">
        <v>4.4000000000000004</v>
      </c>
    </row>
    <row r="2680" spans="1:14" x14ac:dyDescent="0.25">
      <c r="A2680" s="17">
        <v>2679</v>
      </c>
      <c r="B2680" s="18">
        <v>43377</v>
      </c>
      <c r="C2680" s="18">
        <v>43485</v>
      </c>
      <c r="D2680" s="18" t="str">
        <f>IF(Operaciones!$C2680-Operaciones!$B2680&gt;=150,"Demorado","En Tiempo")</f>
        <v>En Tiempo</v>
      </c>
      <c r="E2680" s="19" t="s">
        <v>21</v>
      </c>
      <c r="F2680" s="19" t="s">
        <v>29</v>
      </c>
      <c r="G2680" s="20">
        <v>142</v>
      </c>
      <c r="H2680" s="19" t="s">
        <v>12</v>
      </c>
      <c r="I2680" s="21">
        <v>37030</v>
      </c>
      <c r="J2680" s="21">
        <v>985510</v>
      </c>
      <c r="K2680" s="21">
        <v>788408</v>
      </c>
      <c r="L2680" s="21">
        <v>160072</v>
      </c>
      <c r="M2680" s="19" t="s">
        <v>16</v>
      </c>
      <c r="N2680" s="22">
        <v>4.8</v>
      </c>
    </row>
    <row r="2681" spans="1:14" x14ac:dyDescent="0.25">
      <c r="A2681" s="23">
        <v>2680</v>
      </c>
      <c r="B2681" s="24">
        <v>43378</v>
      </c>
      <c r="C2681" s="24">
        <v>43550</v>
      </c>
      <c r="D2681" s="24" t="str">
        <f>IF(Operaciones!$C2681-Operaciones!$B2681&gt;=150,"Demorado","En Tiempo")</f>
        <v>Demorado</v>
      </c>
      <c r="E2681" s="25" t="s">
        <v>22</v>
      </c>
      <c r="F2681" s="25" t="s">
        <v>13</v>
      </c>
      <c r="G2681" s="26">
        <v>151</v>
      </c>
      <c r="H2681" s="25" t="s">
        <v>12</v>
      </c>
      <c r="I2681" s="27">
        <v>48864.92</v>
      </c>
      <c r="J2681" s="27">
        <v>1278983</v>
      </c>
      <c r="K2681" s="27">
        <v>1023186.4</v>
      </c>
      <c r="L2681" s="27">
        <v>206931.68</v>
      </c>
      <c r="M2681" s="25" t="s">
        <v>19</v>
      </c>
      <c r="N2681" s="28">
        <v>3.9</v>
      </c>
    </row>
    <row r="2682" spans="1:14" x14ac:dyDescent="0.25">
      <c r="A2682" s="17">
        <v>2681</v>
      </c>
      <c r="B2682" s="18">
        <v>43379</v>
      </c>
      <c r="C2682" s="18">
        <v>43569</v>
      </c>
      <c r="D2682" s="18" t="str">
        <f>IF(Operaciones!$C2682-Operaciones!$B2682&gt;=150,"Demorado","En Tiempo")</f>
        <v>Demorado</v>
      </c>
      <c r="E2682" s="19" t="s">
        <v>21</v>
      </c>
      <c r="F2682" s="19" t="s">
        <v>13</v>
      </c>
      <c r="G2682" s="20">
        <v>216</v>
      </c>
      <c r="H2682" s="19" t="s">
        <v>12</v>
      </c>
      <c r="I2682" s="21">
        <v>38554.32</v>
      </c>
      <c r="J2682" s="21">
        <v>1022368</v>
      </c>
      <c r="K2682" s="21">
        <v>817894.40000000002</v>
      </c>
      <c r="L2682" s="21">
        <v>165919.27999999997</v>
      </c>
      <c r="M2682" s="19" t="s">
        <v>19</v>
      </c>
      <c r="N2682" s="22">
        <v>3.6</v>
      </c>
    </row>
    <row r="2683" spans="1:14" x14ac:dyDescent="0.25">
      <c r="A2683" s="23">
        <v>2682</v>
      </c>
      <c r="B2683" s="24">
        <v>43380</v>
      </c>
      <c r="C2683" s="24">
        <v>43527</v>
      </c>
      <c r="D2683" s="24" t="str">
        <f>IF(Operaciones!$C2683-Operaciones!$B2683&gt;=150,"Demorado","En Tiempo")</f>
        <v>En Tiempo</v>
      </c>
      <c r="E2683" s="25" t="s">
        <v>23</v>
      </c>
      <c r="F2683" s="25" t="s">
        <v>25</v>
      </c>
      <c r="G2683" s="26">
        <v>212</v>
      </c>
      <c r="H2683" s="25" t="s">
        <v>12</v>
      </c>
      <c r="I2683" s="27">
        <v>39809.599999999999</v>
      </c>
      <c r="J2683" s="27">
        <v>1051500</v>
      </c>
      <c r="K2683" s="27">
        <v>841200</v>
      </c>
      <c r="L2683" s="27">
        <v>170490.4</v>
      </c>
      <c r="M2683" s="25" t="s">
        <v>14</v>
      </c>
      <c r="N2683" s="28">
        <v>4.5</v>
      </c>
    </row>
    <row r="2684" spans="1:14" x14ac:dyDescent="0.25">
      <c r="A2684" s="17">
        <v>2683</v>
      </c>
      <c r="B2684" s="18">
        <v>43380</v>
      </c>
      <c r="C2684" s="18">
        <v>43564</v>
      </c>
      <c r="D2684" s="18" t="str">
        <f>IF(Operaciones!$C2684-Operaciones!$B2684&gt;=150,"Demorado","En Tiempo")</f>
        <v>Demorado</v>
      </c>
      <c r="E2684" s="19" t="s">
        <v>23</v>
      </c>
      <c r="F2684" s="19" t="s">
        <v>27</v>
      </c>
      <c r="G2684" s="20">
        <v>116</v>
      </c>
      <c r="H2684" s="19" t="s">
        <v>12</v>
      </c>
      <c r="I2684" s="21">
        <v>47331.08</v>
      </c>
      <c r="J2684" s="21">
        <v>1247912</v>
      </c>
      <c r="K2684" s="21">
        <v>998329.6</v>
      </c>
      <c r="L2684" s="21">
        <v>202251.32</v>
      </c>
      <c r="M2684" s="19" t="s">
        <v>17</v>
      </c>
      <c r="N2684" s="22">
        <v>4</v>
      </c>
    </row>
    <row r="2685" spans="1:14" x14ac:dyDescent="0.25">
      <c r="A2685" s="23">
        <v>2684</v>
      </c>
      <c r="B2685" s="24">
        <v>43381</v>
      </c>
      <c r="C2685" s="24">
        <v>43559</v>
      </c>
      <c r="D2685" s="24" t="str">
        <f>IF(Operaciones!$C2685-Operaciones!$B2685&gt;=150,"Demorado","En Tiempo")</f>
        <v>Demorado</v>
      </c>
      <c r="E2685" s="25" t="s">
        <v>22</v>
      </c>
      <c r="F2685" s="25" t="s">
        <v>28</v>
      </c>
      <c r="G2685" s="26">
        <v>132</v>
      </c>
      <c r="H2685" s="25" t="s">
        <v>12</v>
      </c>
      <c r="I2685" s="27">
        <v>30177.599999999999</v>
      </c>
      <c r="J2685" s="27">
        <v>813725</v>
      </c>
      <c r="K2685" s="27">
        <v>650980</v>
      </c>
      <c r="L2685" s="27">
        <v>132567.4</v>
      </c>
      <c r="M2685" s="25" t="s">
        <v>14</v>
      </c>
      <c r="N2685" s="28">
        <v>4.4000000000000004</v>
      </c>
    </row>
    <row r="2686" spans="1:14" x14ac:dyDescent="0.25">
      <c r="A2686" s="17">
        <v>2685</v>
      </c>
      <c r="B2686" s="18">
        <v>43381</v>
      </c>
      <c r="C2686" s="18">
        <v>43559</v>
      </c>
      <c r="D2686" s="18" t="str">
        <f>IF(Operaciones!$C2686-Operaciones!$B2686&gt;=150,"Demorado","En Tiempo")</f>
        <v>Demorado</v>
      </c>
      <c r="E2686" s="19" t="s">
        <v>21</v>
      </c>
      <c r="F2686" s="19" t="s">
        <v>13</v>
      </c>
      <c r="G2686" s="20">
        <v>206</v>
      </c>
      <c r="H2686" s="19" t="s">
        <v>12</v>
      </c>
      <c r="I2686" s="21">
        <v>61620.800000000003</v>
      </c>
      <c r="J2686" s="21">
        <v>1602105</v>
      </c>
      <c r="K2686" s="21">
        <v>1281684</v>
      </c>
      <c r="L2686" s="21">
        <v>258800.2</v>
      </c>
      <c r="M2686" s="19" t="s">
        <v>18</v>
      </c>
      <c r="N2686" s="22">
        <v>4.8</v>
      </c>
    </row>
    <row r="2687" spans="1:14" x14ac:dyDescent="0.25">
      <c r="A2687" s="23">
        <v>2686</v>
      </c>
      <c r="B2687" s="24">
        <v>43381</v>
      </c>
      <c r="C2687" s="24">
        <v>43487</v>
      </c>
      <c r="D2687" s="24" t="str">
        <f>IF(Operaciones!$C2687-Operaciones!$B2687&gt;=150,"Demorado","En Tiempo")</f>
        <v>En Tiempo</v>
      </c>
      <c r="E2687" s="25" t="s">
        <v>23</v>
      </c>
      <c r="F2687" s="25" t="s">
        <v>24</v>
      </c>
      <c r="G2687" s="26">
        <v>93</v>
      </c>
      <c r="H2687" s="25" t="s">
        <v>12</v>
      </c>
      <c r="I2687" s="27">
        <v>35929.519999999997</v>
      </c>
      <c r="J2687" s="27">
        <v>950948</v>
      </c>
      <c r="K2687" s="27">
        <v>760758.4</v>
      </c>
      <c r="L2687" s="27">
        <v>154260.07999999999</v>
      </c>
      <c r="M2687" s="25" t="s">
        <v>17</v>
      </c>
      <c r="N2687" s="28">
        <v>4.9000000000000004</v>
      </c>
    </row>
    <row r="2688" spans="1:14" x14ac:dyDescent="0.25">
      <c r="A2688" s="17">
        <v>2687</v>
      </c>
      <c r="B2688" s="18">
        <v>43381</v>
      </c>
      <c r="C2688" s="18">
        <v>43507</v>
      </c>
      <c r="D2688" s="18" t="str">
        <f>IF(Operaciones!$C2688-Operaciones!$B2688&gt;=150,"Demorado","En Tiempo")</f>
        <v>En Tiempo</v>
      </c>
      <c r="E2688" s="19" t="s">
        <v>23</v>
      </c>
      <c r="F2688" s="19" t="s">
        <v>25</v>
      </c>
      <c r="G2688" s="20">
        <v>214</v>
      </c>
      <c r="H2688" s="19" t="s">
        <v>12</v>
      </c>
      <c r="I2688" s="21">
        <v>69752.12</v>
      </c>
      <c r="J2688" s="21">
        <v>1806988</v>
      </c>
      <c r="K2688" s="21">
        <v>1445590.4</v>
      </c>
      <c r="L2688" s="21">
        <v>291645.4800000001</v>
      </c>
      <c r="M2688" s="19" t="s">
        <v>15</v>
      </c>
      <c r="N2688" s="22">
        <v>4.8</v>
      </c>
    </row>
    <row r="2689" spans="1:14" x14ac:dyDescent="0.25">
      <c r="A2689" s="23">
        <v>2688</v>
      </c>
      <c r="B2689" s="24">
        <v>43386</v>
      </c>
      <c r="C2689" s="24">
        <v>43561</v>
      </c>
      <c r="D2689" s="24" t="str">
        <f>IF(Operaciones!$C2689-Operaciones!$B2689&gt;=150,"Demorado","En Tiempo")</f>
        <v>Demorado</v>
      </c>
      <c r="E2689" s="25" t="s">
        <v>20</v>
      </c>
      <c r="F2689" s="25" t="s">
        <v>28</v>
      </c>
      <c r="G2689" s="26">
        <v>59</v>
      </c>
      <c r="H2689" s="25" t="s">
        <v>11</v>
      </c>
      <c r="I2689" s="27">
        <v>22744.2</v>
      </c>
      <c r="J2689" s="27">
        <v>631365</v>
      </c>
      <c r="K2689" s="27">
        <v>505092</v>
      </c>
      <c r="L2689" s="27">
        <v>103528.8</v>
      </c>
      <c r="M2689" s="25" t="s">
        <v>19</v>
      </c>
      <c r="N2689" s="28">
        <v>4.3</v>
      </c>
    </row>
    <row r="2690" spans="1:14" x14ac:dyDescent="0.25">
      <c r="A2690" s="17">
        <v>2689</v>
      </c>
      <c r="B2690" s="18">
        <v>43386</v>
      </c>
      <c r="C2690" s="18">
        <v>43480</v>
      </c>
      <c r="D2690" s="18" t="str">
        <f>IF(Operaciones!$C2690-Operaciones!$B2690&gt;=150,"Demorado","En Tiempo")</f>
        <v>En Tiempo</v>
      </c>
      <c r="E2690" s="19" t="s">
        <v>21</v>
      </c>
      <c r="F2690" s="19" t="s">
        <v>27</v>
      </c>
      <c r="G2690" s="20">
        <v>239</v>
      </c>
      <c r="H2690" s="19" t="s">
        <v>12</v>
      </c>
      <c r="I2690" s="21">
        <v>96333.08</v>
      </c>
      <c r="J2690" s="21">
        <v>2466237</v>
      </c>
      <c r="K2690" s="21">
        <v>1972989.6</v>
      </c>
      <c r="L2690" s="21">
        <v>396914.31999999989</v>
      </c>
      <c r="M2690" s="19" t="s">
        <v>14</v>
      </c>
      <c r="N2690" s="22">
        <v>3.9</v>
      </c>
    </row>
    <row r="2691" spans="1:14" x14ac:dyDescent="0.25">
      <c r="A2691" s="23">
        <v>2690</v>
      </c>
      <c r="B2691" s="24">
        <v>43386</v>
      </c>
      <c r="C2691" s="24">
        <v>43572</v>
      </c>
      <c r="D2691" s="24" t="str">
        <f>IF(Operaciones!$C2691-Operaciones!$B2691&gt;=150,"Demorado","En Tiempo")</f>
        <v>Demorado</v>
      </c>
      <c r="E2691" s="25" t="s">
        <v>20</v>
      </c>
      <c r="F2691" s="25" t="s">
        <v>25</v>
      </c>
      <c r="G2691" s="26">
        <v>267</v>
      </c>
      <c r="H2691" s="25" t="s">
        <v>12</v>
      </c>
      <c r="I2691" s="27">
        <v>76231.320000000007</v>
      </c>
      <c r="J2691" s="27">
        <v>1960043</v>
      </c>
      <c r="K2691" s="27">
        <v>1568034.4</v>
      </c>
      <c r="L2691" s="27">
        <v>315777.28000000009</v>
      </c>
      <c r="M2691" s="25" t="s">
        <v>19</v>
      </c>
      <c r="N2691" s="28">
        <v>3.8</v>
      </c>
    </row>
    <row r="2692" spans="1:14" x14ac:dyDescent="0.25">
      <c r="A2692" s="17">
        <v>2691</v>
      </c>
      <c r="B2692" s="18">
        <v>43386</v>
      </c>
      <c r="C2692" s="18">
        <v>43515</v>
      </c>
      <c r="D2692" s="18" t="str">
        <f>IF(Operaciones!$C2692-Operaciones!$B2692&gt;=150,"Demorado","En Tiempo")</f>
        <v>En Tiempo</v>
      </c>
      <c r="E2692" s="19" t="s">
        <v>22</v>
      </c>
      <c r="F2692" s="19" t="s">
        <v>26</v>
      </c>
      <c r="G2692" s="20">
        <v>264</v>
      </c>
      <c r="H2692" s="19" t="s">
        <v>12</v>
      </c>
      <c r="I2692" s="21">
        <v>103783</v>
      </c>
      <c r="J2692" s="21">
        <v>2658410</v>
      </c>
      <c r="K2692" s="21">
        <v>2126728</v>
      </c>
      <c r="L2692" s="21">
        <v>427899</v>
      </c>
      <c r="M2692" s="19" t="s">
        <v>14</v>
      </c>
      <c r="N2692" s="22">
        <v>4.8</v>
      </c>
    </row>
    <row r="2693" spans="1:14" x14ac:dyDescent="0.25">
      <c r="A2693" s="23">
        <v>2692</v>
      </c>
      <c r="B2693" s="24">
        <v>43387</v>
      </c>
      <c r="C2693" s="24">
        <v>43585</v>
      </c>
      <c r="D2693" s="24" t="str">
        <f>IF(Operaciones!$C2693-Operaciones!$B2693&gt;=150,"Demorado","En Tiempo")</f>
        <v>Demorado</v>
      </c>
      <c r="E2693" s="25" t="s">
        <v>21</v>
      </c>
      <c r="F2693" s="25" t="s">
        <v>27</v>
      </c>
      <c r="G2693" s="26">
        <v>129</v>
      </c>
      <c r="H2693" s="25" t="s">
        <v>12</v>
      </c>
      <c r="I2693" s="27">
        <v>41443.08</v>
      </c>
      <c r="J2693" s="27">
        <v>1103012</v>
      </c>
      <c r="K2693" s="27">
        <v>882409.6</v>
      </c>
      <c r="L2693" s="27">
        <v>179159.32</v>
      </c>
      <c r="M2693" s="25" t="s">
        <v>19</v>
      </c>
      <c r="N2693" s="28">
        <v>3.7</v>
      </c>
    </row>
    <row r="2694" spans="1:14" x14ac:dyDescent="0.25">
      <c r="A2694" s="17">
        <v>2693</v>
      </c>
      <c r="B2694" s="18">
        <v>43388</v>
      </c>
      <c r="C2694" s="18">
        <v>43532</v>
      </c>
      <c r="D2694" s="18" t="str">
        <f>IF(Operaciones!$C2694-Operaciones!$B2694&gt;=150,"Demorado","En Tiempo")</f>
        <v>En Tiempo</v>
      </c>
      <c r="E2694" s="19" t="s">
        <v>22</v>
      </c>
      <c r="F2694" s="19" t="s">
        <v>26</v>
      </c>
      <c r="G2694" s="20">
        <v>202</v>
      </c>
      <c r="H2694" s="19" t="s">
        <v>12</v>
      </c>
      <c r="I2694" s="21">
        <v>65734.679999999993</v>
      </c>
      <c r="J2694" s="21">
        <v>1696227</v>
      </c>
      <c r="K2694" s="21">
        <v>1356981.6</v>
      </c>
      <c r="L2694" s="21">
        <v>273510.71999999991</v>
      </c>
      <c r="M2694" s="19" t="s">
        <v>17</v>
      </c>
      <c r="N2694" s="22">
        <v>3.7</v>
      </c>
    </row>
    <row r="2695" spans="1:14" x14ac:dyDescent="0.25">
      <c r="A2695" s="23">
        <v>2694</v>
      </c>
      <c r="B2695" s="24">
        <v>43388</v>
      </c>
      <c r="C2695" s="24">
        <v>43514</v>
      </c>
      <c r="D2695" s="24" t="str">
        <f>IF(Operaciones!$C2695-Operaciones!$B2695&gt;=150,"Demorado","En Tiempo")</f>
        <v>En Tiempo</v>
      </c>
      <c r="E2695" s="25" t="s">
        <v>20</v>
      </c>
      <c r="F2695" s="25" t="s">
        <v>24</v>
      </c>
      <c r="G2695" s="26">
        <v>77</v>
      </c>
      <c r="H2695" s="25" t="s">
        <v>11</v>
      </c>
      <c r="I2695" s="27">
        <v>26947.56</v>
      </c>
      <c r="J2695" s="27">
        <v>732274</v>
      </c>
      <c r="K2695" s="27">
        <v>585819.19999999995</v>
      </c>
      <c r="L2695" s="27">
        <v>119507.24000000005</v>
      </c>
      <c r="M2695" s="25" t="s">
        <v>14</v>
      </c>
      <c r="N2695" s="28">
        <v>3.7</v>
      </c>
    </row>
    <row r="2696" spans="1:14" x14ac:dyDescent="0.25">
      <c r="A2696" s="17">
        <v>2695</v>
      </c>
      <c r="B2696" s="18">
        <v>43389</v>
      </c>
      <c r="C2696" s="18">
        <v>43515</v>
      </c>
      <c r="D2696" s="18" t="str">
        <f>IF(Operaciones!$C2696-Operaciones!$B2696&gt;=150,"Demorado","En Tiempo")</f>
        <v>En Tiempo</v>
      </c>
      <c r="E2696" s="19" t="s">
        <v>22</v>
      </c>
      <c r="F2696" s="19" t="s">
        <v>28</v>
      </c>
      <c r="G2696" s="20">
        <v>245</v>
      </c>
      <c r="H2696" s="19" t="s">
        <v>12</v>
      </c>
      <c r="I2696" s="21">
        <v>58601</v>
      </c>
      <c r="J2696" s="21">
        <v>1516985</v>
      </c>
      <c r="K2696" s="21">
        <v>1213588</v>
      </c>
      <c r="L2696" s="21">
        <v>244796</v>
      </c>
      <c r="M2696" s="19" t="s">
        <v>19</v>
      </c>
      <c r="N2696" s="22">
        <v>4</v>
      </c>
    </row>
    <row r="2697" spans="1:14" x14ac:dyDescent="0.25">
      <c r="A2697" s="23">
        <v>2696</v>
      </c>
      <c r="B2697" s="24">
        <v>43390</v>
      </c>
      <c r="C2697" s="24">
        <v>43536</v>
      </c>
      <c r="D2697" s="24" t="str">
        <f>IF(Operaciones!$C2697-Operaciones!$B2697&gt;=150,"Demorado","En Tiempo")</f>
        <v>En Tiempo</v>
      </c>
      <c r="E2697" s="25" t="s">
        <v>22</v>
      </c>
      <c r="F2697" s="25" t="s">
        <v>13</v>
      </c>
      <c r="G2697" s="26">
        <v>285</v>
      </c>
      <c r="H2697" s="25" t="s">
        <v>12</v>
      </c>
      <c r="I2697" s="27">
        <v>75026</v>
      </c>
      <c r="J2697" s="27">
        <v>1941785</v>
      </c>
      <c r="K2697" s="27">
        <v>1553428</v>
      </c>
      <c r="L2697" s="27">
        <v>313331</v>
      </c>
      <c r="M2697" s="25" t="s">
        <v>14</v>
      </c>
      <c r="N2697" s="28">
        <v>4.3</v>
      </c>
    </row>
    <row r="2698" spans="1:14" x14ac:dyDescent="0.25">
      <c r="A2698" s="17">
        <v>2697</v>
      </c>
      <c r="B2698" s="18">
        <v>43391</v>
      </c>
      <c r="C2698" s="18">
        <v>43541</v>
      </c>
      <c r="D2698" s="18" t="str">
        <f>IF(Operaciones!$C2698-Operaciones!$B2698&gt;=150,"Demorado","En Tiempo")</f>
        <v>Demorado</v>
      </c>
      <c r="E2698" s="19" t="s">
        <v>20</v>
      </c>
      <c r="F2698" s="19" t="s">
        <v>28</v>
      </c>
      <c r="G2698" s="20">
        <v>160</v>
      </c>
      <c r="H2698" s="19" t="s">
        <v>12</v>
      </c>
      <c r="I2698" s="21">
        <v>61822.559999999998</v>
      </c>
      <c r="J2698" s="21">
        <v>1609999</v>
      </c>
      <c r="K2698" s="21">
        <v>1287999.2</v>
      </c>
      <c r="L2698" s="21">
        <v>260177.24000000005</v>
      </c>
      <c r="M2698" s="19" t="s">
        <v>15</v>
      </c>
      <c r="N2698" s="22">
        <v>3.6</v>
      </c>
    </row>
    <row r="2699" spans="1:14" x14ac:dyDescent="0.25">
      <c r="A2699" s="23">
        <v>2698</v>
      </c>
      <c r="B2699" s="24">
        <v>43392</v>
      </c>
      <c r="C2699" s="24">
        <v>43588</v>
      </c>
      <c r="D2699" s="24" t="str">
        <f>IF(Operaciones!$C2699-Operaciones!$B2699&gt;=150,"Demorado","En Tiempo")</f>
        <v>Demorado</v>
      </c>
      <c r="E2699" s="25" t="s">
        <v>22</v>
      </c>
      <c r="F2699" s="25" t="s">
        <v>13</v>
      </c>
      <c r="G2699" s="26">
        <v>234</v>
      </c>
      <c r="H2699" s="25" t="s">
        <v>12</v>
      </c>
      <c r="I2699" s="27">
        <v>47625.16</v>
      </c>
      <c r="J2699" s="27">
        <v>1252039</v>
      </c>
      <c r="K2699" s="27">
        <v>1001631.2</v>
      </c>
      <c r="L2699" s="27">
        <v>202782.64000000004</v>
      </c>
      <c r="M2699" s="25" t="s">
        <v>19</v>
      </c>
      <c r="N2699" s="28">
        <v>4.8</v>
      </c>
    </row>
    <row r="2700" spans="1:14" x14ac:dyDescent="0.25">
      <c r="A2700" s="17">
        <v>2699</v>
      </c>
      <c r="B2700" s="18">
        <v>43395</v>
      </c>
      <c r="C2700" s="18">
        <v>43547</v>
      </c>
      <c r="D2700" s="18" t="str">
        <f>IF(Operaciones!$C2700-Operaciones!$B2700&gt;=150,"Demorado","En Tiempo")</f>
        <v>Demorado</v>
      </c>
      <c r="E2700" s="19" t="s">
        <v>21</v>
      </c>
      <c r="F2700" s="19" t="s">
        <v>28</v>
      </c>
      <c r="G2700" s="20">
        <v>272</v>
      </c>
      <c r="H2700" s="19" t="s">
        <v>12</v>
      </c>
      <c r="I2700" s="21">
        <v>105665</v>
      </c>
      <c r="J2700" s="21">
        <v>2705910</v>
      </c>
      <c r="K2700" s="21">
        <v>2164728</v>
      </c>
      <c r="L2700" s="21">
        <v>435517</v>
      </c>
      <c r="M2700" s="19" t="s">
        <v>17</v>
      </c>
      <c r="N2700" s="22">
        <v>4.0999999999999996</v>
      </c>
    </row>
    <row r="2701" spans="1:14" x14ac:dyDescent="0.25">
      <c r="A2701" s="23">
        <v>2700</v>
      </c>
      <c r="B2701" s="24">
        <v>43396</v>
      </c>
      <c r="C2701" s="24">
        <v>43532</v>
      </c>
      <c r="D2701" s="24" t="str">
        <f>IF(Operaciones!$C2701-Operaciones!$B2701&gt;=150,"Demorado","En Tiempo")</f>
        <v>En Tiempo</v>
      </c>
      <c r="E2701" s="25" t="s">
        <v>22</v>
      </c>
      <c r="F2701" s="25" t="s">
        <v>29</v>
      </c>
      <c r="G2701" s="26">
        <v>238</v>
      </c>
      <c r="H2701" s="25" t="s">
        <v>12</v>
      </c>
      <c r="I2701" s="27">
        <v>49145.88</v>
      </c>
      <c r="J2701" s="27">
        <v>1286657</v>
      </c>
      <c r="K2701" s="27">
        <v>1029325.6</v>
      </c>
      <c r="L2701" s="27">
        <v>208185.52000000002</v>
      </c>
      <c r="M2701" s="25" t="s">
        <v>18</v>
      </c>
      <c r="N2701" s="28">
        <v>4</v>
      </c>
    </row>
    <row r="2702" spans="1:14" x14ac:dyDescent="0.25">
      <c r="A2702" s="17">
        <v>2701</v>
      </c>
      <c r="B2702" s="18">
        <v>43397</v>
      </c>
      <c r="C2702" s="18">
        <v>43555</v>
      </c>
      <c r="D2702" s="18" t="str">
        <f>IF(Operaciones!$C2702-Operaciones!$B2702&gt;=150,"Demorado","En Tiempo")</f>
        <v>Demorado</v>
      </c>
      <c r="E2702" s="19" t="s">
        <v>21</v>
      </c>
      <c r="F2702" s="19" t="s">
        <v>28</v>
      </c>
      <c r="G2702" s="20">
        <v>181</v>
      </c>
      <c r="H2702" s="19" t="s">
        <v>12</v>
      </c>
      <c r="I2702" s="21">
        <v>58048.84</v>
      </c>
      <c r="J2702" s="21">
        <v>1505931</v>
      </c>
      <c r="K2702" s="21">
        <v>1204744.8</v>
      </c>
      <c r="L2702" s="21">
        <v>243137.35999999996</v>
      </c>
      <c r="M2702" s="19" t="s">
        <v>16</v>
      </c>
      <c r="N2702" s="22">
        <v>4.3</v>
      </c>
    </row>
    <row r="2703" spans="1:14" x14ac:dyDescent="0.25">
      <c r="A2703" s="23">
        <v>2702</v>
      </c>
      <c r="B2703" s="24">
        <v>43397</v>
      </c>
      <c r="C2703" s="24">
        <v>43562</v>
      </c>
      <c r="D2703" s="24" t="str">
        <f>IF(Operaciones!$C2703-Operaciones!$B2703&gt;=150,"Demorado","En Tiempo")</f>
        <v>Demorado</v>
      </c>
      <c r="E2703" s="25" t="s">
        <v>23</v>
      </c>
      <c r="F2703" s="25" t="s">
        <v>27</v>
      </c>
      <c r="G2703" s="26">
        <v>219</v>
      </c>
      <c r="H2703" s="25" t="s">
        <v>12</v>
      </c>
      <c r="I2703" s="27">
        <v>44387.76</v>
      </c>
      <c r="J2703" s="27">
        <v>1163429</v>
      </c>
      <c r="K2703" s="27">
        <v>930743.2</v>
      </c>
      <c r="L2703" s="27">
        <v>188298.04000000004</v>
      </c>
      <c r="M2703" s="25" t="s">
        <v>16</v>
      </c>
      <c r="N2703" s="28">
        <v>3.7</v>
      </c>
    </row>
    <row r="2704" spans="1:14" x14ac:dyDescent="0.25">
      <c r="A2704" s="17">
        <v>2703</v>
      </c>
      <c r="B2704" s="18">
        <v>43399</v>
      </c>
      <c r="C2704" s="18">
        <v>43588</v>
      </c>
      <c r="D2704" s="18" t="str">
        <f>IF(Operaciones!$C2704-Operaciones!$B2704&gt;=150,"Demorado","En Tiempo")</f>
        <v>Demorado</v>
      </c>
      <c r="E2704" s="19" t="s">
        <v>22</v>
      </c>
      <c r="F2704" s="19" t="s">
        <v>25</v>
      </c>
      <c r="G2704" s="20">
        <v>287</v>
      </c>
      <c r="H2704" s="19" t="s">
        <v>12</v>
      </c>
      <c r="I2704" s="21">
        <v>77062.720000000001</v>
      </c>
      <c r="J2704" s="21">
        <v>1992553</v>
      </c>
      <c r="K2704" s="21">
        <v>1594042.4</v>
      </c>
      <c r="L2704" s="21">
        <v>321447.88000000012</v>
      </c>
      <c r="M2704" s="19" t="s">
        <v>17</v>
      </c>
      <c r="N2704" s="22">
        <v>4.5999999999999996</v>
      </c>
    </row>
    <row r="2705" spans="1:14" x14ac:dyDescent="0.25">
      <c r="A2705" s="23">
        <v>2704</v>
      </c>
      <c r="B2705" s="24">
        <v>43399</v>
      </c>
      <c r="C2705" s="24">
        <v>43581</v>
      </c>
      <c r="D2705" s="24" t="str">
        <f>IF(Operaciones!$C2705-Operaciones!$B2705&gt;=150,"Demorado","En Tiempo")</f>
        <v>Demorado</v>
      </c>
      <c r="E2705" s="25" t="s">
        <v>23</v>
      </c>
      <c r="F2705" s="25" t="s">
        <v>29</v>
      </c>
      <c r="G2705" s="26">
        <v>37</v>
      </c>
      <c r="H2705" s="25" t="s">
        <v>11</v>
      </c>
      <c r="I2705" s="27">
        <v>14280.64</v>
      </c>
      <c r="J2705" s="27">
        <v>415776</v>
      </c>
      <c r="K2705" s="27">
        <v>332620.79999999999</v>
      </c>
      <c r="L2705" s="27">
        <v>68874.560000000012</v>
      </c>
      <c r="M2705" s="25" t="s">
        <v>18</v>
      </c>
      <c r="N2705" s="28">
        <v>3.9</v>
      </c>
    </row>
    <row r="2706" spans="1:14" x14ac:dyDescent="0.25">
      <c r="A2706" s="17">
        <v>2705</v>
      </c>
      <c r="B2706" s="18">
        <v>43402</v>
      </c>
      <c r="C2706" s="18">
        <v>43552</v>
      </c>
      <c r="D2706" s="18" t="str">
        <f>IF(Operaciones!$C2706-Operaciones!$B2706&gt;=150,"Demorado","En Tiempo")</f>
        <v>Demorado</v>
      </c>
      <c r="E2706" s="19" t="s">
        <v>22</v>
      </c>
      <c r="F2706" s="19" t="s">
        <v>24</v>
      </c>
      <c r="G2706" s="20">
        <v>165</v>
      </c>
      <c r="H2706" s="19" t="s">
        <v>12</v>
      </c>
      <c r="I2706" s="21">
        <v>45767.8</v>
      </c>
      <c r="J2706" s="21">
        <v>1203505</v>
      </c>
      <c r="K2706" s="21">
        <v>962804</v>
      </c>
      <c r="L2706" s="21">
        <v>194933.2</v>
      </c>
      <c r="M2706" s="19" t="s">
        <v>15</v>
      </c>
      <c r="N2706" s="22">
        <v>3.9</v>
      </c>
    </row>
    <row r="2707" spans="1:14" x14ac:dyDescent="0.25">
      <c r="A2707" s="23">
        <v>2706</v>
      </c>
      <c r="B2707" s="24">
        <v>43402</v>
      </c>
      <c r="C2707" s="24">
        <v>43589</v>
      </c>
      <c r="D2707" s="24" t="str">
        <f>IF(Operaciones!$C2707-Operaciones!$B2707&gt;=150,"Demorado","En Tiempo")</f>
        <v>Demorado</v>
      </c>
      <c r="E2707" s="25" t="s">
        <v>20</v>
      </c>
      <c r="F2707" s="25" t="s">
        <v>25</v>
      </c>
      <c r="G2707" s="26">
        <v>119</v>
      </c>
      <c r="H2707" s="25" t="s">
        <v>12</v>
      </c>
      <c r="I2707" s="27">
        <v>40810</v>
      </c>
      <c r="J2707" s="27">
        <v>1078110</v>
      </c>
      <c r="K2707" s="27">
        <v>862488</v>
      </c>
      <c r="L2707" s="27">
        <v>174812</v>
      </c>
      <c r="M2707" s="25" t="s">
        <v>15</v>
      </c>
      <c r="N2707" s="28">
        <v>3.7</v>
      </c>
    </row>
    <row r="2708" spans="1:14" x14ac:dyDescent="0.25">
      <c r="A2708" s="17">
        <v>2707</v>
      </c>
      <c r="B2708" s="18">
        <v>43402</v>
      </c>
      <c r="C2708" s="18">
        <v>43549</v>
      </c>
      <c r="D2708" s="18" t="str">
        <f>IF(Operaciones!$C2708-Operaciones!$B2708&gt;=150,"Demorado","En Tiempo")</f>
        <v>En Tiempo</v>
      </c>
      <c r="E2708" s="19" t="s">
        <v>20</v>
      </c>
      <c r="F2708" s="19" t="s">
        <v>25</v>
      </c>
      <c r="G2708" s="20">
        <v>69</v>
      </c>
      <c r="H2708" s="19" t="s">
        <v>11</v>
      </c>
      <c r="I2708" s="21">
        <v>25708.080000000002</v>
      </c>
      <c r="J2708" s="21">
        <v>697062</v>
      </c>
      <c r="K2708" s="21">
        <v>557649.6</v>
      </c>
      <c r="L2708" s="21">
        <v>113704.32000000002</v>
      </c>
      <c r="M2708" s="19" t="s">
        <v>14</v>
      </c>
      <c r="N2708" s="22">
        <v>4.5</v>
      </c>
    </row>
    <row r="2709" spans="1:14" x14ac:dyDescent="0.25">
      <c r="A2709" s="23">
        <v>2708</v>
      </c>
      <c r="B2709" s="24">
        <v>43402</v>
      </c>
      <c r="C2709" s="24">
        <v>43495</v>
      </c>
      <c r="D2709" s="24" t="str">
        <f>IF(Operaciones!$C2709-Operaciones!$B2709&gt;=150,"Demorado","En Tiempo")</f>
        <v>En Tiempo</v>
      </c>
      <c r="E2709" s="25" t="s">
        <v>23</v>
      </c>
      <c r="F2709" s="25" t="s">
        <v>26</v>
      </c>
      <c r="G2709" s="26">
        <v>242</v>
      </c>
      <c r="H2709" s="25" t="s">
        <v>12</v>
      </c>
      <c r="I2709" s="27">
        <v>72702.44</v>
      </c>
      <c r="J2709" s="27">
        <v>1879846</v>
      </c>
      <c r="K2709" s="27">
        <v>1503876.8</v>
      </c>
      <c r="L2709" s="27">
        <v>303266.75999999995</v>
      </c>
      <c r="M2709" s="25" t="s">
        <v>15</v>
      </c>
      <c r="N2709" s="28">
        <v>4.7</v>
      </c>
    </row>
    <row r="2710" spans="1:14" x14ac:dyDescent="0.25">
      <c r="A2710" s="17">
        <v>2709</v>
      </c>
      <c r="B2710" s="18">
        <v>43403</v>
      </c>
      <c r="C2710" s="18">
        <v>43537</v>
      </c>
      <c r="D2710" s="18" t="str">
        <f>IF(Operaciones!$C2710-Operaciones!$B2710&gt;=150,"Demorado","En Tiempo")</f>
        <v>En Tiempo</v>
      </c>
      <c r="E2710" s="19" t="s">
        <v>20</v>
      </c>
      <c r="F2710" s="19" t="s">
        <v>26</v>
      </c>
      <c r="G2710" s="20">
        <v>56</v>
      </c>
      <c r="H2710" s="19" t="s">
        <v>11</v>
      </c>
      <c r="I2710" s="21">
        <v>15450.88</v>
      </c>
      <c r="J2710" s="21">
        <v>453482</v>
      </c>
      <c r="K2710" s="21">
        <v>362785.6</v>
      </c>
      <c r="L2710" s="21">
        <v>75245.520000000019</v>
      </c>
      <c r="M2710" s="19" t="s">
        <v>16</v>
      </c>
      <c r="N2710" s="22">
        <v>4.5</v>
      </c>
    </row>
    <row r="2711" spans="1:14" x14ac:dyDescent="0.25">
      <c r="A2711" s="23">
        <v>2710</v>
      </c>
      <c r="B2711" s="24">
        <v>43404</v>
      </c>
      <c r="C2711" s="24">
        <v>43589</v>
      </c>
      <c r="D2711" s="24" t="str">
        <f>IF(Operaciones!$C2711-Operaciones!$B2711&gt;=150,"Demorado","En Tiempo")</f>
        <v>Demorado</v>
      </c>
      <c r="E2711" s="25" t="s">
        <v>23</v>
      </c>
      <c r="F2711" s="25" t="s">
        <v>13</v>
      </c>
      <c r="G2711" s="26">
        <v>280</v>
      </c>
      <c r="H2711" s="25" t="s">
        <v>12</v>
      </c>
      <c r="I2711" s="27">
        <v>64932</v>
      </c>
      <c r="J2711" s="27">
        <v>1675235</v>
      </c>
      <c r="K2711" s="27">
        <v>1340188</v>
      </c>
      <c r="L2711" s="27">
        <v>270115</v>
      </c>
      <c r="M2711" s="25" t="s">
        <v>14</v>
      </c>
      <c r="N2711" s="28">
        <v>3.7</v>
      </c>
    </row>
    <row r="2712" spans="1:14" x14ac:dyDescent="0.25">
      <c r="A2712" s="17">
        <v>2711</v>
      </c>
      <c r="B2712" s="18">
        <v>43405</v>
      </c>
      <c r="C2712" s="18">
        <v>43542</v>
      </c>
      <c r="D2712" s="18" t="str">
        <f>IF(Operaciones!$C2712-Operaciones!$B2712&gt;=150,"Demorado","En Tiempo")</f>
        <v>En Tiempo</v>
      </c>
      <c r="E2712" s="19" t="s">
        <v>20</v>
      </c>
      <c r="F2712" s="19" t="s">
        <v>27</v>
      </c>
      <c r="G2712" s="20">
        <v>114</v>
      </c>
      <c r="H2712" s="19" t="s">
        <v>11</v>
      </c>
      <c r="I2712" s="21">
        <v>22006.44</v>
      </c>
      <c r="J2712" s="21">
        <v>604096</v>
      </c>
      <c r="K2712" s="21">
        <v>483276.79999999999</v>
      </c>
      <c r="L2712" s="21">
        <v>98812.760000000009</v>
      </c>
      <c r="M2712" s="19" t="s">
        <v>17</v>
      </c>
      <c r="N2712" s="22">
        <v>4.9000000000000004</v>
      </c>
    </row>
    <row r="2713" spans="1:14" x14ac:dyDescent="0.25">
      <c r="A2713" s="23">
        <v>2712</v>
      </c>
      <c r="B2713" s="24">
        <v>43405</v>
      </c>
      <c r="C2713" s="24">
        <v>43531</v>
      </c>
      <c r="D2713" s="24" t="str">
        <f>IF(Operaciones!$C2713-Operaciones!$B2713&gt;=150,"Demorado","En Tiempo")</f>
        <v>En Tiempo</v>
      </c>
      <c r="E2713" s="25" t="s">
        <v>20</v>
      </c>
      <c r="F2713" s="25" t="s">
        <v>27</v>
      </c>
      <c r="G2713" s="26">
        <v>254</v>
      </c>
      <c r="H2713" s="25" t="s">
        <v>12</v>
      </c>
      <c r="I2713" s="27">
        <v>91071.4</v>
      </c>
      <c r="J2713" s="27">
        <v>2328645</v>
      </c>
      <c r="K2713" s="27">
        <v>1862916</v>
      </c>
      <c r="L2713" s="27">
        <v>374657.6</v>
      </c>
      <c r="M2713" s="25" t="s">
        <v>17</v>
      </c>
      <c r="N2713" s="28">
        <v>4.9000000000000004</v>
      </c>
    </row>
    <row r="2714" spans="1:14" x14ac:dyDescent="0.25">
      <c r="A2714" s="17">
        <v>2713</v>
      </c>
      <c r="B2714" s="18">
        <v>43406</v>
      </c>
      <c r="C2714" s="18">
        <v>43552</v>
      </c>
      <c r="D2714" s="18" t="str">
        <f>IF(Operaciones!$C2714-Operaciones!$B2714&gt;=150,"Demorado","En Tiempo")</f>
        <v>En Tiempo</v>
      </c>
      <c r="E2714" s="19" t="s">
        <v>23</v>
      </c>
      <c r="F2714" s="19" t="s">
        <v>26</v>
      </c>
      <c r="G2714" s="20">
        <v>41</v>
      </c>
      <c r="H2714" s="19" t="s">
        <v>11</v>
      </c>
      <c r="I2714" s="21">
        <v>15069.64</v>
      </c>
      <c r="J2714" s="21">
        <v>437301</v>
      </c>
      <c r="K2714" s="21">
        <v>349840.8</v>
      </c>
      <c r="L2714" s="21">
        <v>72390.560000000012</v>
      </c>
      <c r="M2714" s="19" t="s">
        <v>14</v>
      </c>
      <c r="N2714" s="22">
        <v>3.9</v>
      </c>
    </row>
    <row r="2715" spans="1:14" x14ac:dyDescent="0.25">
      <c r="A2715" s="23">
        <v>2714</v>
      </c>
      <c r="B2715" s="24">
        <v>43407</v>
      </c>
      <c r="C2715" s="24">
        <v>43552</v>
      </c>
      <c r="D2715" s="24" t="str">
        <f>IF(Operaciones!$C2715-Operaciones!$B2715&gt;=150,"Demorado","En Tiempo")</f>
        <v>En Tiempo</v>
      </c>
      <c r="E2715" s="25" t="s">
        <v>23</v>
      </c>
      <c r="F2715" s="25" t="s">
        <v>27</v>
      </c>
      <c r="G2715" s="26">
        <v>276</v>
      </c>
      <c r="H2715" s="25" t="s">
        <v>12</v>
      </c>
      <c r="I2715" s="27">
        <v>102006.92</v>
      </c>
      <c r="J2715" s="27">
        <v>2606408</v>
      </c>
      <c r="K2715" s="27">
        <v>2085126.4</v>
      </c>
      <c r="L2715" s="27">
        <v>419274.68000000011</v>
      </c>
      <c r="M2715" s="25" t="s">
        <v>15</v>
      </c>
      <c r="N2715" s="28">
        <v>4.3</v>
      </c>
    </row>
    <row r="2716" spans="1:14" x14ac:dyDescent="0.25">
      <c r="A2716" s="17">
        <v>2715</v>
      </c>
      <c r="B2716" s="18">
        <v>43407</v>
      </c>
      <c r="C2716" s="18">
        <v>43591</v>
      </c>
      <c r="D2716" s="18" t="str">
        <f>IF(Operaciones!$C2716-Operaciones!$B2716&gt;=150,"Demorado","En Tiempo")</f>
        <v>Demorado</v>
      </c>
      <c r="E2716" s="19" t="s">
        <v>22</v>
      </c>
      <c r="F2716" s="19" t="s">
        <v>24</v>
      </c>
      <c r="G2716" s="20">
        <v>136</v>
      </c>
      <c r="H2716" s="19" t="s">
        <v>12</v>
      </c>
      <c r="I2716" s="21">
        <v>29569.52</v>
      </c>
      <c r="J2716" s="21">
        <v>800423</v>
      </c>
      <c r="K2716" s="21">
        <v>640338.4</v>
      </c>
      <c r="L2716" s="21">
        <v>130515.07999999997</v>
      </c>
      <c r="M2716" s="19" t="s">
        <v>17</v>
      </c>
      <c r="N2716" s="22">
        <v>3.9</v>
      </c>
    </row>
    <row r="2717" spans="1:14" x14ac:dyDescent="0.25">
      <c r="A2717" s="23">
        <v>2716</v>
      </c>
      <c r="B2717" s="24">
        <v>43407</v>
      </c>
      <c r="C2717" s="24">
        <v>43590</v>
      </c>
      <c r="D2717" s="24" t="str">
        <f>IF(Operaciones!$C2717-Operaciones!$B2717&gt;=150,"Demorado","En Tiempo")</f>
        <v>Demorado</v>
      </c>
      <c r="E2717" s="25" t="s">
        <v>22</v>
      </c>
      <c r="F2717" s="25" t="s">
        <v>25</v>
      </c>
      <c r="G2717" s="26">
        <v>37</v>
      </c>
      <c r="H2717" s="25" t="s">
        <v>11</v>
      </c>
      <c r="I2717" s="27">
        <v>11049.88</v>
      </c>
      <c r="J2717" s="27">
        <v>331207</v>
      </c>
      <c r="K2717" s="27">
        <v>264965.59999999998</v>
      </c>
      <c r="L2717" s="27">
        <v>55191.520000000026</v>
      </c>
      <c r="M2717" s="25" t="s">
        <v>17</v>
      </c>
      <c r="N2717" s="28">
        <v>4</v>
      </c>
    </row>
    <row r="2718" spans="1:14" x14ac:dyDescent="0.25">
      <c r="A2718" s="17">
        <v>2717</v>
      </c>
      <c r="B2718" s="18">
        <v>43407</v>
      </c>
      <c r="C2718" s="18">
        <v>43583</v>
      </c>
      <c r="D2718" s="18" t="str">
        <f>IF(Operaciones!$C2718-Operaciones!$B2718&gt;=150,"Demorado","En Tiempo")</f>
        <v>Demorado</v>
      </c>
      <c r="E2718" s="19" t="s">
        <v>22</v>
      </c>
      <c r="F2718" s="19" t="s">
        <v>28</v>
      </c>
      <c r="G2718" s="20">
        <v>272</v>
      </c>
      <c r="H2718" s="19" t="s">
        <v>12</v>
      </c>
      <c r="I2718" s="21">
        <v>63741</v>
      </c>
      <c r="J2718" s="21">
        <v>1660085</v>
      </c>
      <c r="K2718" s="21">
        <v>1328068</v>
      </c>
      <c r="L2718" s="21">
        <v>268276</v>
      </c>
      <c r="M2718" s="19" t="s">
        <v>15</v>
      </c>
      <c r="N2718" s="22">
        <v>5</v>
      </c>
    </row>
    <row r="2719" spans="1:14" x14ac:dyDescent="0.25">
      <c r="A2719" s="23">
        <v>2718</v>
      </c>
      <c r="B2719" s="24">
        <v>43407</v>
      </c>
      <c r="C2719" s="24">
        <v>43581</v>
      </c>
      <c r="D2719" s="24" t="str">
        <f>IF(Operaciones!$C2719-Operaciones!$B2719&gt;=150,"Demorado","En Tiempo")</f>
        <v>Demorado</v>
      </c>
      <c r="E2719" s="25" t="s">
        <v>21</v>
      </c>
      <c r="F2719" s="25" t="s">
        <v>25</v>
      </c>
      <c r="G2719" s="26">
        <v>62</v>
      </c>
      <c r="H2719" s="25" t="s">
        <v>11</v>
      </c>
      <c r="I2719" s="27">
        <v>24842.12</v>
      </c>
      <c r="J2719" s="27">
        <v>673588</v>
      </c>
      <c r="K2719" s="27">
        <v>538870.4</v>
      </c>
      <c r="L2719" s="27">
        <v>109875.47999999998</v>
      </c>
      <c r="M2719" s="25" t="s">
        <v>15</v>
      </c>
      <c r="N2719" s="28">
        <v>3.7</v>
      </c>
    </row>
    <row r="2720" spans="1:14" x14ac:dyDescent="0.25">
      <c r="A2720" s="17">
        <v>2719</v>
      </c>
      <c r="B2720" s="18">
        <v>43408</v>
      </c>
      <c r="C2720" s="18">
        <v>43530</v>
      </c>
      <c r="D2720" s="18" t="str">
        <f>IF(Operaciones!$C2720-Operaciones!$B2720&gt;=150,"Demorado","En Tiempo")</f>
        <v>En Tiempo</v>
      </c>
      <c r="E2720" s="19" t="s">
        <v>21</v>
      </c>
      <c r="F2720" s="19" t="s">
        <v>29</v>
      </c>
      <c r="G2720" s="20">
        <v>127</v>
      </c>
      <c r="H2720" s="19" t="s">
        <v>12</v>
      </c>
      <c r="I2720" s="21">
        <v>46404.2</v>
      </c>
      <c r="J2720" s="21">
        <v>1222865</v>
      </c>
      <c r="K2720" s="21">
        <v>978292</v>
      </c>
      <c r="L2720" s="21">
        <v>198168.8</v>
      </c>
      <c r="M2720" s="19" t="s">
        <v>17</v>
      </c>
      <c r="N2720" s="22">
        <v>4.4000000000000004</v>
      </c>
    </row>
    <row r="2721" spans="1:14" x14ac:dyDescent="0.25">
      <c r="A2721" s="23">
        <v>2720</v>
      </c>
      <c r="B2721" s="24">
        <v>43409</v>
      </c>
      <c r="C2721" s="24">
        <v>43580</v>
      </c>
      <c r="D2721" s="24" t="str">
        <f>IF(Operaciones!$C2721-Operaciones!$B2721&gt;=150,"Demorado","En Tiempo")</f>
        <v>Demorado</v>
      </c>
      <c r="E2721" s="25" t="s">
        <v>22</v>
      </c>
      <c r="F2721" s="25" t="s">
        <v>27</v>
      </c>
      <c r="G2721" s="26">
        <v>206</v>
      </c>
      <c r="H2721" s="25" t="s">
        <v>12</v>
      </c>
      <c r="I2721" s="27">
        <v>53480.92</v>
      </c>
      <c r="J2721" s="27">
        <v>1394133</v>
      </c>
      <c r="K2721" s="27">
        <v>1115306.3999999999</v>
      </c>
      <c r="L2721" s="27">
        <v>225345.68000000011</v>
      </c>
      <c r="M2721" s="25" t="s">
        <v>19</v>
      </c>
      <c r="N2721" s="28">
        <v>4</v>
      </c>
    </row>
    <row r="2722" spans="1:14" x14ac:dyDescent="0.25">
      <c r="A2722" s="17">
        <v>2721</v>
      </c>
      <c r="B2722" s="18">
        <v>43410</v>
      </c>
      <c r="C2722" s="18">
        <v>43517</v>
      </c>
      <c r="D2722" s="18" t="str">
        <f>IF(Operaciones!$C2722-Operaciones!$B2722&gt;=150,"Demorado","En Tiempo")</f>
        <v>En Tiempo</v>
      </c>
      <c r="E2722" s="19" t="s">
        <v>20</v>
      </c>
      <c r="F2722" s="19" t="s">
        <v>26</v>
      </c>
      <c r="G2722" s="20">
        <v>260</v>
      </c>
      <c r="H2722" s="19" t="s">
        <v>12</v>
      </c>
      <c r="I2722" s="21">
        <v>59475.72</v>
      </c>
      <c r="J2722" s="21">
        <v>1552778</v>
      </c>
      <c r="K2722" s="21">
        <v>1242222.3999999999</v>
      </c>
      <c r="L2722" s="21">
        <v>251079.88000000009</v>
      </c>
      <c r="M2722" s="19" t="s">
        <v>16</v>
      </c>
      <c r="N2722" s="22">
        <v>4.4000000000000004</v>
      </c>
    </row>
    <row r="2723" spans="1:14" x14ac:dyDescent="0.25">
      <c r="A2723" s="23">
        <v>2722</v>
      </c>
      <c r="B2723" s="24">
        <v>43411</v>
      </c>
      <c r="C2723" s="24">
        <v>43551</v>
      </c>
      <c r="D2723" s="24" t="str">
        <f>IF(Operaciones!$C2723-Operaciones!$B2723&gt;=150,"Demorado","En Tiempo")</f>
        <v>En Tiempo</v>
      </c>
      <c r="E2723" s="25" t="s">
        <v>21</v>
      </c>
      <c r="F2723" s="25" t="s">
        <v>29</v>
      </c>
      <c r="G2723" s="26">
        <v>131</v>
      </c>
      <c r="H2723" s="25" t="s">
        <v>12</v>
      </c>
      <c r="I2723" s="27">
        <v>49404.959999999999</v>
      </c>
      <c r="J2723" s="27">
        <v>1299109</v>
      </c>
      <c r="K2723" s="27">
        <v>1039287.2</v>
      </c>
      <c r="L2723" s="27">
        <v>210416.84000000005</v>
      </c>
      <c r="M2723" s="25" t="s">
        <v>14</v>
      </c>
      <c r="N2723" s="28">
        <v>4</v>
      </c>
    </row>
    <row r="2724" spans="1:14" x14ac:dyDescent="0.25">
      <c r="A2724" s="17">
        <v>2723</v>
      </c>
      <c r="B2724" s="18">
        <v>43411</v>
      </c>
      <c r="C2724" s="18">
        <v>43542</v>
      </c>
      <c r="D2724" s="18" t="str">
        <f>IF(Operaciones!$C2724-Operaciones!$B2724&gt;=150,"Demorado","En Tiempo")</f>
        <v>En Tiempo</v>
      </c>
      <c r="E2724" s="19" t="s">
        <v>22</v>
      </c>
      <c r="F2724" s="19" t="s">
        <v>25</v>
      </c>
      <c r="G2724" s="20">
        <v>125</v>
      </c>
      <c r="H2724" s="19" t="s">
        <v>11</v>
      </c>
      <c r="I2724" s="21">
        <v>28201.52</v>
      </c>
      <c r="J2724" s="21">
        <v>758498</v>
      </c>
      <c r="K2724" s="21">
        <v>606798.4</v>
      </c>
      <c r="L2724" s="21">
        <v>123498.07999999997</v>
      </c>
      <c r="M2724" s="19" t="s">
        <v>14</v>
      </c>
      <c r="N2724" s="22">
        <v>4.5</v>
      </c>
    </row>
    <row r="2725" spans="1:14" x14ac:dyDescent="0.25">
      <c r="A2725" s="23">
        <v>2724</v>
      </c>
      <c r="B2725" s="24">
        <v>43413</v>
      </c>
      <c r="C2725" s="24">
        <v>43558</v>
      </c>
      <c r="D2725" s="24" t="str">
        <f>IF(Operaciones!$C2725-Operaciones!$B2725&gt;=150,"Demorado","En Tiempo")</f>
        <v>En Tiempo</v>
      </c>
      <c r="E2725" s="25" t="s">
        <v>20</v>
      </c>
      <c r="F2725" s="25" t="s">
        <v>24</v>
      </c>
      <c r="G2725" s="26">
        <v>289</v>
      </c>
      <c r="H2725" s="25" t="s">
        <v>12</v>
      </c>
      <c r="I2725" s="27">
        <v>69616.800000000003</v>
      </c>
      <c r="J2725" s="27">
        <v>1803830</v>
      </c>
      <c r="K2725" s="27">
        <v>1443064</v>
      </c>
      <c r="L2725" s="27">
        <v>291149.2</v>
      </c>
      <c r="M2725" s="25" t="s">
        <v>17</v>
      </c>
      <c r="N2725" s="28">
        <v>4.5</v>
      </c>
    </row>
    <row r="2726" spans="1:14" x14ac:dyDescent="0.25">
      <c r="A2726" s="17">
        <v>2725</v>
      </c>
      <c r="B2726" s="18">
        <v>43413</v>
      </c>
      <c r="C2726" s="18">
        <v>43580</v>
      </c>
      <c r="D2726" s="18" t="str">
        <f>IF(Operaciones!$C2726-Operaciones!$B2726&gt;=150,"Demorado","En Tiempo")</f>
        <v>Demorado</v>
      </c>
      <c r="E2726" s="19" t="s">
        <v>23</v>
      </c>
      <c r="F2726" s="19" t="s">
        <v>27</v>
      </c>
      <c r="G2726" s="20">
        <v>121</v>
      </c>
      <c r="H2726" s="19" t="s">
        <v>12</v>
      </c>
      <c r="I2726" s="21">
        <v>31422.68</v>
      </c>
      <c r="J2726" s="21">
        <v>851952</v>
      </c>
      <c r="K2726" s="21">
        <v>681561.59999999998</v>
      </c>
      <c r="L2726" s="21">
        <v>138967.72000000003</v>
      </c>
      <c r="M2726" s="19" t="s">
        <v>15</v>
      </c>
      <c r="N2726" s="22">
        <v>4.4000000000000004</v>
      </c>
    </row>
    <row r="2727" spans="1:14" x14ac:dyDescent="0.25">
      <c r="A2727" s="23">
        <v>2726</v>
      </c>
      <c r="B2727" s="24">
        <v>43414</v>
      </c>
      <c r="C2727" s="24">
        <v>43577</v>
      </c>
      <c r="D2727" s="24" t="str">
        <f>IF(Operaciones!$C2727-Operaciones!$B2727&gt;=150,"Demorado","En Tiempo")</f>
        <v>Demorado</v>
      </c>
      <c r="E2727" s="25" t="s">
        <v>23</v>
      </c>
      <c r="F2727" s="25" t="s">
        <v>28</v>
      </c>
      <c r="G2727" s="26">
        <v>196</v>
      </c>
      <c r="H2727" s="25" t="s">
        <v>12</v>
      </c>
      <c r="I2727" s="27">
        <v>33379.160000000003</v>
      </c>
      <c r="J2727" s="27">
        <v>886514</v>
      </c>
      <c r="K2727" s="27">
        <v>709211.2</v>
      </c>
      <c r="L2727" s="27">
        <v>143923.64000000004</v>
      </c>
      <c r="M2727" s="25" t="s">
        <v>18</v>
      </c>
      <c r="N2727" s="28">
        <v>4.2</v>
      </c>
    </row>
    <row r="2728" spans="1:14" x14ac:dyDescent="0.25">
      <c r="A2728" s="17">
        <v>2727</v>
      </c>
      <c r="B2728" s="18">
        <v>43414</v>
      </c>
      <c r="C2728" s="18">
        <v>43513</v>
      </c>
      <c r="D2728" s="18" t="str">
        <f>IF(Operaciones!$C2728-Operaciones!$B2728&gt;=150,"Demorado","En Tiempo")</f>
        <v>En Tiempo</v>
      </c>
      <c r="E2728" s="19" t="s">
        <v>21</v>
      </c>
      <c r="F2728" s="19" t="s">
        <v>13</v>
      </c>
      <c r="G2728" s="20">
        <v>56</v>
      </c>
      <c r="H2728" s="19" t="s">
        <v>11</v>
      </c>
      <c r="I2728" s="21">
        <v>9904.56</v>
      </c>
      <c r="J2728" s="21">
        <v>301774</v>
      </c>
      <c r="K2728" s="21">
        <v>241419.2</v>
      </c>
      <c r="L2728" s="21">
        <v>50450.239999999991</v>
      </c>
      <c r="M2728" s="19" t="s">
        <v>14</v>
      </c>
      <c r="N2728" s="22">
        <v>3.7</v>
      </c>
    </row>
    <row r="2729" spans="1:14" x14ac:dyDescent="0.25">
      <c r="A2729" s="23">
        <v>2728</v>
      </c>
      <c r="B2729" s="24">
        <v>43415</v>
      </c>
      <c r="C2729" s="24">
        <v>43544</v>
      </c>
      <c r="D2729" s="24" t="str">
        <f>IF(Operaciones!$C2729-Operaciones!$B2729&gt;=150,"Demorado","En Tiempo")</f>
        <v>En Tiempo</v>
      </c>
      <c r="E2729" s="25" t="s">
        <v>23</v>
      </c>
      <c r="F2729" s="25" t="s">
        <v>29</v>
      </c>
      <c r="G2729" s="26">
        <v>218</v>
      </c>
      <c r="H2729" s="25" t="s">
        <v>12</v>
      </c>
      <c r="I2729" s="27">
        <v>41818.6</v>
      </c>
      <c r="J2729" s="27">
        <v>1108000</v>
      </c>
      <c r="K2729" s="27">
        <v>886400</v>
      </c>
      <c r="L2729" s="27">
        <v>179781.4</v>
      </c>
      <c r="M2729" s="25" t="s">
        <v>19</v>
      </c>
      <c r="N2729" s="28">
        <v>4.4000000000000004</v>
      </c>
    </row>
    <row r="2730" spans="1:14" x14ac:dyDescent="0.25">
      <c r="A2730" s="17">
        <v>2729</v>
      </c>
      <c r="B2730" s="18">
        <v>43418</v>
      </c>
      <c r="C2730" s="18">
        <v>43581</v>
      </c>
      <c r="D2730" s="18" t="str">
        <f>IF(Operaciones!$C2730-Operaciones!$B2730&gt;=150,"Demorado","En Tiempo")</f>
        <v>Demorado</v>
      </c>
      <c r="E2730" s="19" t="s">
        <v>22</v>
      </c>
      <c r="F2730" s="19" t="s">
        <v>25</v>
      </c>
      <c r="G2730" s="20">
        <v>230</v>
      </c>
      <c r="H2730" s="19" t="s">
        <v>12</v>
      </c>
      <c r="I2730" s="21">
        <v>38316.239999999998</v>
      </c>
      <c r="J2730" s="21">
        <v>1015541</v>
      </c>
      <c r="K2730" s="21">
        <v>812432.8</v>
      </c>
      <c r="L2730" s="21">
        <v>164791.95999999996</v>
      </c>
      <c r="M2730" s="19" t="s">
        <v>17</v>
      </c>
      <c r="N2730" s="22">
        <v>4.9000000000000004</v>
      </c>
    </row>
    <row r="2731" spans="1:14" x14ac:dyDescent="0.25">
      <c r="A2731" s="23">
        <v>2730</v>
      </c>
      <c r="B2731" s="24">
        <v>43421</v>
      </c>
      <c r="C2731" s="24">
        <v>43579</v>
      </c>
      <c r="D2731" s="24" t="str">
        <f>IF(Operaciones!$C2731-Operaciones!$B2731&gt;=150,"Demorado","En Tiempo")</f>
        <v>Demorado</v>
      </c>
      <c r="E2731" s="25" t="s">
        <v>23</v>
      </c>
      <c r="F2731" s="25" t="s">
        <v>25</v>
      </c>
      <c r="G2731" s="26">
        <v>98</v>
      </c>
      <c r="H2731" s="25" t="s">
        <v>12</v>
      </c>
      <c r="I2731" s="27">
        <v>40784.199999999997</v>
      </c>
      <c r="J2731" s="27">
        <v>1082390</v>
      </c>
      <c r="K2731" s="27">
        <v>865912</v>
      </c>
      <c r="L2731" s="27">
        <v>175693.8</v>
      </c>
      <c r="M2731" s="25" t="s">
        <v>16</v>
      </c>
      <c r="N2731" s="28">
        <v>3.9</v>
      </c>
    </row>
    <row r="2732" spans="1:14" x14ac:dyDescent="0.25">
      <c r="A2732" s="17">
        <v>2731</v>
      </c>
      <c r="B2732" s="18">
        <v>43423</v>
      </c>
      <c r="C2732" s="18">
        <v>43537</v>
      </c>
      <c r="D2732" s="18" t="str">
        <f>IF(Operaciones!$C2732-Operaciones!$B2732&gt;=150,"Demorado","En Tiempo")</f>
        <v>En Tiempo</v>
      </c>
      <c r="E2732" s="19" t="s">
        <v>21</v>
      </c>
      <c r="F2732" s="19" t="s">
        <v>13</v>
      </c>
      <c r="G2732" s="20">
        <v>132</v>
      </c>
      <c r="H2732" s="19" t="s">
        <v>11</v>
      </c>
      <c r="I2732" s="21">
        <v>21916.400000000001</v>
      </c>
      <c r="J2732" s="21">
        <v>600245</v>
      </c>
      <c r="K2732" s="21">
        <v>480196</v>
      </c>
      <c r="L2732" s="21">
        <v>98132.6</v>
      </c>
      <c r="M2732" s="19" t="s">
        <v>15</v>
      </c>
      <c r="N2732" s="22">
        <v>4</v>
      </c>
    </row>
    <row r="2733" spans="1:14" x14ac:dyDescent="0.25">
      <c r="A2733" s="23">
        <v>2732</v>
      </c>
      <c r="B2733" s="24">
        <v>43424</v>
      </c>
      <c r="C2733" s="24">
        <v>43534</v>
      </c>
      <c r="D2733" s="24" t="str">
        <f>IF(Operaciones!$C2733-Operaciones!$B2733&gt;=150,"Demorado","En Tiempo")</f>
        <v>En Tiempo</v>
      </c>
      <c r="E2733" s="25" t="s">
        <v>22</v>
      </c>
      <c r="F2733" s="25" t="s">
        <v>29</v>
      </c>
      <c r="G2733" s="26">
        <v>275</v>
      </c>
      <c r="H2733" s="25" t="s">
        <v>12</v>
      </c>
      <c r="I2733" s="27">
        <v>48856.88</v>
      </c>
      <c r="J2733" s="27">
        <v>1276157</v>
      </c>
      <c r="K2733" s="27">
        <v>1020925.6</v>
      </c>
      <c r="L2733" s="27">
        <v>206374.52000000002</v>
      </c>
      <c r="M2733" s="25" t="s">
        <v>17</v>
      </c>
      <c r="N2733" s="28">
        <v>4.0999999999999996</v>
      </c>
    </row>
    <row r="2734" spans="1:14" x14ac:dyDescent="0.25">
      <c r="A2734" s="17">
        <v>2733</v>
      </c>
      <c r="B2734" s="18">
        <v>43426</v>
      </c>
      <c r="C2734" s="18">
        <v>43539</v>
      </c>
      <c r="D2734" s="18" t="str">
        <f>IF(Operaciones!$C2734-Operaciones!$B2734&gt;=150,"Demorado","En Tiempo")</f>
        <v>En Tiempo</v>
      </c>
      <c r="E2734" s="19" t="s">
        <v>21</v>
      </c>
      <c r="F2734" s="19" t="s">
        <v>27</v>
      </c>
      <c r="G2734" s="20">
        <v>124</v>
      </c>
      <c r="H2734" s="19" t="s">
        <v>11</v>
      </c>
      <c r="I2734" s="21">
        <v>25848.240000000002</v>
      </c>
      <c r="J2734" s="21">
        <v>705541</v>
      </c>
      <c r="K2734" s="21">
        <v>564432.80000000005</v>
      </c>
      <c r="L2734" s="21">
        <v>115259.95999999995</v>
      </c>
      <c r="M2734" s="19" t="s">
        <v>16</v>
      </c>
      <c r="N2734" s="22">
        <v>4.7</v>
      </c>
    </row>
    <row r="2735" spans="1:14" x14ac:dyDescent="0.25">
      <c r="A2735" s="23">
        <v>2734</v>
      </c>
      <c r="B2735" s="24">
        <v>43427</v>
      </c>
      <c r="C2735" s="24">
        <v>43572</v>
      </c>
      <c r="D2735" s="24" t="str">
        <f>IF(Operaciones!$C2735-Operaciones!$B2735&gt;=150,"Demorado","En Tiempo")</f>
        <v>En Tiempo</v>
      </c>
      <c r="E2735" s="25" t="s">
        <v>23</v>
      </c>
      <c r="F2735" s="25" t="s">
        <v>26</v>
      </c>
      <c r="G2735" s="26">
        <v>276</v>
      </c>
      <c r="H2735" s="25" t="s">
        <v>12</v>
      </c>
      <c r="I2735" s="27">
        <v>48234.28</v>
      </c>
      <c r="J2735" s="27">
        <v>1270517</v>
      </c>
      <c r="K2735" s="27">
        <v>1016413.6</v>
      </c>
      <c r="L2735" s="27">
        <v>205869.12000000002</v>
      </c>
      <c r="M2735" s="25" t="s">
        <v>16</v>
      </c>
      <c r="N2735" s="28">
        <v>4.4000000000000004</v>
      </c>
    </row>
    <row r="2736" spans="1:14" x14ac:dyDescent="0.25">
      <c r="A2736" s="17">
        <v>2735</v>
      </c>
      <c r="B2736" s="18">
        <v>43431</v>
      </c>
      <c r="C2736" s="18">
        <v>43549</v>
      </c>
      <c r="D2736" s="18" t="str">
        <f>IF(Operaciones!$C2736-Operaciones!$B2736&gt;=150,"Demorado","En Tiempo")</f>
        <v>En Tiempo</v>
      </c>
      <c r="E2736" s="19" t="s">
        <v>23</v>
      </c>
      <c r="F2736" s="19" t="s">
        <v>25</v>
      </c>
      <c r="G2736" s="20">
        <v>54</v>
      </c>
      <c r="H2736" s="19" t="s">
        <v>11</v>
      </c>
      <c r="I2736" s="21">
        <v>10909.4</v>
      </c>
      <c r="J2736" s="21">
        <v>324845</v>
      </c>
      <c r="K2736" s="21">
        <v>259876</v>
      </c>
      <c r="L2736" s="21">
        <v>54059.6</v>
      </c>
      <c r="M2736" s="19" t="s">
        <v>17</v>
      </c>
      <c r="N2736" s="22">
        <v>4.9000000000000004</v>
      </c>
    </row>
    <row r="2737" spans="1:14" x14ac:dyDescent="0.25">
      <c r="A2737" s="23">
        <v>2736</v>
      </c>
      <c r="B2737" s="24">
        <v>43432</v>
      </c>
      <c r="C2737" s="24">
        <v>43558</v>
      </c>
      <c r="D2737" s="24" t="str">
        <f>IF(Operaciones!$C2737-Operaciones!$B2737&gt;=150,"Demorado","En Tiempo")</f>
        <v>En Tiempo</v>
      </c>
      <c r="E2737" s="25" t="s">
        <v>20</v>
      </c>
      <c r="F2737" s="25" t="s">
        <v>24</v>
      </c>
      <c r="G2737" s="26">
        <v>43</v>
      </c>
      <c r="H2737" s="25" t="s">
        <v>11</v>
      </c>
      <c r="I2737" s="27">
        <v>13935.24</v>
      </c>
      <c r="J2737" s="27">
        <v>403691</v>
      </c>
      <c r="K2737" s="27">
        <v>322952.8</v>
      </c>
      <c r="L2737" s="27">
        <v>66802.960000000006</v>
      </c>
      <c r="M2737" s="25" t="s">
        <v>17</v>
      </c>
      <c r="N2737" s="28">
        <v>4.4000000000000004</v>
      </c>
    </row>
    <row r="2738" spans="1:14" x14ac:dyDescent="0.25">
      <c r="A2738" s="17">
        <v>2737</v>
      </c>
      <c r="B2738" s="18">
        <v>43435</v>
      </c>
      <c r="C2738" s="18">
        <v>43592</v>
      </c>
      <c r="D2738" s="18" t="str">
        <f>IF(Operaciones!$C2738-Operaciones!$B2738&gt;=150,"Demorado","En Tiempo")</f>
        <v>Demorado</v>
      </c>
      <c r="E2738" s="19" t="s">
        <v>22</v>
      </c>
      <c r="F2738" s="19" t="s">
        <v>27</v>
      </c>
      <c r="G2738" s="20">
        <v>96</v>
      </c>
      <c r="H2738" s="19" t="s">
        <v>12</v>
      </c>
      <c r="I2738" s="21">
        <v>35614</v>
      </c>
      <c r="J2738" s="21">
        <v>942085</v>
      </c>
      <c r="K2738" s="21">
        <v>753668</v>
      </c>
      <c r="L2738" s="21">
        <v>152803</v>
      </c>
      <c r="M2738" s="19" t="s">
        <v>16</v>
      </c>
      <c r="N2738" s="22">
        <v>4</v>
      </c>
    </row>
    <row r="2739" spans="1:14" x14ac:dyDescent="0.25">
      <c r="A2739" s="23">
        <v>2738</v>
      </c>
      <c r="B2739" s="24">
        <v>43436</v>
      </c>
      <c r="C2739" s="24">
        <v>43555</v>
      </c>
      <c r="D2739" s="24" t="str">
        <f>IF(Operaciones!$C2739-Operaciones!$B2739&gt;=150,"Demorado","En Tiempo")</f>
        <v>En Tiempo</v>
      </c>
      <c r="E2739" s="25" t="s">
        <v>22</v>
      </c>
      <c r="F2739" s="25" t="s">
        <v>29</v>
      </c>
      <c r="G2739" s="26">
        <v>110</v>
      </c>
      <c r="H2739" s="25" t="s">
        <v>12</v>
      </c>
      <c r="I2739" s="27">
        <v>42188.72</v>
      </c>
      <c r="J2739" s="27">
        <v>1115153</v>
      </c>
      <c r="K2739" s="27">
        <v>892122.4</v>
      </c>
      <c r="L2739" s="27">
        <v>180841.87999999998</v>
      </c>
      <c r="M2739" s="25" t="s">
        <v>17</v>
      </c>
      <c r="N2739" s="28">
        <v>4.8</v>
      </c>
    </row>
    <row r="2740" spans="1:14" x14ac:dyDescent="0.25">
      <c r="A2740" s="17">
        <v>2739</v>
      </c>
      <c r="B2740" s="18">
        <v>43436</v>
      </c>
      <c r="C2740" s="18">
        <v>43532</v>
      </c>
      <c r="D2740" s="18" t="str">
        <f>IF(Operaciones!$C2740-Operaciones!$B2740&gt;=150,"Demorado","En Tiempo")</f>
        <v>En Tiempo</v>
      </c>
      <c r="E2740" s="19" t="s">
        <v>22</v>
      </c>
      <c r="F2740" s="19" t="s">
        <v>27</v>
      </c>
      <c r="G2740" s="20">
        <v>91</v>
      </c>
      <c r="H2740" s="19" t="s">
        <v>12</v>
      </c>
      <c r="I2740" s="21">
        <v>30610.04</v>
      </c>
      <c r="J2740" s="21">
        <v>826461</v>
      </c>
      <c r="K2740" s="21">
        <v>661168.80000000005</v>
      </c>
      <c r="L2740" s="21">
        <v>134682.15999999995</v>
      </c>
      <c r="M2740" s="19" t="s">
        <v>18</v>
      </c>
      <c r="N2740" s="22">
        <v>3.6</v>
      </c>
    </row>
    <row r="2741" spans="1:14" x14ac:dyDescent="0.25">
      <c r="A2741" s="23">
        <v>2740</v>
      </c>
      <c r="B2741" s="24">
        <v>43438</v>
      </c>
      <c r="C2741" s="24">
        <v>43533</v>
      </c>
      <c r="D2741" s="24" t="str">
        <f>IF(Operaciones!$C2741-Operaciones!$B2741&gt;=150,"Demorado","En Tiempo")</f>
        <v>En Tiempo</v>
      </c>
      <c r="E2741" s="25" t="s">
        <v>20</v>
      </c>
      <c r="F2741" s="25" t="s">
        <v>25</v>
      </c>
      <c r="G2741" s="26">
        <v>255</v>
      </c>
      <c r="H2741" s="25" t="s">
        <v>12</v>
      </c>
      <c r="I2741" s="27">
        <v>87022.12</v>
      </c>
      <c r="J2741" s="27">
        <v>2234888</v>
      </c>
      <c r="K2741" s="27">
        <v>1787910.4</v>
      </c>
      <c r="L2741" s="27">
        <v>359955.4800000001</v>
      </c>
      <c r="M2741" s="25" t="s">
        <v>16</v>
      </c>
      <c r="N2741" s="28">
        <v>4.4000000000000004</v>
      </c>
    </row>
    <row r="2742" spans="1:14" x14ac:dyDescent="0.25">
      <c r="A2742" s="17">
        <v>2741</v>
      </c>
      <c r="B2742" s="18">
        <v>43440</v>
      </c>
      <c r="C2742" s="18">
        <v>43579</v>
      </c>
      <c r="D2742" s="18" t="str">
        <f>IF(Operaciones!$C2742-Operaciones!$B2742&gt;=150,"Demorado","En Tiempo")</f>
        <v>En Tiempo</v>
      </c>
      <c r="E2742" s="19" t="s">
        <v>20</v>
      </c>
      <c r="F2742" s="19" t="s">
        <v>25</v>
      </c>
      <c r="G2742" s="20">
        <v>132</v>
      </c>
      <c r="H2742" s="19" t="s">
        <v>12</v>
      </c>
      <c r="I2742" s="21">
        <v>46521.96</v>
      </c>
      <c r="J2742" s="21">
        <v>1223009</v>
      </c>
      <c r="K2742" s="21">
        <v>978407.2</v>
      </c>
      <c r="L2742" s="21">
        <v>198079.84000000005</v>
      </c>
      <c r="M2742" s="19" t="s">
        <v>16</v>
      </c>
      <c r="N2742" s="22">
        <v>4.3</v>
      </c>
    </row>
    <row r="2743" spans="1:14" x14ac:dyDescent="0.25">
      <c r="A2743" s="23">
        <v>2742</v>
      </c>
      <c r="B2743" s="24">
        <v>43441</v>
      </c>
      <c r="C2743" s="24">
        <v>43537</v>
      </c>
      <c r="D2743" s="24" t="str">
        <f>IF(Operaciones!$C2743-Operaciones!$B2743&gt;=150,"Demorado","En Tiempo")</f>
        <v>En Tiempo</v>
      </c>
      <c r="E2743" s="25" t="s">
        <v>20</v>
      </c>
      <c r="F2743" s="25" t="s">
        <v>29</v>
      </c>
      <c r="G2743" s="26">
        <v>231</v>
      </c>
      <c r="H2743" s="25" t="s">
        <v>12</v>
      </c>
      <c r="I2743" s="27">
        <v>84486.16</v>
      </c>
      <c r="J2743" s="27">
        <v>2169689</v>
      </c>
      <c r="K2743" s="27">
        <v>1735751.2</v>
      </c>
      <c r="L2743" s="27">
        <v>349451.64</v>
      </c>
      <c r="M2743" s="25" t="s">
        <v>15</v>
      </c>
      <c r="N2743" s="28">
        <v>4.9000000000000004</v>
      </c>
    </row>
    <row r="2744" spans="1:14" x14ac:dyDescent="0.25">
      <c r="A2744" s="17">
        <v>2743</v>
      </c>
      <c r="B2744" s="18">
        <v>43443</v>
      </c>
      <c r="C2744" s="18">
        <v>43534</v>
      </c>
      <c r="D2744" s="18" t="str">
        <f>IF(Operaciones!$C2744-Operaciones!$B2744&gt;=150,"Demorado","En Tiempo")</f>
        <v>En Tiempo</v>
      </c>
      <c r="E2744" s="19" t="s">
        <v>21</v>
      </c>
      <c r="F2744" s="19" t="s">
        <v>26</v>
      </c>
      <c r="G2744" s="20">
        <v>187</v>
      </c>
      <c r="H2744" s="19" t="s">
        <v>12</v>
      </c>
      <c r="I2744" s="21">
        <v>41478.239999999998</v>
      </c>
      <c r="J2744" s="21">
        <v>1096441</v>
      </c>
      <c r="K2744" s="21">
        <v>877152.8</v>
      </c>
      <c r="L2744" s="21">
        <v>177809.95999999996</v>
      </c>
      <c r="M2744" s="19" t="s">
        <v>18</v>
      </c>
      <c r="N2744" s="22">
        <v>3.7</v>
      </c>
    </row>
    <row r="2745" spans="1:14" x14ac:dyDescent="0.25">
      <c r="A2745" s="23">
        <v>2744</v>
      </c>
      <c r="B2745" s="24">
        <v>43444</v>
      </c>
      <c r="C2745" s="24">
        <v>43573</v>
      </c>
      <c r="D2745" s="24" t="str">
        <f>IF(Operaciones!$C2745-Operaciones!$B2745&gt;=150,"Demorado","En Tiempo")</f>
        <v>En Tiempo</v>
      </c>
      <c r="E2745" s="25" t="s">
        <v>23</v>
      </c>
      <c r="F2745" s="25" t="s">
        <v>25</v>
      </c>
      <c r="G2745" s="26">
        <v>250</v>
      </c>
      <c r="H2745" s="25" t="s">
        <v>12</v>
      </c>
      <c r="I2745" s="27">
        <v>85922.880000000005</v>
      </c>
      <c r="J2745" s="27">
        <v>2207107</v>
      </c>
      <c r="K2745" s="27">
        <v>1765685.6</v>
      </c>
      <c r="L2745" s="27">
        <v>355498.5199999999</v>
      </c>
      <c r="M2745" s="25" t="s">
        <v>17</v>
      </c>
      <c r="N2745" s="28">
        <v>3.8</v>
      </c>
    </row>
    <row r="2746" spans="1:14" x14ac:dyDescent="0.25">
      <c r="A2746" s="17">
        <v>2745</v>
      </c>
      <c r="B2746" s="18">
        <v>43445</v>
      </c>
      <c r="C2746" s="18">
        <v>43567</v>
      </c>
      <c r="D2746" s="18" t="str">
        <f>IF(Operaciones!$C2746-Operaciones!$B2746&gt;=150,"Demorado","En Tiempo")</f>
        <v>En Tiempo</v>
      </c>
      <c r="E2746" s="19" t="s">
        <v>21</v>
      </c>
      <c r="F2746" s="19" t="s">
        <v>29</v>
      </c>
      <c r="G2746" s="20">
        <v>194</v>
      </c>
      <c r="H2746" s="19" t="s">
        <v>12</v>
      </c>
      <c r="I2746" s="21">
        <v>42283.839999999997</v>
      </c>
      <c r="J2746" s="21">
        <v>1113681</v>
      </c>
      <c r="K2746" s="21">
        <v>890944.8</v>
      </c>
      <c r="L2746" s="21">
        <v>180452.35999999996</v>
      </c>
      <c r="M2746" s="19" t="s">
        <v>18</v>
      </c>
      <c r="N2746" s="22">
        <v>5</v>
      </c>
    </row>
    <row r="2747" spans="1:14" x14ac:dyDescent="0.25">
      <c r="A2747" s="23">
        <v>2746</v>
      </c>
      <c r="B2747" s="24">
        <v>43447</v>
      </c>
      <c r="C2747" s="24">
        <v>43549</v>
      </c>
      <c r="D2747" s="24" t="str">
        <f>IF(Operaciones!$C2747-Operaciones!$B2747&gt;=150,"Demorado","En Tiempo")</f>
        <v>En Tiempo</v>
      </c>
      <c r="E2747" s="25" t="s">
        <v>22</v>
      </c>
      <c r="F2747" s="25" t="s">
        <v>28</v>
      </c>
      <c r="G2747" s="26">
        <v>192</v>
      </c>
      <c r="H2747" s="25" t="s">
        <v>12</v>
      </c>
      <c r="I2747" s="27">
        <v>42825.599999999999</v>
      </c>
      <c r="J2747" s="27">
        <v>1131425</v>
      </c>
      <c r="K2747" s="27">
        <v>905140</v>
      </c>
      <c r="L2747" s="27">
        <v>183459.4</v>
      </c>
      <c r="M2747" s="25" t="s">
        <v>16</v>
      </c>
      <c r="N2747" s="28">
        <v>4.0999999999999996</v>
      </c>
    </row>
    <row r="2748" spans="1:14" x14ac:dyDescent="0.25">
      <c r="A2748" s="17">
        <v>2747</v>
      </c>
      <c r="B2748" s="18">
        <v>43448</v>
      </c>
      <c r="C2748" s="18">
        <v>43555</v>
      </c>
      <c r="D2748" s="18" t="str">
        <f>IF(Operaciones!$C2748-Operaciones!$B2748&gt;=150,"Demorado","En Tiempo")</f>
        <v>En Tiempo</v>
      </c>
      <c r="E2748" s="19" t="s">
        <v>23</v>
      </c>
      <c r="F2748" s="19" t="s">
        <v>29</v>
      </c>
      <c r="G2748" s="20">
        <v>197</v>
      </c>
      <c r="H2748" s="19" t="s">
        <v>12</v>
      </c>
      <c r="I2748" s="21">
        <v>54590</v>
      </c>
      <c r="J2748" s="21">
        <v>1421685</v>
      </c>
      <c r="K2748" s="21">
        <v>1137348</v>
      </c>
      <c r="L2748" s="21">
        <v>229747</v>
      </c>
      <c r="M2748" s="19" t="s">
        <v>16</v>
      </c>
      <c r="N2748" s="22">
        <v>3.6</v>
      </c>
    </row>
    <row r="2749" spans="1:14" x14ac:dyDescent="0.25">
      <c r="A2749" s="23">
        <v>2748</v>
      </c>
      <c r="B2749" s="24">
        <v>43449</v>
      </c>
      <c r="C2749" s="24">
        <v>43578</v>
      </c>
      <c r="D2749" s="24" t="str">
        <f>IF(Operaciones!$C2749-Operaciones!$B2749&gt;=150,"Demorado","En Tiempo")</f>
        <v>En Tiempo</v>
      </c>
      <c r="E2749" s="25" t="s">
        <v>21</v>
      </c>
      <c r="F2749" s="25" t="s">
        <v>24</v>
      </c>
      <c r="G2749" s="26">
        <v>197</v>
      </c>
      <c r="H2749" s="25" t="s">
        <v>12</v>
      </c>
      <c r="I2749" s="27">
        <v>61790</v>
      </c>
      <c r="J2749" s="27">
        <v>1596285</v>
      </c>
      <c r="K2749" s="27">
        <v>1277028</v>
      </c>
      <c r="L2749" s="27">
        <v>257467</v>
      </c>
      <c r="M2749" s="25" t="s">
        <v>16</v>
      </c>
      <c r="N2749" s="28">
        <v>4.5</v>
      </c>
    </row>
    <row r="2750" spans="1:14" x14ac:dyDescent="0.25">
      <c r="A2750" s="17">
        <v>2749</v>
      </c>
      <c r="B2750" s="18">
        <v>43451</v>
      </c>
      <c r="C2750" s="18">
        <v>43559</v>
      </c>
      <c r="D2750" s="18" t="str">
        <f>IF(Operaciones!$C2750-Operaciones!$B2750&gt;=150,"Demorado","En Tiempo")</f>
        <v>En Tiempo</v>
      </c>
      <c r="E2750" s="19" t="s">
        <v>22</v>
      </c>
      <c r="F2750" s="19" t="s">
        <v>13</v>
      </c>
      <c r="G2750" s="20">
        <v>177</v>
      </c>
      <c r="H2750" s="19" t="s">
        <v>12</v>
      </c>
      <c r="I2750" s="21">
        <v>56248.24</v>
      </c>
      <c r="J2750" s="21">
        <v>1457541</v>
      </c>
      <c r="K2750" s="21">
        <v>1166032.8</v>
      </c>
      <c r="L2750" s="21">
        <v>235259.95999999996</v>
      </c>
      <c r="M2750" s="19" t="s">
        <v>18</v>
      </c>
      <c r="N2750" s="22">
        <v>3.7</v>
      </c>
    </row>
    <row r="2751" spans="1:14" x14ac:dyDescent="0.25">
      <c r="A2751" s="23">
        <v>2750</v>
      </c>
      <c r="B2751" s="24">
        <v>43453</v>
      </c>
      <c r="C2751" s="24">
        <v>43550</v>
      </c>
      <c r="D2751" s="24" t="str">
        <f>IF(Operaciones!$C2751-Operaciones!$B2751&gt;=150,"Demorado","En Tiempo")</f>
        <v>En Tiempo</v>
      </c>
      <c r="E2751" s="25" t="s">
        <v>23</v>
      </c>
      <c r="F2751" s="25" t="s">
        <v>27</v>
      </c>
      <c r="G2751" s="26">
        <v>274</v>
      </c>
      <c r="H2751" s="25" t="s">
        <v>12</v>
      </c>
      <c r="I2751" s="27">
        <v>89156.64</v>
      </c>
      <c r="J2751" s="27">
        <v>2280551</v>
      </c>
      <c r="K2751" s="27">
        <v>1824440.8</v>
      </c>
      <c r="L2751" s="27">
        <v>366953.55999999994</v>
      </c>
      <c r="M2751" s="25" t="s">
        <v>16</v>
      </c>
      <c r="N2751" s="28">
        <v>4.0999999999999996</v>
      </c>
    </row>
    <row r="2752" spans="1:14" x14ac:dyDescent="0.25">
      <c r="A2752" s="17">
        <v>2751</v>
      </c>
      <c r="B2752" s="18">
        <v>43453</v>
      </c>
      <c r="C2752" s="18">
        <v>43544</v>
      </c>
      <c r="D2752" s="18" t="str">
        <f>IF(Operaciones!$C2752-Operaciones!$B2752&gt;=150,"Demorado","En Tiempo")</f>
        <v>En Tiempo</v>
      </c>
      <c r="E2752" s="19" t="s">
        <v>21</v>
      </c>
      <c r="F2752" s="19" t="s">
        <v>24</v>
      </c>
      <c r="G2752" s="20">
        <v>209</v>
      </c>
      <c r="H2752" s="19" t="s">
        <v>12</v>
      </c>
      <c r="I2752" s="21">
        <v>55382.2</v>
      </c>
      <c r="J2752" s="21">
        <v>1445165</v>
      </c>
      <c r="K2752" s="21">
        <v>1156132</v>
      </c>
      <c r="L2752" s="21">
        <v>233650.8</v>
      </c>
      <c r="M2752" s="19" t="s">
        <v>17</v>
      </c>
      <c r="N2752" s="22">
        <v>3.9</v>
      </c>
    </row>
    <row r="2753" spans="1:14" x14ac:dyDescent="0.25">
      <c r="A2753" s="23">
        <v>2752</v>
      </c>
      <c r="B2753" s="24">
        <v>43454</v>
      </c>
      <c r="C2753" s="24">
        <v>43563</v>
      </c>
      <c r="D2753" s="24" t="str">
        <f>IF(Operaciones!$C2753-Operaciones!$B2753&gt;=150,"Demorado","En Tiempo")</f>
        <v>En Tiempo</v>
      </c>
      <c r="E2753" s="25" t="s">
        <v>20</v>
      </c>
      <c r="F2753" s="25" t="s">
        <v>26</v>
      </c>
      <c r="G2753" s="26">
        <v>44</v>
      </c>
      <c r="H2753" s="25" t="s">
        <v>11</v>
      </c>
      <c r="I2753" s="27">
        <v>8827.36</v>
      </c>
      <c r="J2753" s="27">
        <v>284069</v>
      </c>
      <c r="K2753" s="27">
        <v>227255.2</v>
      </c>
      <c r="L2753" s="27">
        <v>47986.439999999988</v>
      </c>
      <c r="M2753" s="25" t="s">
        <v>16</v>
      </c>
      <c r="N2753" s="28">
        <v>5</v>
      </c>
    </row>
    <row r="2754" spans="1:14" x14ac:dyDescent="0.25">
      <c r="A2754" s="17">
        <v>2753</v>
      </c>
      <c r="B2754" s="18">
        <v>43455</v>
      </c>
      <c r="C2754" s="18">
        <v>43570</v>
      </c>
      <c r="D2754" s="18" t="str">
        <f>IF(Operaciones!$C2754-Operaciones!$B2754&gt;=150,"Demorado","En Tiempo")</f>
        <v>En Tiempo</v>
      </c>
      <c r="E2754" s="19" t="s">
        <v>21</v>
      </c>
      <c r="F2754" s="19" t="s">
        <v>25</v>
      </c>
      <c r="G2754" s="20">
        <v>91</v>
      </c>
      <c r="H2754" s="19" t="s">
        <v>12</v>
      </c>
      <c r="I2754" s="21">
        <v>30003.8</v>
      </c>
      <c r="J2754" s="21">
        <v>812730</v>
      </c>
      <c r="K2754" s="21">
        <v>650184</v>
      </c>
      <c r="L2754" s="21">
        <v>132542.20000000001</v>
      </c>
      <c r="M2754" s="19" t="s">
        <v>19</v>
      </c>
      <c r="N2754" s="22">
        <v>3.8</v>
      </c>
    </row>
    <row r="2755" spans="1:14" x14ac:dyDescent="0.25">
      <c r="A2755" s="23">
        <v>2754</v>
      </c>
      <c r="B2755" s="24">
        <v>43459</v>
      </c>
      <c r="C2755" s="24">
        <v>43587</v>
      </c>
      <c r="D2755" s="24" t="str">
        <f>IF(Operaciones!$C2755-Operaciones!$B2755&gt;=150,"Demorado","En Tiempo")</f>
        <v>En Tiempo</v>
      </c>
      <c r="E2755" s="25" t="s">
        <v>23</v>
      </c>
      <c r="F2755" s="25" t="s">
        <v>25</v>
      </c>
      <c r="G2755" s="26">
        <v>77</v>
      </c>
      <c r="H2755" s="25" t="s">
        <v>11</v>
      </c>
      <c r="I2755" s="27">
        <v>27697.4</v>
      </c>
      <c r="J2755" s="27">
        <v>746245</v>
      </c>
      <c r="K2755" s="27">
        <v>596996</v>
      </c>
      <c r="L2755" s="27">
        <v>121551.6</v>
      </c>
      <c r="M2755" s="25" t="s">
        <v>17</v>
      </c>
      <c r="N2755" s="28">
        <v>4.9000000000000004</v>
      </c>
    </row>
    <row r="2756" spans="1:14" x14ac:dyDescent="0.25">
      <c r="A2756" s="17">
        <v>2755</v>
      </c>
      <c r="B2756" s="18">
        <v>43464</v>
      </c>
      <c r="C2756" s="18">
        <v>43583</v>
      </c>
      <c r="D2756" s="18" t="str">
        <f>IF(Operaciones!$C2756-Operaciones!$B2756&gt;=150,"Demorado","En Tiempo")</f>
        <v>En Tiempo</v>
      </c>
      <c r="E2756" s="19" t="s">
        <v>22</v>
      </c>
      <c r="F2756" s="19" t="s">
        <v>13</v>
      </c>
      <c r="G2756" s="20">
        <v>259</v>
      </c>
      <c r="H2756" s="19" t="s">
        <v>12</v>
      </c>
      <c r="I2756" s="21">
        <v>41502.519999999997</v>
      </c>
      <c r="J2756" s="21">
        <v>1096973</v>
      </c>
      <c r="K2756" s="21">
        <v>877578.4</v>
      </c>
      <c r="L2756" s="21">
        <v>177892.08</v>
      </c>
      <c r="M2756" s="19" t="s">
        <v>16</v>
      </c>
      <c r="N2756" s="22">
        <v>3.8</v>
      </c>
    </row>
    <row r="2757" spans="1:14" x14ac:dyDescent="0.25">
      <c r="A2757" s="23">
        <v>2756</v>
      </c>
      <c r="B2757" s="24">
        <v>43465</v>
      </c>
      <c r="C2757" s="24">
        <v>43590</v>
      </c>
      <c r="D2757" s="24" t="str">
        <f>IF(Operaciones!$C2757-Operaciones!$B2757&gt;=150,"Demorado","En Tiempo")</f>
        <v>En Tiempo</v>
      </c>
      <c r="E2757" s="25" t="s">
        <v>23</v>
      </c>
      <c r="F2757" s="25" t="s">
        <v>29</v>
      </c>
      <c r="G2757" s="26">
        <v>64</v>
      </c>
      <c r="H2757" s="25" t="s">
        <v>11</v>
      </c>
      <c r="I2757" s="27">
        <v>18548.12</v>
      </c>
      <c r="J2757" s="27">
        <v>520313</v>
      </c>
      <c r="K2757" s="27">
        <v>416250.4</v>
      </c>
      <c r="L2757" s="27">
        <v>85514.479999999981</v>
      </c>
      <c r="M2757" s="25" t="s">
        <v>15</v>
      </c>
      <c r="N2757" s="28">
        <v>4.0999999999999996</v>
      </c>
    </row>
    <row r="2758" spans="1:14" x14ac:dyDescent="0.25">
      <c r="A2758" s="17">
        <v>2757</v>
      </c>
      <c r="B2758" s="18">
        <v>43472</v>
      </c>
      <c r="C2758" s="18">
        <v>43575</v>
      </c>
      <c r="D2758" s="18" t="str">
        <f>IF(Operaciones!$C2758-Operaciones!$B2758&gt;=150,"Demorado","En Tiempo")</f>
        <v>En Tiempo</v>
      </c>
      <c r="E2758" s="19" t="s">
        <v>22</v>
      </c>
      <c r="F2758" s="19" t="s">
        <v>25</v>
      </c>
      <c r="G2758" s="20">
        <v>193</v>
      </c>
      <c r="H2758" s="19" t="s">
        <v>12</v>
      </c>
      <c r="I2758" s="21">
        <v>35276.76</v>
      </c>
      <c r="J2758" s="21">
        <v>940829</v>
      </c>
      <c r="K2758" s="21">
        <v>752663.2</v>
      </c>
      <c r="L2758" s="21">
        <v>152889.04000000004</v>
      </c>
      <c r="M2758" s="19" t="s">
        <v>15</v>
      </c>
      <c r="N2758" s="22">
        <v>4.0999999999999996</v>
      </c>
    </row>
    <row r="2759" spans="1:14" x14ac:dyDescent="0.25">
      <c r="A2759" s="23">
        <v>2758</v>
      </c>
      <c r="B2759" s="24">
        <v>43474</v>
      </c>
      <c r="C2759" s="24">
        <v>43572</v>
      </c>
      <c r="D2759" s="24" t="str">
        <f>IF(Operaciones!$C2759-Operaciones!$B2759&gt;=150,"Demorado","En Tiempo")</f>
        <v>En Tiempo</v>
      </c>
      <c r="E2759" s="25" t="s">
        <v>20</v>
      </c>
      <c r="F2759" s="25" t="s">
        <v>27</v>
      </c>
      <c r="G2759" s="26">
        <v>87</v>
      </c>
      <c r="H2759" s="25" t="s">
        <v>11</v>
      </c>
      <c r="I2759" s="27">
        <v>27192.84</v>
      </c>
      <c r="J2759" s="27">
        <v>746081</v>
      </c>
      <c r="K2759" s="27">
        <v>596864.80000000005</v>
      </c>
      <c r="L2759" s="27">
        <v>122023.35999999996</v>
      </c>
      <c r="M2759" s="25" t="s">
        <v>14</v>
      </c>
      <c r="N2759" s="28">
        <v>4.5</v>
      </c>
    </row>
    <row r="2760" spans="1:14" x14ac:dyDescent="0.25">
      <c r="A2760" s="8">
        <v>2759</v>
      </c>
      <c r="B2760" s="29">
        <v>43475</v>
      </c>
      <c r="C2760" s="29">
        <v>43585</v>
      </c>
      <c r="D2760" s="29" t="str">
        <f>IF(Operaciones!$C2760-Operaciones!$B2760&gt;=150,"Demorado","En Tiempo")</f>
        <v>En Tiempo</v>
      </c>
      <c r="E2760" s="9" t="s">
        <v>23</v>
      </c>
      <c r="F2760" s="9" t="s">
        <v>13</v>
      </c>
      <c r="G2760" s="30">
        <v>227</v>
      </c>
      <c r="H2760" s="9" t="s">
        <v>12</v>
      </c>
      <c r="I2760" s="31">
        <v>42214.32</v>
      </c>
      <c r="J2760" s="31">
        <v>1114343</v>
      </c>
      <c r="K2760" s="31">
        <v>891474.4</v>
      </c>
      <c r="L2760" s="31">
        <v>180654.27999999997</v>
      </c>
      <c r="M2760" s="9" t="s">
        <v>18</v>
      </c>
      <c r="N2760" s="10">
        <v>4.0999999999999996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AEA6-8EE6-42BC-80E3-178D4DA09C0E}">
  <dimension ref="A3:B46"/>
  <sheetViews>
    <sheetView workbookViewId="0">
      <selection activeCell="A5" sqref="A5"/>
    </sheetView>
  </sheetViews>
  <sheetFormatPr baseColWidth="10" defaultRowHeight="15" x14ac:dyDescent="0.25"/>
  <cols>
    <col min="1" max="1" width="17.5703125" bestFit="1" customWidth="1"/>
    <col min="2" max="2" width="17.28515625" bestFit="1" customWidth="1"/>
  </cols>
  <sheetData>
    <row r="3" spans="1:2" x14ac:dyDescent="0.25">
      <c r="A3" s="4" t="s">
        <v>32</v>
      </c>
      <c r="B3" t="s">
        <v>34</v>
      </c>
    </row>
    <row r="4" spans="1:2" x14ac:dyDescent="0.25">
      <c r="A4" s="5" t="s">
        <v>35</v>
      </c>
      <c r="B4">
        <v>71681850.960000008</v>
      </c>
    </row>
    <row r="5" spans="1:2" x14ac:dyDescent="0.25">
      <c r="A5" s="6" t="s">
        <v>36</v>
      </c>
      <c r="B5">
        <v>1342223.3600000001</v>
      </c>
    </row>
    <row r="6" spans="1:2" x14ac:dyDescent="0.25">
      <c r="A6" s="6" t="s">
        <v>37</v>
      </c>
      <c r="B6">
        <v>1517677.6</v>
      </c>
    </row>
    <row r="7" spans="1:2" x14ac:dyDescent="0.25">
      <c r="A7" s="6" t="s">
        <v>38</v>
      </c>
      <c r="B7">
        <v>2979555.32</v>
      </c>
    </row>
    <row r="8" spans="1:2" x14ac:dyDescent="0.25">
      <c r="A8" s="6" t="s">
        <v>39</v>
      </c>
      <c r="B8">
        <v>5938994.8399999999</v>
      </c>
    </row>
    <row r="9" spans="1:2" x14ac:dyDescent="0.25">
      <c r="A9" s="6" t="s">
        <v>40</v>
      </c>
      <c r="B9">
        <v>7398660.3199999994</v>
      </c>
    </row>
    <row r="10" spans="1:2" x14ac:dyDescent="0.25">
      <c r="A10" s="6" t="s">
        <v>41</v>
      </c>
      <c r="B10">
        <v>9954199.4399999976</v>
      </c>
    </row>
    <row r="11" spans="1:2" x14ac:dyDescent="0.25">
      <c r="A11" s="6" t="s">
        <v>42</v>
      </c>
      <c r="B11">
        <v>12746263.160000002</v>
      </c>
    </row>
    <row r="12" spans="1:2" x14ac:dyDescent="0.25">
      <c r="A12" s="6" t="s">
        <v>43</v>
      </c>
      <c r="B12">
        <v>12770555.640000001</v>
      </c>
    </row>
    <row r="13" spans="1:2" x14ac:dyDescent="0.25">
      <c r="A13" s="6" t="s">
        <v>44</v>
      </c>
      <c r="B13">
        <v>17033721.280000005</v>
      </c>
    </row>
    <row r="14" spans="1:2" x14ac:dyDescent="0.25">
      <c r="A14" s="5" t="s">
        <v>45</v>
      </c>
      <c r="B14">
        <v>209635220.23999995</v>
      </c>
    </row>
    <row r="15" spans="1:2" x14ac:dyDescent="0.25">
      <c r="A15" s="6" t="s">
        <v>46</v>
      </c>
      <c r="B15">
        <v>17727430.400000002</v>
      </c>
    </row>
    <row r="16" spans="1:2" x14ac:dyDescent="0.25">
      <c r="A16" s="6" t="s">
        <v>47</v>
      </c>
      <c r="B16">
        <v>13586316.039999999</v>
      </c>
    </row>
    <row r="17" spans="1:2" x14ac:dyDescent="0.25">
      <c r="A17" s="6" t="s">
        <v>48</v>
      </c>
      <c r="B17">
        <v>17224752.199999996</v>
      </c>
    </row>
    <row r="18" spans="1:2" x14ac:dyDescent="0.25">
      <c r="A18" s="6" t="s">
        <v>36</v>
      </c>
      <c r="B18">
        <v>16990355.479999997</v>
      </c>
    </row>
    <row r="19" spans="1:2" x14ac:dyDescent="0.25">
      <c r="A19" s="6" t="s">
        <v>37</v>
      </c>
      <c r="B19">
        <v>17838412.959999997</v>
      </c>
    </row>
    <row r="20" spans="1:2" x14ac:dyDescent="0.25">
      <c r="A20" s="6" t="s">
        <v>38</v>
      </c>
      <c r="B20">
        <v>18315173.679999992</v>
      </c>
    </row>
    <row r="21" spans="1:2" x14ac:dyDescent="0.25">
      <c r="A21" s="6" t="s">
        <v>39</v>
      </c>
      <c r="B21">
        <v>20005661.639999997</v>
      </c>
    </row>
    <row r="22" spans="1:2" x14ac:dyDescent="0.25">
      <c r="A22" s="6" t="s">
        <v>40</v>
      </c>
      <c r="B22">
        <v>16432457.92</v>
      </c>
    </row>
    <row r="23" spans="1:2" x14ac:dyDescent="0.25">
      <c r="A23" s="6" t="s">
        <v>41</v>
      </c>
      <c r="B23">
        <v>19591289.32</v>
      </c>
    </row>
    <row r="24" spans="1:2" x14ac:dyDescent="0.25">
      <c r="A24" s="6" t="s">
        <v>42</v>
      </c>
      <c r="B24">
        <v>20558610.399999991</v>
      </c>
    </row>
    <row r="25" spans="1:2" x14ac:dyDescent="0.25">
      <c r="A25" s="6" t="s">
        <v>43</v>
      </c>
      <c r="B25">
        <v>17296481.440000009</v>
      </c>
    </row>
    <row r="26" spans="1:2" x14ac:dyDescent="0.25">
      <c r="A26" s="6" t="s">
        <v>44</v>
      </c>
      <c r="B26">
        <v>14068278.76</v>
      </c>
    </row>
    <row r="27" spans="1:2" x14ac:dyDescent="0.25">
      <c r="A27" s="5" t="s">
        <v>49</v>
      </c>
      <c r="B27">
        <v>202444738</v>
      </c>
    </row>
    <row r="28" spans="1:2" x14ac:dyDescent="0.25">
      <c r="A28" s="6" t="s">
        <v>46</v>
      </c>
      <c r="B28">
        <v>18314668.440000001</v>
      </c>
    </row>
    <row r="29" spans="1:2" x14ac:dyDescent="0.25">
      <c r="A29" s="6" t="s">
        <v>47</v>
      </c>
      <c r="B29">
        <v>17533528.640000004</v>
      </c>
    </row>
    <row r="30" spans="1:2" x14ac:dyDescent="0.25">
      <c r="A30" s="6" t="s">
        <v>48</v>
      </c>
      <c r="B30">
        <v>12498637.279999997</v>
      </c>
    </row>
    <row r="31" spans="1:2" x14ac:dyDescent="0.25">
      <c r="A31" s="6" t="s">
        <v>36</v>
      </c>
      <c r="B31">
        <v>19339962.040000007</v>
      </c>
    </row>
    <row r="32" spans="1:2" x14ac:dyDescent="0.25">
      <c r="A32" s="6" t="s">
        <v>37</v>
      </c>
      <c r="B32">
        <v>21106958.43999999</v>
      </c>
    </row>
    <row r="33" spans="1:2" x14ac:dyDescent="0.25">
      <c r="A33" s="6" t="s">
        <v>38</v>
      </c>
      <c r="B33">
        <v>15342325.720000003</v>
      </c>
    </row>
    <row r="34" spans="1:2" x14ac:dyDescent="0.25">
      <c r="A34" s="6" t="s">
        <v>39</v>
      </c>
      <c r="B34">
        <v>15336315.680000002</v>
      </c>
    </row>
    <row r="35" spans="1:2" x14ac:dyDescent="0.25">
      <c r="A35" s="6" t="s">
        <v>40</v>
      </c>
      <c r="B35">
        <v>13962101.639999997</v>
      </c>
    </row>
    <row r="36" spans="1:2" x14ac:dyDescent="0.25">
      <c r="A36" s="6" t="s">
        <v>41</v>
      </c>
      <c r="B36">
        <v>14533409.240000002</v>
      </c>
    </row>
    <row r="37" spans="1:2" x14ac:dyDescent="0.25">
      <c r="A37" s="6" t="s">
        <v>42</v>
      </c>
      <c r="B37">
        <v>18456080.27999999</v>
      </c>
    </row>
    <row r="38" spans="1:2" x14ac:dyDescent="0.25">
      <c r="A38" s="6" t="s">
        <v>43</v>
      </c>
      <c r="B38">
        <v>15446364.560000002</v>
      </c>
    </row>
    <row r="39" spans="1:2" x14ac:dyDescent="0.25">
      <c r="A39" s="6" t="s">
        <v>44</v>
      </c>
      <c r="B39">
        <v>20574386.040000007</v>
      </c>
    </row>
    <row r="40" spans="1:2" x14ac:dyDescent="0.25">
      <c r="A40" s="5" t="s">
        <v>50</v>
      </c>
      <c r="B40">
        <v>70798237.560000017</v>
      </c>
    </row>
    <row r="41" spans="1:2" x14ac:dyDescent="0.25">
      <c r="A41" s="6" t="s">
        <v>46</v>
      </c>
      <c r="B41">
        <v>18922198.72000001</v>
      </c>
    </row>
    <row r="42" spans="1:2" x14ac:dyDescent="0.25">
      <c r="A42" s="6" t="s">
        <v>47</v>
      </c>
      <c r="B42">
        <v>11912296.120000003</v>
      </c>
    </row>
    <row r="43" spans="1:2" x14ac:dyDescent="0.25">
      <c r="A43" s="6" t="s">
        <v>48</v>
      </c>
      <c r="B43">
        <v>20690418.879999999</v>
      </c>
    </row>
    <row r="44" spans="1:2" x14ac:dyDescent="0.25">
      <c r="A44" s="6" t="s">
        <v>36</v>
      </c>
      <c r="B44">
        <v>14602727.319999998</v>
      </c>
    </row>
    <row r="45" spans="1:2" x14ac:dyDescent="0.25">
      <c r="A45" s="6" t="s">
        <v>37</v>
      </c>
      <c r="B45">
        <v>4670596.5200000014</v>
      </c>
    </row>
    <row r="46" spans="1:2" x14ac:dyDescent="0.25">
      <c r="A46" s="5" t="s">
        <v>33</v>
      </c>
      <c r="B46">
        <v>554560046.75999999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73DB4-6FAC-4700-ADB0-4A39B1F190BE}">
  <dimension ref="A1:C12"/>
  <sheetViews>
    <sheetView workbookViewId="0">
      <selection activeCell="I3" sqref="I3"/>
    </sheetView>
  </sheetViews>
  <sheetFormatPr baseColWidth="10" defaultRowHeight="15" x14ac:dyDescent="0.25"/>
  <cols>
    <col min="1" max="1" width="17.5703125" bestFit="1" customWidth="1"/>
    <col min="2" max="2" width="17.28515625" bestFit="1" customWidth="1"/>
  </cols>
  <sheetData>
    <row r="1" spans="1:3" x14ac:dyDescent="0.25">
      <c r="A1" s="4" t="s">
        <v>32</v>
      </c>
      <c r="B1" t="s">
        <v>34</v>
      </c>
    </row>
    <row r="2" spans="1:3" x14ac:dyDescent="0.25">
      <c r="A2" s="5" t="s">
        <v>22</v>
      </c>
      <c r="B2">
        <v>137112972.88000011</v>
      </c>
    </row>
    <row r="3" spans="1:3" x14ac:dyDescent="0.25">
      <c r="A3" s="5" t="s">
        <v>23</v>
      </c>
      <c r="B3">
        <v>134699018.03999987</v>
      </c>
    </row>
    <row r="4" spans="1:3" x14ac:dyDescent="0.25">
      <c r="A4" s="5" t="s">
        <v>21</v>
      </c>
      <c r="B4">
        <v>144541185.68000007</v>
      </c>
    </row>
    <row r="5" spans="1:3" x14ac:dyDescent="0.25">
      <c r="A5" s="5" t="s">
        <v>20</v>
      </c>
      <c r="B5">
        <v>138206870.16</v>
      </c>
    </row>
    <row r="6" spans="1:3" x14ac:dyDescent="0.25">
      <c r="A6" s="5" t="s">
        <v>33</v>
      </c>
      <c r="B6">
        <v>554560046.75999999</v>
      </c>
    </row>
    <row r="8" spans="1:3" x14ac:dyDescent="0.25">
      <c r="A8" s="5" t="s">
        <v>51</v>
      </c>
      <c r="B8" t="s">
        <v>52</v>
      </c>
      <c r="C8" t="s">
        <v>54</v>
      </c>
    </row>
    <row r="9" spans="1:3" x14ac:dyDescent="0.25">
      <c r="A9" s="5" t="s">
        <v>55</v>
      </c>
      <c r="B9" t="s">
        <v>53</v>
      </c>
      <c r="C9">
        <f>GETPIVOTDATA("Ganancia",$A$1,"Provincia","Cádiz")</f>
        <v>137112972.88000011</v>
      </c>
    </row>
    <row r="10" spans="1:3" x14ac:dyDescent="0.25">
      <c r="A10" s="5" t="s">
        <v>23</v>
      </c>
      <c r="B10" t="s">
        <v>53</v>
      </c>
      <c r="C10">
        <f>GETPIVOTDATA("Ganancia",$A$1,"Provincia","Córdoba")</f>
        <v>134699018.03999987</v>
      </c>
    </row>
    <row r="11" spans="1:3" x14ac:dyDescent="0.25">
      <c r="A11" s="5" t="s">
        <v>21</v>
      </c>
      <c r="B11" t="s">
        <v>53</v>
      </c>
      <c r="C11">
        <f>GETPIVOTDATA("Ganancia",$A$1,"Provincia","Málaga")</f>
        <v>144541185.68000007</v>
      </c>
    </row>
    <row r="12" spans="1:3" x14ac:dyDescent="0.25">
      <c r="A12" s="5" t="s">
        <v>20</v>
      </c>
      <c r="B12" t="s">
        <v>53</v>
      </c>
      <c r="C12">
        <f>GETPIVOTDATA("Ganancia",$A$1,"Provincia","Sevilla")</f>
        <v>138206870.16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1DBFE-3128-4572-BE78-721B047056E7}">
  <dimension ref="A1:C4"/>
  <sheetViews>
    <sheetView topLeftCell="A3" workbookViewId="0">
      <selection activeCell="L12" sqref="L12"/>
    </sheetView>
  </sheetViews>
  <sheetFormatPr baseColWidth="10" defaultRowHeight="15" x14ac:dyDescent="0.25"/>
  <cols>
    <col min="1" max="1" width="17.5703125" bestFit="1" customWidth="1"/>
    <col min="2" max="2" width="18.7109375" bestFit="1" customWidth="1"/>
  </cols>
  <sheetData>
    <row r="1" spans="1:3" x14ac:dyDescent="0.25">
      <c r="A1" s="4" t="s">
        <v>32</v>
      </c>
      <c r="B1" t="s">
        <v>56</v>
      </c>
    </row>
    <row r="2" spans="1:3" x14ac:dyDescent="0.25">
      <c r="A2" s="5" t="s">
        <v>12</v>
      </c>
      <c r="B2">
        <v>1951</v>
      </c>
    </row>
    <row r="3" spans="1:3" x14ac:dyDescent="0.25">
      <c r="A3" s="5" t="s">
        <v>11</v>
      </c>
      <c r="B3">
        <v>808</v>
      </c>
      <c r="C3" s="7">
        <f>GETPIVOTDATA("Ganancia",$A$1,"Operación","Venta")/GETPIVOTDATA("Ganancia",$A$1)</f>
        <v>0.7071402682131207</v>
      </c>
    </row>
    <row r="4" spans="1:3" x14ac:dyDescent="0.25">
      <c r="A4" s="5" t="s">
        <v>33</v>
      </c>
      <c r="B4">
        <v>2759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Satisfaccion</vt:lpstr>
      <vt:lpstr>Velocimetro</vt:lpstr>
      <vt:lpstr>Dashoard</vt:lpstr>
      <vt:lpstr>Cascada Inmuebles</vt:lpstr>
      <vt:lpstr>Anillo Efeciencia</vt:lpstr>
      <vt:lpstr>Operaciones</vt:lpstr>
      <vt:lpstr>Ganancias Anuales</vt:lpstr>
      <vt:lpstr>Ganancias Por Región</vt:lpstr>
      <vt:lpstr>Anillo de venta</vt:lpstr>
      <vt:lpstr>tablaoperaciones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FedeG</dc:creator>
  <cp:lastModifiedBy>User</cp:lastModifiedBy>
  <dcterms:created xsi:type="dcterms:W3CDTF">2020-05-19T17:43:14Z</dcterms:created>
  <dcterms:modified xsi:type="dcterms:W3CDTF">2023-03-02T20:28:42Z</dcterms:modified>
</cp:coreProperties>
</file>