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 Bitria\Desktop\"/>
    </mc:Choice>
  </mc:AlternateContent>
  <xr:revisionPtr revIDLastSave="0" documentId="13_ncr:1_{DC4990D9-647F-4153-8BC3-ED7CC90374F0}" xr6:coauthVersionLast="47" xr6:coauthVersionMax="47" xr10:uidLastSave="{00000000-0000-0000-0000-000000000000}"/>
  <bookViews>
    <workbookView xWindow="-108" yWindow="-108" windowWidth="23256" windowHeight="12576" activeTab="1" xr2:uid="{D0C2122E-8395-446D-AAB6-B2DBC26E355C}"/>
  </bookViews>
  <sheets>
    <sheet name="Entrada de Dades" sheetId="2" r:id="rId1"/>
    <sheet name="Resulta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5" i="1" l="1"/>
  <c r="C56" i="1"/>
  <c r="C57" i="1"/>
  <c r="C58" i="1"/>
  <c r="C59" i="1"/>
  <c r="C60" i="1"/>
  <c r="C61" i="1"/>
  <c r="C62" i="1"/>
  <c r="C63" i="1"/>
  <c r="C64" i="1"/>
  <c r="C65" i="1"/>
  <c r="C66" i="1"/>
  <c r="C43" i="1"/>
  <c r="C44" i="1"/>
  <c r="C45" i="1"/>
  <c r="C46" i="1"/>
  <c r="C47" i="1"/>
  <c r="C48" i="1"/>
  <c r="C49" i="1"/>
  <c r="C50" i="1"/>
  <c r="C51" i="1"/>
  <c r="C52" i="1"/>
  <c r="C53" i="1"/>
  <c r="C54" i="1"/>
  <c r="C31" i="1"/>
  <c r="C32" i="1"/>
  <c r="C33" i="1"/>
  <c r="C34" i="1"/>
  <c r="C35" i="1"/>
  <c r="C36" i="1"/>
  <c r="C37" i="1"/>
  <c r="C38" i="1"/>
  <c r="C39" i="1"/>
  <c r="C40" i="1"/>
  <c r="C41" i="1"/>
  <c r="C42" i="1"/>
  <c r="C19" i="1"/>
  <c r="C20" i="1"/>
  <c r="C21" i="1"/>
  <c r="C22" i="1"/>
  <c r="C23" i="1"/>
  <c r="C24" i="1"/>
  <c r="C25" i="1"/>
  <c r="C26" i="1"/>
  <c r="C27" i="1"/>
  <c r="C28" i="1"/>
  <c r="C29" i="1"/>
  <c r="C30" i="1"/>
  <c r="C7" i="1"/>
  <c r="C8" i="1"/>
  <c r="C9" i="1"/>
  <c r="C10" i="1"/>
  <c r="C11" i="1"/>
  <c r="C12" i="1"/>
  <c r="C13" i="1"/>
  <c r="C14" i="1"/>
  <c r="C15" i="1"/>
  <c r="C16" i="1"/>
  <c r="C17" i="1"/>
  <c r="B55" i="1"/>
  <c r="B56" i="1"/>
  <c r="B57" i="1"/>
  <c r="B58" i="1"/>
  <c r="B59" i="1"/>
  <c r="B60" i="1"/>
  <c r="B61" i="1"/>
  <c r="B62" i="1"/>
  <c r="B63" i="1"/>
  <c r="B64" i="1"/>
  <c r="B65" i="1"/>
  <c r="B66" i="1"/>
  <c r="B43" i="1"/>
  <c r="B44" i="1"/>
  <c r="B45" i="1"/>
  <c r="B46" i="1"/>
  <c r="B47" i="1"/>
  <c r="B48" i="1"/>
  <c r="B49" i="1"/>
  <c r="B50" i="1"/>
  <c r="B51" i="1"/>
  <c r="B52" i="1"/>
  <c r="B53" i="1"/>
  <c r="B54" i="1"/>
  <c r="B31" i="1"/>
  <c r="B32" i="1"/>
  <c r="B33" i="1"/>
  <c r="B34" i="1"/>
  <c r="B35" i="1"/>
  <c r="B36" i="1"/>
  <c r="B37" i="1"/>
  <c r="B38" i="1"/>
  <c r="B39" i="1"/>
  <c r="B40" i="1"/>
  <c r="B41" i="1"/>
  <c r="B42" i="1"/>
  <c r="B19" i="1"/>
  <c r="B20" i="1"/>
  <c r="B21" i="1"/>
  <c r="B22" i="1"/>
  <c r="B23" i="1"/>
  <c r="B24" i="1"/>
  <c r="B25" i="1"/>
  <c r="B26" i="1"/>
  <c r="B27" i="1"/>
  <c r="B28" i="1"/>
  <c r="B29" i="1"/>
  <c r="B30" i="1"/>
  <c r="B7" i="1"/>
  <c r="B8" i="1"/>
  <c r="B9" i="1"/>
  <c r="B10" i="1"/>
  <c r="B11" i="1"/>
  <c r="B12" i="1"/>
  <c r="B13" i="1"/>
  <c r="B14" i="1"/>
  <c r="B15" i="1"/>
  <c r="B16" i="1"/>
  <c r="B17" i="1"/>
  <c r="C18" i="1"/>
  <c r="B18" i="1"/>
  <c r="C78" i="1" l="1"/>
  <c r="E78" i="1" s="1"/>
  <c r="C77" i="1"/>
  <c r="C73" i="1"/>
  <c r="C81" i="1"/>
  <c r="E81" i="1" s="1"/>
  <c r="C76" i="1"/>
  <c r="C72" i="1"/>
  <c r="E72" i="1" s="1"/>
  <c r="C80" i="1"/>
  <c r="G80" i="1" s="1"/>
  <c r="C75" i="1"/>
  <c r="E75" i="1" s="1"/>
  <c r="C79" i="1"/>
  <c r="E79" i="1" s="1"/>
  <c r="C74" i="1"/>
  <c r="G74" i="1" s="1"/>
  <c r="C82" i="1"/>
  <c r="E82" i="1" s="1"/>
  <c r="C71" i="1"/>
  <c r="E71" i="1" s="1"/>
  <c r="G73" i="1"/>
  <c r="E73" i="1"/>
  <c r="E76" i="1"/>
  <c r="H76" i="1" s="1"/>
  <c r="G76" i="1"/>
  <c r="E77" i="1"/>
  <c r="G77" i="1"/>
  <c r="G81" i="1"/>
  <c r="G72" i="1"/>
  <c r="E74" i="1"/>
  <c r="G78" i="1"/>
  <c r="H78" i="1"/>
  <c r="G79" i="1" l="1"/>
  <c r="H79" i="1" s="1"/>
  <c r="H72" i="1"/>
  <c r="H81" i="1"/>
  <c r="H77" i="1"/>
  <c r="G82" i="1"/>
  <c r="H82" i="1" s="1"/>
  <c r="G75" i="1"/>
  <c r="G71" i="1"/>
  <c r="H71" i="1" s="1"/>
  <c r="E80" i="1"/>
  <c r="H80" i="1" s="1"/>
  <c r="H75" i="1"/>
  <c r="H74" i="1"/>
  <c r="H73" i="1"/>
</calcChain>
</file>

<file path=xl/sharedStrings.xml><?xml version="1.0" encoding="utf-8"?>
<sst xmlns="http://schemas.openxmlformats.org/spreadsheetml/2006/main" count="20" uniqueCount="17">
  <si>
    <t>Previsió de la demanda: (0808) Exportacions de Lleida a Brasil (Milers de Kgs.)</t>
  </si>
  <si>
    <t>Periode</t>
  </si>
  <si>
    <t>Pes</t>
  </si>
  <si>
    <t>Codi de producte:0808</t>
  </si>
  <si>
    <t>Exportacions Lleida-Brasil</t>
  </si>
  <si>
    <t>Previsió 2023</t>
  </si>
  <si>
    <t>Distribució Beta simplificada</t>
  </si>
  <si>
    <t>Periodes</t>
  </si>
  <si>
    <t>Probables (Mitja mobil)</t>
  </si>
  <si>
    <t>Ventes pesimistes</t>
  </si>
  <si>
    <t>Pes (Milers de Kg)</t>
  </si>
  <si>
    <t>% Pesimista</t>
  </si>
  <si>
    <t>Ventes optimistes</t>
  </si>
  <si>
    <t>% optimista</t>
  </si>
  <si>
    <t>Ventes esperades</t>
  </si>
  <si>
    <t>Producte: Pomes, peres i codonys frescos.</t>
  </si>
  <si>
    <t>Alumne: Èric Bitriá Ribes 49755704B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</si>
</sst>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8">
    <xf numFmtId="0" fontId="0" fillId="0" borderId="0" xfId="0"/>
    <xf numFmtId="17" fontId="0" fillId="0" borderId="0" xfId="0" applyNumberFormat="1"/>
    <xf numFmtId="3" fontId="0" fillId="0" borderId="0" xfId="0" applyNumberFormat="1"/>
    <xf numFmtId="0" fontId="2" fillId="0" borderId="0" xfId="0" applyFont="1"/>
    <xf numFmtId="17" fontId="2" fillId="0" borderId="0" xfId="0" applyNumberFormat="1" applyFont="1"/>
    <xf numFmtId="17" fontId="0" fillId="3" borderId="1" xfId="0" applyNumberFormat="1" applyFill="1" applyBorder="1"/>
    <xf numFmtId="3" fontId="0" fillId="3" borderId="1" xfId="0" applyNumberFormat="1" applyFill="1" applyBorder="1"/>
    <xf numFmtId="17" fontId="0" fillId="0" borderId="1" xfId="0" applyNumberFormat="1" applyBorder="1"/>
    <xf numFmtId="3" fontId="0" fillId="0" borderId="1" xfId="0" applyNumberFormat="1" applyBorder="1"/>
    <xf numFmtId="49" fontId="3" fillId="2" borderId="1" xfId="2" applyNumberFormat="1" applyBorder="1" applyAlignment="1">
      <alignment horizontal="center" vertical="center" wrapText="1"/>
    </xf>
    <xf numFmtId="0" fontId="3" fillId="2" borderId="1" xfId="2" applyBorder="1" applyAlignment="1">
      <alignment horizontal="center" vertical="center" wrapText="1"/>
    </xf>
    <xf numFmtId="9" fontId="0" fillId="0" borderId="1" xfId="0" applyNumberFormat="1" applyBorder="1"/>
    <xf numFmtId="43" fontId="0" fillId="0" borderId="1" xfId="1" applyFont="1" applyBorder="1"/>
    <xf numFmtId="164" fontId="0" fillId="0" borderId="1" xfId="0" applyNumberFormat="1" applyBorder="1"/>
    <xf numFmtId="0" fontId="2" fillId="0" borderId="1" xfId="0" applyFont="1" applyBorder="1" applyAlignment="1">
      <alignment horizontal="center" vertical="center" wrapText="1"/>
    </xf>
    <xf numFmtId="49" fontId="3" fillId="2" borderId="1" xfId="2" applyNumberFormat="1" applyBorder="1" applyAlignment="1">
      <alignment horizontal="center" vertical="center" wrapText="1"/>
    </xf>
    <xf numFmtId="49" fontId="3" fillId="2" borderId="1" xfId="2" applyNumberFormat="1" applyBorder="1" applyAlignment="1">
      <alignment horizontal="center" vertical="center"/>
    </xf>
    <xf numFmtId="0" fontId="3" fillId="2" borderId="1" xfId="2" applyBorder="1" applyAlignment="1">
      <alignment horizontal="center" vertical="center" wrapText="1"/>
    </xf>
  </cellXfs>
  <cellStyles count="3">
    <cellStyle name="Énfasis1" xfId="2" builtinId="29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Resultats!$B$55:$B$66</c:f>
              <c:numCache>
                <c:formatCode>mmm\-yy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cat>
          <c:val>
            <c:numRef>
              <c:f>Resultats!$C$55:$C$66</c:f>
              <c:numCache>
                <c:formatCode>#,##0</c:formatCode>
                <c:ptCount val="12"/>
                <c:pt idx="0">
                  <c:v>417564</c:v>
                </c:pt>
                <c:pt idx="1">
                  <c:v>101754</c:v>
                </c:pt>
                <c:pt idx="2">
                  <c:v>21168</c:v>
                </c:pt>
                <c:pt idx="3">
                  <c:v>42336</c:v>
                </c:pt>
                <c:pt idx="4">
                  <c:v>21168</c:v>
                </c:pt>
                <c:pt idx="5">
                  <c:v>0</c:v>
                </c:pt>
                <c:pt idx="6">
                  <c:v>48006</c:v>
                </c:pt>
                <c:pt idx="7">
                  <c:v>449264</c:v>
                </c:pt>
                <c:pt idx="8">
                  <c:v>804825</c:v>
                </c:pt>
                <c:pt idx="9">
                  <c:v>520660</c:v>
                </c:pt>
                <c:pt idx="10">
                  <c:v>1073646</c:v>
                </c:pt>
                <c:pt idx="11">
                  <c:v>793110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71-4BC2-8B63-66133A361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700072"/>
        <c:axId val="696700432"/>
      </c:lineChart>
      <c:dateAx>
        <c:axId val="69670007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96700432"/>
        <c:crosses val="autoZero"/>
        <c:auto val="1"/>
        <c:lblOffset val="100"/>
        <c:baseTimeUnit val="months"/>
      </c:dateAx>
      <c:valAx>
        <c:axId val="69670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96700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Resultats!$B$43:$B$54</c:f>
              <c:numCache>
                <c:formatCode>mmm\-yy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Resultats!$C$43:$C$54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41825</c:v>
                </c:pt>
                <c:pt idx="7">
                  <c:v>385886</c:v>
                </c:pt>
                <c:pt idx="8">
                  <c:v>979710</c:v>
                </c:pt>
                <c:pt idx="9">
                  <c:v>852236</c:v>
                </c:pt>
                <c:pt idx="10">
                  <c:v>906772</c:v>
                </c:pt>
                <c:pt idx="11">
                  <c:v>147996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F-4282-81B1-6DA681127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9564576"/>
        <c:axId val="789564936"/>
      </c:lineChart>
      <c:dateAx>
        <c:axId val="78956457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9564936"/>
        <c:crosses val="autoZero"/>
        <c:auto val="1"/>
        <c:lblOffset val="100"/>
        <c:baseTimeUnit val="months"/>
      </c:dateAx>
      <c:valAx>
        <c:axId val="789564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956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Resultats!$B$31:$B$42</c:f>
              <c:numCache>
                <c:formatCode>mmm\-yy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Resultats!$C$31:$C$42</c:f>
              <c:numCache>
                <c:formatCode>#,##0</c:formatCode>
                <c:ptCount val="12"/>
                <c:pt idx="0">
                  <c:v>229950</c:v>
                </c:pt>
                <c:pt idx="1">
                  <c:v>62118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35537</c:v>
                </c:pt>
                <c:pt idx="7">
                  <c:v>730171</c:v>
                </c:pt>
                <c:pt idx="8">
                  <c:v>772921</c:v>
                </c:pt>
                <c:pt idx="9">
                  <c:v>1664303</c:v>
                </c:pt>
                <c:pt idx="10">
                  <c:v>1707016</c:v>
                </c:pt>
                <c:pt idx="11">
                  <c:v>413944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0F-4D68-A46C-61B6DA581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268016"/>
        <c:axId val="454513136"/>
      </c:lineChart>
      <c:dateAx>
        <c:axId val="45326801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4513136"/>
        <c:crosses val="autoZero"/>
        <c:auto val="1"/>
        <c:lblOffset val="100"/>
        <c:baseTimeUnit val="months"/>
      </c:dateAx>
      <c:valAx>
        <c:axId val="45451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326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2019</a:t>
            </a:r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Resultats!$B$19:$B$30</c:f>
              <c:numCache>
                <c:formatCode>mmm\-yy</c:formatCode>
                <c:ptCount val="12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</c:numCache>
            </c:numRef>
          </c:cat>
          <c:val>
            <c:numRef>
              <c:f>Resultats!$C$19:$C$30</c:f>
              <c:numCache>
                <c:formatCode>#,##0</c:formatCode>
                <c:ptCount val="12"/>
                <c:pt idx="0">
                  <c:v>144414</c:v>
                </c:pt>
                <c:pt idx="1">
                  <c:v>20160</c:v>
                </c:pt>
                <c:pt idx="2">
                  <c:v>40320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105299</c:v>
                </c:pt>
                <c:pt idx="7">
                  <c:v>796730</c:v>
                </c:pt>
                <c:pt idx="8">
                  <c:v>1570587</c:v>
                </c:pt>
                <c:pt idx="9">
                  <c:v>1718269</c:v>
                </c:pt>
                <c:pt idx="10">
                  <c:v>1696332</c:v>
                </c:pt>
                <c:pt idx="11">
                  <c:v>455378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3A-4F65-BF3E-4292386A6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528648"/>
        <c:axId val="547527568"/>
      </c:lineChart>
      <c:dateAx>
        <c:axId val="54752864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7527568"/>
        <c:crosses val="autoZero"/>
        <c:auto val="1"/>
        <c:lblOffset val="100"/>
        <c:baseTimeUnit val="months"/>
      </c:dateAx>
      <c:valAx>
        <c:axId val="54752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7528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Resultats!$B$7:$B$18</c:f>
              <c:numCache>
                <c:formatCode>mmm\-yy</c:formatCode>
                <c:ptCount val="12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</c:numCache>
            </c:numRef>
          </c:cat>
          <c:val>
            <c:numRef>
              <c:f>Resultats!$C$7:$C$18</c:f>
              <c:numCache>
                <c:formatCode>#,##0</c:formatCode>
                <c:ptCount val="12"/>
                <c:pt idx="0">
                  <c:v>59867</c:v>
                </c:pt>
                <c:pt idx="1">
                  <c:v>20880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118684</c:v>
                </c:pt>
                <c:pt idx="7">
                  <c:v>789614</c:v>
                </c:pt>
                <c:pt idx="8">
                  <c:v>1434086</c:v>
                </c:pt>
                <c:pt idx="9">
                  <c:v>1928063</c:v>
                </c:pt>
                <c:pt idx="10">
                  <c:v>2904516</c:v>
                </c:pt>
                <c:pt idx="11">
                  <c:v>1039137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5F-4034-A9BC-30BECF037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8527424"/>
        <c:axId val="785108520"/>
      </c:lineChart>
      <c:dateAx>
        <c:axId val="78852742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5108520"/>
        <c:crosses val="autoZero"/>
        <c:auto val="1"/>
        <c:lblOffset val="100"/>
        <c:baseTimeUnit val="months"/>
      </c:dateAx>
      <c:valAx>
        <c:axId val="785108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852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2018-2022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Resultats!$B$7:$B$66</c:f>
              <c:numCache>
                <c:formatCode>mmm\-yy</c:formatCode>
                <c:ptCount val="60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  <c:pt idx="36">
                  <c:v>44197</c:v>
                </c:pt>
                <c:pt idx="37">
                  <c:v>44228</c:v>
                </c:pt>
                <c:pt idx="38">
                  <c:v>44256</c:v>
                </c:pt>
                <c:pt idx="39">
                  <c:v>44287</c:v>
                </c:pt>
                <c:pt idx="40">
                  <c:v>44317</c:v>
                </c:pt>
                <c:pt idx="41">
                  <c:v>44348</c:v>
                </c:pt>
                <c:pt idx="42">
                  <c:v>44378</c:v>
                </c:pt>
                <c:pt idx="43">
                  <c:v>44409</c:v>
                </c:pt>
                <c:pt idx="44">
                  <c:v>44440</c:v>
                </c:pt>
                <c:pt idx="45">
                  <c:v>44470</c:v>
                </c:pt>
                <c:pt idx="46">
                  <c:v>44501</c:v>
                </c:pt>
                <c:pt idx="47">
                  <c:v>44531</c:v>
                </c:pt>
                <c:pt idx="48">
                  <c:v>44562</c:v>
                </c:pt>
                <c:pt idx="49">
                  <c:v>44593</c:v>
                </c:pt>
                <c:pt idx="50">
                  <c:v>44621</c:v>
                </c:pt>
                <c:pt idx="51">
                  <c:v>44652</c:v>
                </c:pt>
                <c:pt idx="52">
                  <c:v>44682</c:v>
                </c:pt>
                <c:pt idx="53">
                  <c:v>44713</c:v>
                </c:pt>
                <c:pt idx="54">
                  <c:v>44743</c:v>
                </c:pt>
                <c:pt idx="55">
                  <c:v>44774</c:v>
                </c:pt>
                <c:pt idx="56">
                  <c:v>44805</c:v>
                </c:pt>
                <c:pt idx="57">
                  <c:v>44835</c:v>
                </c:pt>
                <c:pt idx="58">
                  <c:v>44866</c:v>
                </c:pt>
                <c:pt idx="59">
                  <c:v>44896</c:v>
                </c:pt>
              </c:numCache>
            </c:numRef>
          </c:cat>
          <c:val>
            <c:numRef>
              <c:f>Resultats!$C$7:$C$66</c:f>
              <c:numCache>
                <c:formatCode>#,##0</c:formatCode>
                <c:ptCount val="60"/>
                <c:pt idx="0">
                  <c:v>59867</c:v>
                </c:pt>
                <c:pt idx="1">
                  <c:v>20880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118684</c:v>
                </c:pt>
                <c:pt idx="7">
                  <c:v>789614</c:v>
                </c:pt>
                <c:pt idx="8">
                  <c:v>1434086</c:v>
                </c:pt>
                <c:pt idx="9">
                  <c:v>1928063</c:v>
                </c:pt>
                <c:pt idx="10">
                  <c:v>2904516</c:v>
                </c:pt>
                <c:pt idx="11">
                  <c:v>1039137</c:v>
                </c:pt>
                <c:pt idx="12">
                  <c:v>144414</c:v>
                </c:pt>
                <c:pt idx="13">
                  <c:v>20160</c:v>
                </c:pt>
                <c:pt idx="14">
                  <c:v>40320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105299</c:v>
                </c:pt>
                <c:pt idx="19">
                  <c:v>796730</c:v>
                </c:pt>
                <c:pt idx="20">
                  <c:v>1570587</c:v>
                </c:pt>
                <c:pt idx="21">
                  <c:v>1718269</c:v>
                </c:pt>
                <c:pt idx="22">
                  <c:v>1696332</c:v>
                </c:pt>
                <c:pt idx="23">
                  <c:v>455378</c:v>
                </c:pt>
                <c:pt idx="24">
                  <c:v>229950</c:v>
                </c:pt>
                <c:pt idx="25">
                  <c:v>62118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35537</c:v>
                </c:pt>
                <c:pt idx="31">
                  <c:v>730171</c:v>
                </c:pt>
                <c:pt idx="32">
                  <c:v>772921</c:v>
                </c:pt>
                <c:pt idx="33">
                  <c:v>1664303</c:v>
                </c:pt>
                <c:pt idx="34">
                  <c:v>1707016</c:v>
                </c:pt>
                <c:pt idx="35">
                  <c:v>413944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41825</c:v>
                </c:pt>
                <c:pt idx="43">
                  <c:v>385886</c:v>
                </c:pt>
                <c:pt idx="44">
                  <c:v>979710</c:v>
                </c:pt>
                <c:pt idx="45">
                  <c:v>852236</c:v>
                </c:pt>
                <c:pt idx="46">
                  <c:v>906772</c:v>
                </c:pt>
                <c:pt idx="47">
                  <c:v>147996</c:v>
                </c:pt>
                <c:pt idx="48">
                  <c:v>417564</c:v>
                </c:pt>
                <c:pt idx="49">
                  <c:v>101754</c:v>
                </c:pt>
                <c:pt idx="50">
                  <c:v>21168</c:v>
                </c:pt>
                <c:pt idx="51">
                  <c:v>42336</c:v>
                </c:pt>
                <c:pt idx="52">
                  <c:v>21168</c:v>
                </c:pt>
                <c:pt idx="53">
                  <c:v>0</c:v>
                </c:pt>
                <c:pt idx="54">
                  <c:v>48006</c:v>
                </c:pt>
                <c:pt idx="55">
                  <c:v>449264</c:v>
                </c:pt>
                <c:pt idx="56">
                  <c:v>804825</c:v>
                </c:pt>
                <c:pt idx="57">
                  <c:v>520660</c:v>
                </c:pt>
                <c:pt idx="58">
                  <c:v>1073646</c:v>
                </c:pt>
                <c:pt idx="59">
                  <c:v>793110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A6-45B2-9030-1F3F59C31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062328"/>
        <c:axId val="458063768"/>
      </c:lineChart>
      <c:dateAx>
        <c:axId val="45806232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8063768"/>
        <c:crosses val="autoZero"/>
        <c:auto val="1"/>
        <c:lblOffset val="100"/>
        <c:baseTimeUnit val="months"/>
      </c:dateAx>
      <c:valAx>
        <c:axId val="45806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8062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Previsions</a:t>
            </a:r>
            <a:r>
              <a:rPr lang="es-ES" baseline="0"/>
              <a:t>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Resultats!$C$69</c:f>
              <c:strCache>
                <c:ptCount val="1"/>
                <c:pt idx="0">
                  <c:v>Probables (Mitja mobil)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Resultats!$B$71:$B$82</c:f>
              <c:numCache>
                <c:formatCode>mmm\-yy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Resultats!$C$71:$C$82</c:f>
              <c:numCache>
                <c:formatCode>#,##0</c:formatCode>
                <c:ptCount val="12"/>
                <c:pt idx="0">
                  <c:v>170359</c:v>
                </c:pt>
                <c:pt idx="1">
                  <c:v>40982.400000000001</c:v>
                </c:pt>
                <c:pt idx="2">
                  <c:v>12297.6</c:v>
                </c:pt>
                <c:pt idx="3">
                  <c:v>8467.2000000000007</c:v>
                </c:pt>
                <c:pt idx="4">
                  <c:v>4233.6000000000004</c:v>
                </c:pt>
                <c:pt idx="5">
                  <c:v>0</c:v>
                </c:pt>
                <c:pt idx="6">
                  <c:v>69870.2</c:v>
                </c:pt>
                <c:pt idx="7">
                  <c:v>630333</c:v>
                </c:pt>
                <c:pt idx="8">
                  <c:v>1112425.8</c:v>
                </c:pt>
                <c:pt idx="9">
                  <c:v>1336706.2</c:v>
                </c:pt>
                <c:pt idx="10">
                  <c:v>1657656.4</c:v>
                </c:pt>
                <c:pt idx="11">
                  <c:v>569913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2E-4F0B-B53D-CA5C38A8A624}"/>
            </c:ext>
          </c:extLst>
        </c:ser>
        <c:ser>
          <c:idx val="1"/>
          <c:order val="1"/>
          <c:tx>
            <c:strRef>
              <c:f>Resultats!$D$69</c:f>
              <c:strCache>
                <c:ptCount val="1"/>
                <c:pt idx="0">
                  <c:v>Ventes pesimistes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Resultats!$B$71:$B$82</c:f>
              <c:numCache>
                <c:formatCode>mmm\-yy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Resultats!$E$71:$E$82</c:f>
              <c:numCache>
                <c:formatCode>_(* #,##0.00_);_(* \(#,##0.00\);_(* "-"??_);_(@_)</c:formatCode>
                <c:ptCount val="12"/>
                <c:pt idx="0">
                  <c:v>161841.04999999999</c:v>
                </c:pt>
                <c:pt idx="1">
                  <c:v>34835.040000000001</c:v>
                </c:pt>
                <c:pt idx="2">
                  <c:v>9838.0800000000017</c:v>
                </c:pt>
                <c:pt idx="3">
                  <c:v>5927.04</c:v>
                </c:pt>
                <c:pt idx="4">
                  <c:v>3810.2400000000002</c:v>
                </c:pt>
                <c:pt idx="5">
                  <c:v>0</c:v>
                </c:pt>
                <c:pt idx="6">
                  <c:v>55896.160000000003</c:v>
                </c:pt>
                <c:pt idx="7">
                  <c:v>416019.77999999997</c:v>
                </c:pt>
                <c:pt idx="8">
                  <c:v>834319.35000000009</c:v>
                </c:pt>
                <c:pt idx="9">
                  <c:v>1269870.8899999999</c:v>
                </c:pt>
                <c:pt idx="10">
                  <c:v>1491890.76</c:v>
                </c:pt>
                <c:pt idx="11">
                  <c:v>455930.4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2E-4F0B-B53D-CA5C38A8A624}"/>
            </c:ext>
          </c:extLst>
        </c:ser>
        <c:ser>
          <c:idx val="3"/>
          <c:order val="3"/>
          <c:tx>
            <c:strRef>
              <c:f>Resultats!$F$69</c:f>
              <c:strCache>
                <c:ptCount val="1"/>
                <c:pt idx="0">
                  <c:v>Ventes optimistes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Resultats!$B$71:$B$82</c:f>
              <c:numCache>
                <c:formatCode>mmm\-yy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Resultats!$G$71:$G$82</c:f>
              <c:numCache>
                <c:formatCode>_(* #,##0.00_);_(* \(#,##0.00\);_(* "-"??_);_(@_)</c:formatCode>
                <c:ptCount val="12"/>
                <c:pt idx="0">
                  <c:v>187394.90000000002</c:v>
                </c:pt>
                <c:pt idx="1">
                  <c:v>47129.759999999995</c:v>
                </c:pt>
                <c:pt idx="2">
                  <c:v>13896.287999999999</c:v>
                </c:pt>
                <c:pt idx="3">
                  <c:v>9398.5920000000024</c:v>
                </c:pt>
                <c:pt idx="4">
                  <c:v>5080.3200000000006</c:v>
                </c:pt>
                <c:pt idx="5">
                  <c:v>0</c:v>
                </c:pt>
                <c:pt idx="6">
                  <c:v>90831.26</c:v>
                </c:pt>
                <c:pt idx="7">
                  <c:v>743792.94</c:v>
                </c:pt>
                <c:pt idx="8">
                  <c:v>1446153.54</c:v>
                </c:pt>
                <c:pt idx="9">
                  <c:v>1871388.6799999997</c:v>
                </c:pt>
                <c:pt idx="10">
                  <c:v>2436754.9079999998</c:v>
                </c:pt>
                <c:pt idx="11">
                  <c:v>626904.30000000005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2E-4F0B-B53D-CA5C38A8A624}"/>
            </c:ext>
          </c:extLst>
        </c:ser>
        <c:ser>
          <c:idx val="5"/>
          <c:order val="5"/>
          <c:tx>
            <c:strRef>
              <c:f>Resultats!$H$69</c:f>
              <c:strCache>
                <c:ptCount val="1"/>
                <c:pt idx="0">
                  <c:v>Ventes esperades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Resultats!$B$71:$B$82</c:f>
              <c:numCache>
                <c:formatCode>mmm\-yy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Resultats!$H$71:$H$82</c:f>
              <c:numCache>
                <c:formatCode>_-* #,##0.00\ _€_-;\-* #,##0.00\ _€_-;_-* "-"??\ _€_-;_-@_-</c:formatCode>
                <c:ptCount val="12"/>
                <c:pt idx="0">
                  <c:v>171778.65833333335</c:v>
                </c:pt>
                <c:pt idx="1">
                  <c:v>40982.400000000001</c:v>
                </c:pt>
                <c:pt idx="2">
                  <c:v>12154.127999999999</c:v>
                </c:pt>
                <c:pt idx="3">
                  <c:v>8199.0720000000019</c:v>
                </c:pt>
                <c:pt idx="4">
                  <c:v>4304.1600000000008</c:v>
                </c:pt>
                <c:pt idx="5">
                  <c:v>0</c:v>
                </c:pt>
                <c:pt idx="6">
                  <c:v>71034.703333333324</c:v>
                </c:pt>
                <c:pt idx="7">
                  <c:v>613524.12</c:v>
                </c:pt>
                <c:pt idx="8">
                  <c:v>1121696.0150000001</c:v>
                </c:pt>
                <c:pt idx="9">
                  <c:v>1414680.7283333333</c:v>
                </c:pt>
                <c:pt idx="10">
                  <c:v>1759878.5446666665</c:v>
                </c:pt>
                <c:pt idx="11">
                  <c:v>560414.45000000007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42E-4F0B-B53D-CA5C38A8A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264920"/>
        <c:axId val="54826132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Resultats!$E$69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Resultats!$B$71:$B$82</c15:sqref>
                        </c15:formulaRef>
                      </c:ext>
                    </c:extLst>
                    <c:numCache>
                      <c:formatCode>mmm\-yy</c:formatCode>
                      <c:ptCount val="12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  <c:pt idx="3">
                        <c:v>45017</c:v>
                      </c:pt>
                      <c:pt idx="4">
                        <c:v>45047</c:v>
                      </c:pt>
                      <c:pt idx="5">
                        <c:v>45078</c:v>
                      </c:pt>
                      <c:pt idx="6">
                        <c:v>45108</c:v>
                      </c:pt>
                      <c:pt idx="7">
                        <c:v>45139</c:v>
                      </c:pt>
                      <c:pt idx="8">
                        <c:v>45170</c:v>
                      </c:pt>
                      <c:pt idx="9">
                        <c:v>45200</c:v>
                      </c:pt>
                      <c:pt idx="10">
                        <c:v>45231</c:v>
                      </c:pt>
                      <c:pt idx="11">
                        <c:v>45261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Resultats!$E$70:$E$82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3"/>
                      <c:pt idx="0" formatCode="@">
                        <c:v>0</c:v>
                      </c:pt>
                      <c:pt idx="1">
                        <c:v>161841.04999999999</c:v>
                      </c:pt>
                      <c:pt idx="2">
                        <c:v>34835.040000000001</c:v>
                      </c:pt>
                      <c:pt idx="3">
                        <c:v>9838.0800000000017</c:v>
                      </c:pt>
                      <c:pt idx="4">
                        <c:v>5927.04</c:v>
                      </c:pt>
                      <c:pt idx="5">
                        <c:v>3810.2400000000002</c:v>
                      </c:pt>
                      <c:pt idx="6">
                        <c:v>0</c:v>
                      </c:pt>
                      <c:pt idx="7">
                        <c:v>55896.160000000003</c:v>
                      </c:pt>
                      <c:pt idx="8">
                        <c:v>416019.77999999997</c:v>
                      </c:pt>
                      <c:pt idx="9">
                        <c:v>834319.35000000009</c:v>
                      </c:pt>
                      <c:pt idx="10">
                        <c:v>1269870.8899999999</c:v>
                      </c:pt>
                      <c:pt idx="11">
                        <c:v>1491890.76</c:v>
                      </c:pt>
                      <c:pt idx="12">
                        <c:v>455930.4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42E-4F0B-B53D-CA5C38A8A62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Resultats!$G$69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Resultats!$B$71:$B$82</c15:sqref>
                        </c15:formulaRef>
                      </c:ext>
                    </c:extLst>
                    <c:numCache>
                      <c:formatCode>mmm\-yy</c:formatCode>
                      <c:ptCount val="12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  <c:pt idx="3">
                        <c:v>45017</c:v>
                      </c:pt>
                      <c:pt idx="4">
                        <c:v>45047</c:v>
                      </c:pt>
                      <c:pt idx="5">
                        <c:v>45078</c:v>
                      </c:pt>
                      <c:pt idx="6">
                        <c:v>45108</c:v>
                      </c:pt>
                      <c:pt idx="7">
                        <c:v>45139</c:v>
                      </c:pt>
                      <c:pt idx="8">
                        <c:v>45170</c:v>
                      </c:pt>
                      <c:pt idx="9">
                        <c:v>45200</c:v>
                      </c:pt>
                      <c:pt idx="10">
                        <c:v>45231</c:v>
                      </c:pt>
                      <c:pt idx="11">
                        <c:v>45261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Resultats!$G$70:$G$82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3"/>
                      <c:pt idx="0" formatCode="General">
                        <c:v>0</c:v>
                      </c:pt>
                      <c:pt idx="1">
                        <c:v>187394.90000000002</c:v>
                      </c:pt>
                      <c:pt idx="2">
                        <c:v>47129.759999999995</c:v>
                      </c:pt>
                      <c:pt idx="3">
                        <c:v>13896.287999999999</c:v>
                      </c:pt>
                      <c:pt idx="4">
                        <c:v>9398.5920000000024</c:v>
                      </c:pt>
                      <c:pt idx="5">
                        <c:v>5080.3200000000006</c:v>
                      </c:pt>
                      <c:pt idx="6">
                        <c:v>0</c:v>
                      </c:pt>
                      <c:pt idx="7">
                        <c:v>90831.26</c:v>
                      </c:pt>
                      <c:pt idx="8">
                        <c:v>743792.94</c:v>
                      </c:pt>
                      <c:pt idx="9">
                        <c:v>1446153.54</c:v>
                      </c:pt>
                      <c:pt idx="10">
                        <c:v>1871388.6799999997</c:v>
                      </c:pt>
                      <c:pt idx="11">
                        <c:v>2436754.9079999998</c:v>
                      </c:pt>
                      <c:pt idx="12">
                        <c:v>626904.30000000005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42E-4F0B-B53D-CA5C38A8A624}"/>
                  </c:ext>
                </c:extLst>
              </c15:ser>
            </c15:filteredLineSeries>
          </c:ext>
        </c:extLst>
      </c:lineChart>
      <c:dateAx>
        <c:axId val="54826492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8261320"/>
        <c:crosses val="autoZero"/>
        <c:auto val="1"/>
        <c:lblOffset val="100"/>
        <c:baseTimeUnit val="months"/>
      </c:dateAx>
      <c:valAx>
        <c:axId val="54826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8264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83820</xdr:colOff>
      <xdr:row>54</xdr:row>
      <xdr:rowOff>38100</xdr:rowOff>
    </xdr:from>
    <xdr:to>
      <xdr:col>7</xdr:col>
      <xdr:colOff>632460</xdr:colOff>
      <xdr:row>66</xdr:row>
      <xdr:rowOff>41910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EBCB702-D206-ABA8-276D-471896B418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76200</xdr:colOff>
      <xdr:row>41</xdr:row>
      <xdr:rowOff>175260</xdr:rowOff>
    </xdr:from>
    <xdr:to>
      <xdr:col>7</xdr:col>
      <xdr:colOff>632460</xdr:colOff>
      <xdr:row>54</xdr:row>
      <xdr:rowOff>3810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AA3D346-3522-AED1-9CD0-0EF3193320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15240</xdr:colOff>
      <xdr:row>30</xdr:row>
      <xdr:rowOff>11430</xdr:rowOff>
    </xdr:from>
    <xdr:to>
      <xdr:col>7</xdr:col>
      <xdr:colOff>640080</xdr:colOff>
      <xdr:row>42</xdr:row>
      <xdr:rowOff>22860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02F9D9C-0703-A13E-A478-982B2F29BA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15240</xdr:colOff>
      <xdr:row>18</xdr:row>
      <xdr:rowOff>15240</xdr:rowOff>
    </xdr:from>
    <xdr:to>
      <xdr:col>7</xdr:col>
      <xdr:colOff>647700</xdr:colOff>
      <xdr:row>29</xdr:row>
      <xdr:rowOff>179070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EE1E6B8-4C90-17E9-F56C-789C4F32D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30480</xdr:colOff>
      <xdr:row>5</xdr:row>
      <xdr:rowOff>350520</xdr:rowOff>
    </xdr:from>
    <xdr:to>
      <xdr:col>7</xdr:col>
      <xdr:colOff>624840</xdr:colOff>
      <xdr:row>18</xdr:row>
      <xdr:rowOff>11430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01B1D22-46A7-D0E5-0B53-6045C478F8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51485</xdr:colOff>
      <xdr:row>28</xdr:row>
      <xdr:rowOff>152400</xdr:rowOff>
    </xdr:from>
    <xdr:to>
      <xdr:col>23</xdr:col>
      <xdr:colOff>296332</xdr:colOff>
      <xdr:row>47</xdr:row>
      <xdr:rowOff>152400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AFDC45E-425D-733C-9666-9BAA6BFBA4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778931</xdr:colOff>
      <xdr:row>59</xdr:row>
      <xdr:rowOff>134469</xdr:rowOff>
    </xdr:from>
    <xdr:to>
      <xdr:col>21</xdr:col>
      <xdr:colOff>210205</xdr:colOff>
      <xdr:row>82</xdr:row>
      <xdr:rowOff>145675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CDDDFB9-3A00-D3E7-7C9E-539704715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87F6-8C0A-436A-8854-DCFF657A5D5C}">
  <dimension ref="A2:C65"/>
  <sheetViews>
    <sheetView workbookViewId="0">
      <selection activeCell="B65" sqref="B5:B65"/>
    </sheetView>
  </sheetViews>
  <sheetFormatPr baseColWidth="10" defaultRowHeight="14.4" x14ac:dyDescent="0.3"/>
  <sheetData>
    <row r="2" spans="1:3" x14ac:dyDescent="0.3">
      <c r="A2" t="s">
        <v>4</v>
      </c>
    </row>
    <row r="3" spans="1:3" x14ac:dyDescent="0.3">
      <c r="A3" t="s">
        <v>3</v>
      </c>
    </row>
    <row r="5" spans="1:3" x14ac:dyDescent="0.3">
      <c r="B5" s="3" t="s">
        <v>1</v>
      </c>
      <c r="C5" t="s">
        <v>2</v>
      </c>
    </row>
    <row r="6" spans="1:3" x14ac:dyDescent="0.3">
      <c r="B6" s="4">
        <v>43435</v>
      </c>
      <c r="C6" s="2">
        <v>1039137</v>
      </c>
    </row>
    <row r="7" spans="1:3" x14ac:dyDescent="0.3">
      <c r="B7" s="4">
        <v>43405</v>
      </c>
      <c r="C7" s="2">
        <v>2904516</v>
      </c>
    </row>
    <row r="8" spans="1:3" x14ac:dyDescent="0.3">
      <c r="B8" s="4">
        <v>43374</v>
      </c>
      <c r="C8" s="2">
        <v>1928063</v>
      </c>
    </row>
    <row r="9" spans="1:3" x14ac:dyDescent="0.3">
      <c r="B9" s="4">
        <v>43344</v>
      </c>
      <c r="C9" s="2">
        <v>1434086</v>
      </c>
    </row>
    <row r="10" spans="1:3" x14ac:dyDescent="0.3">
      <c r="B10" s="4">
        <v>43313</v>
      </c>
      <c r="C10" s="2">
        <v>789614</v>
      </c>
    </row>
    <row r="11" spans="1:3" x14ac:dyDescent="0.3">
      <c r="B11" s="4">
        <v>43282</v>
      </c>
      <c r="C11" s="2">
        <v>118684</v>
      </c>
    </row>
    <row r="12" spans="1:3" x14ac:dyDescent="0.3">
      <c r="B12" s="4">
        <v>43252</v>
      </c>
      <c r="C12">
        <v>0</v>
      </c>
    </row>
    <row r="13" spans="1:3" x14ac:dyDescent="0.3">
      <c r="B13" s="4">
        <v>43221</v>
      </c>
      <c r="C13">
        <v>0</v>
      </c>
    </row>
    <row r="14" spans="1:3" x14ac:dyDescent="0.3">
      <c r="B14" s="4">
        <v>43191</v>
      </c>
      <c r="C14">
        <v>0</v>
      </c>
    </row>
    <row r="15" spans="1:3" x14ac:dyDescent="0.3">
      <c r="B15" s="4">
        <v>43160</v>
      </c>
      <c r="C15">
        <v>0</v>
      </c>
    </row>
    <row r="16" spans="1:3" x14ac:dyDescent="0.3">
      <c r="B16" s="4">
        <v>43132</v>
      </c>
      <c r="C16" s="2">
        <v>20880</v>
      </c>
    </row>
    <row r="17" spans="2:3" x14ac:dyDescent="0.3">
      <c r="B17" s="4">
        <v>43101</v>
      </c>
      <c r="C17" s="2">
        <v>59867</v>
      </c>
    </row>
    <row r="18" spans="2:3" x14ac:dyDescent="0.3">
      <c r="B18" s="4">
        <v>43800</v>
      </c>
      <c r="C18" s="2">
        <v>455378</v>
      </c>
    </row>
    <row r="19" spans="2:3" x14ac:dyDescent="0.3">
      <c r="B19" s="4">
        <v>43770</v>
      </c>
      <c r="C19" s="2">
        <v>1696332</v>
      </c>
    </row>
    <row r="20" spans="2:3" x14ac:dyDescent="0.3">
      <c r="B20" s="4">
        <v>43739</v>
      </c>
      <c r="C20" s="2">
        <v>1718269</v>
      </c>
    </row>
    <row r="21" spans="2:3" x14ac:dyDescent="0.3">
      <c r="B21" s="4">
        <v>43709</v>
      </c>
      <c r="C21" s="2">
        <v>1570587</v>
      </c>
    </row>
    <row r="22" spans="2:3" x14ac:dyDescent="0.3">
      <c r="B22" s="4">
        <v>43678</v>
      </c>
      <c r="C22" s="2">
        <v>796730</v>
      </c>
    </row>
    <row r="23" spans="2:3" x14ac:dyDescent="0.3">
      <c r="B23" s="4">
        <v>43647</v>
      </c>
      <c r="C23" s="2">
        <v>105299</v>
      </c>
    </row>
    <row r="24" spans="2:3" x14ac:dyDescent="0.3">
      <c r="B24" s="4">
        <v>43617</v>
      </c>
      <c r="C24">
        <v>0</v>
      </c>
    </row>
    <row r="25" spans="2:3" x14ac:dyDescent="0.3">
      <c r="B25" s="4">
        <v>43586</v>
      </c>
      <c r="C25">
        <v>0</v>
      </c>
    </row>
    <row r="26" spans="2:3" x14ac:dyDescent="0.3">
      <c r="B26" s="4">
        <v>43556</v>
      </c>
      <c r="C26">
        <v>0</v>
      </c>
    </row>
    <row r="27" spans="2:3" x14ac:dyDescent="0.3">
      <c r="B27" s="4">
        <v>43525</v>
      </c>
      <c r="C27" s="2">
        <v>40320</v>
      </c>
    </row>
    <row r="28" spans="2:3" x14ac:dyDescent="0.3">
      <c r="B28" s="4">
        <v>43497</v>
      </c>
      <c r="C28" s="2">
        <v>20160</v>
      </c>
    </row>
    <row r="29" spans="2:3" x14ac:dyDescent="0.3">
      <c r="B29" s="4">
        <v>43466</v>
      </c>
      <c r="C29" s="2">
        <v>144414</v>
      </c>
    </row>
    <row r="30" spans="2:3" x14ac:dyDescent="0.3">
      <c r="B30" s="4">
        <v>44166</v>
      </c>
      <c r="C30" s="2">
        <v>413944</v>
      </c>
    </row>
    <row r="31" spans="2:3" x14ac:dyDescent="0.3">
      <c r="B31" s="4">
        <v>44136</v>
      </c>
      <c r="C31" s="2">
        <v>1707016</v>
      </c>
    </row>
    <row r="32" spans="2:3" x14ac:dyDescent="0.3">
      <c r="B32" s="4">
        <v>44105</v>
      </c>
      <c r="C32" s="2">
        <v>1664303</v>
      </c>
    </row>
    <row r="33" spans="2:3" x14ac:dyDescent="0.3">
      <c r="B33" s="4">
        <v>44075</v>
      </c>
      <c r="C33" s="2">
        <v>772921</v>
      </c>
    </row>
    <row r="34" spans="2:3" x14ac:dyDescent="0.3">
      <c r="B34" s="4">
        <v>44044</v>
      </c>
      <c r="C34" s="2">
        <v>730171</v>
      </c>
    </row>
    <row r="35" spans="2:3" x14ac:dyDescent="0.3">
      <c r="B35" s="4">
        <v>44013</v>
      </c>
      <c r="C35" s="2">
        <v>35537</v>
      </c>
    </row>
    <row r="36" spans="2:3" x14ac:dyDescent="0.3">
      <c r="B36" s="4">
        <v>43983</v>
      </c>
      <c r="C36">
        <v>0</v>
      </c>
    </row>
    <row r="37" spans="2:3" x14ac:dyDescent="0.3">
      <c r="B37" s="4">
        <v>43952</v>
      </c>
      <c r="C37">
        <v>0</v>
      </c>
    </row>
    <row r="38" spans="2:3" x14ac:dyDescent="0.3">
      <c r="B38" s="4">
        <v>43922</v>
      </c>
      <c r="C38">
        <v>0</v>
      </c>
    </row>
    <row r="39" spans="2:3" x14ac:dyDescent="0.3">
      <c r="B39" s="4">
        <v>43891</v>
      </c>
      <c r="C39">
        <v>0</v>
      </c>
    </row>
    <row r="40" spans="2:3" x14ac:dyDescent="0.3">
      <c r="B40" s="4">
        <v>43862</v>
      </c>
      <c r="C40" s="2">
        <v>62118</v>
      </c>
    </row>
    <row r="41" spans="2:3" x14ac:dyDescent="0.3">
      <c r="B41" s="4">
        <v>43831</v>
      </c>
      <c r="C41" s="2">
        <v>229950</v>
      </c>
    </row>
    <row r="42" spans="2:3" x14ac:dyDescent="0.3">
      <c r="B42" s="4">
        <v>44531</v>
      </c>
      <c r="C42" s="2">
        <v>147996</v>
      </c>
    </row>
    <row r="43" spans="2:3" x14ac:dyDescent="0.3">
      <c r="B43" s="4">
        <v>44501</v>
      </c>
      <c r="C43" s="2">
        <v>906772</v>
      </c>
    </row>
    <row r="44" spans="2:3" x14ac:dyDescent="0.3">
      <c r="B44" s="4">
        <v>44470</v>
      </c>
      <c r="C44" s="2">
        <v>852236</v>
      </c>
    </row>
    <row r="45" spans="2:3" x14ac:dyDescent="0.3">
      <c r="B45" s="4">
        <v>44440</v>
      </c>
      <c r="C45" s="2">
        <v>979710</v>
      </c>
    </row>
    <row r="46" spans="2:3" x14ac:dyDescent="0.3">
      <c r="B46" s="4">
        <v>44409</v>
      </c>
      <c r="C46" s="2">
        <v>385886</v>
      </c>
    </row>
    <row r="47" spans="2:3" x14ac:dyDescent="0.3">
      <c r="B47" s="4">
        <v>44378</v>
      </c>
      <c r="C47" s="2">
        <v>41825</v>
      </c>
    </row>
    <row r="48" spans="2:3" x14ac:dyDescent="0.3">
      <c r="B48" s="4">
        <v>44348</v>
      </c>
      <c r="C48">
        <v>0</v>
      </c>
    </row>
    <row r="49" spans="2:3" x14ac:dyDescent="0.3">
      <c r="B49" s="4">
        <v>44317</v>
      </c>
      <c r="C49">
        <v>0</v>
      </c>
    </row>
    <row r="50" spans="2:3" x14ac:dyDescent="0.3">
      <c r="B50" s="4">
        <v>44287</v>
      </c>
      <c r="C50">
        <v>0</v>
      </c>
    </row>
    <row r="51" spans="2:3" x14ac:dyDescent="0.3">
      <c r="B51" s="4">
        <v>44256</v>
      </c>
      <c r="C51">
        <v>0</v>
      </c>
    </row>
    <row r="52" spans="2:3" x14ac:dyDescent="0.3">
      <c r="B52" s="4">
        <v>44228</v>
      </c>
      <c r="C52">
        <v>0</v>
      </c>
    </row>
    <row r="53" spans="2:3" x14ac:dyDescent="0.3">
      <c r="B53" s="4">
        <v>44197</v>
      </c>
      <c r="C53">
        <v>0</v>
      </c>
    </row>
    <row r="54" spans="2:3" x14ac:dyDescent="0.3">
      <c r="B54" s="4">
        <v>44896</v>
      </c>
      <c r="C54" s="2">
        <v>793110</v>
      </c>
    </row>
    <row r="55" spans="2:3" x14ac:dyDescent="0.3">
      <c r="B55" s="4">
        <v>44866</v>
      </c>
      <c r="C55" s="2">
        <v>1073646</v>
      </c>
    </row>
    <row r="56" spans="2:3" x14ac:dyDescent="0.3">
      <c r="B56" s="4">
        <v>44835</v>
      </c>
      <c r="C56" s="2">
        <v>520660</v>
      </c>
    </row>
    <row r="57" spans="2:3" x14ac:dyDescent="0.3">
      <c r="B57" s="4">
        <v>44805</v>
      </c>
      <c r="C57" s="2">
        <v>804825</v>
      </c>
    </row>
    <row r="58" spans="2:3" x14ac:dyDescent="0.3">
      <c r="B58" s="4">
        <v>44774</v>
      </c>
      <c r="C58" s="2">
        <v>449264</v>
      </c>
    </row>
    <row r="59" spans="2:3" x14ac:dyDescent="0.3">
      <c r="B59" s="4">
        <v>44743</v>
      </c>
      <c r="C59" s="2">
        <v>48006</v>
      </c>
    </row>
    <row r="60" spans="2:3" x14ac:dyDescent="0.3">
      <c r="B60" s="4">
        <v>44713</v>
      </c>
      <c r="C60">
        <v>0</v>
      </c>
    </row>
    <row r="61" spans="2:3" x14ac:dyDescent="0.3">
      <c r="B61" s="4">
        <v>44682</v>
      </c>
      <c r="C61" s="2">
        <v>21168</v>
      </c>
    </row>
    <row r="62" spans="2:3" x14ac:dyDescent="0.3">
      <c r="B62" s="4">
        <v>44652</v>
      </c>
      <c r="C62" s="2">
        <v>42336</v>
      </c>
    </row>
    <row r="63" spans="2:3" x14ac:dyDescent="0.3">
      <c r="B63" s="4">
        <v>44621</v>
      </c>
      <c r="C63" s="2">
        <v>21168</v>
      </c>
    </row>
    <row r="64" spans="2:3" x14ac:dyDescent="0.3">
      <c r="B64" s="4">
        <v>44593</v>
      </c>
      <c r="C64" s="2">
        <v>101754</v>
      </c>
    </row>
    <row r="65" spans="2:3" x14ac:dyDescent="0.3">
      <c r="B65" s="4">
        <v>44562</v>
      </c>
      <c r="C65" s="2">
        <v>417564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D8BA-90EC-400E-B15F-3667FD9FC0A8}">
  <dimension ref="B2:H82"/>
  <sheetViews>
    <sheetView tabSelected="1" topLeftCell="A4" zoomScale="87" zoomScaleNormal="90" workbookViewId="0">
      <selection activeCell="B2" sqref="B2"/>
    </sheetView>
  </sheetViews>
  <sheetFormatPr baseColWidth="10" defaultRowHeight="14.4" x14ac:dyDescent="0.3"/>
  <cols>
    <col min="2" max="2" width="15.5546875" customWidth="1"/>
    <col min="3" max="3" width="13" bestFit="1" customWidth="1"/>
    <col min="5" max="5" width="14.44140625" customWidth="1"/>
    <col min="7" max="7" width="14.33203125" customWidth="1"/>
    <col min="8" max="8" width="15.44140625" customWidth="1"/>
  </cols>
  <sheetData>
    <row r="2" spans="2:3" x14ac:dyDescent="0.3">
      <c r="B2" s="3" t="s">
        <v>16</v>
      </c>
    </row>
    <row r="3" spans="2:3" x14ac:dyDescent="0.3">
      <c r="B3" s="3" t="s">
        <v>0</v>
      </c>
    </row>
    <row r="4" spans="2:3" x14ac:dyDescent="0.3">
      <c r="B4" s="3" t="s">
        <v>15</v>
      </c>
    </row>
    <row r="6" spans="2:3" ht="28.8" x14ac:dyDescent="0.3">
      <c r="B6" s="10" t="s">
        <v>1</v>
      </c>
      <c r="C6" s="10" t="s">
        <v>10</v>
      </c>
    </row>
    <row r="7" spans="2:3" x14ac:dyDescent="0.3">
      <c r="B7" s="5">
        <f>'Entrada de Dades'!B17</f>
        <v>43101</v>
      </c>
      <c r="C7" s="6">
        <f>'Entrada de Dades'!C17</f>
        <v>59867</v>
      </c>
    </row>
    <row r="8" spans="2:3" x14ac:dyDescent="0.3">
      <c r="B8" s="7">
        <f>'Entrada de Dades'!B16</f>
        <v>43132</v>
      </c>
      <c r="C8" s="8">
        <f>'Entrada de Dades'!C16</f>
        <v>20880</v>
      </c>
    </row>
    <row r="9" spans="2:3" x14ac:dyDescent="0.3">
      <c r="B9" s="7">
        <f>'Entrada de Dades'!B15</f>
        <v>43160</v>
      </c>
      <c r="C9" s="8">
        <f>'Entrada de Dades'!C15</f>
        <v>0</v>
      </c>
    </row>
    <row r="10" spans="2:3" x14ac:dyDescent="0.3">
      <c r="B10" s="7">
        <f>'Entrada de Dades'!B14</f>
        <v>43191</v>
      </c>
      <c r="C10" s="8">
        <f>'Entrada de Dades'!C14</f>
        <v>0</v>
      </c>
    </row>
    <row r="11" spans="2:3" x14ac:dyDescent="0.3">
      <c r="B11" s="7">
        <f>'Entrada de Dades'!B13</f>
        <v>43221</v>
      </c>
      <c r="C11" s="8">
        <f>'Entrada de Dades'!C13</f>
        <v>0</v>
      </c>
    </row>
    <row r="12" spans="2:3" x14ac:dyDescent="0.3">
      <c r="B12" s="7">
        <f>'Entrada de Dades'!B12</f>
        <v>43252</v>
      </c>
      <c r="C12" s="8">
        <f>'Entrada de Dades'!C12</f>
        <v>0</v>
      </c>
    </row>
    <row r="13" spans="2:3" x14ac:dyDescent="0.3">
      <c r="B13" s="7">
        <f>'Entrada de Dades'!B11</f>
        <v>43282</v>
      </c>
      <c r="C13" s="8">
        <f>'Entrada de Dades'!C11</f>
        <v>118684</v>
      </c>
    </row>
    <row r="14" spans="2:3" x14ac:dyDescent="0.3">
      <c r="B14" s="7">
        <f>'Entrada de Dades'!B10</f>
        <v>43313</v>
      </c>
      <c r="C14" s="8">
        <f>'Entrada de Dades'!C10</f>
        <v>789614</v>
      </c>
    </row>
    <row r="15" spans="2:3" x14ac:dyDescent="0.3">
      <c r="B15" s="7">
        <f>'Entrada de Dades'!B9</f>
        <v>43344</v>
      </c>
      <c r="C15" s="8">
        <f>'Entrada de Dades'!C9</f>
        <v>1434086</v>
      </c>
    </row>
    <row r="16" spans="2:3" x14ac:dyDescent="0.3">
      <c r="B16" s="7">
        <f>'Entrada de Dades'!B8</f>
        <v>43374</v>
      </c>
      <c r="C16" s="8">
        <f>'Entrada de Dades'!C8</f>
        <v>1928063</v>
      </c>
    </row>
    <row r="17" spans="2:3" x14ac:dyDescent="0.3">
      <c r="B17" s="7">
        <f>'Entrada de Dades'!B7</f>
        <v>43405</v>
      </c>
      <c r="C17" s="8">
        <f>'Entrada de Dades'!C7</f>
        <v>2904516</v>
      </c>
    </row>
    <row r="18" spans="2:3" x14ac:dyDescent="0.3">
      <c r="B18" s="7">
        <f>'Entrada de Dades'!B6</f>
        <v>43435</v>
      </c>
      <c r="C18" s="8">
        <f>'Entrada de Dades'!C6</f>
        <v>1039137</v>
      </c>
    </row>
    <row r="19" spans="2:3" x14ac:dyDescent="0.3">
      <c r="B19" s="5">
        <f>'Entrada de Dades'!B29</f>
        <v>43466</v>
      </c>
      <c r="C19" s="6">
        <f>'Entrada de Dades'!C29</f>
        <v>144414</v>
      </c>
    </row>
    <row r="20" spans="2:3" x14ac:dyDescent="0.3">
      <c r="B20" s="7">
        <f>'Entrada de Dades'!B28</f>
        <v>43497</v>
      </c>
      <c r="C20" s="8">
        <f>'Entrada de Dades'!C28</f>
        <v>20160</v>
      </c>
    </row>
    <row r="21" spans="2:3" x14ac:dyDescent="0.3">
      <c r="B21" s="7">
        <f>'Entrada de Dades'!B27</f>
        <v>43525</v>
      </c>
      <c r="C21" s="8">
        <f>'Entrada de Dades'!C27</f>
        <v>40320</v>
      </c>
    </row>
    <row r="22" spans="2:3" x14ac:dyDescent="0.3">
      <c r="B22" s="7">
        <f>'Entrada de Dades'!B26</f>
        <v>43556</v>
      </c>
      <c r="C22" s="8">
        <f>'Entrada de Dades'!C26</f>
        <v>0</v>
      </c>
    </row>
    <row r="23" spans="2:3" x14ac:dyDescent="0.3">
      <c r="B23" s="7">
        <f>'Entrada de Dades'!B25</f>
        <v>43586</v>
      </c>
      <c r="C23" s="8">
        <f>'Entrada de Dades'!C25</f>
        <v>0</v>
      </c>
    </row>
    <row r="24" spans="2:3" x14ac:dyDescent="0.3">
      <c r="B24" s="7">
        <f>'Entrada de Dades'!B24</f>
        <v>43617</v>
      </c>
      <c r="C24" s="8">
        <f>'Entrada de Dades'!C24</f>
        <v>0</v>
      </c>
    </row>
    <row r="25" spans="2:3" x14ac:dyDescent="0.3">
      <c r="B25" s="7">
        <f>'Entrada de Dades'!B23</f>
        <v>43647</v>
      </c>
      <c r="C25" s="8">
        <f>'Entrada de Dades'!C23</f>
        <v>105299</v>
      </c>
    </row>
    <row r="26" spans="2:3" x14ac:dyDescent="0.3">
      <c r="B26" s="7">
        <f>'Entrada de Dades'!B22</f>
        <v>43678</v>
      </c>
      <c r="C26" s="8">
        <f>'Entrada de Dades'!C22</f>
        <v>796730</v>
      </c>
    </row>
    <row r="27" spans="2:3" x14ac:dyDescent="0.3">
      <c r="B27" s="7">
        <f>'Entrada de Dades'!B21</f>
        <v>43709</v>
      </c>
      <c r="C27" s="8">
        <f>'Entrada de Dades'!C21</f>
        <v>1570587</v>
      </c>
    </row>
    <row r="28" spans="2:3" x14ac:dyDescent="0.3">
      <c r="B28" s="7">
        <f>'Entrada de Dades'!B20</f>
        <v>43739</v>
      </c>
      <c r="C28" s="8">
        <f>'Entrada de Dades'!C20</f>
        <v>1718269</v>
      </c>
    </row>
    <row r="29" spans="2:3" x14ac:dyDescent="0.3">
      <c r="B29" s="7">
        <f>'Entrada de Dades'!B19</f>
        <v>43770</v>
      </c>
      <c r="C29" s="8">
        <f>'Entrada de Dades'!C19</f>
        <v>1696332</v>
      </c>
    </row>
    <row r="30" spans="2:3" x14ac:dyDescent="0.3">
      <c r="B30" s="7">
        <f>'Entrada de Dades'!B18</f>
        <v>43800</v>
      </c>
      <c r="C30" s="8">
        <f>'Entrada de Dades'!C18</f>
        <v>455378</v>
      </c>
    </row>
    <row r="31" spans="2:3" x14ac:dyDescent="0.3">
      <c r="B31" s="5">
        <f>'Entrada de Dades'!B41</f>
        <v>43831</v>
      </c>
      <c r="C31" s="6">
        <f>'Entrada de Dades'!C41</f>
        <v>229950</v>
      </c>
    </row>
    <row r="32" spans="2:3" x14ac:dyDescent="0.3">
      <c r="B32" s="7">
        <f>'Entrada de Dades'!B40</f>
        <v>43862</v>
      </c>
      <c r="C32" s="8">
        <f>'Entrada de Dades'!C40</f>
        <v>62118</v>
      </c>
    </row>
    <row r="33" spans="2:3" x14ac:dyDescent="0.3">
      <c r="B33" s="7">
        <f>'Entrada de Dades'!B39</f>
        <v>43891</v>
      </c>
      <c r="C33" s="8">
        <f>'Entrada de Dades'!C39</f>
        <v>0</v>
      </c>
    </row>
    <row r="34" spans="2:3" x14ac:dyDescent="0.3">
      <c r="B34" s="7">
        <f>'Entrada de Dades'!B38</f>
        <v>43922</v>
      </c>
      <c r="C34" s="8">
        <f>'Entrada de Dades'!C38</f>
        <v>0</v>
      </c>
    </row>
    <row r="35" spans="2:3" x14ac:dyDescent="0.3">
      <c r="B35" s="7">
        <f>'Entrada de Dades'!B37</f>
        <v>43952</v>
      </c>
      <c r="C35" s="8">
        <f>'Entrada de Dades'!C37</f>
        <v>0</v>
      </c>
    </row>
    <row r="36" spans="2:3" x14ac:dyDescent="0.3">
      <c r="B36" s="7">
        <f>'Entrada de Dades'!B36</f>
        <v>43983</v>
      </c>
      <c r="C36" s="8">
        <f>'Entrada de Dades'!C36</f>
        <v>0</v>
      </c>
    </row>
    <row r="37" spans="2:3" x14ac:dyDescent="0.3">
      <c r="B37" s="7">
        <f>'Entrada de Dades'!B35</f>
        <v>44013</v>
      </c>
      <c r="C37" s="8">
        <f>'Entrada de Dades'!C35</f>
        <v>35537</v>
      </c>
    </row>
    <row r="38" spans="2:3" x14ac:dyDescent="0.3">
      <c r="B38" s="7">
        <f>'Entrada de Dades'!B34</f>
        <v>44044</v>
      </c>
      <c r="C38" s="8">
        <f>'Entrada de Dades'!C34</f>
        <v>730171</v>
      </c>
    </row>
    <row r="39" spans="2:3" x14ac:dyDescent="0.3">
      <c r="B39" s="7">
        <f>'Entrada de Dades'!B33</f>
        <v>44075</v>
      </c>
      <c r="C39" s="8">
        <f>'Entrada de Dades'!C33</f>
        <v>772921</v>
      </c>
    </row>
    <row r="40" spans="2:3" x14ac:dyDescent="0.3">
      <c r="B40" s="7">
        <f>'Entrada de Dades'!B32</f>
        <v>44105</v>
      </c>
      <c r="C40" s="8">
        <f>'Entrada de Dades'!C32</f>
        <v>1664303</v>
      </c>
    </row>
    <row r="41" spans="2:3" x14ac:dyDescent="0.3">
      <c r="B41" s="7">
        <f>'Entrada de Dades'!B31</f>
        <v>44136</v>
      </c>
      <c r="C41" s="8">
        <f>'Entrada de Dades'!C31</f>
        <v>1707016</v>
      </c>
    </row>
    <row r="42" spans="2:3" x14ac:dyDescent="0.3">
      <c r="B42" s="7">
        <f>'Entrada de Dades'!B30</f>
        <v>44166</v>
      </c>
      <c r="C42" s="8">
        <f>'Entrada de Dades'!C30</f>
        <v>413944</v>
      </c>
    </row>
    <row r="43" spans="2:3" x14ac:dyDescent="0.3">
      <c r="B43" s="5">
        <f>'Entrada de Dades'!B53</f>
        <v>44197</v>
      </c>
      <c r="C43" s="6">
        <f>'Entrada de Dades'!C53</f>
        <v>0</v>
      </c>
    </row>
    <row r="44" spans="2:3" x14ac:dyDescent="0.3">
      <c r="B44" s="7">
        <f>'Entrada de Dades'!B52</f>
        <v>44228</v>
      </c>
      <c r="C44" s="8">
        <f>'Entrada de Dades'!C52</f>
        <v>0</v>
      </c>
    </row>
    <row r="45" spans="2:3" x14ac:dyDescent="0.3">
      <c r="B45" s="7">
        <f>'Entrada de Dades'!B51</f>
        <v>44256</v>
      </c>
      <c r="C45" s="8">
        <f>'Entrada de Dades'!C51</f>
        <v>0</v>
      </c>
    </row>
    <row r="46" spans="2:3" x14ac:dyDescent="0.3">
      <c r="B46" s="7">
        <f>'Entrada de Dades'!B50</f>
        <v>44287</v>
      </c>
      <c r="C46" s="8">
        <f>'Entrada de Dades'!C50</f>
        <v>0</v>
      </c>
    </row>
    <row r="47" spans="2:3" x14ac:dyDescent="0.3">
      <c r="B47" s="7">
        <f>'Entrada de Dades'!B49</f>
        <v>44317</v>
      </c>
      <c r="C47" s="8">
        <f>'Entrada de Dades'!C49</f>
        <v>0</v>
      </c>
    </row>
    <row r="48" spans="2:3" x14ac:dyDescent="0.3">
      <c r="B48" s="7">
        <f>'Entrada de Dades'!B48</f>
        <v>44348</v>
      </c>
      <c r="C48" s="8">
        <f>'Entrada de Dades'!C48</f>
        <v>0</v>
      </c>
    </row>
    <row r="49" spans="2:3" x14ac:dyDescent="0.3">
      <c r="B49" s="7">
        <f>'Entrada de Dades'!B47</f>
        <v>44378</v>
      </c>
      <c r="C49" s="8">
        <f>'Entrada de Dades'!C47</f>
        <v>41825</v>
      </c>
    </row>
    <row r="50" spans="2:3" x14ac:dyDescent="0.3">
      <c r="B50" s="7">
        <f>'Entrada de Dades'!B46</f>
        <v>44409</v>
      </c>
      <c r="C50" s="8">
        <f>'Entrada de Dades'!C46</f>
        <v>385886</v>
      </c>
    </row>
    <row r="51" spans="2:3" x14ac:dyDescent="0.3">
      <c r="B51" s="7">
        <f>'Entrada de Dades'!B45</f>
        <v>44440</v>
      </c>
      <c r="C51" s="8">
        <f>'Entrada de Dades'!C45</f>
        <v>979710</v>
      </c>
    </row>
    <row r="52" spans="2:3" x14ac:dyDescent="0.3">
      <c r="B52" s="7">
        <f>'Entrada de Dades'!B44</f>
        <v>44470</v>
      </c>
      <c r="C52" s="8">
        <f>'Entrada de Dades'!C44</f>
        <v>852236</v>
      </c>
    </row>
    <row r="53" spans="2:3" x14ac:dyDescent="0.3">
      <c r="B53" s="7">
        <f>'Entrada de Dades'!B43</f>
        <v>44501</v>
      </c>
      <c r="C53" s="8">
        <f>'Entrada de Dades'!C43</f>
        <v>906772</v>
      </c>
    </row>
    <row r="54" spans="2:3" x14ac:dyDescent="0.3">
      <c r="B54" s="7">
        <f>'Entrada de Dades'!B42</f>
        <v>44531</v>
      </c>
      <c r="C54" s="8">
        <f>'Entrada de Dades'!C42</f>
        <v>147996</v>
      </c>
    </row>
    <row r="55" spans="2:3" x14ac:dyDescent="0.3">
      <c r="B55" s="5">
        <f>'Entrada de Dades'!B65</f>
        <v>44562</v>
      </c>
      <c r="C55" s="6">
        <f>'Entrada de Dades'!C65</f>
        <v>417564</v>
      </c>
    </row>
    <row r="56" spans="2:3" x14ac:dyDescent="0.3">
      <c r="B56" s="7">
        <f>'Entrada de Dades'!B64</f>
        <v>44593</v>
      </c>
      <c r="C56" s="8">
        <f>'Entrada de Dades'!C64</f>
        <v>101754</v>
      </c>
    </row>
    <row r="57" spans="2:3" x14ac:dyDescent="0.3">
      <c r="B57" s="7">
        <f>'Entrada de Dades'!B63</f>
        <v>44621</v>
      </c>
      <c r="C57" s="8">
        <f>'Entrada de Dades'!C63</f>
        <v>21168</v>
      </c>
    </row>
    <row r="58" spans="2:3" x14ac:dyDescent="0.3">
      <c r="B58" s="7">
        <f>'Entrada de Dades'!B62</f>
        <v>44652</v>
      </c>
      <c r="C58" s="8">
        <f>'Entrada de Dades'!C62</f>
        <v>42336</v>
      </c>
    </row>
    <row r="59" spans="2:3" x14ac:dyDescent="0.3">
      <c r="B59" s="7">
        <f>'Entrada de Dades'!B61</f>
        <v>44682</v>
      </c>
      <c r="C59" s="8">
        <f>'Entrada de Dades'!C61</f>
        <v>21168</v>
      </c>
    </row>
    <row r="60" spans="2:3" x14ac:dyDescent="0.3">
      <c r="B60" s="7">
        <f>'Entrada de Dades'!B60</f>
        <v>44713</v>
      </c>
      <c r="C60" s="8">
        <f>'Entrada de Dades'!C60</f>
        <v>0</v>
      </c>
    </row>
    <row r="61" spans="2:3" x14ac:dyDescent="0.3">
      <c r="B61" s="7">
        <f>'Entrada de Dades'!B59</f>
        <v>44743</v>
      </c>
      <c r="C61" s="8">
        <f>'Entrada de Dades'!C59</f>
        <v>48006</v>
      </c>
    </row>
    <row r="62" spans="2:3" x14ac:dyDescent="0.3">
      <c r="B62" s="7">
        <f>'Entrada de Dades'!B58</f>
        <v>44774</v>
      </c>
      <c r="C62" s="8">
        <f>'Entrada de Dades'!C58</f>
        <v>449264</v>
      </c>
    </row>
    <row r="63" spans="2:3" x14ac:dyDescent="0.3">
      <c r="B63" s="7">
        <f>'Entrada de Dades'!B57</f>
        <v>44805</v>
      </c>
      <c r="C63" s="8">
        <f>'Entrada de Dades'!C57</f>
        <v>804825</v>
      </c>
    </row>
    <row r="64" spans="2:3" x14ac:dyDescent="0.3">
      <c r="B64" s="7">
        <f>'Entrada de Dades'!B56</f>
        <v>44835</v>
      </c>
      <c r="C64" s="8">
        <f>'Entrada de Dades'!C56</f>
        <v>520660</v>
      </c>
    </row>
    <row r="65" spans="2:8" x14ac:dyDescent="0.3">
      <c r="B65" s="7">
        <f>'Entrada de Dades'!B55</f>
        <v>44866</v>
      </c>
      <c r="C65" s="8">
        <f>'Entrada de Dades'!C55</f>
        <v>1073646</v>
      </c>
    </row>
    <row r="66" spans="2:8" x14ac:dyDescent="0.3">
      <c r="B66" s="7">
        <f>'Entrada de Dades'!B54</f>
        <v>44896</v>
      </c>
      <c r="C66" s="8">
        <f>'Entrada de Dades'!C54</f>
        <v>793110</v>
      </c>
    </row>
    <row r="67" spans="2:8" x14ac:dyDescent="0.3">
      <c r="B67" s="1"/>
    </row>
    <row r="68" spans="2:8" ht="43.2" x14ac:dyDescent="0.3">
      <c r="B68" s="14" t="s">
        <v>5</v>
      </c>
      <c r="C68" s="14" t="s">
        <v>6</v>
      </c>
    </row>
    <row r="69" spans="2:8" x14ac:dyDescent="0.3">
      <c r="B69" s="15" t="s">
        <v>7</v>
      </c>
      <c r="C69" s="15" t="s">
        <v>8</v>
      </c>
      <c r="D69" s="16" t="s">
        <v>9</v>
      </c>
      <c r="E69" s="16"/>
      <c r="F69" s="17" t="s">
        <v>12</v>
      </c>
      <c r="G69" s="17"/>
      <c r="H69" s="17" t="s">
        <v>14</v>
      </c>
    </row>
    <row r="70" spans="2:8" ht="28.8" x14ac:dyDescent="0.3">
      <c r="B70" s="15"/>
      <c r="C70" s="15"/>
      <c r="D70" s="9" t="s">
        <v>11</v>
      </c>
      <c r="E70" s="9" t="s">
        <v>9</v>
      </c>
      <c r="F70" s="10" t="s">
        <v>13</v>
      </c>
      <c r="G70" s="10" t="s">
        <v>12</v>
      </c>
      <c r="H70" s="17"/>
    </row>
    <row r="71" spans="2:8" x14ac:dyDescent="0.3">
      <c r="B71" s="7">
        <v>44927</v>
      </c>
      <c r="C71" s="8">
        <f>(C55+C43+C31+C19+C7)/5</f>
        <v>170359</v>
      </c>
      <c r="D71" s="11">
        <v>0.05</v>
      </c>
      <c r="E71" s="12">
        <f>($C71*(1-D71))</f>
        <v>161841.04999999999</v>
      </c>
      <c r="F71" s="11">
        <v>0.1</v>
      </c>
      <c r="G71" s="12">
        <f>($C71*(1+F71))</f>
        <v>187394.90000000002</v>
      </c>
      <c r="H71" s="13">
        <f>(E71+4*C71+G71)/6</f>
        <v>171778.65833333335</v>
      </c>
    </row>
    <row r="72" spans="2:8" x14ac:dyDescent="0.3">
      <c r="B72" s="7">
        <v>44958</v>
      </c>
      <c r="C72" s="8">
        <f t="shared" ref="C72:C82" si="0">(C56+C44+C32+C20+C8)/5</f>
        <v>40982.400000000001</v>
      </c>
      <c r="D72" s="11">
        <v>0.15</v>
      </c>
      <c r="E72" s="12">
        <f t="shared" ref="E72:E82" si="1">($C72*(1-D72))</f>
        <v>34835.040000000001</v>
      </c>
      <c r="F72" s="11">
        <v>0.15</v>
      </c>
      <c r="G72" s="12">
        <f t="shared" ref="G72:G82" si="2">($C72*(1+F72))</f>
        <v>47129.759999999995</v>
      </c>
      <c r="H72" s="13">
        <f t="shared" ref="H72:H82" si="3">(E72+4*C72+G72)/6</f>
        <v>40982.400000000001</v>
      </c>
    </row>
    <row r="73" spans="2:8" x14ac:dyDescent="0.3">
      <c r="B73" s="7">
        <v>44986</v>
      </c>
      <c r="C73" s="8">
        <f t="shared" si="0"/>
        <v>12297.6</v>
      </c>
      <c r="D73" s="11">
        <v>0.2</v>
      </c>
      <c r="E73" s="12">
        <f t="shared" si="1"/>
        <v>9838.0800000000017</v>
      </c>
      <c r="F73" s="11">
        <v>0.13</v>
      </c>
      <c r="G73" s="12">
        <f t="shared" si="2"/>
        <v>13896.287999999999</v>
      </c>
      <c r="H73" s="13">
        <f t="shared" si="3"/>
        <v>12154.127999999999</v>
      </c>
    </row>
    <row r="74" spans="2:8" x14ac:dyDescent="0.3">
      <c r="B74" s="7">
        <v>45017</v>
      </c>
      <c r="C74" s="8">
        <f t="shared" si="0"/>
        <v>8467.2000000000007</v>
      </c>
      <c r="D74" s="11">
        <v>0.3</v>
      </c>
      <c r="E74" s="12">
        <f t="shared" si="1"/>
        <v>5927.04</v>
      </c>
      <c r="F74" s="11">
        <v>0.11</v>
      </c>
      <c r="G74" s="12">
        <f t="shared" si="2"/>
        <v>9398.5920000000024</v>
      </c>
      <c r="H74" s="13">
        <f t="shared" si="3"/>
        <v>8199.0720000000019</v>
      </c>
    </row>
    <row r="75" spans="2:8" x14ac:dyDescent="0.3">
      <c r="B75" s="7">
        <v>45047</v>
      </c>
      <c r="C75" s="8">
        <f t="shared" si="0"/>
        <v>4233.6000000000004</v>
      </c>
      <c r="D75" s="11">
        <v>0.1</v>
      </c>
      <c r="E75" s="12">
        <f t="shared" si="1"/>
        <v>3810.2400000000002</v>
      </c>
      <c r="F75" s="11">
        <v>0.2</v>
      </c>
      <c r="G75" s="12">
        <f t="shared" si="2"/>
        <v>5080.3200000000006</v>
      </c>
      <c r="H75" s="13">
        <f t="shared" si="3"/>
        <v>4304.1600000000008</v>
      </c>
    </row>
    <row r="76" spans="2:8" x14ac:dyDescent="0.3">
      <c r="B76" s="7">
        <v>45078</v>
      </c>
      <c r="C76" s="8">
        <f t="shared" si="0"/>
        <v>0</v>
      </c>
      <c r="D76" s="11">
        <v>0</v>
      </c>
      <c r="E76" s="12">
        <f t="shared" si="1"/>
        <v>0</v>
      </c>
      <c r="F76" s="11">
        <v>0</v>
      </c>
      <c r="G76" s="12">
        <f t="shared" si="2"/>
        <v>0</v>
      </c>
      <c r="H76" s="13">
        <f t="shared" si="3"/>
        <v>0</v>
      </c>
    </row>
    <row r="77" spans="2:8" x14ac:dyDescent="0.3">
      <c r="B77" s="7">
        <v>45108</v>
      </c>
      <c r="C77" s="8">
        <f t="shared" si="0"/>
        <v>69870.2</v>
      </c>
      <c r="D77" s="11">
        <v>0.2</v>
      </c>
      <c r="E77" s="12">
        <f t="shared" si="1"/>
        <v>55896.160000000003</v>
      </c>
      <c r="F77" s="11">
        <v>0.3</v>
      </c>
      <c r="G77" s="12">
        <f t="shared" si="2"/>
        <v>90831.26</v>
      </c>
      <c r="H77" s="13">
        <f t="shared" si="3"/>
        <v>71034.703333333324</v>
      </c>
    </row>
    <row r="78" spans="2:8" x14ac:dyDescent="0.3">
      <c r="B78" s="7">
        <v>45139</v>
      </c>
      <c r="C78" s="8">
        <f t="shared" si="0"/>
        <v>630333</v>
      </c>
      <c r="D78" s="11">
        <v>0.34</v>
      </c>
      <c r="E78" s="12">
        <f t="shared" si="1"/>
        <v>416019.77999999997</v>
      </c>
      <c r="F78" s="11">
        <v>0.18</v>
      </c>
      <c r="G78" s="12">
        <f t="shared" si="2"/>
        <v>743792.94</v>
      </c>
      <c r="H78" s="13">
        <f t="shared" si="3"/>
        <v>613524.12</v>
      </c>
    </row>
    <row r="79" spans="2:8" x14ac:dyDescent="0.3">
      <c r="B79" s="7">
        <v>45170</v>
      </c>
      <c r="C79" s="8">
        <f t="shared" si="0"/>
        <v>1112425.8</v>
      </c>
      <c r="D79" s="11">
        <v>0.25</v>
      </c>
      <c r="E79" s="12">
        <f t="shared" si="1"/>
        <v>834319.35000000009</v>
      </c>
      <c r="F79" s="11">
        <v>0.3</v>
      </c>
      <c r="G79" s="12">
        <f t="shared" si="2"/>
        <v>1446153.54</v>
      </c>
      <c r="H79" s="13">
        <f t="shared" si="3"/>
        <v>1121696.0150000001</v>
      </c>
    </row>
    <row r="80" spans="2:8" x14ac:dyDescent="0.3">
      <c r="B80" s="7">
        <v>45200</v>
      </c>
      <c r="C80" s="8">
        <f t="shared" si="0"/>
        <v>1336706.2</v>
      </c>
      <c r="D80" s="11">
        <v>0.05</v>
      </c>
      <c r="E80" s="12">
        <f>($C80*(1-D80))</f>
        <v>1269870.8899999999</v>
      </c>
      <c r="F80" s="11">
        <v>0.4</v>
      </c>
      <c r="G80" s="12">
        <f t="shared" si="2"/>
        <v>1871388.6799999997</v>
      </c>
      <c r="H80" s="13">
        <f t="shared" si="3"/>
        <v>1414680.7283333333</v>
      </c>
    </row>
    <row r="81" spans="2:8" x14ac:dyDescent="0.3">
      <c r="B81" s="7">
        <v>45231</v>
      </c>
      <c r="C81" s="8">
        <f t="shared" si="0"/>
        <v>1657656.4</v>
      </c>
      <c r="D81" s="11">
        <v>0.1</v>
      </c>
      <c r="E81" s="12">
        <f t="shared" si="1"/>
        <v>1491890.76</v>
      </c>
      <c r="F81" s="11">
        <v>0.47</v>
      </c>
      <c r="G81" s="12">
        <f t="shared" si="2"/>
        <v>2436754.9079999998</v>
      </c>
      <c r="H81" s="13">
        <f t="shared" si="3"/>
        <v>1759878.5446666665</v>
      </c>
    </row>
    <row r="82" spans="2:8" x14ac:dyDescent="0.3">
      <c r="B82" s="7">
        <v>45261</v>
      </c>
      <c r="C82" s="8">
        <f t="shared" si="0"/>
        <v>569913</v>
      </c>
      <c r="D82" s="11">
        <v>0.2</v>
      </c>
      <c r="E82" s="12">
        <f t="shared" si="1"/>
        <v>455930.4</v>
      </c>
      <c r="F82" s="11">
        <v>0.1</v>
      </c>
      <c r="G82" s="12">
        <f t="shared" si="2"/>
        <v>626904.30000000005</v>
      </c>
      <c r="H82" s="13">
        <f t="shared" si="3"/>
        <v>560414.45000000007</v>
      </c>
    </row>
  </sheetData>
  <sortState xmlns:xlrd2="http://schemas.microsoft.com/office/spreadsheetml/2017/richdata2" ref="B7:C66">
    <sortCondition ref="B7:B66"/>
  </sortState>
  <mergeCells count="5">
    <mergeCell ref="B69:B70"/>
    <mergeCell ref="C69:C70"/>
    <mergeCell ref="D69:E69"/>
    <mergeCell ref="F69:G69"/>
    <mergeCell ref="H69:H7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Entrada de Dades</vt:lpstr>
      <vt:lpstr>Resultats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Èric Bitrià Ribes</dc:creator>
  <cp:lastModifiedBy>Èric Bitrià Ribes</cp:lastModifiedBy>
  <dcterms:created xsi:type="dcterms:W3CDTF">2023-04-19T07:06:02Z</dcterms:created>
  <dcterms:modified xsi:type="dcterms:W3CDTF">2023-04-19T08:30:26Z</dcterms:modified>
</cp:coreProperties>
</file>