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rnie\Desktop\U of T\"/>
    </mc:Choice>
  </mc:AlternateContent>
  <xr:revisionPtr revIDLastSave="0" documentId="8_{EDB07A78-F8C7-4F26-AF50-DA845C93FE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 sheet" sheetId="14" r:id="rId1"/>
    <sheet name="Crowdfunding" sheetId="1" r:id="rId2"/>
    <sheet name="Pivot_Table1" sheetId="3" r:id="rId3"/>
    <sheet name="Pivot_Table2" sheetId="4" r:id="rId4"/>
    <sheet name="Pivot_Table3" sheetId="8" r:id="rId5"/>
    <sheet name="Goal_Analysis1" sheetId="12" r:id="rId6"/>
    <sheet name="Statistical_Analysis" sheetId="19" r:id="rId7"/>
  </sheet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I63" i="1"/>
  <c r="I350" i="1"/>
  <c r="I620" i="1"/>
  <c r="I89" i="1"/>
  <c r="I674" i="1"/>
  <c r="I638" i="1"/>
  <c r="I346" i="1"/>
  <c r="I210" i="1"/>
  <c r="I653" i="1"/>
  <c r="I483" i="1"/>
  <c r="I621" i="1"/>
  <c r="I405" i="1"/>
  <c r="I982" i="1"/>
  <c r="I750" i="1"/>
  <c r="I211" i="1"/>
  <c r="I500" i="1"/>
  <c r="I727" i="1"/>
  <c r="I297" i="1"/>
  <c r="I647" i="1"/>
  <c r="I478" i="1"/>
  <c r="I191" i="1"/>
  <c r="I161" i="1"/>
  <c r="I494" i="1"/>
  <c r="I431" i="1"/>
  <c r="I415" i="1"/>
  <c r="I155" i="1"/>
  <c r="I529" i="1"/>
  <c r="I373" i="1"/>
  <c r="I624" i="1"/>
  <c r="I464" i="1"/>
  <c r="I416" i="1"/>
  <c r="I172" i="1"/>
  <c r="I958" i="1"/>
  <c r="I533" i="1"/>
  <c r="I792" i="1"/>
  <c r="I547" i="1"/>
  <c r="I683" i="1"/>
  <c r="I498" i="1"/>
  <c r="I868" i="1"/>
  <c r="I455" i="1"/>
  <c r="I177" i="1"/>
  <c r="I351" i="1"/>
  <c r="I695" i="1"/>
  <c r="I128" i="1"/>
  <c r="I553" i="1"/>
  <c r="I900" i="1"/>
  <c r="I380" i="1"/>
  <c r="I543" i="1"/>
  <c r="I521" i="1"/>
  <c r="I125" i="1"/>
  <c r="I429" i="1"/>
  <c r="I272" i="1"/>
  <c r="I337" i="1"/>
  <c r="I510" i="1"/>
  <c r="I947" i="1"/>
  <c r="I156" i="1"/>
  <c r="I939" i="1"/>
  <c r="I856" i="1"/>
  <c r="I886" i="1"/>
  <c r="I676" i="1"/>
  <c r="I987" i="1"/>
  <c r="I555" i="1"/>
  <c r="I323" i="1"/>
  <c r="I707" i="1"/>
  <c r="I646" i="1"/>
  <c r="I566" i="1"/>
  <c r="I292" i="1"/>
  <c r="I511" i="1"/>
  <c r="I243" i="1"/>
  <c r="I761" i="1"/>
  <c r="I930" i="1"/>
  <c r="I376" i="1"/>
  <c r="I117" i="1"/>
  <c r="I133" i="1"/>
  <c r="I283" i="1"/>
  <c r="I698" i="1"/>
  <c r="I501" i="1"/>
  <c r="I420" i="1"/>
  <c r="I879" i="1"/>
  <c r="I871" i="1"/>
  <c r="I923" i="1"/>
  <c r="I897" i="1"/>
  <c r="I53" i="1"/>
  <c r="I590" i="1"/>
  <c r="I347" i="1"/>
  <c r="I596" i="1"/>
  <c r="I594" i="1"/>
  <c r="I217" i="1"/>
  <c r="I449" i="1"/>
  <c r="I912" i="1"/>
  <c r="I93" i="1"/>
  <c r="I474" i="1"/>
  <c r="I948" i="1"/>
  <c r="I412" i="1"/>
  <c r="I273" i="1"/>
  <c r="I503" i="1"/>
  <c r="I437" i="1"/>
  <c r="I540" i="1"/>
  <c r="I888" i="1"/>
  <c r="I166" i="1"/>
  <c r="I774" i="1"/>
  <c r="I131" i="1"/>
  <c r="I453" i="1"/>
  <c r="I513" i="1"/>
  <c r="I425" i="1"/>
  <c r="I458" i="1"/>
  <c r="I682" i="1"/>
  <c r="I954" i="1"/>
  <c r="I961" i="1"/>
  <c r="I205" i="1"/>
  <c r="I112" i="1"/>
  <c r="I996" i="1"/>
  <c r="I811" i="1"/>
  <c r="I601" i="1"/>
  <c r="I687" i="1"/>
  <c r="I157" i="1"/>
  <c r="I637" i="1"/>
  <c r="I516" i="1"/>
  <c r="I230" i="1"/>
  <c r="I609" i="1"/>
  <c r="I153" i="1"/>
  <c r="I124" i="1"/>
  <c r="I341" i="1"/>
  <c r="I411" i="1"/>
  <c r="I388" i="1"/>
  <c r="I418" i="1"/>
  <c r="I892" i="1"/>
  <c r="I465" i="1"/>
  <c r="I22" i="1"/>
  <c r="I30" i="1"/>
  <c r="I219" i="1"/>
  <c r="I985" i="1"/>
  <c r="I699" i="1"/>
  <c r="I170" i="1"/>
  <c r="I72" i="1"/>
  <c r="I917" i="1"/>
  <c r="I771" i="1"/>
  <c r="I37" i="1"/>
  <c r="I518" i="1"/>
  <c r="I723" i="1"/>
  <c r="I78" i="1"/>
  <c r="I651" i="1"/>
  <c r="I218" i="1"/>
  <c r="I832" i="1"/>
  <c r="I595" i="1"/>
  <c r="I255" i="1"/>
  <c r="I223" i="1"/>
  <c r="I435" i="1"/>
  <c r="I975" i="1"/>
  <c r="I661" i="1"/>
  <c r="I642" i="1"/>
  <c r="I106" i="1"/>
  <c r="I658" i="1"/>
  <c r="I636" i="1"/>
  <c r="I310" i="1"/>
  <c r="I717" i="1"/>
  <c r="I324" i="1"/>
  <c r="I734" i="1"/>
  <c r="I457" i="1"/>
  <c r="I842" i="1"/>
  <c r="I535" i="1"/>
  <c r="I178" i="1"/>
  <c r="I390" i="1"/>
  <c r="I386" i="1"/>
  <c r="I343" i="1"/>
  <c r="I421" i="1"/>
  <c r="I417" i="1"/>
  <c r="I372" i="1"/>
  <c r="I288" i="1"/>
  <c r="I268" i="1"/>
  <c r="I1001" i="1"/>
  <c r="I778" i="1"/>
  <c r="I489" i="1"/>
  <c r="I10" i="1"/>
  <c r="I389" i="1"/>
  <c r="I95" i="1"/>
  <c r="I781" i="1"/>
  <c r="I600" i="1"/>
  <c r="I708" i="1"/>
  <c r="I4" i="1"/>
  <c r="I28" i="1"/>
  <c r="I663" i="1"/>
  <c r="I85" i="1"/>
  <c r="I561" i="1"/>
  <c r="I532" i="1"/>
  <c r="I213" i="1"/>
  <c r="I938" i="1"/>
  <c r="I129" i="1"/>
  <c r="I394" i="1"/>
  <c r="I442" i="1"/>
  <c r="I430" i="1"/>
  <c r="I34" i="1"/>
  <c r="I680" i="1"/>
  <c r="I136" i="1"/>
  <c r="I463" i="1"/>
  <c r="I648" i="1"/>
  <c r="I330" i="1"/>
  <c r="I650" i="1"/>
  <c r="I100" i="1"/>
  <c r="I673" i="1"/>
  <c r="I997" i="1"/>
  <c r="I401" i="1"/>
  <c r="I769" i="1"/>
  <c r="I833" i="1"/>
  <c r="I526" i="1"/>
  <c r="I175" i="1"/>
  <c r="I580" i="1"/>
  <c r="I972" i="1"/>
  <c r="I567" i="1"/>
  <c r="I339" i="1"/>
  <c r="I625" i="1"/>
  <c r="I62" i="1"/>
  <c r="I23" i="1"/>
  <c r="I779" i="1"/>
  <c r="I331" i="1"/>
  <c r="I813" i="1"/>
  <c r="I26" i="1"/>
  <c r="I141" i="1"/>
  <c r="I485" i="1"/>
  <c r="I487" i="1"/>
  <c r="I167" i="1"/>
  <c r="I45" i="1"/>
  <c r="I507" i="1"/>
  <c r="I450" i="1"/>
  <c r="I536" i="1"/>
  <c r="I786" i="1"/>
  <c r="I188" i="1"/>
  <c r="I606" i="1"/>
  <c r="I969" i="1"/>
  <c r="I215" i="1"/>
  <c r="I225" i="1"/>
  <c r="I586" i="1"/>
  <c r="I837" i="1"/>
  <c r="I631" i="1"/>
  <c r="I231" i="1"/>
  <c r="I826" i="1"/>
  <c r="I545" i="1"/>
  <c r="I19" i="1"/>
  <c r="I882" i="1"/>
  <c r="I801" i="1"/>
  <c r="I539" i="1"/>
  <c r="I322" i="1"/>
  <c r="I263" i="1"/>
  <c r="I577" i="1"/>
  <c r="I391" i="1"/>
  <c r="I138" i="1"/>
  <c r="I640" i="1"/>
  <c r="I883" i="1"/>
  <c r="I17" i="1"/>
  <c r="I867" i="1"/>
  <c r="I257" i="1"/>
  <c r="I666" i="1"/>
  <c r="I544" i="1"/>
  <c r="I304" i="1"/>
  <c r="I122" i="1"/>
  <c r="I206" i="1"/>
  <c r="I740" i="1"/>
  <c r="I353" i="1"/>
  <c r="I599" i="1"/>
  <c r="I935" i="1"/>
  <c r="I69" i="1"/>
  <c r="I570" i="1"/>
  <c r="I634" i="1"/>
  <c r="I873" i="1"/>
  <c r="I466" i="1"/>
  <c r="I604" i="1"/>
  <c r="I338" i="1"/>
  <c r="I130" i="1"/>
  <c r="I756" i="1"/>
  <c r="I597" i="1"/>
  <c r="I915" i="1"/>
  <c r="I847" i="1"/>
  <c r="I340" i="1"/>
  <c r="I98" i="1"/>
  <c r="I480" i="1"/>
  <c r="I227" i="1"/>
  <c r="I1000" i="1"/>
  <c r="I336" i="1"/>
  <c r="I550" i="1"/>
  <c r="I143" i="1"/>
  <c r="I705" i="1"/>
  <c r="I200" i="1"/>
  <c r="I395" i="1"/>
  <c r="I21" i="1"/>
  <c r="I678" i="1"/>
  <c r="I269" i="1"/>
  <c r="I251" i="1"/>
  <c r="I113" i="1"/>
  <c r="I789" i="1"/>
  <c r="I229" i="1"/>
  <c r="I393" i="1"/>
  <c r="I981" i="1"/>
  <c r="I189" i="1"/>
  <c r="I814" i="1"/>
  <c r="I362" i="1"/>
  <c r="I633" i="1"/>
  <c r="I314" i="1"/>
  <c r="I24" i="1"/>
  <c r="I81" i="1"/>
  <c r="I493" i="1"/>
  <c r="I182" i="1"/>
  <c r="I748" i="1"/>
  <c r="I199" i="1"/>
  <c r="I728" i="1"/>
  <c r="I824" i="1"/>
  <c r="I775" i="1"/>
  <c r="I660" i="1"/>
  <c r="I703" i="1"/>
  <c r="I924" i="1"/>
  <c r="I819" i="1"/>
  <c r="I274" i="1"/>
  <c r="I524" i="1"/>
  <c r="I35" i="1"/>
  <c r="I379" i="1"/>
  <c r="I406" i="1"/>
  <c r="I671" i="1"/>
  <c r="I724" i="1"/>
  <c r="I762" i="1"/>
  <c r="I344" i="1"/>
  <c r="I226" i="1"/>
  <c r="I398" i="1"/>
  <c r="I31" i="1"/>
  <c r="I266" i="1"/>
  <c r="I123" i="1"/>
  <c r="I181" i="1"/>
  <c r="I768" i="1"/>
  <c r="I582" i="1"/>
  <c r="I834" i="1"/>
  <c r="I943" i="1"/>
  <c r="I612" i="1"/>
  <c r="I974" i="1"/>
  <c r="I956" i="1"/>
  <c r="I194" i="1"/>
  <c r="I875" i="1"/>
  <c r="I700" i="1"/>
  <c r="I221" i="1"/>
  <c r="I154" i="1"/>
  <c r="I905" i="1"/>
  <c r="I876" i="1"/>
  <c r="I238" i="1"/>
  <c r="I926" i="1"/>
  <c r="I408" i="1"/>
  <c r="I387" i="1"/>
  <c r="I179" i="1"/>
  <c r="I716" i="1"/>
  <c r="I910" i="1"/>
  <c r="I737" i="1"/>
  <c r="I342" i="1"/>
  <c r="I158" i="1"/>
  <c r="I921" i="1"/>
  <c r="I656" i="1"/>
  <c r="I460" i="1"/>
  <c r="I332" i="1"/>
  <c r="I355" i="1"/>
  <c r="I50" i="1"/>
  <c r="I309" i="1"/>
  <c r="I86" i="1"/>
  <c r="I572" i="1"/>
  <c r="I760" i="1"/>
  <c r="I486" i="1"/>
  <c r="I407" i="1"/>
  <c r="I551" i="1"/>
  <c r="I242" i="1"/>
  <c r="I732" i="1"/>
  <c r="I441" i="1"/>
  <c r="I16" i="1"/>
  <c r="I670" i="1"/>
  <c r="I184" i="1"/>
  <c r="I616" i="1"/>
  <c r="I623" i="1"/>
  <c r="I505" i="1"/>
  <c r="I147" i="1"/>
  <c r="I857" i="1"/>
  <c r="I171" i="1"/>
  <c r="I375" i="1"/>
  <c r="I334" i="1"/>
  <c r="I571" i="1"/>
  <c r="I562" i="1"/>
  <c r="I94" i="1"/>
  <c r="I898" i="1"/>
  <c r="I249" i="1"/>
  <c r="I585" i="1"/>
  <c r="I508" i="1"/>
  <c r="I839" i="1"/>
  <c r="I855" i="1"/>
  <c r="I83" i="1"/>
  <c r="I672" i="1"/>
  <c r="I735" i="1"/>
  <c r="I197" i="1"/>
  <c r="I645" i="1"/>
  <c r="I953" i="1"/>
  <c r="I946" i="1"/>
  <c r="I741" i="1"/>
  <c r="I665" i="1"/>
  <c r="I659" i="1"/>
  <c r="I654" i="1"/>
  <c r="I611" i="1"/>
  <c r="I105" i="1"/>
  <c r="I942" i="1"/>
  <c r="I564" i="1"/>
  <c r="I369" i="1"/>
  <c r="I41" i="1"/>
  <c r="I995" i="1"/>
  <c r="I993" i="1"/>
  <c r="I959" i="1"/>
  <c r="I711" i="1"/>
  <c r="I541" i="1"/>
  <c r="I538" i="1"/>
  <c r="I499" i="1"/>
  <c r="I286" i="1"/>
  <c r="I168" i="1"/>
  <c r="I807" i="1"/>
  <c r="I677" i="1"/>
  <c r="I578" i="1"/>
  <c r="I360" i="1"/>
  <c r="I77" i="1"/>
  <c r="I944" i="1"/>
  <c r="I831" i="1"/>
  <c r="I335" i="1"/>
  <c r="I318" i="1"/>
  <c r="I140" i="1"/>
  <c r="I132" i="1"/>
  <c r="I632" i="1"/>
  <c r="I556" i="1"/>
  <c r="I317" i="1"/>
  <c r="I79" i="1"/>
  <c r="I47" i="1"/>
  <c r="I990" i="1"/>
  <c r="I950" i="1"/>
  <c r="I777" i="1"/>
  <c r="I643" i="1"/>
  <c r="I589" i="1"/>
  <c r="I423" i="1"/>
  <c r="I212" i="1"/>
  <c r="I568" i="1"/>
  <c r="I445" i="1"/>
  <c r="I358" i="1"/>
  <c r="I239" i="1"/>
  <c r="I150" i="1"/>
  <c r="I36" i="1"/>
  <c r="I940" i="1"/>
  <c r="I697" i="1"/>
  <c r="I644" i="1"/>
  <c r="I491" i="1"/>
  <c r="I410" i="1"/>
  <c r="I909" i="1"/>
  <c r="I843" i="1"/>
  <c r="I696" i="1"/>
  <c r="I664" i="1"/>
  <c r="I662" i="1"/>
  <c r="I514" i="1"/>
  <c r="I384" i="1"/>
  <c r="I20" i="1"/>
  <c r="I817" i="1"/>
  <c r="I791" i="1"/>
  <c r="I574" i="1"/>
  <c r="I554" i="1"/>
  <c r="I530" i="1"/>
  <c r="I345" i="1"/>
  <c r="I208" i="1"/>
  <c r="I146" i="1"/>
  <c r="I32" i="1"/>
  <c r="I821" i="1"/>
  <c r="I729" i="1"/>
  <c r="I587" i="1"/>
  <c r="I325" i="1"/>
  <c r="I899" i="1"/>
  <c r="I863" i="1"/>
  <c r="I846" i="1"/>
  <c r="I845" i="1"/>
  <c r="I520" i="1"/>
  <c r="I148" i="1"/>
  <c r="I55" i="1"/>
  <c r="I42" i="1"/>
  <c r="I928" i="1"/>
  <c r="I783" i="1"/>
  <c r="I722" i="1"/>
  <c r="I706" i="1"/>
  <c r="I704" i="1"/>
  <c r="I584" i="1"/>
  <c r="I424" i="1"/>
  <c r="I751" i="1"/>
  <c r="I641" i="1"/>
  <c r="I517" i="1"/>
  <c r="I482" i="1"/>
  <c r="I237" i="1"/>
  <c r="I183" i="1"/>
  <c r="I639" i="1"/>
  <c r="I617" i="1"/>
  <c r="I479" i="1"/>
  <c r="I895" i="1"/>
  <c r="I726" i="1"/>
  <c r="I321" i="1"/>
  <c r="I284" i="1"/>
  <c r="I244" i="1"/>
  <c r="I193" i="1"/>
  <c r="I878" i="1"/>
  <c r="I720" i="1"/>
  <c r="I528" i="1"/>
  <c r="I515" i="1"/>
  <c r="I440" i="1"/>
  <c r="I204" i="1"/>
  <c r="I149" i="1"/>
  <c r="I613" i="1"/>
  <c r="I579" i="1"/>
  <c r="I198" i="1"/>
  <c r="I190" i="1"/>
  <c r="I838" i="1"/>
  <c r="I439" i="1"/>
  <c r="I432" i="1"/>
  <c r="I399" i="1"/>
  <c r="I285" i="1"/>
  <c r="I214" i="1"/>
  <c r="I39" i="1"/>
  <c r="I733" i="1"/>
  <c r="I348" i="1"/>
  <c r="I281" i="1"/>
  <c r="I162" i="1"/>
  <c r="I58" i="1"/>
  <c r="I971" i="1"/>
  <c r="I933" i="1"/>
  <c r="I907" i="1"/>
  <c r="I877" i="1"/>
  <c r="I598" i="1"/>
  <c r="I591" i="1"/>
  <c r="I222" i="1"/>
  <c r="I71" i="1"/>
  <c r="I992" i="1"/>
  <c r="I988" i="1"/>
  <c r="I941" i="1"/>
  <c r="I889" i="1"/>
  <c r="I798" i="1"/>
  <c r="I512" i="1"/>
  <c r="I413" i="1"/>
  <c r="I312" i="1"/>
  <c r="I275" i="1"/>
  <c r="I92" i="1"/>
  <c r="I872" i="1"/>
  <c r="I841" i="1"/>
  <c r="I738" i="1"/>
  <c r="I434" i="1"/>
  <c r="I137" i="1"/>
  <c r="I999" i="1"/>
  <c r="I799" i="1"/>
  <c r="I523" i="1"/>
  <c r="I101" i="1"/>
  <c r="I7" i="1"/>
  <c r="I6" i="1"/>
  <c r="I945" i="1"/>
  <c r="I688" i="1"/>
  <c r="I627" i="1"/>
  <c r="I506" i="1"/>
  <c r="I236" i="1"/>
  <c r="I785" i="1"/>
  <c r="I701" i="1"/>
  <c r="I477" i="1"/>
  <c r="I88" i="1"/>
  <c r="I861" i="1"/>
  <c r="I836" i="1"/>
  <c r="I709" i="1"/>
  <c r="I691" i="1"/>
  <c r="I404" i="1"/>
  <c r="I294" i="1"/>
  <c r="I984" i="1"/>
  <c r="I929" i="1"/>
  <c r="I381" i="1"/>
  <c r="I328" i="1"/>
  <c r="I299" i="1"/>
  <c r="I233" i="1"/>
  <c r="I180" i="1"/>
  <c r="I118" i="1"/>
  <c r="I54" i="1"/>
  <c r="I51" i="1"/>
  <c r="I830" i="1"/>
  <c r="I797" i="1"/>
  <c r="I592" i="1"/>
  <c r="I397" i="1"/>
  <c r="I326" i="1"/>
  <c r="I253" i="1"/>
  <c r="I196" i="1"/>
  <c r="I979" i="1"/>
  <c r="I870" i="1"/>
  <c r="I443" i="1"/>
  <c r="I747" i="1"/>
  <c r="I721" i="1"/>
  <c r="I715" i="1"/>
  <c r="I669" i="1"/>
  <c r="I657" i="1"/>
  <c r="I835" i="1"/>
  <c r="I569" i="1"/>
  <c r="I448" i="1"/>
  <c r="I107" i="1"/>
  <c r="I983" i="1"/>
  <c r="I851" i="1"/>
  <c r="I787" i="1"/>
  <c r="I635" i="1"/>
  <c r="I575" i="1"/>
  <c r="I998" i="1"/>
  <c r="I796" i="1"/>
  <c r="I319" i="1"/>
  <c r="I195" i="1"/>
  <c r="I57" i="1"/>
  <c r="I986" i="1"/>
  <c r="I906" i="1"/>
  <c r="I327" i="1"/>
  <c r="I308" i="1"/>
  <c r="I295" i="1"/>
  <c r="I916" i="1"/>
  <c r="I840" i="1"/>
  <c r="I812" i="1"/>
  <c r="I628" i="1"/>
  <c r="I618" i="1"/>
  <c r="I603" i="1"/>
  <c r="I557" i="1"/>
  <c r="I461" i="1"/>
  <c r="I385" i="1"/>
  <c r="I313" i="1"/>
  <c r="I289" i="1"/>
  <c r="I262" i="1"/>
  <c r="I14" i="1"/>
  <c r="I13" i="1"/>
  <c r="I989" i="1"/>
  <c r="I936" i="1"/>
  <c r="I804" i="1"/>
  <c r="I713" i="1"/>
  <c r="I614" i="1"/>
  <c r="I581" i="1"/>
  <c r="I446" i="1"/>
  <c r="I250" i="1"/>
  <c r="I151" i="1"/>
  <c r="I11" i="1"/>
  <c r="I937" i="1"/>
  <c r="I805" i="1"/>
  <c r="I356" i="1"/>
  <c r="I298" i="1"/>
  <c r="I164" i="1"/>
  <c r="I67" i="1"/>
  <c r="I894" i="1"/>
  <c r="I853" i="1"/>
  <c r="I694" i="1"/>
  <c r="I583" i="1"/>
  <c r="I559" i="1"/>
  <c r="I73" i="1"/>
  <c r="I56" i="1"/>
  <c r="I965" i="1"/>
  <c r="I951" i="1"/>
  <c r="I519" i="1"/>
  <c r="I913" i="1"/>
  <c r="I890" i="1"/>
  <c r="I754" i="1"/>
  <c r="I560" i="1"/>
  <c r="I963" i="1"/>
  <c r="I320" i="1"/>
  <c r="I259" i="1"/>
  <c r="I220" i="1"/>
  <c r="I70" i="1"/>
  <c r="I903" i="1"/>
  <c r="I891" i="1"/>
  <c r="I773" i="1"/>
  <c r="I765" i="1"/>
  <c r="I731" i="1"/>
  <c r="I719" i="1"/>
  <c r="I675" i="1"/>
  <c r="I471" i="1"/>
  <c r="I290" i="1"/>
  <c r="I43" i="1"/>
  <c r="I962" i="1"/>
  <c r="I931" i="1"/>
  <c r="I908" i="1"/>
  <c r="I363" i="1"/>
  <c r="I278" i="1"/>
  <c r="I163" i="1"/>
  <c r="I142" i="1"/>
  <c r="I27" i="1"/>
  <c r="I977" i="1"/>
  <c r="I684" i="1"/>
  <c r="I444" i="1"/>
  <c r="I436" i="1"/>
  <c r="I371" i="1"/>
  <c r="I145" i="1"/>
  <c r="I120" i="1"/>
  <c r="I922" i="1"/>
  <c r="I859" i="1"/>
  <c r="I742" i="1"/>
  <c r="I679" i="1"/>
  <c r="I605" i="1"/>
  <c r="I542" i="1"/>
  <c r="I490" i="1"/>
  <c r="I383" i="1"/>
  <c r="I127" i="1"/>
  <c r="I810" i="1"/>
  <c r="I558" i="1"/>
  <c r="I488" i="1"/>
  <c r="I370" i="1"/>
  <c r="I365" i="1"/>
  <c r="I111" i="1"/>
  <c r="I12" i="1"/>
  <c r="I8" i="1"/>
  <c r="I973" i="1"/>
  <c r="I784" i="1"/>
  <c r="I782" i="1"/>
  <c r="I667" i="1"/>
  <c r="I626" i="1"/>
  <c r="I531" i="1"/>
  <c r="I433" i="1"/>
  <c r="I426" i="1"/>
  <c r="I185" i="1"/>
  <c r="I776" i="1"/>
  <c r="I693" i="1"/>
  <c r="I475" i="1"/>
  <c r="I459" i="1"/>
  <c r="I422" i="1"/>
  <c r="I260" i="1"/>
  <c r="I144" i="1"/>
  <c r="I121" i="1"/>
  <c r="I854" i="1"/>
  <c r="I823" i="1"/>
  <c r="I749" i="1"/>
  <c r="I725" i="1"/>
  <c r="I267" i="1"/>
  <c r="I173" i="1"/>
  <c r="I119" i="1"/>
  <c r="I87" i="1"/>
  <c r="I869" i="1"/>
  <c r="I770" i="1"/>
  <c r="I454" i="1"/>
  <c r="I224" i="1"/>
  <c r="I90" i="1"/>
  <c r="I874" i="1"/>
  <c r="I849" i="1"/>
  <c r="I755" i="1"/>
  <c r="I467" i="1"/>
  <c r="I114" i="1"/>
  <c r="I65" i="1"/>
  <c r="I256" i="1"/>
  <c r="I757" i="1"/>
  <c r="I649" i="1"/>
  <c r="I248" i="1"/>
  <c r="I135" i="1"/>
  <c r="I80" i="1"/>
  <c r="I25" i="1"/>
  <c r="I9" i="1"/>
  <c r="I772" i="1"/>
  <c r="I712" i="1"/>
  <c r="I622" i="1"/>
  <c r="I866" i="1"/>
  <c r="I736" i="1"/>
  <c r="I730" i="1"/>
  <c r="I548" i="1"/>
  <c r="I484" i="1"/>
  <c r="I159" i="1"/>
  <c r="I15" i="1"/>
  <c r="I5" i="1"/>
  <c r="I825" i="1"/>
  <c r="I311" i="1"/>
  <c r="I258" i="1"/>
  <c r="I978" i="1"/>
  <c r="I860" i="1"/>
  <c r="I476" i="1"/>
  <c r="I470" i="1"/>
  <c r="I456" i="1"/>
  <c r="I361" i="1"/>
  <c r="I767" i="1"/>
  <c r="I745" i="1"/>
  <c r="I610" i="1"/>
  <c r="I277" i="1"/>
  <c r="I108" i="1"/>
  <c r="I76" i="1"/>
  <c r="I920" i="1"/>
  <c r="I357" i="1"/>
  <c r="I301" i="1"/>
  <c r="I235" i="1"/>
  <c r="I966" i="1"/>
  <c r="I918" i="1"/>
  <c r="I739" i="1"/>
  <c r="I565" i="1"/>
  <c r="I364" i="1"/>
  <c r="I192" i="1"/>
  <c r="I104" i="1"/>
  <c r="I48" i="1"/>
  <c r="I964" i="1"/>
  <c r="I949" i="1"/>
  <c r="I919" i="1"/>
  <c r="I827" i="1"/>
  <c r="I790" i="1"/>
  <c r="I753" i="1"/>
  <c r="I692" i="1"/>
  <c r="I472" i="1"/>
  <c r="I186" i="1"/>
  <c r="I932" i="1"/>
  <c r="I864" i="1"/>
  <c r="I764" i="1"/>
  <c r="I573" i="1"/>
  <c r="I300" i="1"/>
  <c r="I271" i="1"/>
  <c r="I165" i="1"/>
  <c r="I109" i="1"/>
  <c r="I33" i="1"/>
  <c r="I885" i="1"/>
  <c r="I800" i="1"/>
  <c r="I608" i="1"/>
  <c r="I409" i="1"/>
  <c r="I378" i="1"/>
  <c r="I305" i="1"/>
  <c r="I234" i="1"/>
  <c r="I91" i="1"/>
  <c r="I955" i="1"/>
  <c r="I607" i="1"/>
  <c r="I333" i="1"/>
  <c r="I134" i="1"/>
  <c r="I115" i="1"/>
  <c r="I850" i="1"/>
  <c r="I816" i="1"/>
  <c r="I815" i="1"/>
  <c r="I497" i="1"/>
  <c r="I241" i="1"/>
  <c r="I994" i="1"/>
  <c r="I901" i="1"/>
  <c r="I668" i="1"/>
  <c r="I473" i="1"/>
  <c r="I40" i="1"/>
  <c r="I927" i="1"/>
  <c r="I893" i="1"/>
  <c r="I563" i="1"/>
  <c r="I228" i="1"/>
  <c r="I690" i="1"/>
  <c r="I265" i="1"/>
  <c r="I247" i="1"/>
  <c r="I96" i="1"/>
  <c r="I68" i="1"/>
  <c r="I59" i="1"/>
  <c r="I828" i="1"/>
  <c r="I546" i="1"/>
  <c r="I354" i="1"/>
  <c r="I307" i="1"/>
  <c r="I66" i="1"/>
  <c r="I880" i="1"/>
  <c r="I576" i="1"/>
  <c r="I427" i="1"/>
  <c r="I377" i="1"/>
  <c r="I280" i="1"/>
  <c r="I60" i="1"/>
  <c r="I806" i="1"/>
  <c r="I537" i="1"/>
  <c r="I329" i="1"/>
  <c r="I169" i="1"/>
  <c r="I126" i="1"/>
  <c r="I496" i="1"/>
  <c r="I382" i="1"/>
  <c r="I282" i="1"/>
  <c r="I991" i="1"/>
  <c r="I970" i="1"/>
  <c r="I858" i="1"/>
  <c r="I492" i="1"/>
  <c r="I481" i="1"/>
  <c r="I462" i="1"/>
  <c r="I392" i="1"/>
  <c r="I276" i="1"/>
  <c r="I240" i="1"/>
  <c r="I232" i="1"/>
  <c r="I934" i="1"/>
  <c r="I829" i="1"/>
  <c r="I818" i="1"/>
  <c r="I803" i="1"/>
  <c r="I685" i="1"/>
  <c r="I359" i="1"/>
  <c r="I245" i="1"/>
  <c r="I967" i="1"/>
  <c r="I763" i="1"/>
  <c r="I315" i="1"/>
  <c r="I793" i="1"/>
  <c r="I527" i="1"/>
  <c r="I509" i="1"/>
  <c r="I447" i="1"/>
  <c r="I414" i="1"/>
  <c r="I306" i="1"/>
  <c r="I203" i="1"/>
  <c r="I160" i="1"/>
  <c r="I862" i="1"/>
  <c r="I794" i="1"/>
  <c r="I746" i="1"/>
  <c r="I718" i="1"/>
  <c r="I64" i="1"/>
  <c r="I29" i="1"/>
  <c r="I630" i="1"/>
  <c r="I116" i="1"/>
  <c r="I914" i="1"/>
  <c r="I911" i="1"/>
  <c r="I887" i="1"/>
  <c r="I428" i="1"/>
  <c r="I368" i="1"/>
  <c r="I293" i="1"/>
  <c r="I261" i="1"/>
  <c r="I201" i="1"/>
  <c r="I139" i="1"/>
  <c r="I44" i="1"/>
  <c r="I968" i="1"/>
  <c r="I925" i="1"/>
  <c r="I896" i="1"/>
  <c r="I710" i="1"/>
  <c r="I419" i="1"/>
  <c r="I400" i="1"/>
  <c r="I264" i="1"/>
  <c r="I18" i="1"/>
  <c r="I629" i="1"/>
  <c r="I534" i="1"/>
  <c r="I367" i="1"/>
  <c r="I46" i="1"/>
  <c r="I844" i="1"/>
  <c r="I822" i="1"/>
  <c r="I788" i="1"/>
  <c r="I689" i="1"/>
  <c r="I270" i="1"/>
  <c r="I110" i="1"/>
  <c r="I49" i="1"/>
  <c r="I904" i="1"/>
  <c r="I865" i="1"/>
  <c r="I759" i="1"/>
  <c r="I686" i="1"/>
  <c r="I681" i="1"/>
  <c r="I619" i="1"/>
  <c r="I469" i="1"/>
  <c r="I316" i="1"/>
  <c r="I216" i="1"/>
  <c r="I75" i="1"/>
  <c r="I61" i="1"/>
  <c r="I3" i="1"/>
  <c r="I780" i="1"/>
  <c r="I758" i="1"/>
  <c r="I549" i="1"/>
  <c r="I504" i="1"/>
  <c r="I438" i="1"/>
  <c r="I207" i="1"/>
  <c r="I99" i="1"/>
  <c r="I744" i="1"/>
  <c r="I743" i="1"/>
  <c r="I468" i="1"/>
  <c r="I960" i="1"/>
  <c r="I795" i="1"/>
  <c r="I766" i="1"/>
  <c r="I615" i="1"/>
  <c r="I82" i="1"/>
  <c r="I980" i="1"/>
  <c r="I881" i="1"/>
  <c r="I848" i="1"/>
  <c r="I254" i="1"/>
  <c r="I209" i="1"/>
  <c r="I187" i="1"/>
  <c r="I84" i="1"/>
  <c r="I525" i="1"/>
  <c r="I495" i="1"/>
  <c r="I451" i="1"/>
  <c r="I403" i="1"/>
  <c r="I374" i="1"/>
  <c r="I366" i="1"/>
  <c r="I349" i="1"/>
  <c r="I303" i="1"/>
  <c r="I287" i="1"/>
  <c r="I103" i="1"/>
  <c r="I97" i="1"/>
  <c r="I976" i="1"/>
  <c r="I884" i="1"/>
  <c r="I714" i="1"/>
  <c r="I522" i="1"/>
  <c r="I396" i="1"/>
  <c r="I291" i="1"/>
  <c r="I174" i="1"/>
  <c r="I957" i="1"/>
  <c r="I820" i="1"/>
  <c r="I809" i="1"/>
  <c r="I808" i="1"/>
  <c r="I588" i="1"/>
  <c r="I279" i="1"/>
  <c r="I246" i="1"/>
  <c r="I38" i="1"/>
  <c r="I655" i="1"/>
  <c r="I593" i="1"/>
  <c r="I296" i="1"/>
  <c r="I176" i="1"/>
  <c r="I74" i="1"/>
  <c r="I952" i="1"/>
  <c r="I902" i="1"/>
  <c r="I852" i="1"/>
  <c r="I802" i="1"/>
  <c r="I752" i="1"/>
  <c r="I702" i="1"/>
  <c r="I652" i="1"/>
  <c r="I602" i="1"/>
  <c r="I552" i="1"/>
  <c r="I502" i="1"/>
  <c r="I452" i="1"/>
  <c r="I402" i="1"/>
  <c r="I352" i="1"/>
  <c r="I302" i="1"/>
  <c r="I252" i="1"/>
  <c r="I202" i="1"/>
  <c r="I152" i="1"/>
  <c r="I102" i="1"/>
  <c r="I52" i="1"/>
  <c r="I2" i="1"/>
  <c r="H14" i="19"/>
  <c r="H12" i="19"/>
  <c r="H15" i="19"/>
  <c r="H13" i="19"/>
  <c r="H11" i="19"/>
  <c r="H10" i="19"/>
  <c r="H7" i="19"/>
  <c r="H6" i="19"/>
  <c r="H4" i="19"/>
  <c r="H5" i="19"/>
  <c r="H3" i="19"/>
  <c r="H2" i="19"/>
  <c r="D13" i="12"/>
  <c r="C13" i="12"/>
  <c r="B13" i="12"/>
  <c r="D12" i="12"/>
  <c r="D11" i="12"/>
  <c r="D10" i="12"/>
  <c r="D9" i="12"/>
  <c r="D8" i="12"/>
  <c r="D7" i="12"/>
  <c r="D6" i="12"/>
  <c r="D5" i="12"/>
  <c r="D4" i="12"/>
  <c r="D3" i="12"/>
  <c r="D2" i="12"/>
  <c r="C12" i="12"/>
  <c r="C11" i="12"/>
  <c r="C10" i="12"/>
  <c r="C9" i="12"/>
  <c r="C8" i="12"/>
  <c r="C7" i="12"/>
  <c r="C6" i="12"/>
  <c r="C5" i="12"/>
  <c r="C4" i="12"/>
  <c r="C3" i="12"/>
  <c r="C2" i="12"/>
  <c r="B12" i="12"/>
  <c r="B11" i="12"/>
  <c r="B10" i="12"/>
  <c r="B9" i="12"/>
  <c r="B8" i="12"/>
  <c r="B7" i="12"/>
  <c r="B6" i="12"/>
  <c r="B5" i="12"/>
  <c r="B4" i="12"/>
  <c r="B3" i="12"/>
  <c r="B2" i="12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O2" i="1"/>
  <c r="N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7" i="12" l="1"/>
  <c r="F7" i="12" s="1"/>
  <c r="E8" i="12"/>
  <c r="F8" i="12" s="1"/>
  <c r="E11" i="12"/>
  <c r="F11" i="12" s="1"/>
  <c r="E9" i="12"/>
  <c r="F9" i="12" s="1"/>
  <c r="E10" i="12"/>
  <c r="F10" i="12" s="1"/>
  <c r="E5" i="12"/>
  <c r="F5" i="12" s="1"/>
  <c r="E6" i="12"/>
  <c r="F6" i="12" s="1"/>
  <c r="E12" i="12"/>
  <c r="F12" i="12" s="1"/>
  <c r="E4" i="12"/>
  <c r="F4" i="12" s="1"/>
  <c r="E2" i="12"/>
  <c r="H2" i="12" s="1"/>
  <c r="E3" i="12"/>
  <c r="F3" i="12" s="1"/>
  <c r="E13" i="12"/>
  <c r="H13" i="12" s="1"/>
  <c r="H8" i="12" l="1"/>
  <c r="G11" i="12"/>
  <c r="H7" i="12"/>
  <c r="G10" i="12"/>
  <c r="G9" i="12"/>
  <c r="H10" i="12"/>
  <c r="H9" i="12"/>
  <c r="H11" i="12"/>
  <c r="G8" i="12"/>
  <c r="G7" i="12"/>
  <c r="G6" i="12"/>
  <c r="H5" i="12"/>
  <c r="G2" i="12"/>
  <c r="G5" i="12"/>
  <c r="G12" i="12"/>
  <c r="H6" i="12"/>
  <c r="G4" i="12"/>
  <c r="H4" i="12"/>
  <c r="H12" i="12"/>
  <c r="G3" i="12"/>
  <c r="G13" i="12"/>
  <c r="H3" i="12"/>
  <c r="F2" i="12"/>
  <c r="F13" i="12"/>
</calcChain>
</file>

<file path=xl/sharedStrings.xml><?xml version="1.0" encoding="utf-8"?>
<sst xmlns="http://schemas.openxmlformats.org/spreadsheetml/2006/main" count="13080" uniqueCount="2115">
  <si>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</si>
  <si>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</si>
  <si>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</si>
  <si>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</si>
  <si>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</si>
  <si>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</si>
  <si>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</si>
  <si>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</si>
  <si>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</si>
  <si>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</si>
  <si>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</si>
  <si>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</si>
  <si>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</si>
  <si>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</si>
  <si>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</si>
  <si>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</si>
  <si>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</si>
  <si>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</si>
  <si>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</si>
  <si>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</si>
  <si>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</si>
  <si>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</si>
  <si>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</si>
  <si>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</si>
  <si>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</si>
  <si>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</si>
  <si>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</si>
  <si>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</si>
  <si>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</si>
  <si>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</si>
  <si>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</si>
  <si>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</si>
  <si>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</si>
  <si>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</si>
  <si>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</si>
  <si>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</si>
  <si>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</si>
  <si>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</si>
  <si>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</si>
  <si>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</si>
  <si>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</si>
  <si>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</si>
  <si>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</si>
  <si>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</si>
  <si>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</si>
  <si>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</si>
  <si>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</si>
  <si>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</si>
  <si>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</si>
  <si>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</si>
  <si>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</si>
  <si>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</si>
  <si>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</si>
  <si>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</si>
  <si>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</si>
  <si>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</si>
  <si>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</si>
  <si>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</si>
  <si>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</si>
  <si>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</si>
  <si>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</si>
  <si>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</si>
  <si>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</si>
  <si>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</si>
  <si>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</si>
  <si>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</si>
  <si>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</si>
  <si>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</si>
  <si>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</si>
  <si>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</si>
  <si>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</si>
  <si>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</si>
  <si>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</si>
  <si>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</si>
  <si>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</si>
  <si>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</si>
  <si>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</si>
  <si>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</si>
  <si>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</si>
  <si>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</si>
  <si>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</si>
  <si>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</si>
  <si>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</si>
  <si>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</si>
  <si>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</si>
  <si>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</si>
  <si>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</si>
  <si>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</si>
  <si>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</si>
  <si>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</si>
  <si>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</si>
  <si>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</si>
  <si>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</si>
  <si>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</si>
  <si>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</si>
  <si>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</si>
  <si>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</si>
  <si>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</si>
  <si>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</si>
  <si>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</si>
  <si>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</si>
  <si>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</si>
  <si>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</si>
  <si>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</si>
  <si>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</si>
  <si>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</si>
  <si>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</si>
  <si>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</si>
  <si>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</si>
  <si>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</si>
  <si>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</si>
  <si>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</si>
  <si>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</si>
  <si>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</si>
  <si>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</si>
  <si>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</si>
  <si>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</si>
  <si>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</si>
  <si>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</si>
  <si>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</si>
  <si>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</si>
  <si>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</si>
  <si>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</si>
  <si>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</si>
  <si>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</si>
  <si>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</si>
  <si>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</si>
  <si>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</si>
  <si>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</si>
  <si>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</si>
  <si>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</si>
  <si>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</si>
  <si>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</si>
  <si>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</si>
  <si>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</si>
  <si>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</si>
  <si>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</si>
  <si>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</si>
  <si>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</si>
  <si>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</si>
  <si>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</si>
  <si>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</si>
  <si>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</si>
  <si>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</si>
  <si>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</si>
  <si>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</si>
  <si>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</si>
  <si>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</si>
  <si>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</si>
  <si>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</si>
  <si>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</si>
  <si>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</si>
  <si>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</si>
  <si>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</si>
  <si>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</si>
  <si>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</si>
  <si>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</si>
  <si>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</si>
  <si>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</si>
  <si>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</si>
  <si>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</si>
  <si>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</si>
  <si>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</si>
  <si>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</si>
  <si>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</si>
  <si>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</si>
  <si>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</si>
  <si>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</si>
  <si>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</si>
  <si>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</si>
  <si>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</si>
  <si>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</si>
  <si>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</si>
  <si>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</si>
  <si>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</si>
  <si>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</si>
  <si>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</si>
  <si>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</si>
  <si>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</si>
  <si>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</si>
  <si>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</si>
  <si>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</si>
  <si>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</si>
  <si>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</si>
  <si>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</si>
  <si>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</si>
  <si>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</si>
  <si>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</si>
  <si>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</si>
  <si>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</si>
  <si>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</si>
  <si>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</si>
  <si>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</si>
  <si>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</si>
  <si>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</si>
  <si>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</si>
  <si>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</si>
  <si>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</si>
  <si>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</si>
  <si>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</si>
  <si>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</si>
  <si>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</si>
  <si>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</si>
  <si>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</si>
  <si>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</si>
  <si>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</si>
  <si>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</si>
  <si>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</si>
  <si>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</si>
  <si>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</si>
  <si>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</si>
  <si>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</si>
  <si>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</si>
  <si>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</si>
  <si>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</si>
  <si>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</si>
  <si>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</si>
  <si>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</si>
  <si>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</si>
  <si>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</si>
  <si>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</si>
  <si>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</si>
  <si>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</si>
  <si>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</si>
  <si>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</si>
  <si>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</si>
  <si>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</si>
  <si>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</si>
  <si>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</si>
  <si>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</si>
  <si>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</si>
  <si>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</si>
  <si>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</si>
  <si>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</si>
  <si>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</si>
  <si>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</si>
  <si>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</si>
  <si>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</si>
  <si>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</si>
  <si>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</si>
  <si>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</si>
  <si>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</si>
  <si>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</si>
  <si>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</si>
  <si>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</si>
  <si>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</si>
  <si>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</si>
  <si>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</si>
  <si>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</si>
  <si>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</si>
  <si>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</si>
  <si>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</si>
  <si>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</si>
  <si>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</si>
  <si>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</si>
  <si>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</si>
  <si>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</si>
  <si>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</si>
  <si>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</si>
  <si>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</si>
  <si>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</si>
  <si>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</si>
  <si>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</si>
  <si>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</si>
  <si>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</si>
  <si>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</si>
  <si>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</si>
  <si>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</si>
  <si>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</si>
  <si>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</si>
  <si>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</si>
  <si>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</si>
  <si>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</si>
  <si>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</si>
  <si>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</si>
  <si>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</si>
  <si>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</si>
  <si>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</si>
  <si>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</si>
  <si>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</si>
  <si>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</si>
  <si>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</si>
  <si>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</si>
  <si>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</si>
  <si>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</si>
  <si>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</si>
  <si>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</si>
  <si>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</si>
  <si>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</si>
  <si>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</si>
  <si>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</si>
  <si>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</si>
  <si>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</si>
  <si>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</si>
  <si>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</si>
  <si>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</si>
  <si>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</si>
  <si>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</si>
  <si>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</si>
  <si>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</si>
  <si>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</si>
  <si>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</si>
  <si>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</si>
  <si>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</si>
  <si>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</si>
  <si>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</si>
  <si>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</si>
  <si>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</si>
  <si>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</si>
  <si>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</si>
  <si>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</si>
  <si>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</si>
  <si>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</si>
  <si>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</si>
  <si>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</si>
  <si>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</si>
  <si>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</si>
  <si>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</si>
  <si>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</si>
  <si>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</si>
  <si>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</si>
  <si>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</si>
  <si>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</si>
  <si>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</si>
  <si>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</si>
  <si>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</si>
  <si>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</si>
  <si>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</si>
  <si>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</si>
  <si>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</si>
  <si>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</si>
  <si>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</si>
  <si>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</si>
  <si>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</si>
  <si>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</si>
  <si>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</si>
  <si>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</si>
  <si>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</si>
  <si>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</si>
  <si>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</si>
  <si>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</si>
  <si>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</si>
  <si>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</si>
  <si>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</si>
  <si>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</si>
  <si>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</si>
  <si>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</si>
  <si>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</si>
  <si>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</si>
  <si>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</si>
  <si>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</si>
  <si>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</si>
  <si>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</si>
  <si>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</si>
  <si>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</si>
  <si>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</si>
  <si>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</si>
  <si>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</si>
  <si>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</si>
  <si>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</si>
  <si>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</si>
  <si>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</si>
  <si>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</si>
  <si>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</si>
  <si>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</si>
  <si>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</si>
  <si>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</si>
  <si>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</si>
  <si>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</si>
  <si>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</si>
  <si>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</si>
  <si>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</si>
  <si>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</si>
  <si>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</si>
  <si>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</si>
  <si>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</si>
  <si>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</si>
  <si>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</si>
  <si>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</si>
  <si>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</si>
  <si>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</si>
  <si>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</si>
  <si>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</si>
  <si>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</si>
  <si>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</si>
  <si>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</si>
  <si>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</si>
  <si>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</si>
  <si>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</si>
  <si>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</si>
  <si>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</si>
  <si>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</si>
  <si>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</si>
  <si>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</si>
  <si>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</si>
  <si>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</si>
  <si>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</si>
  <si>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</si>
  <si>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</si>
  <si>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</si>
  <si>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</si>
  <si>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</si>
  <si>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</si>
  <si>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</si>
  <si>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</si>
  <si>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</si>
  <si>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</si>
  <si>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</si>
  <si>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</si>
  <si>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</si>
  <si>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</si>
  <si>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</si>
  <si>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</si>
  <si>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</si>
  <si>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</si>
  <si>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</si>
  <si>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</si>
  <si>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</si>
  <si>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</si>
  <si>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</si>
  <si>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</si>
  <si>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</si>
  <si>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</si>
  <si>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</si>
  <si>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</si>
  <si>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</si>
  <si>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</si>
  <si>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</si>
  <si>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</si>
  <si>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</si>
  <si>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</si>
  <si>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</si>
  <si>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</si>
  <si>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</si>
  <si>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</si>
  <si>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</si>
  <si>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</si>
  <si>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</si>
  <si>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</si>
  <si>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</si>
  <si>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</si>
  <si>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</si>
  <si>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</si>
  <si>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</si>
  <si>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</si>
  <si>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</si>
  <si>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</si>
  <si>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</si>
  <si>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</si>
  <si>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</si>
  <si>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</si>
  <si>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</si>
  <si>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</si>
  <si>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</si>
  <si>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</si>
  <si>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</si>
  <si>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</si>
  <si>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</si>
  <si>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</si>
  <si>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</si>
  <si>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</si>
  <si>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</si>
  <si>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</si>
  <si>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</si>
  <si>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</si>
  <si>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</si>
  <si>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</si>
  <si>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</si>
  <si>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</si>
  <si>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</si>
  <si>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</si>
  <si>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</si>
  <si>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</si>
  <si>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</si>
  <si>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</si>
  <si>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</si>
  <si>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</si>
  <si>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</si>
  <si>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</si>
  <si>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</si>
  <si>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</si>
  <si>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</si>
  <si>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</si>
  <si>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</si>
  <si>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</si>
  <si>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</si>
  <si>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</si>
  <si>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</si>
  <si>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</si>
  <si>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</si>
  <si>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</si>
  <si>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</si>
  <si>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</si>
  <si>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</si>
  <si>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</si>
  <si>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</si>
  <si>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</si>
  <si>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</si>
  <si>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</si>
  <si>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</si>
  <si>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</si>
  <si>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</si>
  <si>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</si>
  <si>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</si>
  <si>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</si>
  <si>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</si>
  <si>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</si>
  <si>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</si>
  <si>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</si>
  <si>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</si>
  <si>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</si>
  <si>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</si>
  <si>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</si>
  <si>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</si>
  <si>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</si>
  <si>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</si>
  <si>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</si>
  <si>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</si>
  <si>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</si>
  <si>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</si>
  <si>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</si>
  <si>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</si>
  <si>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</si>
  <si>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</si>
  <si>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</si>
  <si>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</si>
  <si>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</si>
  <si>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</si>
  <si>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</si>
  <si>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</si>
  <si>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</si>
  <si>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</si>
  <si>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</si>
  <si>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</si>
  <si>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</si>
  <si>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</si>
  <si>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</si>
  <si>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</si>
  <si>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</si>
  <si>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</si>
  <si>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</si>
  <si>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</si>
  <si>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</si>
  <si>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</si>
  <si>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</si>
  <si>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</si>
  <si>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</si>
  <si>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</si>
  <si>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</si>
  <si>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</si>
  <si>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</si>
  <si>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</si>
  <si>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</si>
  <si>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</si>
  <si>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</si>
  <si>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</si>
  <si>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</si>
  <si>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</si>
  <si>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</si>
  <si>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</si>
  <si>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</si>
  <si>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</si>
  <si>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</si>
  <si>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</si>
  <si>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</si>
  <si>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</si>
  <si>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</si>
  <si>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</si>
  <si>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</si>
  <si>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</si>
  <si>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</si>
  <si>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</si>
  <si>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</si>
  <si>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</si>
  <si>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</si>
  <si>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</si>
  <si>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</si>
  <si>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</si>
  <si>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</si>
  <si>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</si>
  <si>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</si>
  <si>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</si>
  <si>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</si>
  <si>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</si>
  <si>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</si>
  <si>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</si>
  <si>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</si>
  <si>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</si>
  <si>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</si>
  <si>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</si>
  <si>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</si>
  <si>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</si>
  <si>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</si>
  <si>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</si>
  <si>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</si>
  <si>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</si>
  <si>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</si>
  <si>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</si>
  <si>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</si>
  <si>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</si>
  <si>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</si>
  <si>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</si>
  <si>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</si>
  <si>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</si>
  <si>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</si>
  <si>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</si>
  <si>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</si>
  <si>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</si>
  <si>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</si>
  <si>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</si>
  <si>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</si>
  <si>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</si>
  <si>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</si>
  <si>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</si>
  <si>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</si>
  <si>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</si>
  <si>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</si>
  <si>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</si>
  <si>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</si>
  <si>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</si>
  <si>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</si>
  <si>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</si>
  <si>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</si>
  <si>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</si>
  <si>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</si>
  <si>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</si>
  <si>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</si>
  <si>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</si>
  <si>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</si>
  <si>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</si>
  <si>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</si>
  <si>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</si>
  <si>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</si>
  <si>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</si>
  <si>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</si>
  <si>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</si>
  <si>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</si>
  <si>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</si>
  <si>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</si>
  <si>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</si>
  <si>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</si>
  <si>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</si>
  <si>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</si>
  <si>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</si>
  <si>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</si>
  <si>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</si>
  <si>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</si>
  <si>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</si>
  <si>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</si>
  <si>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</si>
  <si>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</si>
  <si>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</si>
  <si>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</si>
  <si>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</si>
  <si>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</si>
  <si>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</si>
  <si>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</si>
  <si>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</si>
  <si>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</si>
  <si>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</si>
  <si>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</si>
  <si>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</si>
  <si>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</si>
  <si>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</si>
  <si>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</si>
  <si>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</si>
  <si>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</si>
  <si>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</si>
  <si>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</si>
  <si>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</si>
  <si>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</si>
  <si>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</si>
  <si>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</si>
  <si>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</si>
  <si>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</si>
  <si>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</si>
  <si>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</si>
  <si>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</si>
  <si>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</si>
  <si>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</si>
  <si>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</si>
  <si>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</si>
  <si>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</si>
  <si>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</si>
  <si>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</si>
  <si>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</si>
  <si>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</si>
  <si>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</si>
  <si>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</si>
  <si>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</si>
  <si>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</si>
  <si>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</si>
  <si>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</si>
  <si>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</si>
  <si>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</si>
  <si>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</si>
  <si>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</si>
  <si>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</si>
  <si>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</si>
  <si>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</si>
  <si>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</si>
  <si>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</si>
  <si>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</si>
  <si>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</si>
  <si>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</si>
  <si>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</si>
  <si>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</si>
  <si>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</si>
  <si>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</si>
  <si>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</si>
  <si>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</si>
  <si>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</si>
  <si>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</si>
  <si>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</si>
  <si>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</si>
  <si>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</si>
  <si>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</si>
  <si>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</si>
  <si>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</si>
  <si>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</si>
  <si>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</si>
  <si>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</si>
  <si>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</si>
  <si>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</si>
  <si>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</si>
  <si>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</si>
  <si>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</si>
  <si>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</si>
  <si>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</si>
  <si>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</si>
  <si>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</si>
  <si>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</si>
  <si>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</si>
  <si>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</si>
  <si>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</si>
  <si>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</si>
  <si>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</si>
  <si>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</si>
  <si>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</si>
  <si>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</si>
  <si>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</si>
  <si>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</si>
  <si>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</si>
  <si>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</si>
  <si>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</si>
  <si>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</si>
  <si>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</si>
  <si>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</si>
  <si>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</si>
  <si>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</si>
  <si>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</si>
  <si>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</si>
  <si>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</si>
  <si>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</si>
  <si>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</si>
  <si>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</si>
  <si>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</si>
  <si>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</si>
  <si>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</si>
  <si>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</si>
  <si>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</si>
  <si>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</si>
  <si>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</si>
  <si>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</si>
  <si>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</si>
  <si>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</si>
  <si>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</si>
  <si>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</si>
  <si>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</si>
  <si>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</si>
  <si>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</si>
  <si>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</si>
  <si>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</si>
  <si>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</si>
  <si>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</si>
  <si>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</si>
  <si>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</si>
  <si>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</si>
  <si>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</si>
  <si>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</si>
  <si>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</si>
  <si>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</si>
  <si>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</si>
  <si>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</si>
  <si>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</si>
  <si>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</si>
  <si>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</si>
  <si>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</si>
  <si>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</si>
  <si>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</si>
  <si>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</si>
  <si>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</si>
  <si>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</si>
  <si>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</si>
  <si>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</si>
  <si>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</si>
  <si>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</si>
  <si>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</si>
  <si>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</si>
  <si>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</si>
  <si>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</si>
  <si>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</si>
  <si>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</si>
  <si>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</si>
  <si>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</si>
  <si>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</si>
  <si>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</si>
  <si>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</si>
  <si>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</si>
  <si>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</si>
  <si>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</si>
  <si>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</si>
  <si>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</si>
  <si>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</si>
  <si>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</si>
  <si>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</si>
  <si>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</si>
  <si>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</si>
  <si>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</si>
  <si>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</si>
  <si>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</si>
  <si>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</si>
  <si>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</si>
  <si>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</si>
  <si>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</si>
  <si>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</si>
  <si>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</si>
  <si>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</si>
  <si>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</si>
  <si>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</si>
  <si>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</si>
  <si>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</si>
  <si>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</si>
  <si>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</si>
  <si>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</si>
  <si>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</si>
  <si>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</si>
  <si>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</si>
  <si>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</si>
  <si>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</si>
  <si>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</si>
  <si>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</si>
  <si>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</si>
  <si>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</si>
  <si>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</si>
  <si>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</si>
  <si>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</si>
  <si>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</si>
  <si>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</si>
  <si>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</si>
  <si>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</si>
  <si>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</si>
  <si>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</si>
  <si>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</si>
  <si>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</si>
  <si>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</si>
  <si>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</si>
  <si>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</si>
  <si>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</si>
  <si>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</si>
  <si>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</si>
  <si>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</si>
  <si>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</si>
  <si>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</si>
  <si>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</si>
  <si>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</si>
  <si>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</si>
  <si>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</si>
  <si>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</si>
  <si>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</si>
  <si>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</si>
  <si>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</si>
  <si>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</si>
  <si>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</si>
  <si>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</si>
  <si>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</si>
  <si>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</si>
  <si>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</si>
  <si>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</si>
  <si>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</si>
  <si>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</si>
  <si>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</si>
  <si>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</si>
  <si>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</si>
  <si>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</si>
  <si>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</si>
  <si>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</si>
  <si>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</si>
  <si>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</si>
  <si>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</si>
  <si>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</si>
  <si>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</si>
  <si>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</si>
  <si>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</si>
  <si>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</si>
  <si>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</si>
  <si>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</si>
  <si>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</si>
  <si>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</si>
  <si>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</si>
  <si>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</si>
  <si>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</si>
  <si>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</si>
  <si>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</si>
  <si>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</si>
  <si>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</si>
  <si>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</si>
  <si>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</si>
  <si>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</si>
  <si>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</si>
  <si>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</si>
  <si>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</si>
  <si>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</si>
  <si>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</si>
  <si>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</si>
  <si>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</si>
  <si>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</si>
  <si>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</si>
  <si>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</si>
  <si>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</si>
  <si>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</si>
  <si>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</si>
  <si>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</si>
  <si>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</si>
  <si>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</si>
  <si>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</si>
  <si>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</si>
  <si>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</si>
  <si>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</si>
  <si>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</si>
  <si>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</si>
  <si>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</si>
  <si>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</si>
  <si>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</si>
  <si>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</si>
  <si>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</si>
  <si>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</si>
  <si>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</si>
  <si>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</si>
  <si>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</si>
  <si>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</si>
  <si>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</si>
  <si>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</si>
  <si>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</si>
  <si>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</si>
  <si>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</si>
  <si>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</si>
  <si>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</si>
  <si>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</si>
  <si>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</si>
  <si>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</si>
  <si>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</si>
  <si>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</si>
  <si>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</si>
  <si>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</si>
  <si>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</si>
  <si>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</si>
  <si>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</si>
  <si>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</si>
  <si>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</si>
  <si>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</si>
  <si>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</si>
  <si>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</si>
  <si>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</si>
  <si>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</si>
  <si>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</si>
  <si>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</si>
  <si>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</si>
  <si>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</si>
  <si>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</si>
  <si>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</si>
  <si>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</si>
  <si>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</si>
  <si>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</si>
  <si>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</si>
  <si>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</si>
  <si>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</si>
  <si>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</si>
  <si>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</si>
  <si>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</si>
  <si>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</si>
  <si>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</si>
  <si>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</si>
  <si>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</si>
  <si>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</si>
  <si>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</si>
  <si>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</si>
  <si>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</si>
  <si>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</si>
  <si>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</si>
  <si>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</si>
  <si>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</si>
  <si>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</si>
  <si>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</si>
  <si>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</si>
  <si>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</si>
  <si>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</si>
  <si>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</si>
  <si>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</si>
  <si>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</si>
  <si>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</si>
  <si>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</si>
  <si>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</si>
  <si>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</si>
  <si>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</si>
  <si>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</si>
  <si>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</si>
  <si>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</si>
  <si>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</si>
  <si>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</si>
  <si>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</si>
  <si>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</si>
  <si>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</si>
  <si>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</si>
  <si>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</si>
  <si>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</si>
  <si>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</si>
  <si>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</si>
  <si>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</si>
  <si>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</si>
  <si>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</si>
  <si>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</si>
  <si>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</si>
  <si>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</si>
  <si>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</si>
  <si>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</si>
  <si>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</si>
  <si>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</si>
  <si>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</si>
  <si>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</si>
  <si>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</si>
  <si>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</si>
  <si>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</si>
  <si>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</si>
  <si>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</si>
  <si>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</si>
  <si>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</si>
  <si>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</si>
  <si>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</si>
  <si>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</si>
  <si>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</si>
  <si>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</si>
  <si>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</si>
  <si>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</si>
  <si>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</si>
  <si>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</si>
  <si>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</si>
  <si>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</si>
  <si>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</si>
  <si>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</si>
  <si>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</si>
  <si>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</si>
  <si>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</si>
  <si>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</si>
  <si>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</si>
  <si>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</si>
  <si>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</si>
  <si>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</si>
  <si>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</si>
  <si>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</si>
  <si>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</si>
  <si>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</si>
  <si>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</si>
  <si>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</si>
  <si>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</si>
  <si>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</si>
  <si>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</si>
  <si>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</si>
  <si>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</si>
  <si>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</si>
  <si>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</si>
  <si>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</si>
  <si>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</si>
  <si>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</si>
  <si>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</si>
  <si>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</si>
  <si>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</si>
  <si>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</si>
  <si>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</si>
  <si>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</si>
  <si>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</si>
  <si>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</si>
  <si>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</si>
  <si>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</si>
  <si>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</si>
  <si>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</si>
  <si>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</si>
  <si>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</si>
  <si>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</si>
  <si>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</si>
  <si>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</si>
  <si>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</si>
  <si>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</si>
  <si>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</si>
  <si>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</si>
  <si>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</si>
  <si>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</si>
  <si>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</si>
  <si>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</si>
  <si>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</si>
  <si>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</si>
  <si>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</si>
  <si>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</si>
  <si>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</si>
  <si>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</si>
  <si>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</si>
  <si>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</si>
  <si>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</si>
  <si>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</si>
  <si>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</si>
  <si>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</si>
  <si>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</si>
  <si>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</si>
  <si>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</si>
  <si>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</si>
  <si>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</si>
  <si>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</si>
  <si>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</si>
  <si>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</si>
  <si>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</si>
  <si>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</si>
  <si>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</si>
  <si>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</si>
  <si>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</si>
  <si>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</si>
  <si>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</si>
  <si>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</si>
  <si>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</si>
  <si>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</si>
  <si>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</si>
  <si>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</si>
  <si>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</si>
  <si>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</si>
  <si>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</si>
  <si>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</si>
  <si>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</si>
  <si>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</si>
  <si>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</si>
  <si>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</si>
  <si>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</si>
  <si>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</si>
  <si>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</si>
  <si>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</si>
  <si>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</si>
  <si>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</si>
  <si>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</si>
  <si>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</si>
  <si>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</si>
  <si>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</si>
  <si>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</si>
  <si>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</si>
  <si>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</si>
  <si>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</si>
  <si>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</si>
  <si>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</si>
  <si>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</si>
  <si>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</si>
  <si>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</si>
  <si>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</si>
  <si>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</si>
  <si>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</si>
  <si>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</si>
  <si>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</si>
  <si>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</si>
  <si>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</si>
  <si>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</si>
  <si>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</si>
  <si>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</si>
  <si>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</si>
  <si>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</si>
  <si>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</si>
  <si>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</si>
  <si>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</si>
  <si>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</si>
  <si>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</si>
  <si>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</si>
  <si>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</si>
  <si>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</si>
  <si>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</si>
  <si>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</si>
  <si>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</si>
  <si>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</si>
  <si>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</si>
  <si>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</si>
  <si>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</si>
  <si>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</si>
  <si>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</si>
  <si>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</si>
  <si>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</si>
  <si>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</si>
  <si>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</si>
  <si>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</si>
  <si>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</si>
  <si>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</si>
  <si>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</si>
  <si>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</si>
  <si>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</si>
  <si>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</si>
  <si>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</si>
  <si>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</si>
  <si>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</si>
  <si>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</si>
  <si>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</si>
  <si>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</si>
  <si>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</si>
  <si>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</si>
  <si>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</si>
  <si>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</si>
  <si>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</si>
  <si>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</si>
  <si>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</si>
  <si>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</si>
  <si>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</si>
  <si>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</si>
  <si>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</si>
  <si>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</si>
  <si>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</si>
  <si>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</si>
  <si>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</si>
  <si>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</si>
  <si>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</si>
  <si>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</si>
  <si>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</si>
  <si>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</si>
  <si>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</si>
  <si>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</si>
  <si>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</si>
  <si>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</si>
  <si>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</si>
  <si>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</si>
  <si>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</si>
  <si>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</si>
  <si>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</si>
  <si>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</si>
  <si>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</si>
  <si>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</si>
  <si>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</si>
  <si>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</si>
  <si>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</si>
  <si>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</si>
  <si>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</si>
  <si>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</si>
  <si>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</si>
  <si>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</si>
  <si>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</si>
  <si>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</si>
  <si>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</si>
  <si>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</si>
  <si>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</si>
  <si>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</si>
  <si>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</si>
  <si>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</si>
  <si>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</si>
  <si>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</si>
  <si>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</si>
  <si>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</si>
  <si>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</si>
  <si>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</si>
  <si>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</si>
  <si>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</si>
  <si>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</si>
  <si>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</si>
  <si>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</si>
  <si>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</si>
  <si>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</si>
  <si>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</si>
  <si>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</si>
  <si>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</si>
  <si>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</si>
  <si>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</si>
  <si>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</si>
  <si>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</si>
  <si>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</si>
  <si>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</si>
  <si>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</si>
  <si>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</si>
  <si>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</si>
  <si>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</si>
  <si>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</si>
  <si>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</si>
  <si>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</si>
  <si>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</si>
  <si>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</si>
  <si>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</si>
  <si>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</si>
  <si>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</si>
  <si>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</si>
  <si>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</si>
  <si>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</si>
  <si>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</si>
  <si>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</si>
  <si>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</si>
  <si>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</si>
  <si>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</si>
  <si>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</si>
  <si>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</si>
  <si>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</si>
  <si>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</si>
  <si>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</si>
  <si>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</si>
  <si>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</si>
  <si>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</si>
  <si>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</si>
  <si>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</si>
  <si>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</si>
  <si>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</si>
  <si>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</si>
  <si>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</si>
  <si>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</si>
  <si>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</si>
  <si>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</si>
  <si>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</si>
  <si>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</si>
  <si>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</si>
  <si>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</si>
  <si>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</si>
  <si>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</si>
  <si>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</si>
  <si>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</si>
  <si>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</si>
  <si>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</si>
  <si>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</si>
  <si>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</si>
  <si>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</si>
  <si>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</si>
  <si>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</si>
  <si>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</si>
  <si>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</si>
  <si>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</si>
  <si>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</si>
  <si>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</si>
  <si>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</si>
  <si>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</si>
  <si>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</si>
  <si>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</si>
  <si>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</si>
  <si>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</si>
  <si>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</si>
  <si>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</si>
  <si>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</si>
  <si>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</si>
  <si>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</si>
  <si>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</si>
  <si>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</si>
  <si>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</si>
  <si>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</si>
  <si>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</si>
  <si>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</si>
  <si>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</si>
  <si>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</si>
  <si>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</si>
  <si>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</si>
  <si>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</si>
  <si>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</si>
  <si>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</si>
  <si>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</si>
  <si>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</si>
  <si>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</si>
  <si>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</si>
  <si>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</si>
  <si>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</si>
  <si>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</si>
  <si>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</si>
  <si>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</si>
  <si>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</si>
  <si>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</si>
  <si>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</si>
  <si>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</si>
  <si>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</si>
  <si>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</si>
  <si>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</si>
  <si>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</si>
  <si>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</si>
  <si>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</si>
  <si>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</si>
  <si>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</si>
  <si>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</si>
  <si>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</si>
  <si>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</si>
  <si>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</si>
  <si>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</si>
  <si>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</si>
  <si>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</si>
  <si>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</si>
  <si>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</si>
  <si>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</si>
  <si>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</si>
  <si>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</si>
  <si>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</si>
  <si>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</si>
  <si>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</si>
  <si>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</si>
  <si>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</si>
  <si>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</si>
  <si>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</si>
  <si>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</si>
  <si>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</si>
  <si>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</si>
  <si>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</si>
  <si>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</si>
  <si>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</si>
  <si>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</si>
  <si>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</si>
  <si>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</si>
  <si>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</si>
  <si>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</si>
  <si>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</si>
  <si>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</si>
  <si>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</si>
  <si>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</si>
  <si>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</si>
  <si>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</si>
  <si>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</si>
  <si>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</si>
  <si>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</si>
  <si>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</si>
  <si>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</si>
  <si>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</si>
  <si>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</si>
  <si>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</si>
  <si>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</si>
  <si>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</si>
  <si>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</si>
  <si>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</si>
  <si>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</si>
  <si>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</si>
  <si>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</si>
  <si>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</si>
  <si>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</si>
  <si>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</si>
  <si>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</si>
  <si>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</si>
  <si>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</si>
  <si>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</si>
  <si>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</si>
  <si>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</si>
  <si>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</si>
  <si>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</si>
  <si>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</si>
  <si>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</si>
  <si>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</si>
  <si>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</si>
  <si>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</si>
  <si>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</si>
  <si>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</si>
  <si>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</si>
  <si>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</si>
  <si>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</si>
  <si>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</si>
  <si>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</si>
  <si>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</si>
  <si>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</si>
  <si>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</si>
  <si>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</si>
  <si>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</si>
  <si>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</si>
  <si>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</si>
  <si>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</si>
  <si>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</si>
  <si>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</si>
  <si>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</si>
  <si>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</si>
  <si>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</si>
  <si>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</si>
  <si>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</si>
  <si>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</si>
  <si>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</si>
  <si>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</si>
  <si>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</si>
  <si>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</si>
  <si>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</si>
  <si>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</si>
  <si>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</si>
  <si>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</si>
  <si>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</si>
  <si>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</si>
  <si>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</si>
  <si>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</si>
  <si>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</si>
  <si>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</si>
  <si>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</si>
  <si>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</si>
  <si>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</si>
  <si>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</si>
  <si>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</si>
  <si>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</si>
  <si>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</si>
  <si>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</si>
  <si>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</si>
  <si>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</si>
  <si>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</si>
  <si>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</si>
  <si>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</si>
  <si>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</si>
  <si>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</si>
  <si>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</si>
  <si>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</si>
  <si>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</si>
  <si>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</si>
  <si>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</si>
  <si>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</si>
  <si>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</si>
  <si>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</si>
  <si>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</si>
  <si>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</si>
  <si>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</si>
  <si>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</si>
  <si>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</si>
  <si>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</si>
  <si>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</si>
  <si>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</si>
  <si>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</si>
  <si>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</si>
  <si>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</si>
  <si>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</si>
  <si>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</si>
  <si>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</si>
  <si>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</si>
  <si>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</si>
  <si>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</si>
  <si>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</si>
  <si>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</si>
  <si>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</si>
  <si>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</si>
  <si>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</si>
  <si>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</si>
  <si>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</si>
  <si>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</si>
  <si>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</si>
  <si>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</si>
  <si>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</si>
  <si>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</si>
  <si>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</si>
  <si>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</si>
  <si>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</si>
  <si>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</si>
  <si>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</si>
  <si>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</si>
  <si>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</si>
  <si>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</si>
  <si>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</si>
  <si>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</si>
  <si>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</si>
  <si>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</si>
  <si>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</si>
  <si>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</si>
  <si>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</si>
  <si>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</si>
  <si>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</si>
  <si>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</si>
  <si>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</si>
  <si>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</si>
  <si>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</si>
  <si>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</si>
  <si>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</si>
  <si>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</si>
  <si>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</si>
  <si>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</si>
  <si>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</si>
  <si>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</si>
  <si>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</si>
  <si>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</si>
  <si>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</si>
  <si>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</si>
  <si>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</si>
  <si>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</si>
  <si>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</si>
  <si>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</si>
  <si>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</si>
  <si>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</si>
  <si>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</si>
  <si>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</si>
  <si>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</si>
  <si>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</si>
  <si>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</si>
  <si>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</si>
  <si>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</si>
  <si>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</si>
  <si>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</si>
  <si>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</si>
  <si>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</si>
  <si>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</si>
  <si>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</si>
  <si>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</si>
  <si>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</si>
  <si>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</si>
  <si>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</si>
  <si>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</si>
  <si>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</si>
  <si>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</si>
  <si>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</si>
  <si>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</si>
  <si>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</si>
  <si>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</si>
  <si>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</si>
  <si>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</si>
  <si>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</si>
  <si>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</si>
  <si>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</si>
  <si>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</si>
  <si>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</si>
  <si>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</si>
  <si>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</si>
  <si>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</si>
  <si>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</si>
  <si>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</si>
  <si>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</si>
  <si>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</si>
  <si>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</si>
  <si>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</si>
  <si>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</si>
  <si>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</si>
  <si>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</si>
  <si>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</si>
  <si>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</si>
  <si>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</si>
  <si>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</si>
  <si>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</si>
  <si>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</si>
  <si>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</si>
  <si>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</si>
  <si>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</si>
  <si>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</si>
  <si>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</si>
  <si>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</si>
  <si>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</si>
  <si>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</si>
  <si>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</si>
  <si>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</si>
  <si>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</si>
  <si>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</si>
  <si>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</si>
  <si>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</si>
  <si>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</si>
  <si>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</si>
  <si>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</si>
  <si>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</si>
  <si>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</si>
  <si>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</si>
  <si>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</si>
  <si>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</si>
  <si>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</si>
  <si>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</si>
  <si>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</si>
  <si>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</si>
  <si>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</si>
  <si>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</si>
  <si>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</si>
  <si>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</si>
  <si>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</si>
  <si>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</si>
  <si>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</si>
  <si>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</si>
  <si>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</si>
  <si>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</si>
  <si>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</si>
  <si>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</si>
  <si>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</si>
  <si>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</si>
  <si>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</si>
  <si>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</si>
  <si>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</si>
  <si>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</si>
  <si>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</si>
  <si>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</si>
  <si>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</si>
  <si>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</si>
  <si>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</si>
  <si>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</si>
  <si>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</si>
  <si>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</si>
  <si>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</si>
  <si>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</si>
  <si>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</si>
  <si>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</si>
  <si>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</si>
  <si>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</si>
  <si>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</si>
  <si>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</si>
  <si>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</si>
  <si>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</si>
  <si>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</si>
  <si>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</si>
  <si>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</si>
  <si>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</si>
  <si>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</si>
  <si>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</si>
  <si>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</si>
  <si>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</si>
  <si>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</si>
  <si>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</si>
  <si>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</si>
  <si>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</si>
  <si>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</si>
  <si>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</si>
  <si>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</si>
  <si>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</si>
  <si>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</si>
  <si>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</si>
  <si>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</si>
  <si>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</si>
  <si>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</si>
  <si>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</si>
  <si>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</si>
  <si>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</si>
  <si>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</si>
  <si>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</si>
  <si>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</si>
  <si>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</si>
  <si>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</si>
  <si>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</si>
  <si>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</si>
  <si>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</si>
  <si>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</si>
  <si>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</si>
  <si>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</si>
  <si>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</si>
  <si>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</si>
  <si>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</si>
  <si>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</si>
  <si>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</si>
  <si>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</si>
  <si>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</si>
  <si>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</si>
  <si>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</si>
  <si>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</si>
  <si>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</si>
  <si>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</si>
  <si>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</si>
  <si>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</si>
  <si>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</si>
  <si>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</si>
  <si>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</si>
  <si>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</si>
  <si>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</si>
  <si>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</si>
  <si>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</si>
  <si>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</si>
  <si>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</si>
  <si>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</si>
  <si>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</si>
  <si>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</si>
  <si>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</si>
  <si>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</si>
  <si>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</si>
  <si>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</si>
  <si>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</si>
  <si>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</si>
  <si>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</si>
  <si>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</si>
  <si>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</si>
  <si>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</si>
  <si>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</si>
  <si>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</si>
  <si>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</si>
  <si>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</si>
  <si>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</si>
  <si>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</si>
  <si>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</si>
  <si>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</si>
  <si>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</si>
  <si>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</si>
  <si>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</si>
  <si>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</si>
  <si>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</si>
  <si>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</si>
  <si>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</si>
  <si>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</si>
  <si>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</si>
  <si>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</si>
  <si>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</si>
  <si>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</si>
  <si>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</si>
  <si>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</si>
  <si>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</si>
  <si>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</si>
  <si>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</si>
  <si>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</si>
  <si>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</si>
  <si>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</si>
  <si>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</si>
  <si>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</si>
  <si>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</si>
  <si>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</si>
  <si>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</si>
  <si>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</si>
  <si>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</si>
  <si>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</si>
  <si>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</si>
  <si>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</si>
  <si>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</si>
  <si>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</si>
  <si>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</si>
  <si>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</si>
  <si>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</si>
  <si>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</si>
  <si>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</si>
  <si>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</si>
  <si>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</si>
  <si>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</si>
  <si>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</si>
  <si>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</si>
  <si>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</si>
  <si>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</si>
  <si>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</si>
  <si>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</si>
  <si>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</si>
  <si>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</si>
  <si>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</si>
  <si>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</si>
  <si>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</si>
  <si>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</si>
  <si>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</si>
  <si>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</si>
  <si>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</si>
  <si>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</si>
  <si>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</si>
  <si>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</si>
  <si>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</si>
  <si>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</si>
  <si>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</si>
  <si>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</si>
  <si>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</si>
  <si>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</si>
  <si>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</si>
  <si>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</si>
  <si>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</si>
  <si>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</si>
  <si>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</si>
  <si>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</si>
  <si>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</si>
  <si>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</si>
  <si>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</si>
  <si>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</si>
  <si>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</si>
  <si>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</si>
  <si>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</si>
  <si>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</si>
  <si>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</si>
  <si>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</si>
  <si>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</si>
  <si>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</si>
  <si>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</si>
  <si>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</si>
  <si>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</si>
  <si>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</si>
  <si>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</si>
  <si>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</si>
  <si>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</si>
  <si>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</si>
  <si>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</si>
  <si>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</si>
  <si>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</si>
  <si>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</si>
  <si>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</si>
  <si>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</si>
  <si>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</si>
  <si>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</si>
  <si>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</si>
  <si>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</si>
  <si>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</si>
  <si>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</si>
  <si>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</si>
  <si>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</si>
  <si>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</si>
  <si>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</si>
  <si>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</si>
  <si>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</si>
  <si>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</si>
  <si>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</si>
  <si>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</si>
  <si>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</si>
  <si>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</si>
  <si>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</si>
  <si>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</si>
  <si>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</si>
  <si>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</si>
  <si>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</si>
  <si>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</si>
  <si>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</si>
  <si>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</si>
  <si>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</si>
  <si>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</si>
  <si>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</si>
  <si>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</si>
  <si>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</si>
  <si>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</si>
  <si>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</si>
  <si>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</si>
  <si>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</si>
  <si>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</si>
  <si>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</si>
  <si>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</si>
  <si>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</si>
  <si>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</si>
  <si>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</si>
  <si>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</si>
  <si>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</si>
  <si>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</si>
  <si>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</si>
  <si>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</si>
  <si>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</si>
  <si>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</si>
  <si>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</si>
  <si>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</si>
  <si>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</si>
  <si>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</si>
  <si>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</si>
  <si>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</si>
  <si>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</si>
  <si>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</si>
  <si>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</si>
  <si>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</si>
  <si>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</si>
  <si>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</si>
  <si>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</si>
  <si>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</si>
  <si>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</si>
  <si>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</si>
  <si>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</si>
  <si>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</si>
  <si>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</si>
  <si>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</si>
  <si>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</si>
  <si>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</si>
  <si>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</si>
  <si>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</si>
  <si>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</si>
  <si>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</si>
  <si>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</si>
  <si>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</si>
  <si>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</si>
  <si>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</si>
  <si>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</si>
  <si>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</si>
  <si>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</si>
  <si>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</si>
  <si>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</si>
  <si>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</si>
  <si>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</si>
  <si>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</si>
  <si>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</si>
  <si>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</si>
  <si>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</si>
  <si>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</si>
  <si>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</si>
  <si>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</si>
  <si>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</si>
  <si>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</si>
  <si>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</si>
  <si>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</si>
  <si>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</si>
  <si>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</si>
  <si>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</si>
  <si>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</si>
  <si>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</si>
  <si>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</si>
  <si>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</si>
  <si>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</si>
  <si>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</si>
  <si>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</si>
  <si>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</si>
  <si>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</si>
  <si>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</si>
  <si>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</si>
  <si>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</si>
  <si>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</si>
  <si>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</si>
  <si>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</si>
  <si>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</si>
  <si>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</si>
  <si>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</si>
  <si>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</si>
  <si>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</si>
  <si>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</si>
  <si>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</si>
  <si>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</si>
  <si>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</si>
  <si>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</si>
  <si>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</si>
  <si>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</si>
  <si>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</si>
  <si>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</si>
  <si>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</si>
  <si>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</si>
  <si>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</si>
  <si>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</si>
  <si>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</si>
  <si>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</si>
  <si>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</si>
  <si>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</si>
  <si>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</si>
  <si>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</si>
  <si>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</si>
  <si>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</si>
  <si>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</si>
  <si>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</si>
  <si>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</si>
  <si>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</si>
  <si>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</si>
  <si>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</si>
  <si>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</si>
  <si>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</si>
  <si>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</si>
  <si>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</si>
  <si>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</si>
  <si>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</si>
  <si>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</si>
  <si>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</si>
  <si>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</si>
  <si>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</si>
  <si>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</si>
  <si>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</si>
  <si>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</si>
  <si>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</si>
  <si>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</si>
  <si>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</si>
  <si>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</si>
  <si>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</si>
  <si>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</si>
  <si>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</si>
  <si>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</si>
  <si>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</si>
  <si>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</si>
  <si>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</si>
  <si>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</si>
  <si>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</si>
  <si>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</si>
  <si>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</si>
  <si>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</si>
  <si>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</si>
  <si>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</si>
  <si>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</si>
  <si>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</si>
  <si>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</si>
  <si>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</si>
  <si>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</si>
  <si>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</si>
  <si>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</si>
  <si>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</si>
  <si>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</si>
  <si>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</si>
  <si>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</si>
  <si>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</si>
  <si>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</si>
  <si>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</si>
  <si>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</si>
  <si>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</si>
  <si>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</si>
  <si>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</si>
  <si>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</si>
  <si>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</si>
  <si>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</si>
  <si>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</si>
  <si>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</si>
  <si>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</si>
  <si>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</si>
  <si>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</si>
  <si>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</si>
  <si>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</si>
  <si>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</si>
  <si>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</si>
  <si>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</si>
  <si>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</si>
  <si>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</si>
  <si>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</si>
  <si>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</si>
  <si>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</si>
  <si>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</si>
  <si>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</si>
  <si>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</si>
  <si>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</si>
  <si>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</si>
  <si>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</si>
  <si>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</si>
  <si>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</si>
  <si>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</si>
  <si>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</si>
  <si>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</si>
  <si>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</si>
  <si>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</si>
  <si>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</si>
  <si>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</si>
  <si>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</si>
  <si>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</si>
  <si>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</si>
  <si>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</si>
  <si>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</si>
  <si>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</si>
  <si>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</si>
  <si>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</si>
  <si>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</si>
  <si>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</si>
  <si>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</si>
  <si>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</si>
  <si>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</si>
  <si>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</si>
  <si>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</si>
  <si>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</si>
  <si>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Number Successful</t>
  </si>
  <si>
    <t>Number Failed</t>
  </si>
  <si>
    <t>Number Canceled</t>
  </si>
  <si>
    <t>Percentage Failed</t>
  </si>
  <si>
    <t>Percentage Canceled</t>
  </si>
  <si>
    <t>Total Projects</t>
  </si>
  <si>
    <t>Percentage Successful</t>
  </si>
  <si>
    <t>bakers_count</t>
  </si>
  <si>
    <t>SUCCESSFUL CAMPAIGN</t>
  </si>
  <si>
    <t>MEAN</t>
  </si>
  <si>
    <t>MEDIAN</t>
  </si>
  <si>
    <t>MIN</t>
  </si>
  <si>
    <t>MAX</t>
  </si>
  <si>
    <t>VARIANCE</t>
  </si>
  <si>
    <t>STANDARD DEVIATION</t>
  </si>
  <si>
    <t>FAILED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</si>
</sst>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\/dd\/yyyy"/>
    <numFmt numFmtId="165" formatCode="mm\/dd\/yy"/>
    <numFmt numFmtId="166" formatCode="0_ ;\-0\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16" fillId="0" borderId="0" xfId="0" applyFont="1"/>
    <xf numFmtId="166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numFmt numFmtId="165" formatCode="mm\/dd\/yy"/>
    </dxf>
    <dxf>
      <numFmt numFmtId="165" formatCode="mm\/dd\/yy"/>
    </dxf>
    <dxf>
      <numFmt numFmtId="2" formatCode="0.00"/>
    </dxf>
    <dxf>
      <numFmt numFmtId="1" formatCode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F1742"/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[CrowdfundingBookcopy.xlsx]Pivot_Table1!PivotTable1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Pivot_Table1!$B$3:$B$4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Pivot_Table1!$B$5:$B$14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8-40A9-AA0B-13F02072ABA2}"/>
            </c:ext>
          </c:extLst>
        </c:ser>
        <c:ser>
          <c:idx val="1"/>
          <c:order val="1"/>
          <c:tx>
            <c:strRef>
              <c:f>Pivot_Table1!$C$3:$C$4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Pivot_Table1!$A$5:$A$14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8-40A9-AA0B-13F02072A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2609327"/>
        <c:axId val="782610767"/>
      </c:barChart>
      <c:catAx>
        <c:axId val="782609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10767"/>
        <c:crosses val="autoZero"/>
        <c:auto val="0"/>
        <c:lblAlgn val="ctr"/>
        <c:lblOffset val="100"/>
        <c:noMultiLvlLbl val="0"/>
      </c:catAx>
      <c:valAx>
        <c:axId val="78261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0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[CrowdfundingBookcopy.xlsx]Pivot_Table2!PivotTable2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Pivot_Table2!$B$4:$B$5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Pivot_Table2!$A$6:$A$30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Pivot_Table2!$B$6:$B$30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6-497D-80AE-03D4A0BF58D2}"/>
            </c:ext>
          </c:extLst>
        </c:ser>
        <c:ser>
          <c:idx val="1"/>
          <c:order val="1"/>
          <c:tx>
            <c:strRef>
              <c:f>Pivot_Table2!$C$4:$C$5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Pivot_Table2!$A$6:$A$30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Pivot_Table2!$C$6:$C$30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68-456A-8B61-4338EC685D11}"/>
            </c:ext>
          </c:extLst>
        </c:ser>
        <c:ser>
          <c:idx val="2"/>
          <c:order val="2"/>
          <c:tx>
            <c:strRef>
              <c:f>Pivot_Table2!$D$4:$D$5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Pivot_Table2!$A$6:$A$30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Pivot_Table2!$D$6:$D$30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68-456A-8B61-4338EC685D11}"/>
            </c:ext>
          </c:extLst>
        </c:ser>
        <c:ser>
          <c:idx val="3"/>
          <c:order val="3"/>
          <c:tx>
            <c:strRef>
              <c:f>Pivot_Table2!$E$4:$E$5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Pivot_Table2!$A$6:$A$30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Pivot_Table2!$E$6:$E$30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68-456A-8B61-4338EC685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7443823"/>
        <c:axId val="1037443343"/>
      </c:barChart>
      <c:catAx>
        <c:axId val="103744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443343"/>
        <c:crosses val="autoZero"/>
        <c:auto val="1"/>
        <c:lblAlgn val="ctr"/>
        <c:lblOffset val="100"/>
        <c:noMultiLvlLbl val="0"/>
      </c:catAx>
      <c:valAx>
        <c:axId val="103744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44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[CrowdfundingBookcopy.xlsx]Pivot_Table3!PivotTable3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noFill/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Pivot_Table3!$A$6:$A$18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C-4A4B-B95F-44A9B46616FC}"/>
            </c:ext>
          </c:extLst>
        </c:ser>
        <c:ser>
          <c:idx val="1"/>
          <c:order val="1"/>
          <c:tx>
            <c:strRef>
              <c:f>Pivot_Table3!$C$4:$C$5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Pivot_Table3!$A$6:$A$18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C-4A4B-B95F-44A9B46616FC}"/>
            </c:ext>
          </c:extLst>
        </c:ser>
        <c:ser>
          <c:idx val="2"/>
          <c:order val="2"/>
          <c:tx>
            <c:strRef>
              <c:f>Pivot_Table3!$D$4:$D$5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Pivot_Table3!$A$6:$A$18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3C-4A4B-B95F-44A9B4661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838239"/>
        <c:axId val="966848799"/>
      </c:lineChart>
      <c:catAx>
        <c:axId val="96683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48799"/>
        <c:crosses val="autoZero"/>
        <c:auto val="1"/>
        <c:lblAlgn val="ctr"/>
        <c:lblOffset val="100"/>
        <c:noMultiLvlLbl val="0"/>
      </c:catAx>
      <c:valAx>
        <c:axId val="9668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3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 Based</a:t>
            </a:r>
            <a:r>
              <a:rPr lang="en-CA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Goal_Analysis1!$F$1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Goal_Analysis1!$F$2:$F$13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89-47CD-9834-450FBBBAB2A9}"/>
            </c:ext>
          </c:extLst>
        </c:ser>
        <c:ser>
          <c:idx val="1"/>
          <c:order val="1"/>
          <c:tx>
            <c:strRef>
              <c:f>Goal_Analysis1!$G$1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Goal_Analysis1!$G$2:$G$13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89-47CD-9834-450FBBBAB2A9}"/>
            </c:ext>
          </c:extLst>
        </c:ser>
        <c:ser>
          <c:idx val="2"/>
          <c:order val="2"/>
          <c:tx>
            <c:strRef>
              <c:f>Goal_Analysis1!$H$1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Goal_Analysis1!$H$2:$H$13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89-47CD-9834-450FBBBAB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2437072"/>
        <c:axId val="1382438032"/>
      </c:lineChart>
      <c:catAx>
        <c:axId val="1382437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438032"/>
        <c:crosses val="autoZero"/>
        <c:auto val="1"/>
        <c:lblAlgn val="ctr"/>
        <c:lblOffset val="100"/>
        <c:noMultiLvlLbl val="0"/>
      </c:catAx>
      <c:valAx>
        <c:axId val="138243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43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605790</xdr:colOff>
      <xdr:row>0</xdr:row>
      <xdr:rowOff>22860</xdr:rowOff>
    </xdr:from>
    <xdr:to>
      <xdr:col>20</xdr:col>
      <xdr:colOff>251460</xdr:colOff>
      <xdr:row>14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6F916C-2744-03CE-1544-7924A2D55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270510</xdr:colOff>
      <xdr:row>0</xdr:row>
      <xdr:rowOff>137160</xdr:rowOff>
    </xdr:from>
    <xdr:to>
      <xdr:col>14</xdr:col>
      <xdr:colOff>137160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F0592-3125-E886-1695-2FD0085C1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76200</xdr:rowOff>
    </xdr:from>
    <xdr:to>
      <xdr:col>13</xdr:col>
      <xdr:colOff>68580</xdr:colOff>
      <xdr:row>19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B88B5-C4E6-2700-919D-3C6CA1ECC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13</xdr:row>
      <xdr:rowOff>121920</xdr:rowOff>
    </xdr:from>
    <xdr:to>
      <xdr:col>7</xdr:col>
      <xdr:colOff>1173480</xdr:colOff>
      <xdr:row>26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7F2C48-51DD-7CDE-BFBB-999A395B0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106680</xdr:rowOff>
    </xdr:to>
    <xdr:sp macro="" textlink="">
      <xdr:nvSpPr>
        <xdr:cNvPr id="7170" name="AutoShape 2" descr="S^2 = \frac{\sum (x_i - \bar{x})^2}{n - 1}">
          <a:extLst>
            <a:ext uri="{FF2B5EF4-FFF2-40B4-BE49-F238E27FC236}">
              <a16:creationId xmlns:a16="http://schemas.microsoft.com/office/drawing/2014/main" id="{9901CE2B-E05D-783C-E6DF-9DFCD8CD7029}"/>
            </a:ext>
          </a:extLst>
        </xdr:cNvPr>
        <xdr:cNvSpPr>
          <a:spLocks noChangeAspect="1" noChangeArrowheads="1"/>
        </xdr:cNvSpPr>
      </xdr:nvSpPr>
      <xdr:spPr bwMode="auto">
        <a:xfrm>
          <a:off x="8100060" y="19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nie" refreshedDate="45412.62203726852" createdVersion="8" refreshedVersion="8" minRefreshableVersion="3" recordCount="1000" xr:uid="{A6DC6FA7-1F70-4546-8508-097EF2B69B6D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canceled"/>
        <s v="successful"/>
        <s v="live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IT"/>
        <s v="US"/>
        <s v="DK"/>
        <s v="CH"/>
        <s v="GB"/>
        <s v="AU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5">
      <sharedItems containsSemiMixedTypes="0" containsNonDate="0" containsDate="1" containsString="0" minDate="2010-01-09T06:00:00" maxDate="2020-01-27T06:00:00"/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heater"/>
        <s v="publishing"/>
        <s v="photography"/>
        <s v="film &amp; video"/>
        <s v="technology"/>
        <s v="games"/>
        <s v="journalism"/>
      </sharedItems>
    </cacheField>
    <cacheField name="Sub-Category" numFmtId="0">
      <sharedItems count="24">
        <s v="food trucks"/>
        <s v="metal"/>
        <s v="plays"/>
        <s v="rock"/>
        <s v="nonfiction"/>
        <s v="jazz"/>
        <s v="photography books"/>
        <s v="animation"/>
        <s v="indie rock"/>
        <s v="wearables"/>
        <s v="electric music"/>
        <s v="web"/>
        <s v="video games"/>
        <s v="drama"/>
        <s v="documentary"/>
        <s v="shorts"/>
        <s v="television"/>
        <s v="fiction"/>
        <s v="audio"/>
        <s v="translations"/>
        <s v="science fiction"/>
        <s v="radio &amp; podcasts"/>
        <s v="world music"/>
        <s v="mobile gam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nie" refreshedDate="45412.622037962959" createdVersion="8" refreshedVersion="8" minRefreshableVersion="3" recordCount="1000" xr:uid="{B1C708C2-003F-4C1D-93A8-F0FCB6D8A126}">
  <cacheSource type="worksheet">
    <worksheetSource name="CrowdfundingTable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600"/>
        <n v="700"/>
        <n v="800"/>
        <n v="900"/>
        <n v="1000"/>
        <n v="1100"/>
        <n v="1200"/>
        <n v="1300"/>
        <n v="1400"/>
        <n v="1500"/>
        <n v="1600"/>
        <n v="1700"/>
        <n v="1800"/>
        <n v="1900"/>
        <n v="2000"/>
        <n v="2100"/>
        <n v="2200"/>
        <n v="2300"/>
        <n v="2400"/>
        <n v="2500"/>
        <n v="2600"/>
        <n v="2700"/>
        <n v="2800"/>
        <n v="2900"/>
        <n v="3000"/>
        <n v="3100"/>
        <n v="3200"/>
        <n v="3300"/>
        <n v="3400"/>
        <n v="3500"/>
        <n v="3600"/>
        <n v="3700"/>
        <n v="3800"/>
        <n v="3900"/>
        <n v="4000"/>
        <n v="4100"/>
        <n v="4200"/>
        <n v="4300"/>
        <n v="4500"/>
        <n v="4600"/>
        <n v="4700"/>
        <n v="4800"/>
        <n v="4900"/>
        <n v="5000"/>
        <n v="5100"/>
        <n v="5200"/>
        <n v="5300"/>
        <n v="5400"/>
        <n v="5500"/>
        <n v="5600"/>
        <n v="5700"/>
        <n v="5800"/>
        <n v="5900"/>
        <n v="6000"/>
        <n v="6100"/>
        <n v="6200"/>
        <n v="6300"/>
        <n v="6400"/>
        <n v="6500"/>
        <n v="6600"/>
        <n v="6700"/>
        <n v="6800"/>
        <n v="6900"/>
        <n v="7000"/>
        <n v="7100"/>
        <n v="7200"/>
        <n v="7300"/>
        <n v="7400"/>
        <n v="7500"/>
        <n v="7600"/>
        <n v="7700"/>
        <n v="7800"/>
        <n v="7900"/>
        <n v="8000"/>
        <n v="8100"/>
        <n v="8200"/>
        <n v="8300"/>
        <n v="8400"/>
        <n v="8500"/>
        <n v="8600"/>
        <n v="8700"/>
        <n v="8800"/>
        <n v="8900"/>
        <n v="9000"/>
        <n v="9100"/>
        <n v="9200"/>
        <n v="9300"/>
        <n v="9400"/>
        <n v="9500"/>
        <n v="9600"/>
        <n v="9700"/>
        <n v="9800"/>
        <n v="9900"/>
        <n v="10000"/>
        <n v="14500"/>
        <n v="14900"/>
        <n v="15800"/>
        <n v="16200"/>
        <n v="16800"/>
        <n v="17100"/>
        <n v="17700"/>
        <n v="18000"/>
        <n v="18900"/>
        <n v="19800"/>
        <n v="20000"/>
        <n v="20100"/>
        <n v="20700"/>
        <n v="22500"/>
        <n v="23300"/>
        <n v="23400"/>
        <n v="25000"/>
        <n v="25500"/>
        <n v="25600"/>
        <n v="26500"/>
        <n v="27100"/>
        <n v="27500"/>
        <n v="28200"/>
        <n v="28400"/>
        <n v="28800"/>
        <n v="29400"/>
        <n v="29500"/>
        <n v="29600"/>
        <n v="31200"/>
        <n v="31400"/>
        <n v="32900"/>
        <n v="33300"/>
        <n v="33600"/>
        <n v="33700"/>
        <n v="33800"/>
        <n v="35000"/>
        <n v="35600"/>
        <n v="36400"/>
        <n v="37100"/>
        <n v="38200"/>
        <n v="38500"/>
        <n v="38800"/>
        <n v="38900"/>
        <n v="39300"/>
        <n v="39400"/>
        <n v="39500"/>
        <n v="40200"/>
        <n v="41000"/>
        <n v="41500"/>
        <n v="41700"/>
        <n v="42100"/>
        <n v="42600"/>
        <n v="42700"/>
        <n v="42800"/>
        <n v="43000"/>
        <n v="43200"/>
        <n v="43800"/>
        <n v="44500"/>
        <n v="45300"/>
        <n v="45600"/>
        <n v="45900"/>
        <n v="46100"/>
        <n v="46300"/>
        <n v="47900"/>
        <n v="48300"/>
        <n v="48500"/>
        <n v="48800"/>
        <n v="48900"/>
        <n v="49700"/>
        <n v="50200"/>
        <n v="50500"/>
        <n v="51100"/>
        <n v="51300"/>
        <n v="51400"/>
        <n v="52000"/>
        <n v="52600"/>
        <n v="53100"/>
        <n v="54000"/>
        <n v="54300"/>
        <n v="54700"/>
        <n v="55800"/>
        <n v="56000"/>
        <n v="56800"/>
        <n v="57800"/>
        <n v="59100"/>
        <n v="59200"/>
        <n v="59700"/>
        <n v="60200"/>
        <n v="60400"/>
        <n v="60900"/>
        <n v="61200"/>
        <n v="61400"/>
        <n v="61500"/>
        <n v="61600"/>
        <n v="62300"/>
        <n v="62500"/>
        <n v="62800"/>
        <n v="63200"/>
        <n v="63400"/>
        <n v="64300"/>
        <n v="66100"/>
        <n v="66200"/>
        <n v="66600"/>
        <n v="67800"/>
        <n v="68800"/>
        <n v="69700"/>
        <n v="69800"/>
        <n v="69900"/>
        <n v="70200"/>
        <n v="70300"/>
        <n v="70400"/>
        <n v="70600"/>
        <n v="70700"/>
        <n v="71100"/>
        <n v="71200"/>
        <n v="71500"/>
        <n v="72100"/>
        <n v="72400"/>
        <n v="72600"/>
        <n v="73000"/>
        <n v="73800"/>
        <n v="74100"/>
        <n v="74700"/>
        <n v="75000"/>
        <n v="75100"/>
        <n v="76100"/>
        <n v="77000"/>
        <n v="79400"/>
        <n v="80500"/>
        <n v="81000"/>
        <n v="81200"/>
        <n v="81300"/>
        <n v="81600"/>
        <n v="82800"/>
        <n v="83000"/>
        <n v="83300"/>
        <n v="84300"/>
        <n v="84400"/>
        <n v="84500"/>
        <n v="84600"/>
        <n v="84900"/>
        <n v="85000"/>
        <n v="85600"/>
        <n v="85900"/>
        <n v="86200"/>
        <n v="86400"/>
        <n v="87300"/>
        <n v="87900"/>
        <n v="88400"/>
        <n v="88700"/>
        <n v="88800"/>
        <n v="88900"/>
        <n v="89100"/>
        <n v="89900"/>
        <n v="90200"/>
        <n v="90400"/>
        <n v="90600"/>
        <n v="91400"/>
        <n v="92100"/>
        <n v="92400"/>
        <n v="92500"/>
        <n v="93800"/>
        <n v="94000"/>
        <n v="94200"/>
        <n v="94300"/>
        <n v="94500"/>
        <n v="94900"/>
        <n v="96500"/>
        <n v="96700"/>
        <n v="97100"/>
        <n v="97200"/>
        <n v="97300"/>
        <n v="97600"/>
        <n v="97800"/>
        <n v="98600"/>
        <n v="98700"/>
        <n v="98800"/>
        <n v="99500"/>
        <n v="101000"/>
        <n v="101400"/>
        <n v="102500"/>
        <n v="102900"/>
        <n v="103200"/>
        <n v="104400"/>
        <n v="105000"/>
        <n v="105300"/>
        <n v="106400"/>
        <n v="106800"/>
        <n v="107500"/>
        <n v="108400"/>
        <n v="108500"/>
        <n v="108700"/>
        <n v="108800"/>
        <n v="109000"/>
        <n v="110100"/>
        <n v="110300"/>
        <n v="110800"/>
        <n v="111100"/>
        <n v="111900"/>
        <n v="112100"/>
        <n v="112300"/>
        <n v="113500"/>
        <n v="113800"/>
        <n v="114300"/>
        <n v="114400"/>
        <n v="114800"/>
        <n v="115000"/>
        <n v="115600"/>
        <n v="116300"/>
        <n v="116500"/>
        <n v="117000"/>
        <n v="117900"/>
        <n v="118000"/>
        <n v="118200"/>
        <n v="118400"/>
        <n v="119200"/>
        <n v="119800"/>
        <n v="120700"/>
        <n v="121100"/>
        <n v="121400"/>
        <n v="121500"/>
        <n v="121600"/>
        <n v="121700"/>
        <n v="122900"/>
        <n v="123600"/>
        <n v="125400"/>
        <n v="125500"/>
        <n v="125600"/>
        <n v="125900"/>
        <n v="128000"/>
        <n v="128100"/>
        <n v="128900"/>
        <n v="129100"/>
        <n v="129400"/>
        <n v="130800"/>
        <n v="131800"/>
        <n v="134300"/>
        <n v="134400"/>
        <n v="134600"/>
        <n v="135500"/>
        <n v="135600"/>
        <n v="136300"/>
        <n v="136800"/>
        <n v="137200"/>
        <n v="137600"/>
        <n v="137900"/>
        <n v="138700"/>
        <n v="139000"/>
        <n v="139500"/>
        <n v="140000"/>
        <n v="140300"/>
        <n v="140800"/>
        <n v="141100"/>
        <n v="142400"/>
        <n v="143900"/>
        <n v="145000"/>
        <n v="145500"/>
        <n v="145600"/>
        <n v="146400"/>
        <n v="147800"/>
        <n v="148400"/>
        <n v="148500"/>
        <n v="149600"/>
        <n v="150500"/>
        <n v="150600"/>
        <n v="151300"/>
        <n v="152400"/>
        <n v="153600"/>
        <n v="153700"/>
        <n v="153800"/>
        <n v="154300"/>
        <n v="154500"/>
        <n v="155200"/>
        <n v="156800"/>
        <n v="157300"/>
        <n v="157600"/>
        <n v="158100"/>
        <n v="159800"/>
        <n v="160400"/>
        <n v="161900"/>
        <n v="163600"/>
        <n v="163700"/>
        <n v="163800"/>
        <n v="164100"/>
        <n v="164500"/>
        <n v="164700"/>
        <n v="166700"/>
        <n v="167400"/>
        <n v="167500"/>
        <n v="168500"/>
        <n v="168600"/>
        <n v="168700"/>
        <n v="169400"/>
        <n v="169700"/>
        <n v="170400"/>
        <n v="170600"/>
        <n v="170700"/>
        <n v="170800"/>
        <n v="171000"/>
        <n v="171300"/>
        <n v="172000"/>
        <n v="172700"/>
        <n v="173800"/>
        <n v="173900"/>
        <n v="174500"/>
        <n v="177700"/>
        <n v="178000"/>
        <n v="178200"/>
        <n v="179100"/>
        <n v="180100"/>
        <n v="180200"/>
        <n v="180400"/>
        <n v="180800"/>
        <n v="181200"/>
        <n v="182400"/>
        <n v="182800"/>
        <n v="183800"/>
        <n v="184100"/>
        <n v="184800"/>
        <n v="185900"/>
        <n v="186700"/>
        <n v="187600"/>
        <n v="188100"/>
        <n v="188200"/>
        <n v="188800"/>
        <n v="189000"/>
        <n v="189200"/>
        <n v="189400"/>
        <n v="189500"/>
        <n v="191000"/>
        <n v="191200"/>
        <n v="191300"/>
        <n v="191500"/>
        <n v="192100"/>
        <n v="192900"/>
        <n v="193200"/>
        <n v="193400"/>
        <n v="194500"/>
        <n v="194900"/>
        <n v="195200"/>
        <n v="195800"/>
        <n v="195900"/>
        <n v="196600"/>
        <n v="196700"/>
        <n v="196900"/>
        <n v="197600"/>
        <n v="197700"/>
        <n v="197900"/>
        <n v="198500"/>
        <n v="198600"/>
        <n v="199000"/>
        <n v="199200"/>
      </sharedItems>
      <fieldGroup base="3">
        <rangePr autoStart="0" autoEnd="0" startNum="1000" endNum="4999" groupInterval="3999"/>
        <groupItems count="3">
          <s v="&lt;1000"/>
          <s v="1000-4999"/>
          <s v="&gt;4999"/>
        </groupItems>
      </fieldGroup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canceled"/>
        <s v="successful"/>
        <s v="live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3-08-01T05:00:00"/>
        <d v="2011-10-19T05:00:00"/>
        <d v="2018-12-16T06:00:00"/>
        <d v="2010-03-25T05:00:00"/>
        <d v="2010-01-25T06:00:00"/>
        <d v="2017-08-30T05:00:00"/>
        <d v="2015-05-20T05:00:00"/>
        <d v="2013-08-16T05:00:00"/>
        <d v="2018-10-21T05:00:00"/>
        <d v="2013-05-01T05:00:00"/>
        <d v="2012-02-29T06:00:00"/>
        <d v="2013-07-30T05:00:00"/>
        <d v="2014-07-08T05:00:00"/>
        <d v="2010-07-01T05:00:00"/>
        <d v="2015-06-12T05:00:00"/>
        <d v="2011-11-19T06:00:00"/>
        <d v="2014-09-19T05:00:00"/>
        <d v="2019-04-16T05:00:00"/>
        <d v="2015-07-01T05:00:00"/>
        <d v="2015-10-05T05:00:00"/>
        <d v="2018-10-26T05:00:00"/>
        <d v="2010-07-14T05:00:00"/>
        <d v="2016-04-08T05:00:00"/>
        <d v="2011-02-26T06:00:00"/>
        <d v="2014-07-14T05:00:00"/>
        <d v="2010-07-19T05:00:00"/>
        <d v="2010-11-17T06:00:00"/>
        <d v="2012-03-05T06:00:00"/>
        <d v="2019-10-15T05:00:00"/>
        <d v="2019-01-21T06:00:00"/>
        <d v="2012-11-25T06:00:00"/>
        <d v="2014-07-19T05:00:00"/>
        <d v="2015-08-03T05:00:00"/>
        <d v="2013-07-29T05:00:00"/>
        <d v="2019-04-19T05:00:00"/>
        <d v="2016-07-08T05:00:00"/>
        <d v="2015-01-21T06:00:00"/>
        <d v="2013-05-18T05:00:00"/>
        <d v="2019-10-14T05:00:00"/>
        <d v="2015-02-21T06:00:00"/>
        <d v="2016-09-10T05:00:00"/>
        <d v="2015-02-26T06:00:00"/>
        <d v="2015-02-11T06:00:00"/>
        <d v="2018-03-05T06:00:00"/>
        <d v="2015-01-08T06:00:00"/>
        <d v="2019-10-27T05:00:00"/>
        <d v="2019-03-06T06:00:00"/>
        <d v="2019-06-29T05:00:00"/>
        <d v="2010-03-04T06:00:00"/>
        <d v="2019-01-17T06:00:00"/>
        <d v="2018-05-13T05:00:00"/>
        <d v="2018-08-28T05:00:00"/>
        <d v="2013-10-25T05:00:00"/>
        <d v="2018-07-21T05:00:00"/>
        <d v="2017-02-22T06:00:00"/>
        <d v="2016-11-12T06:00:00"/>
        <d v="2017-08-29T05:00:00"/>
        <d v="2017-08-26T05:00:00"/>
        <d v="2011-05-13T05:00:00"/>
        <d v="2013-06-25T05:00:00"/>
        <d v="2010-06-21T05:00:00"/>
        <d v="2013-05-15T05:00:00"/>
        <d v="2010-05-23T05:00:00"/>
        <d v="2010-01-19T06:00:00"/>
        <d v="2015-06-25T05:00:00"/>
        <d v="2018-10-17T05:00:00"/>
        <d v="2019-04-20T05:00:00"/>
        <d v="2012-07-27T05:00:00"/>
        <d v="2015-01-25T06:00:00"/>
        <d v="2015-01-20T06:00:00"/>
        <d v="2011-08-13T05:00:00"/>
        <d v="2014-08-19T05:00:00"/>
        <d v="2017-06-12T05:00:00"/>
        <d v="2016-11-27T06:00:00"/>
        <d v="2010-08-19T05:00:00"/>
        <d v="2019-03-12T05:00:00"/>
        <d v="2015-11-23T06:00:00"/>
        <d v="2014-06-04T05:00:00"/>
        <d v="2019-10-18T05:00:00"/>
        <d v="2010-06-29T05:00:00"/>
        <d v="2011-05-12T05:00:00"/>
        <d v="2015-06-17T05:00:00"/>
        <d v="2016-01-30T06:00:00"/>
        <d v="2014-03-29T05:00:00"/>
        <d v="2012-04-06T05:00:00"/>
        <d v="2012-10-04T05:00:00"/>
        <d v="2017-03-12T06:00:00"/>
        <d v="2018-03-27T05:00:00"/>
        <d v="2018-07-29T05:00:00"/>
        <d v="2018-06-15T05:00:00"/>
        <d v="2019-03-17T05:00:00"/>
        <d v="2016-12-29T06:00:00"/>
        <d v="2018-01-25T06:00:00"/>
        <d v="2010-06-16T05:00:00"/>
        <d v="2014-01-22T06:00:00"/>
        <d v="2011-04-05T05:00:00"/>
        <d v="2018-05-08T05:00:00"/>
        <d v="2018-11-03T05:00:00"/>
        <d v="2017-05-22T05:00:00"/>
        <d v="2013-07-11T05:00:00"/>
        <d v="2017-06-15T05:00:00"/>
        <d v="2011-07-04T05:00:00"/>
        <d v="2010-10-06T05:00:00"/>
        <d v="2015-07-07T05:00:00"/>
        <d v="2012-12-08T06:00:00"/>
        <d v="2011-10-15T05:00:00"/>
        <d v="2011-01-03T06:00:00"/>
        <d v="2013-02-27T06:00:00"/>
        <d v="2010-06-06T05:00:00"/>
        <d v="2018-06-04T05:00:00"/>
        <d v="2012-09-05T05:00:00"/>
        <d v="2019-04-09T05:00:00"/>
        <d v="2010-10-04T05:00:00"/>
        <d v="2015-10-03T05:00:00"/>
        <d v="2015-06-05T05:00:00"/>
        <d v="2013-07-10T05:00:00"/>
        <d v="2018-08-10T05:00:00"/>
        <d v="2013-06-26T05:00:00"/>
        <d v="2019-02-19T06:00:00"/>
        <d v="2015-12-08T06:00:00"/>
        <d v="2014-07-25T05:00:00"/>
        <d v="2016-08-07T05:00:00"/>
        <d v="2014-01-03T06:00:00"/>
        <d v="2010-12-03T06:00:00"/>
        <d v="2013-04-09T05:00:00"/>
        <d v="2010-11-23T06:00:00"/>
        <d v="2016-12-11T06:00:00"/>
        <d v="2012-02-27T06:00:00"/>
        <d v="2017-07-22T05:00:00"/>
        <d v="2018-03-04T06:00:00"/>
        <d v="2015-09-03T05:00:00"/>
        <d v="2018-09-16T05:00:00"/>
        <d v="2019-12-31T06:00:00"/>
        <d v="2014-02-10T06:00:00"/>
        <d v="2011-05-03T05:00:00"/>
        <d v="2014-03-11T05:00:00"/>
        <d v="2019-12-06T06:00:00"/>
        <d v="2017-12-14T06:00:00"/>
        <d v="2017-11-06T06:00:00"/>
        <d v="2013-09-13T05:00:00"/>
        <d v="2010-08-09T05:00:00"/>
        <d v="2017-07-29T05:00:00"/>
        <d v="2019-11-17T06:00:00"/>
        <d v="2012-04-24T05:00:00"/>
        <d v="2011-01-01T06:00:00"/>
        <d v="2017-11-21T06:00:00"/>
        <d v="2013-06-23T05:00:00"/>
        <d v="2012-03-22T05:00:00"/>
        <d v="2019-05-13T05:00:00"/>
        <d v="2013-06-10T05:00:00"/>
        <d v="2019-08-28T05:00:00"/>
        <d v="2018-06-08T05:00:00"/>
        <d v="2018-01-02T06:00:00"/>
        <d v="2015-09-21T05:00:00"/>
        <d v="2012-11-26T06:00:00"/>
        <d v="2015-10-16T05:00:00"/>
        <d v="2015-07-28T05:00:00"/>
        <d v="2019-12-07T06:00:00"/>
        <d v="2020-01-15T06:00:00"/>
        <d v="2018-07-02T05:00:00"/>
        <d v="2016-03-19T05:00:00"/>
        <d v="2015-11-07T06:00:00"/>
        <d v="2016-01-08T06:00:00"/>
        <d v="2010-12-13T06:00:00"/>
        <d v="2017-09-01T05:00:00"/>
        <d v="2015-04-08T05:00:00"/>
        <d v="2019-04-07T05:00:00"/>
        <d v="2014-04-07T05:00:00"/>
        <d v="2010-01-09T06:00:00"/>
        <d v="2019-01-10T06:00:00"/>
        <d v="2010-04-08T05:00:00"/>
        <d v="2011-10-17T05:00:00"/>
        <d v="2011-12-03T06:00:00"/>
        <d v="2017-09-22T05:00:00"/>
        <d v="2010-10-18T05:00:00"/>
        <d v="2012-05-02T05:00:00"/>
        <d v="2013-08-30T05:00:00"/>
        <d v="2013-10-07T05:00:00"/>
        <d v="2018-05-07T05:00:00"/>
        <d v="2015-08-29T05:00:00"/>
        <d v="2014-06-10T05:00:00"/>
        <d v="2012-08-27T05:00:00"/>
        <d v="2016-05-27T05:00:00"/>
        <d v="2010-06-12T05:00:00"/>
        <d v="2017-09-12T05:00:00"/>
        <d v="2018-01-12T06:00:00"/>
        <d v="2011-12-19T06:00:00"/>
        <d v="2015-12-20T06:00:00"/>
        <d v="2010-04-15T05:00:00"/>
        <d v="2016-07-25T05:00:00"/>
        <d v="2016-01-07T06:00:00"/>
        <d v="2014-07-06T05:00:00"/>
        <d v="2019-10-13T05:00:00"/>
        <d v="2016-03-07T06:00:00"/>
        <d v="2012-05-31T05:00:00"/>
        <d v="2010-05-25T05:00:00"/>
        <d v="2016-01-05T06:00:00"/>
        <d v="2018-04-23T05:00:00"/>
        <d v="2017-10-20T05:00:00"/>
        <d v="2019-01-31T06:00:00"/>
        <d v="2016-02-26T06:00:00"/>
        <d v="2015-06-19T05:00:00"/>
        <d v="2012-11-28T06:00:00"/>
        <d v="2011-08-01T05:00:00"/>
        <d v="2015-02-25T06:00:00"/>
        <d v="2019-05-03T05:00:00"/>
        <d v="2016-12-12T06:00:00"/>
        <d v="2011-11-27T06:00:00"/>
        <d v="2016-03-17T05:00:00"/>
        <d v="2012-10-20T05:00:00"/>
        <d v="2017-07-25T05:00:00"/>
        <d v="2011-06-28T05:00:00"/>
        <d v="2014-09-26T05:00:00"/>
        <d v="2013-11-14T06:00:00"/>
        <d v="2010-07-08T05:00:00"/>
        <d v="2018-05-14T05:00:00"/>
        <d v="2013-06-04T05:00:00"/>
        <d v="2011-01-27T06:00:00"/>
        <d v="2018-11-13T06:00:00"/>
        <d v="2016-11-11T06:00:00"/>
        <d v="2014-12-18T06:00:00"/>
        <d v="2015-05-11T05:00:00"/>
        <d v="2011-06-12T05:00:00"/>
        <d v="2016-03-03T06:00:00"/>
        <d v="2017-01-22T06:00:00"/>
        <d v="2016-03-27T05:00:00"/>
        <d v="2019-09-08T05:00:00"/>
        <d v="2019-04-06T05:00:00"/>
        <d v="2015-10-21T05:00:00"/>
        <d v="2017-04-15T05:00:00"/>
        <d v="2011-08-27T05:00:00"/>
        <d v="2013-10-21T05:00:00"/>
        <d v="2019-04-14T05:00:00"/>
        <d v="2014-12-16T06:00:00"/>
        <d v="2018-04-21T05:00:00"/>
        <d v="2011-01-28T06:00:00"/>
        <d v="2016-01-24T06:00:00"/>
        <d v="2011-09-21T05:00:00"/>
        <d v="2014-09-10T05:00:00"/>
        <d v="2019-08-11T05:00:00"/>
        <d v="2016-06-11T05:00:00"/>
        <d v="2013-12-30T06:00:00"/>
        <d v="2012-02-24T06:00:00"/>
        <d v="2018-09-17T05:00:00"/>
        <d v="2016-05-25T05:00:00"/>
        <d v="2017-01-28T06:00:00"/>
        <d v="2016-08-19T05:00:00"/>
        <d v="2018-07-14T05:00:00"/>
        <d v="2014-04-14T05:00:00"/>
        <d v="2015-08-13T05:00:00"/>
        <d v="2019-02-14T06:00:00"/>
        <d v="2018-04-16T05:00:00"/>
        <d v="2011-08-12T05:00:00"/>
        <d v="2013-08-05T05:00:00"/>
        <d v="2018-04-09T05:00:00"/>
        <d v="2017-12-27T06:00:00"/>
        <d v="2017-02-21T06:00:00"/>
        <d v="2017-04-28T05:00:00"/>
        <d v="2014-08-24T05:00:00"/>
        <d v="2018-01-27T06:00:00"/>
        <d v="2018-01-07T06:00:00"/>
        <d v="2018-09-03T05:00:00"/>
        <d v="2015-04-16T05:00:00"/>
        <d v="2014-10-02T05:00:00"/>
        <d v="2010-07-06T05:00:00"/>
        <d v="2013-12-11T06:00:00"/>
        <d v="2018-10-09T05:00:00"/>
        <d v="2011-09-11T05:00:00"/>
        <d v="2011-09-22T05:00:00"/>
        <d v="2014-03-20T05:00:00"/>
        <d v="2016-01-03T06:00:00"/>
        <d v="2016-03-02T06:00:00"/>
        <d v="2010-09-02T05:00:00"/>
        <d v="2017-02-28T06:00:00"/>
        <d v="2011-07-16T05:00:00"/>
        <d v="2014-06-16T05:00:00"/>
        <d v="2016-12-08T06:00:00"/>
        <d v="2017-06-25T05:00:00"/>
        <d v="2016-10-14T05:00:00"/>
        <d v="2018-06-26T05:00:00"/>
        <d v="2012-10-03T05:00:00"/>
        <d v="2016-05-23T05:00:00"/>
        <d v="2010-09-09T05:00:00"/>
        <d v="2018-04-18T05:00:00"/>
        <d v="2018-06-22T05:00:00"/>
        <d v="2014-05-10T05:00:00"/>
        <d v="2011-07-09T05:00:00"/>
        <d v="2016-07-22T05:00:00"/>
        <d v="2011-03-01T06:00:00"/>
        <d v="2013-10-08T05:00:00"/>
        <d v="2017-09-13T05:00:00"/>
        <d v="2010-08-14T05:00:00"/>
        <d v="2014-01-12T06:00:00"/>
        <d v="2011-12-27T06:00:00"/>
        <d v="2010-10-13T05:00:00"/>
        <d v="2018-03-09T06:00:00"/>
        <d v="2011-09-06T05:00:00"/>
        <d v="2016-05-17T05:00:00"/>
        <d v="2018-09-19T05:00:00"/>
        <d v="2015-06-08T05:00:00"/>
        <d v="2016-02-03T06:00:00"/>
        <d v="2018-05-05T05:00:00"/>
        <d v="2019-04-18T05:00:00"/>
        <d v="2016-07-10T05:00:00"/>
        <d v="2017-02-03T06:00:00"/>
        <d v="2012-02-05T06:00:00"/>
        <d v="2019-02-07T06:00:00"/>
        <d v="2014-01-26T06:00:00"/>
        <d v="2010-06-28T05:00:00"/>
        <d v="2013-02-03T06:00:00"/>
        <d v="2016-12-01T06:00:00"/>
        <d v="2017-09-02T05:00:00"/>
        <d v="2015-11-29T06:00:00"/>
        <d v="2011-05-18T05:00:00"/>
        <d v="2018-02-25T06:00:00"/>
        <d v="2015-09-23T05:00:00"/>
        <d v="2012-04-19T05:00:00"/>
        <d v="2017-10-07T05:00:00"/>
        <d v="2017-05-13T05:00:00"/>
        <d v="2017-05-03T05:00:00"/>
        <d v="2016-02-08T06:00:00"/>
        <d v="2012-09-04T05:00:00"/>
        <d v="2012-03-14T05:00:00"/>
        <d v="2015-05-18T05:00:00"/>
        <d v="2016-04-15T05:00:00"/>
        <d v="2011-08-22T05:00:00"/>
        <d v="2013-02-04T06:00:00"/>
        <d v="2012-05-08T05:00:00"/>
        <d v="2019-01-26T06:00:00"/>
        <d v="2014-03-12T05:00:00"/>
        <d v="2018-07-17T05:00:00"/>
        <d v="2017-07-27T05:00:00"/>
        <d v="2011-11-11T06:00:00"/>
        <d v="2013-03-05T06:00:00"/>
        <d v="2014-02-14T06:00:00"/>
        <d v="2011-02-17T06:00:00"/>
        <d v="2016-02-24T06:00:00"/>
        <d v="2010-08-05T05:00:00"/>
        <d v="2017-04-11T05:00:00"/>
        <d v="2019-09-09T05:00:00"/>
        <d v="2017-05-05T05:00:00"/>
        <d v="2015-04-18T05:00:00"/>
        <d v="2011-03-05T06:00:00"/>
        <d v="2018-03-11T06:00:00"/>
        <d v="2019-11-30T06:00:00"/>
        <d v="2015-10-02T05:00:00"/>
        <d v="2011-04-29T05:00:00"/>
        <d v="2019-07-09T05:00:00"/>
        <d v="2010-05-21T05:00:00"/>
        <d v="2018-12-08T06:00:00"/>
        <d v="2019-01-28T06:00:00"/>
        <d v="2013-09-03T05:00:00"/>
        <d v="2019-01-27T06:00:00"/>
        <d v="2015-07-24T05:00:00"/>
        <d v="2013-09-19T05:00:00"/>
        <d v="2013-01-01T06:00:00"/>
        <d v="2014-12-31T06:00:00"/>
        <d v="2011-07-24T05:00:00"/>
        <d v="2011-08-07T05:00:00"/>
        <d v="2010-10-23T05:00:00"/>
        <d v="2019-07-04T05:00:00"/>
        <d v="2016-02-22T06:00:00"/>
        <d v="2017-04-27T05:00:00"/>
        <d v="2010-09-21T05:00:00"/>
        <d v="2019-10-22T05:00:00"/>
        <d v="2012-09-28T05:00:00"/>
        <d v="2015-04-28T05:00:00"/>
        <d v="2011-02-16T06:00:00"/>
        <d v="2019-02-13T06:00:00"/>
        <d v="2014-12-28T06:00:00"/>
        <d v="2014-04-02T05:00:00"/>
        <d v="2014-05-30T05:00:00"/>
        <d v="2013-09-20T05:00:00"/>
        <d v="2010-09-28T05:00:00"/>
        <d v="2017-11-28T06:00:00"/>
        <d v="2018-09-27T05:00:00"/>
        <d v="2013-08-04T05:00:00"/>
        <d v="2010-10-05T05:00:00"/>
        <d v="2017-07-14T05:00:00"/>
        <d v="2018-06-16T05:00:00"/>
        <d v="2018-07-30T05:00:00"/>
        <d v="2018-04-08T05:00:00"/>
        <d v="2017-05-14T05:00:00"/>
        <d v="2017-12-22T06:00:00"/>
        <d v="2013-01-02T06:00:00"/>
        <d v="2014-05-02T05:00:00"/>
        <d v="2019-04-27T05:00:00"/>
        <d v="2012-02-09T06:00:00"/>
        <d v="2017-12-25T06:00:00"/>
        <d v="2013-04-02T05:00:00"/>
        <d v="2012-12-18T06:00:00"/>
        <d v="2014-07-10T05:00:00"/>
        <d v="2011-02-14T06:00:00"/>
        <d v="2017-03-02T06:00:00"/>
        <d v="2016-08-22T05:00:00"/>
        <d v="2012-05-29T05:00:00"/>
        <d v="2010-05-30T05:00:00"/>
        <d v="2012-04-26T05:00:00"/>
        <d v="2013-10-12T05:00:00"/>
        <d v="2018-02-07T06:00:00"/>
        <d v="2015-09-14T05:00:00"/>
        <d v="2012-12-09T06:00:00"/>
        <d v="2015-06-21T05:00:00"/>
        <d v="2011-12-08T06:00:00"/>
        <d v="2014-12-21T06:00:00"/>
        <d v="2016-11-01T05:00:00"/>
        <d v="2019-10-20T05:00:00"/>
        <d v="2010-09-15T05:00:00"/>
        <d v="2015-09-18T05:00:00"/>
        <d v="2017-09-21T05:00:00"/>
        <d v="2013-05-21T05:00:00"/>
        <d v="2014-01-14T06:00:00"/>
        <d v="2015-12-26T06:00:00"/>
        <d v="2011-10-27T05:00:00"/>
        <d v="2012-07-12T05:00:00"/>
        <d v="2011-07-19T05:00:00"/>
        <d v="2012-03-16T05:00:00"/>
        <d v="2012-01-06T06:00:00"/>
        <d v="2013-10-29T05:00:00"/>
        <d v="2013-03-01T06:00:00"/>
        <d v="2015-05-04T05:00:00"/>
        <d v="2019-06-25T05:00:00"/>
        <d v="2013-12-17T06:00:00"/>
        <d v="2017-08-22T05:00:00"/>
        <d v="2020-01-27T06:00:00"/>
        <d v="2014-09-24T05:00:00"/>
        <d v="2019-01-20T06:00:00"/>
        <d v="2012-08-28T05:00:00"/>
        <d v="2014-11-25T06:00:00"/>
        <d v="2016-08-23T05:00:00"/>
        <d v="2018-12-30T06:00:00"/>
        <d v="2014-01-20T06:00:00"/>
        <d v="2013-03-07T06:00:00"/>
        <d v="2015-02-20T06:00:00"/>
        <d v="2014-03-17T05:00:00"/>
        <d v="2015-08-24T05:00:00"/>
        <d v="2016-02-25T06:00:00"/>
        <d v="2017-09-17T05:00:00"/>
        <d v="2010-04-09T05:00:00"/>
        <d v="2017-05-29T05:00:00"/>
        <d v="2018-05-31T05:00:00"/>
        <d v="2014-08-08T05:00:00"/>
        <d v="2015-07-17T05:00:00"/>
        <d v="2011-05-07T05:00:00"/>
        <d v="2010-12-19T06:00:00"/>
        <d v="2011-07-01T05:00:00"/>
        <d v="2015-07-05T05:00:00"/>
        <d v="2016-03-05T06:00:00"/>
        <d v="2011-01-13T06:00:00"/>
        <d v="2014-06-28T05:00:00"/>
        <d v="2019-12-22T06:00:00"/>
        <d v="2015-01-10T06:00:00"/>
        <d v="2017-08-24T05:00:00"/>
        <d v="2017-07-23T05:00:00"/>
        <d v="2019-10-06T05:00:00"/>
        <d v="2019-12-15T06:00:00"/>
        <d v="2016-05-30T05:00:00"/>
        <d v="2013-05-23T05:00:00"/>
        <d v="2019-09-29T05:00:00"/>
        <d v="2015-09-13T05:00:00"/>
        <d v="2010-02-05T06:00:00"/>
        <d v="2014-12-02T06:00:00"/>
        <d v="2016-09-03T05:00:00"/>
        <d v="2011-03-11T06:00:00"/>
        <d v="2013-07-25T05:00:00"/>
        <d v="2016-06-13T05:00:00"/>
        <d v="2011-10-02T05:00:00"/>
        <d v="2013-03-04T06:00:00"/>
        <d v="2013-06-17T05:00:00"/>
        <d v="2019-06-08T05:00:00"/>
        <d v="2017-05-10T05:00:00"/>
        <d v="2010-08-12T05:00:00"/>
        <d v="2014-10-22T05:00:00"/>
        <d v="2015-06-15T05:00:00"/>
        <d v="2011-06-26T05:00:00"/>
        <d v="2016-04-29T05:00:00"/>
        <d v="2016-11-14T06:00:00"/>
        <d v="2017-10-04T05:00:00"/>
        <d v="2017-02-13T06:00:00"/>
        <d v="2010-03-11T06:00:00"/>
        <d v="2011-12-23T06:00:00"/>
        <d v="2018-07-28T05:00:00"/>
        <d v="2014-10-08T05:00:00"/>
        <d v="2010-04-17T05:00:00"/>
        <d v="2015-06-10T05:00:00"/>
        <d v="2013-07-22T05:00:00"/>
        <d v="2016-07-04T05:00:00"/>
        <d v="2018-02-21T06:00:00"/>
        <d v="2010-10-31T05:00:00"/>
        <d v="2016-05-12T05:00:00"/>
        <d v="2010-06-05T05:00:00"/>
        <d v="2014-05-20T05:00:00"/>
        <d v="2011-11-08T06:00:00"/>
        <d v="2018-02-23T06:00:00"/>
        <d v="2018-08-26T05:00:00"/>
        <d v="2012-01-22T06:00:00"/>
        <d v="2010-03-21T05:00:00"/>
        <d v="2019-04-28T05:00:00"/>
        <d v="2014-03-27T05:00:00"/>
        <d v="2010-03-18T05:00:00"/>
        <d v="2012-11-24T06:00:00"/>
        <d v="2019-05-24T05:00:00"/>
        <d v="2019-06-17T05:00:00"/>
        <d v="2010-02-27T06:00:00"/>
        <d v="2013-11-19T06:00:00"/>
        <d v="2013-11-23T06:00:00"/>
        <d v="2016-11-26T06:00:00"/>
        <d v="2015-09-28T05:00:00"/>
        <d v="2014-05-27T05:00:00"/>
        <d v="2017-11-29T06:00:00"/>
        <d v="2018-09-08T05:00:00"/>
        <d v="2017-10-16T05:00:00"/>
        <d v="2014-07-05T05:00:00"/>
        <d v="2015-08-21T05:00:00"/>
        <d v="2018-12-09T06:00:00"/>
        <d v="2017-11-27T06:00:00"/>
        <d v="2016-02-19T06:00:00"/>
        <d v="2011-04-27T05:00:00"/>
        <d v="2016-06-20T05:00:00"/>
        <d v="2010-08-16T05:00:00"/>
        <d v="2018-12-17T06:00:00"/>
        <d v="2015-11-14T06:00:00"/>
        <d v="2018-06-12T05:00:00"/>
        <d v="2017-03-23T05:00:00"/>
        <d v="2014-04-25T05:00:00"/>
        <d v="2012-01-14T06:00:00"/>
        <d v="2010-09-30T05:00:00"/>
        <d v="2017-03-03T06:00:00"/>
        <d v="2017-06-29T05:00:00"/>
        <d v="2019-01-19T06:00:00"/>
        <d v="2017-02-20T06:00:00"/>
        <d v="2014-11-06T06:00:00"/>
        <d v="2014-12-12T06:00:00"/>
        <d v="2016-11-02T05:00:00"/>
        <d v="2010-09-27T05:00:00"/>
        <d v="2014-05-24T05:00:00"/>
        <d v="2016-12-19T06:00:00"/>
        <d v="2019-05-01T05:00:00"/>
        <d v="2011-10-26T05:00:00"/>
        <d v="2019-11-19T06:00:00"/>
        <d v="2018-11-20T06:00:00"/>
        <d v="2015-06-09T05:00:00"/>
        <d v="2011-01-25T06:00:00"/>
        <d v="2018-07-15T05:00:00"/>
        <d v="2017-11-01T05:00:00"/>
        <d v="2019-09-11T05:00:00"/>
        <d v="2014-11-15T06:00:00"/>
        <d v="2010-12-22T06:00:00"/>
        <d v="2012-05-01T05:00:00"/>
        <d v="2016-12-20T06:00:00"/>
        <d v="2010-08-24T05:00:00"/>
        <d v="2019-07-01T05:00:00"/>
        <d v="2012-02-16T06:00:00"/>
        <d v="2014-09-25T05:00:00"/>
        <d v="2015-12-24T06:00:00"/>
        <d v="2013-02-25T06:00:00"/>
        <d v="2014-10-18T05:00:00"/>
        <d v="2012-12-01T06:00:00"/>
        <d v="2010-10-24T05:00:00"/>
        <d v="2019-01-16T06:00:00"/>
        <d v="2016-08-05T05:00:00"/>
        <d v="2010-10-07T05:00:00"/>
        <d v="2012-06-29T05:00:00"/>
        <d v="2017-02-10T06:00:00"/>
        <d v="2016-12-26T06:00:00"/>
        <d v="2017-03-01T06:00:00"/>
        <d v="2014-07-24T05:00:00"/>
        <d v="2017-11-23T06:00:00"/>
        <d v="2011-06-20T05:00:00"/>
        <d v="2011-03-27T05:00:00"/>
        <d v="2012-02-20T06:00:00"/>
        <d v="2016-12-22T06:00:00"/>
        <d v="2011-07-14T05:00:00"/>
        <d v="2010-06-23T05:00:00"/>
        <d v="2011-11-18T06:00:00"/>
        <d v="2011-01-11T06:00:00"/>
        <d v="2013-03-28T05:00:00"/>
        <d v="2017-08-17T05:00:00"/>
        <d v="2012-06-17T05:00:00"/>
        <d v="2011-06-18T05:00:00"/>
        <d v="2014-09-07T05:00:00"/>
        <d v="2016-09-13T05:00:00"/>
        <d v="2017-01-11T06:00:00"/>
        <d v="2019-06-15T05:00:00"/>
        <d v="2012-08-01T05:00:00"/>
        <d v="2012-03-06T06:00:00"/>
        <d v="2016-11-06T05:00:00"/>
        <d v="2015-05-23T05:00:00"/>
        <d v="2010-08-06T05:00:00"/>
        <d v="2013-05-28T05:00:00"/>
        <d v="2014-08-04T05:00:00"/>
        <d v="2014-10-24T05:00:00"/>
        <d v="2014-12-20T06:00:00"/>
        <d v="2012-07-28T05:00:00"/>
        <d v="2012-06-06T05:00:00"/>
        <d v="2019-07-05T05:00:00"/>
        <d v="2017-12-08T06:00:00"/>
        <d v="2010-03-28T05:00:00"/>
        <d v="2017-10-14T05:00:00"/>
        <d v="2019-10-05T05:00:00"/>
        <d v="2011-12-12T06:00:00"/>
        <d v="2016-03-30T05:00:00"/>
        <d v="2010-11-15T06:00:00"/>
        <d v="2019-03-29T05:00:00"/>
        <d v="2013-01-30T06:00:00"/>
        <d v="2019-10-31T05:00:00"/>
        <d v="2010-04-23T05:00:00"/>
        <d v="2012-05-05T05:00:00"/>
        <d v="2017-02-17T06:00:00"/>
        <d v="2012-08-16T05:00:00"/>
        <d v="2011-11-24T06:00:00"/>
        <d v="2014-01-08T06:00:00"/>
        <d v="2014-06-27T05:00:00"/>
        <d v="2012-09-22T05:00:00"/>
        <d v="2014-06-02T05:00:00"/>
        <d v="2012-12-16T06:00:00"/>
        <d v="2011-01-09T06:00:00"/>
        <d v="2015-10-22T05:00:00"/>
        <d v="2014-02-26T06:00:00"/>
        <d v="2013-03-17T05:00:00"/>
        <d v="2014-10-05T05:00:00"/>
        <d v="2013-02-12T06:00:00"/>
        <d v="2018-07-20T05:00:00"/>
        <d v="2018-10-05T05:00:00"/>
        <d v="2013-07-20T05:00:00"/>
        <d v="2019-08-01T05:00:00"/>
        <d v="2017-06-26T05:00:00"/>
        <d v="2017-11-14T06:00:00"/>
        <d v="2012-07-03T05:00:00"/>
        <d v="2019-07-10T05:00:00"/>
        <d v="2019-05-04T05:00:00"/>
        <d v="2015-08-30T05:00:00"/>
        <d v="2017-04-13T05:00:00"/>
        <d v="2014-02-28T06:00:00"/>
        <d v="2010-10-25T05:00:00"/>
        <d v="2017-06-23T05:00:00"/>
        <d v="2011-10-09T05:00:00"/>
        <d v="2010-03-22T05:00:00"/>
        <d v="2013-07-01T05:00:00"/>
        <d v="2018-04-03T05:00:00"/>
        <d v="2019-03-26T05:00:00"/>
        <d v="2013-02-23T06:00:00"/>
        <d v="2015-03-15T05:00:00"/>
        <d v="2015-05-15T05:00:00"/>
        <d v="2011-05-21T05:00:00"/>
        <d v="2015-01-02T06:00:00"/>
        <d v="2012-10-24T05:00:00"/>
        <d v="2012-09-26T05:00:00"/>
        <d v="2019-03-04T06:00:00"/>
        <d v="2017-07-17T05:00:00"/>
        <d v="2012-04-21T05:00:00"/>
        <d v="2016-04-01T05:00:00"/>
        <d v="2018-01-10T06:00:00"/>
        <d v="2010-02-11T06:00:00"/>
        <d v="2014-05-03T05:00:00"/>
        <d v="2015-03-09T05:00:00"/>
        <d v="2011-03-10T06:00:00"/>
        <d v="2011-10-05T05:00:00"/>
        <d v="2018-05-15T05:00:00"/>
        <d v="2019-05-12T05:00:00"/>
        <d v="2010-03-16T05:00:00"/>
        <d v="2012-10-28T05:00:00"/>
        <d v="2010-08-27T05:00:00"/>
        <d v="2010-12-15T06:00:00"/>
        <d v="2018-02-11T06:00:00"/>
        <d v="2014-11-02T05:00:00"/>
        <d v="2010-07-15T05:00:00"/>
        <d v="2013-04-08T05:00:00"/>
        <d v="2014-11-16T06:00:00"/>
        <d v="2011-04-03T05:00:00"/>
        <d v="2015-04-17T05:00:00"/>
        <d v="2018-09-02T05:00:00"/>
        <d v="2016-01-22T06:00:00"/>
        <d v="2014-09-15T05:00:00"/>
        <d v="2019-12-10T06:00:00"/>
        <d v="2015-07-09T05:00:00"/>
        <d v="2010-07-27T05:00:00"/>
        <d v="2014-06-07T05:00:00"/>
        <d v="2010-10-28T05:00:00"/>
        <d v="2010-08-25T05:00:00"/>
        <d v="2011-05-10T05:00:00"/>
        <d v="2018-08-30T05:00:00"/>
        <d v="2019-07-21T05:00:00"/>
        <d v="2011-01-12T06:00:00"/>
        <d v="2013-09-11T05:00:00"/>
        <d v="2010-06-19T05:00:00"/>
        <d v="2017-06-01T05:00:00"/>
        <d v="2016-07-06T05:00:00"/>
        <d v="2015-02-28T06:00:00"/>
        <d v="2012-04-25T05:00:00"/>
        <d v="2016-03-16T05:00:00"/>
        <d v="2010-11-06T05:00:00"/>
        <d v="2011-01-22T06:00:00"/>
        <d v="2014-05-23T05:00:00"/>
        <d v="2016-03-06T06:00:00"/>
        <d v="2018-08-17T05:00:00"/>
        <d v="2013-04-14T05:00:00"/>
        <d v="2013-03-08T06:00:00"/>
        <d v="2017-08-01T05:00:00"/>
        <d v="2019-06-10T05:00:00"/>
        <d v="2019-12-12T06:00:00"/>
        <d v="2015-04-21T05:00:00"/>
        <d v="2014-06-21T05:00:00"/>
        <d v="2016-01-09T06:00:00"/>
        <d v="2011-09-23T05:00:00"/>
        <d v="2011-08-15T05:00:00"/>
        <d v="2012-07-17T05:00:00"/>
        <d v="2015-07-16T05:00:00"/>
        <d v="2019-11-11T06:00:00"/>
        <d v="2011-11-15T06:00:00"/>
        <d v="2011-05-09T05:00:00"/>
        <d v="2011-12-01T06:00:00"/>
        <d v="2010-04-26T05:00:00"/>
        <d v="2012-03-26T05:00:00"/>
        <d v="2015-10-06T05:00:00"/>
        <d v="2011-02-02T06:00:00"/>
        <d v="2018-11-04T05:00:00"/>
        <d v="2010-07-31T05:00:00"/>
        <d v="2015-07-27T05:00:00"/>
        <d v="2017-07-06T05:00:00"/>
        <d v="2018-11-30T06:00:00"/>
        <d v="2013-03-13T05:00:00"/>
        <d v="2014-04-28T05:00:00"/>
        <d v="2011-06-19T05:00:00"/>
        <d v="2011-02-11T06:00:00"/>
        <d v="2017-06-30T05:00:00"/>
        <d v="2011-01-06T06:00:00"/>
        <d v="2010-05-12T05:00:00"/>
        <d v="2019-07-22T05:00:00"/>
        <d v="2013-08-27T05:00:00"/>
        <d v="2010-08-31T05:00:00"/>
        <d v="2016-08-02T05:00:00"/>
        <d v="2016-07-28T05:00:00"/>
        <d v="2012-03-28T05:00:00"/>
        <d v="2018-07-31T05:00:00"/>
        <d v="2013-11-17T06:00:00"/>
        <d v="2019-01-06T06:00:00"/>
        <d v="2010-06-15T05:00:00"/>
        <d v="2015-08-14T05:00:00"/>
        <d v="2012-06-12T05:00:00"/>
        <d v="2017-04-20T05:00:00"/>
        <d v="2016-06-29T05:00:00"/>
        <d v="2014-11-07T06:00:00"/>
        <d v="2016-11-23T06:00:00"/>
        <d v="2019-04-15T05:00:00"/>
        <d v="2012-01-13T06:00:00"/>
        <d v="2011-12-22T06:00:00"/>
        <d v="2015-08-28T05:00:00"/>
        <d v="2012-01-04T06:00:00"/>
        <d v="2013-07-24T05:00:00"/>
        <d v="2014-07-16T05:00:00"/>
        <d v="2017-03-22T05:00:00"/>
        <d v="2010-11-25T06:00:00"/>
        <d v="2010-08-07T05:00:00"/>
        <d v="2011-04-18T05:00:00"/>
        <d v="2017-03-25T05:00:00"/>
        <d v="2017-12-28T06:00:00"/>
        <d v="2017-05-23T05:00:00"/>
        <d v="2016-01-18T06:00:00"/>
        <d v="2010-12-10T06:00:00"/>
        <d v="2013-11-25T06:00:00"/>
        <d v="2012-06-21T05:00:00"/>
        <d v="2011-04-08T05:00:00"/>
        <d v="2014-03-26T05:00:00"/>
        <d v="2018-01-03T06:00:00"/>
        <d v="2011-11-22T06:00:00"/>
        <d v="2010-10-20T05:00:00"/>
        <d v="2015-01-23T06:00:00"/>
        <d v="2018-04-04T05:00:00"/>
        <d v="2013-08-15T05:00:00"/>
        <d v="2010-11-02T05:00:00"/>
        <d v="2019-02-22T06:00:00"/>
        <d v="2018-03-31T05:00:00"/>
        <d v="2019-08-04T05:00:00"/>
        <d v="2010-02-09T06:00:00"/>
        <d v="2014-07-28T05:00:00"/>
        <d v="2013-12-31T06:00:00"/>
        <d v="2019-06-24T05:00:00"/>
        <d v="2011-01-17T06:00:00"/>
        <d v="2010-06-26T05:00:00"/>
        <d v="2017-04-18T05:00:00"/>
        <d v="2017-08-02T05:00:00"/>
        <d v="2014-11-27T06:00:00"/>
        <d v="2014-06-09T05:00:00"/>
        <d v="2014-03-23T05:00:00"/>
        <d v="2016-08-31T05:00:00"/>
        <d v="2013-12-06T06:00:00"/>
        <d v="2013-02-09T06:00:00"/>
        <d v="2015-08-23T05:00:00"/>
        <d v="2015-02-12T06:00:00"/>
        <d v="2012-08-14T05:00:00"/>
        <d v="2014-10-17T05:00:00"/>
        <d v="2018-09-11T05:00:00"/>
        <d v="2017-01-17T06:00:00"/>
        <d v="2016-08-09T05:00:00"/>
        <d v="2019-12-14T06:00:00"/>
        <d v="2018-02-10T06:00:00"/>
        <d v="2019-07-25T05:00:00"/>
        <d v="2017-07-19T05:00:00"/>
        <d v="2015-02-03T06:00:00"/>
        <d v="2019-02-09T06:00:00"/>
        <d v="2017-10-08T05:00:00"/>
        <d v="2010-08-26T05:00:00"/>
        <d v="2013-09-22T05:00:00"/>
        <d v="2014-12-15T06:00:00"/>
        <d v="2013-03-12T05:00:00"/>
        <d v="2015-12-07T06:00:00"/>
        <d v="2011-06-16T05:00:00"/>
        <d v="2019-03-11T05:00:00"/>
        <d v="2016-08-06T05:00:00"/>
        <d v="2015-01-22T06:00:00"/>
        <d v="2017-12-19T06:00:00"/>
        <d v="2016-06-27T05:00:00"/>
        <d v="2012-03-27T05:00:00"/>
        <d v="2018-02-03T06:00:00"/>
        <d v="2012-02-12T06:00:00"/>
        <d v="2016-07-26T05:00:00"/>
        <d v="2012-05-06T05:00:00"/>
        <d v="2016-03-15T05:00:00"/>
        <d v="2015-04-20T05:00:00"/>
        <d v="2012-03-11T06:00:00"/>
        <d v="2013-11-29T06:00:00"/>
        <d v="2017-11-17T06:00:00"/>
        <d v="2019-01-11T06:00:00"/>
        <d v="2013-12-29T06:00:00"/>
        <d v="2018-02-05T06:00:00"/>
        <d v="2014-04-13T05:00:00"/>
        <d v="2013-05-10T05:00:00"/>
        <d v="2018-12-18T06:00:00"/>
        <d v="2011-04-01T05:00:00"/>
        <d v="2011-01-02T06:00:00"/>
        <d v="2011-08-19T05:00:00"/>
        <d v="2014-05-04T05:00:00"/>
        <d v="2019-11-18T06:00:00"/>
        <d v="2015-11-26T06:00:00"/>
        <d v="2012-04-05T05:00:00"/>
        <d v="2019-11-15T06:00:00"/>
        <d v="2010-12-02T06:00:00"/>
        <d v="2014-09-13T05:00:00"/>
        <d v="2015-11-24T06:00:00"/>
        <d v="2018-05-21T05:00:00"/>
        <d v="2019-12-16T06:00:00"/>
        <d v="2016-08-14T05:00:00"/>
        <d v="2017-10-17T05:00:00"/>
        <d v="2011-05-08T05:00:00"/>
        <d v="2017-05-21T05:00:00"/>
        <d v="2011-12-21T06:00:00"/>
        <d v="2019-12-25T06:00:00"/>
        <d v="2010-02-14T06:00:00"/>
        <d v="2013-11-11T06:00:00"/>
        <d v="2015-12-22T06:00:00"/>
        <d v="2017-08-03T05:00:00"/>
        <d v="2010-04-20T05:00:00"/>
        <d v="2018-04-15T05:00:00"/>
        <d v="2015-02-08T06:00:00"/>
        <d v="2016-02-05T06:00:00"/>
        <d v="2012-10-19T05:00:00"/>
        <d v="2018-11-27T06:00:00"/>
        <d v="2010-06-07T05:00:00"/>
        <d v="2019-03-27T05:00:00"/>
        <d v="2016-03-04T06:00:00"/>
        <d v="2018-09-26T05:00:00"/>
        <d v="2013-10-15T05:00:00"/>
        <d v="2015-01-01T06:00:00"/>
        <d v="2016-05-06T05:00:00"/>
        <d v="2010-03-01T06:00:00"/>
        <d v="2015-10-30T05:00:00"/>
        <d v="2011-05-06T05:00:00"/>
        <d v="2014-10-01T05:00:00"/>
        <d v="2014-02-22T06:00:00"/>
        <d v="2017-11-09T06:00:00"/>
        <d v="2018-01-22T06:00:00"/>
        <d v="2012-01-18T06:00:00"/>
        <d v="2018-03-21T05:00:00"/>
        <d v="2011-03-08T06:00:00"/>
        <d v="2013-05-02T05:00:00"/>
        <d v="2017-02-16T06:00:00"/>
        <d v="2011-02-21T06:00:00"/>
      </sharedItems>
      <fieldGroup par="22"/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heater"/>
        <s v="publishing"/>
        <s v="photography"/>
        <s v="film &amp; video"/>
        <s v="technology"/>
        <s v="games"/>
        <s v="journalism"/>
      </sharedItems>
    </cacheField>
    <cacheField name="Sub-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x v="0"/>
  </r>
  <r>
    <n v="50"/>
    <s v="Jones, Taylor and Moore"/>
    <s v="Down-sized system-worthy secured line"/>
    <n v="100"/>
    <n v="2"/>
    <n v="2"/>
    <x v="0"/>
    <n v="1"/>
    <n v="2"/>
    <x v="1"/>
    <s v="EUR"/>
    <n v="1375333200"/>
    <n v="1377752400"/>
    <d v="2013-08-01T05:00:00"/>
    <d v="2013-08-29T05:00:00"/>
    <b v="0"/>
    <b v="0"/>
    <s v="music/metal"/>
    <x v="1"/>
    <x v="1"/>
  </r>
  <r>
    <n v="100"/>
    <s v="Tucker, Fox and Green"/>
    <s v="Upgradable fault-tolerant approach"/>
    <n v="100"/>
    <n v="1"/>
    <n v="1"/>
    <x v="0"/>
    <n v="1"/>
    <n v="1"/>
    <x v="2"/>
    <s v="USD"/>
    <n v="1319000400"/>
    <n v="1320555600"/>
    <d v="2011-10-19T05:00:00"/>
    <d v="2011-11-06T05:00:00"/>
    <b v="0"/>
    <b v="0"/>
    <s v="theater/plays"/>
    <x v="2"/>
    <x v="2"/>
  </r>
  <r>
    <n v="150"/>
    <s v="Brown, Palmer and Pace"/>
    <s v="Networked stable workforce"/>
    <n v="100"/>
    <n v="1"/>
    <n v="1"/>
    <x v="0"/>
    <n v="1"/>
    <n v="1"/>
    <x v="2"/>
    <s v="USD"/>
    <n v="1544940000"/>
    <n v="1545026400"/>
    <d v="2018-12-16T06:00:00"/>
    <d v="2018-12-17T06:00:00"/>
    <b v="0"/>
    <b v="0"/>
    <s v="music/rock"/>
    <x v="1"/>
    <x v="3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d v="2010-03-25T05:00:00"/>
    <d v="2010-04-05T05:00:00"/>
    <b v="0"/>
    <b v="0"/>
    <s v="theater/plays"/>
    <x v="2"/>
    <x v="2"/>
  </r>
  <r>
    <n v="250"/>
    <s v="Robbins and Sons"/>
    <s v="Future-proofed directional synergy"/>
    <n v="100"/>
    <n v="3"/>
    <n v="3"/>
    <x v="0"/>
    <n v="1"/>
    <n v="3"/>
    <x v="2"/>
    <s v="USD"/>
    <n v="1264399200"/>
    <n v="1267423200"/>
    <d v="2010-01-25T06:00:00"/>
    <d v="2010-03-01T06:00:00"/>
    <b v="0"/>
    <b v="0"/>
    <s v="music/rock"/>
    <x v="1"/>
    <x v="3"/>
  </r>
  <r>
    <n v="300"/>
    <s v="Cooke PLC"/>
    <s v="Focused executive core"/>
    <n v="100"/>
    <n v="5"/>
    <n v="5"/>
    <x v="0"/>
    <n v="1"/>
    <n v="5"/>
    <x v="3"/>
    <s v="DKK"/>
    <n v="1504069200"/>
    <n v="1504155600"/>
    <d v="2017-08-30T05:00:00"/>
    <d v="2017-08-31T05:00:00"/>
    <b v="0"/>
    <b v="1"/>
    <s v="publishing/nonfiction"/>
    <x v="3"/>
    <x v="4"/>
  </r>
  <r>
    <n v="350"/>
    <s v="Shannon Ltd"/>
    <s v="Pre-emptive neutral capacity"/>
    <n v="100"/>
    <n v="5"/>
    <n v="5"/>
    <x v="0"/>
    <n v="1"/>
    <n v="5"/>
    <x v="2"/>
    <s v="USD"/>
    <n v="1432098000"/>
    <n v="1433653200"/>
    <d v="2015-05-20T05:00:00"/>
    <d v="2015-06-07T05:00:00"/>
    <b v="0"/>
    <b v="1"/>
    <s v="music/jazz"/>
    <x v="1"/>
    <x v="5"/>
  </r>
  <r>
    <n v="400"/>
    <s v="Bell PLC"/>
    <s v="Ergonomic eco-centric open architecture"/>
    <n v="100"/>
    <n v="2"/>
    <n v="2"/>
    <x v="0"/>
    <n v="1"/>
    <n v="2"/>
    <x v="2"/>
    <s v="USD"/>
    <n v="1376629200"/>
    <n v="1378530000"/>
    <d v="2013-08-16T05:00:00"/>
    <d v="2013-09-07T05:00:00"/>
    <b v="0"/>
    <b v="1"/>
    <s v="photography/photography books"/>
    <x v="4"/>
    <x v="6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d v="2018-10-21T05:00:00"/>
    <d v="2018-11-13T06:00:00"/>
    <b v="0"/>
    <b v="0"/>
    <s v="film &amp; video/animation"/>
    <x v="5"/>
    <x v="7"/>
  </r>
  <r>
    <n v="500"/>
    <s v="Valdez Ltd"/>
    <s v="Team-oriented clear-thinking matrix"/>
    <n v="100"/>
    <n v="0"/>
    <n v="0"/>
    <x v="0"/>
    <n v="0"/>
    <n v="0"/>
    <x v="2"/>
    <s v="USD"/>
    <n v="1367384400"/>
    <n v="1369803600"/>
    <d v="2013-05-01T05:00:00"/>
    <d v="2013-05-29T05:00:00"/>
    <b v="0"/>
    <b v="1"/>
    <s v="theater/plays"/>
    <x v="2"/>
    <x v="2"/>
  </r>
  <r>
    <n v="550"/>
    <s v="Morrison-Henderson"/>
    <s v="De-engineered disintermediate encoding"/>
    <n v="100"/>
    <n v="4"/>
    <n v="4"/>
    <x v="1"/>
    <n v="1"/>
    <n v="4"/>
    <x v="4"/>
    <s v="CHF"/>
    <n v="1330495200"/>
    <n v="1332306000"/>
    <d v="2012-02-29T06:00:00"/>
    <d v="2012-03-21T05:00:00"/>
    <b v="0"/>
    <b v="0"/>
    <s v="music/indie rock"/>
    <x v="1"/>
    <x v="8"/>
  </r>
  <r>
    <n v="600"/>
    <s v="Brown-George"/>
    <s v="Cross-platform tertiary array"/>
    <n v="100"/>
    <n v="5"/>
    <n v="5"/>
    <x v="0"/>
    <n v="1"/>
    <n v="5"/>
    <x v="5"/>
    <s v="GBP"/>
    <n v="1375160400"/>
    <n v="1376197200"/>
    <d v="2013-07-30T05:00:00"/>
    <d v="2013-08-11T05:00:00"/>
    <b v="0"/>
    <b v="0"/>
    <s v="food/food trucks"/>
    <x v="0"/>
    <x v="0"/>
  </r>
  <r>
    <n v="650"/>
    <s v="Wilson, Wilson and Mathis"/>
    <s v="Optional asymmetric success"/>
    <n v="100"/>
    <n v="2"/>
    <n v="2"/>
    <x v="0"/>
    <n v="1"/>
    <n v="2"/>
    <x v="2"/>
    <s v="USD"/>
    <n v="1404795600"/>
    <n v="1407128400"/>
    <d v="2014-07-08T05:00:00"/>
    <d v="2014-08-04T05:00:00"/>
    <b v="0"/>
    <b v="0"/>
    <s v="music/jazz"/>
    <x v="1"/>
    <x v="5"/>
  </r>
  <r>
    <n v="700"/>
    <s v="Cole, Petty and Cameron"/>
    <s v="Realigned zero administration paradigm"/>
    <n v="100"/>
    <n v="3"/>
    <n v="3"/>
    <x v="0"/>
    <n v="1"/>
    <n v="3"/>
    <x v="2"/>
    <s v="USD"/>
    <n v="1264399200"/>
    <n v="1265695200"/>
    <d v="2010-01-25T06:00:00"/>
    <d v="2010-02-09T06:00:00"/>
    <b v="0"/>
    <b v="0"/>
    <s v="technology/wearables"/>
    <x v="6"/>
    <x v="9"/>
  </r>
  <r>
    <n v="750"/>
    <s v="Ramos and Sons"/>
    <s v="Extended responsive Internet solution"/>
    <n v="100"/>
    <n v="1"/>
    <n v="1"/>
    <x v="0"/>
    <n v="1"/>
    <n v="1"/>
    <x v="5"/>
    <s v="GBP"/>
    <n v="1277960400"/>
    <n v="1280120400"/>
    <d v="2010-07-01T05:00:00"/>
    <d v="2010-07-26T05:00:00"/>
    <b v="0"/>
    <b v="0"/>
    <s v="music/electric music"/>
    <x v="1"/>
    <x v="10"/>
  </r>
  <r>
    <n v="800"/>
    <s v="Wallace LLC"/>
    <s v="Centralized regional function"/>
    <n v="100"/>
    <n v="1"/>
    <n v="1"/>
    <x v="0"/>
    <n v="1"/>
    <n v="1"/>
    <x v="4"/>
    <s v="CHF"/>
    <n v="1434085200"/>
    <n v="1434430800"/>
    <d v="2015-06-12T05:00:00"/>
    <d v="2015-06-16T05:00:00"/>
    <b v="0"/>
    <b v="0"/>
    <s v="music/rock"/>
    <x v="1"/>
    <x v="3"/>
  </r>
  <r>
    <n v="850"/>
    <s v="Hood, Perez and Meadows"/>
    <s v="Cross-group upward-trending hierarchy"/>
    <n v="100"/>
    <n v="1"/>
    <n v="1"/>
    <x v="0"/>
    <n v="1"/>
    <n v="1"/>
    <x v="2"/>
    <s v="USD"/>
    <n v="1321682400"/>
    <n v="1322978400"/>
    <d v="2011-11-19T06:00:00"/>
    <d v="2011-12-04T06:00:00"/>
    <b v="1"/>
    <b v="0"/>
    <s v="music/rock"/>
    <x v="1"/>
    <x v="3"/>
  </r>
  <r>
    <n v="900"/>
    <s v="Powers, Smith and Deleon"/>
    <s v="Enhanced uniform service-desk"/>
    <n v="100"/>
    <n v="2"/>
    <n v="2"/>
    <x v="0"/>
    <n v="1"/>
    <n v="2"/>
    <x v="2"/>
    <s v="USD"/>
    <n v="1411102800"/>
    <n v="1411189200"/>
    <d v="2014-09-19T05:00:00"/>
    <d v="2014-09-20T05:00:00"/>
    <b v="0"/>
    <b v="1"/>
    <s v="technology/web"/>
    <x v="6"/>
    <x v="11"/>
  </r>
  <r>
    <n v="950"/>
    <s v="Williams, Orozco and Gomez"/>
    <s v="Persistent content-based methodology"/>
    <n v="100"/>
    <n v="5"/>
    <n v="5"/>
    <x v="0"/>
    <n v="1"/>
    <n v="5"/>
    <x v="2"/>
    <s v="USD"/>
    <n v="1555390800"/>
    <n v="1555822800"/>
    <d v="2019-04-16T05:00:00"/>
    <d v="2019-04-21T05:00:00"/>
    <b v="0"/>
    <b v="1"/>
    <s v="theater/plays"/>
    <x v="2"/>
    <x v="2"/>
  </r>
  <r>
    <n v="72"/>
    <s v="Hampton, Lewis and Ray"/>
    <s v="Seamless coherent parallelism"/>
    <n v="600"/>
    <n v="4022"/>
    <n v="670.33333333333326"/>
    <x v="2"/>
    <n v="54"/>
    <n v="74.481481481481481"/>
    <x v="2"/>
    <s v="USD"/>
    <n v="1435726800"/>
    <n v="1438837200"/>
    <d v="2015-07-01T05:00:00"/>
    <d v="2015-08-06T05:00:00"/>
    <b v="0"/>
    <b v="0"/>
    <s v="film &amp; video/animation"/>
    <x v="5"/>
    <x v="7"/>
  </r>
  <r>
    <n v="174"/>
    <s v="Santos, Black and Donovan"/>
    <s v="Pre-emptive scalable access"/>
    <n v="600"/>
    <n v="5368"/>
    <n v="894.66666666666674"/>
    <x v="2"/>
    <n v="48"/>
    <n v="111.83333333333333"/>
    <x v="2"/>
    <s v="USD"/>
    <n v="1444021200"/>
    <n v="1444107600"/>
    <d v="2015-10-05T05:00:00"/>
    <d v="2015-10-06T05:00:00"/>
    <b v="0"/>
    <b v="1"/>
    <s v="technology/wearables"/>
    <x v="6"/>
    <x v="9"/>
  </r>
  <r>
    <n v="294"/>
    <s v="Turner-Davis"/>
    <s v="Automated local emulation"/>
    <n v="600"/>
    <n v="8038"/>
    <n v="1339.6666666666667"/>
    <x v="2"/>
    <n v="183"/>
    <n v="43.923497267759565"/>
    <x v="2"/>
    <s v="USD"/>
    <n v="1540530000"/>
    <n v="1541570400"/>
    <d v="2018-10-26T05:00:00"/>
    <d v="2018-11-07T06:00:00"/>
    <b v="0"/>
    <b v="0"/>
    <s v="theater/plays"/>
    <x v="2"/>
    <x v="2"/>
  </r>
  <r>
    <n v="591"/>
    <s v="Jensen LLC"/>
    <s v="Realigned dedicated system engine"/>
    <n v="600"/>
    <n v="6226"/>
    <n v="1037.6666666666667"/>
    <x v="2"/>
    <n v="102"/>
    <n v="61.03921568627451"/>
    <x v="2"/>
    <s v="USD"/>
    <n v="1279083600"/>
    <n v="1279947600"/>
    <d v="2010-07-14T05:00:00"/>
    <d v="2010-07-24T05:00:00"/>
    <b v="0"/>
    <b v="0"/>
    <s v="games/video games"/>
    <x v="7"/>
    <x v="12"/>
  </r>
  <r>
    <n v="653"/>
    <s v="Williams-Jones"/>
    <s v="Monitored incremental info-mediaries"/>
    <n v="600"/>
    <n v="14033"/>
    <n v="2338.833333333333"/>
    <x v="2"/>
    <n v="234"/>
    <n v="59.970085470085472"/>
    <x v="2"/>
    <s v="USD"/>
    <n v="1460091600"/>
    <n v="1460264400"/>
    <d v="2016-04-08T05:00:00"/>
    <d v="2016-04-10T05:00:00"/>
    <b v="0"/>
    <b v="0"/>
    <s v="technology/web"/>
    <x v="6"/>
    <x v="11"/>
  </r>
  <r>
    <n v="36"/>
    <s v="Jackson-Lewis"/>
    <s v="Monitored multi-state encryption"/>
    <n v="700"/>
    <n v="1101"/>
    <n v="157.28571428571431"/>
    <x v="2"/>
    <n v="16"/>
    <n v="68.8125"/>
    <x v="2"/>
    <s v="USD"/>
    <n v="1298700000"/>
    <n v="1300856400"/>
    <d v="2011-02-26T06:00:00"/>
    <d v="2011-03-23T05:00:00"/>
    <b v="0"/>
    <b v="0"/>
    <s v="theater/plays"/>
    <x v="2"/>
    <x v="2"/>
  </r>
  <r>
    <n v="244"/>
    <s v="Herring-Bailey"/>
    <s v="Reverse-engineered system-worthy extranet"/>
    <n v="700"/>
    <n v="3988"/>
    <n v="569.71428571428578"/>
    <x v="2"/>
    <n v="53"/>
    <n v="75.245283018867923"/>
    <x v="2"/>
    <s v="USD"/>
    <n v="1405314000"/>
    <n v="1409806800"/>
    <d v="2014-07-14T05:00:00"/>
    <d v="2014-09-04T05:00:00"/>
    <b v="0"/>
    <b v="0"/>
    <s v="theater/plays"/>
    <x v="2"/>
    <x v="2"/>
  </r>
  <r>
    <n v="277"/>
    <s v="Ramos-Mitchell"/>
    <s v="Persevering system-worthy info-mediaries"/>
    <n v="700"/>
    <n v="7465"/>
    <n v="1066.4285714285716"/>
    <x v="2"/>
    <n v="83"/>
    <n v="89.939759036144579"/>
    <x v="2"/>
    <s v="USD"/>
    <n v="1279515600"/>
    <n v="1279688400"/>
    <d v="2010-07-19T05:00:00"/>
    <d v="2010-07-21T05:00:00"/>
    <b v="0"/>
    <b v="0"/>
    <s v="theater/plays"/>
    <x v="2"/>
    <x v="2"/>
  </r>
  <r>
    <n v="586"/>
    <s v="Rowe-Wong"/>
    <s v="Robust hybrid budgetary management"/>
    <n v="700"/>
    <n v="6654"/>
    <n v="950.57142857142856"/>
    <x v="2"/>
    <n v="130"/>
    <n v="51.184615384615384"/>
    <x v="2"/>
    <s v="USD"/>
    <n v="1289973600"/>
    <n v="1291615200"/>
    <d v="2010-11-17T06:00:00"/>
    <d v="2010-12-06T06:00:00"/>
    <b v="0"/>
    <b v="0"/>
    <s v="music/rock"/>
    <x v="1"/>
    <x v="3"/>
  </r>
  <r>
    <n v="806"/>
    <s v="Harmon-Madden"/>
    <s v="Adaptive holistic hub"/>
    <n v="700"/>
    <n v="8262"/>
    <n v="1180.2857142857142"/>
    <x v="2"/>
    <n v="76"/>
    <n v="108.71052631578948"/>
    <x v="2"/>
    <s v="USD"/>
    <n v="1330927200"/>
    <n v="1332997200"/>
    <d v="2012-03-05T06:00:00"/>
    <d v="2012-03-29T05:00:00"/>
    <b v="0"/>
    <b v="1"/>
    <s v="film &amp; video/drama"/>
    <x v="5"/>
    <x v="13"/>
  </r>
  <r>
    <n v="807"/>
    <s v="Walker-Taylor"/>
    <s v="Automated uniform concept"/>
    <n v="700"/>
    <n v="1848"/>
    <n v="264"/>
    <x v="2"/>
    <n v="43"/>
    <n v="42.97674418604651"/>
    <x v="2"/>
    <s v="USD"/>
    <n v="1571115600"/>
    <n v="1574920800"/>
    <d v="2019-10-15T05:00:00"/>
    <d v="2019-11-28T06:00:00"/>
    <b v="0"/>
    <b v="1"/>
    <s v="theater/plays"/>
    <x v="2"/>
    <x v="2"/>
  </r>
  <r>
    <n v="818"/>
    <s v="Martinez LLC"/>
    <s v="Automated local secured line"/>
    <n v="700"/>
    <n v="7664"/>
    <n v="1094.8571428571429"/>
    <x v="2"/>
    <n v="69"/>
    <n v="111.07246376811594"/>
    <x v="2"/>
    <s v="USD"/>
    <n v="1548050400"/>
    <n v="1549173600"/>
    <d v="2019-01-21T06:00:00"/>
    <d v="2019-02-03T06:00:00"/>
    <b v="0"/>
    <b v="1"/>
    <s v="theater/plays"/>
    <x v="2"/>
    <x v="2"/>
  </r>
  <r>
    <n v="955"/>
    <s v="Moss-Obrien"/>
    <s v="Function-based next generation emulation"/>
    <n v="700"/>
    <n v="7763"/>
    <n v="1109"/>
    <x v="2"/>
    <n v="80"/>
    <n v="97.037499999999994"/>
    <x v="2"/>
    <s v="USD"/>
    <n v="1353823200"/>
    <n v="1353996000"/>
    <d v="2012-11-25T06:00:00"/>
    <d v="2012-11-27T06:00:00"/>
    <b v="0"/>
    <b v="0"/>
    <s v="theater/plays"/>
    <x v="2"/>
    <x v="2"/>
  </r>
  <r>
    <n v="172"/>
    <s v="Nixon Inc"/>
    <s v="Centralized national firmware"/>
    <n v="800"/>
    <n v="663"/>
    <n v="82.875"/>
    <x v="0"/>
    <n v="26"/>
    <n v="25.5"/>
    <x v="2"/>
    <s v="USD"/>
    <n v="1405746000"/>
    <n v="1407042000"/>
    <d v="2014-07-19T05:00:00"/>
    <d v="2014-08-03T05:00:00"/>
    <b v="0"/>
    <b v="1"/>
    <s v="film &amp; video/documentary"/>
    <x v="5"/>
    <x v="14"/>
  </r>
  <r>
    <n v="289"/>
    <s v="Smith, Love and Smith"/>
    <s v="Grass-roots mission-critical capability"/>
    <n v="800"/>
    <n v="13474"/>
    <n v="1684.25"/>
    <x v="2"/>
    <n v="337"/>
    <n v="39.982195845697326"/>
    <x v="0"/>
    <s v="CAD"/>
    <n v="1438578000"/>
    <n v="1438837200"/>
    <d v="2015-08-03T05:00:00"/>
    <d v="2015-08-06T05:00:00"/>
    <b v="0"/>
    <b v="0"/>
    <s v="theater/plays"/>
    <x v="2"/>
    <x v="2"/>
  </r>
  <r>
    <n v="394"/>
    <s v="Noble-Bailey"/>
    <s v="Customizable dynamic info-mediaries"/>
    <n v="800"/>
    <n v="3755"/>
    <n v="469.37499999999994"/>
    <x v="2"/>
    <n v="34"/>
    <n v="110.44117647058823"/>
    <x v="2"/>
    <s v="USD"/>
    <n v="1375074000"/>
    <n v="1375938000"/>
    <d v="2013-07-29T05:00:00"/>
    <d v="2013-08-08T05:00:00"/>
    <b v="0"/>
    <b v="1"/>
    <s v="film &amp; video/documentary"/>
    <x v="5"/>
    <x v="14"/>
  </r>
  <r>
    <n v="520"/>
    <s v="Frederick, Jenkins and Collins"/>
    <s v="Organic radical collaboration"/>
    <n v="800"/>
    <n v="3406"/>
    <n v="425.75"/>
    <x v="2"/>
    <n v="32"/>
    <n v="106.4375"/>
    <x v="2"/>
    <s v="USD"/>
    <n v="1555650000"/>
    <n v="1555909200"/>
    <d v="2019-04-19T05:00:00"/>
    <d v="2019-04-22T05:00:00"/>
    <b v="0"/>
    <b v="0"/>
    <s v="theater/plays"/>
    <x v="2"/>
    <x v="2"/>
  </r>
  <r>
    <n v="712"/>
    <s v="Garza-Bryant"/>
    <s v="Programmable leadingedge contingency"/>
    <n v="800"/>
    <n v="14725"/>
    <n v="1840.625"/>
    <x v="2"/>
    <n v="202"/>
    <n v="72.896039603960389"/>
    <x v="2"/>
    <s v="USD"/>
    <n v="1467954000"/>
    <n v="1471496400"/>
    <d v="2016-07-08T05:00:00"/>
    <d v="2016-08-18T05:00:00"/>
    <b v="0"/>
    <b v="0"/>
    <s v="theater/plays"/>
    <x v="2"/>
    <x v="2"/>
  </r>
  <r>
    <n v="882"/>
    <s v="White-Rosario"/>
    <s v="Balanced demand-driven definition"/>
    <n v="800"/>
    <n v="2960"/>
    <n v="370"/>
    <x v="2"/>
    <n v="80"/>
    <n v="37"/>
    <x v="2"/>
    <s v="USD"/>
    <n v="1421820000"/>
    <n v="1422165600"/>
    <d v="2015-01-21T06:00:00"/>
    <d v="2015-01-25T06:00:00"/>
    <b v="0"/>
    <b v="0"/>
    <s v="theater/plays"/>
    <x v="2"/>
    <x v="2"/>
  </r>
  <r>
    <n v="974"/>
    <s v="Thomas, Clay and Mendoza"/>
    <s v="Multi-channeled reciprocal interface"/>
    <n v="800"/>
    <n v="2991"/>
    <n v="373.875"/>
    <x v="2"/>
    <n v="32"/>
    <n v="93.46875"/>
    <x v="2"/>
    <s v="USD"/>
    <n v="1368853200"/>
    <n v="1368939600"/>
    <d v="2013-05-18T05:00:00"/>
    <d v="2013-05-19T05:00:00"/>
    <b v="0"/>
    <b v="0"/>
    <s v="music/indie rock"/>
    <x v="1"/>
    <x v="8"/>
  </r>
  <r>
    <n v="95"/>
    <s v="Sanchez LLC"/>
    <s v="Stand-alone system-worthy standardization"/>
    <n v="900"/>
    <n v="1017"/>
    <n v="112.99999999999999"/>
    <x v="2"/>
    <n v="27"/>
    <n v="37.666666666666664"/>
    <x v="2"/>
    <s v="USD"/>
    <n v="1571029200"/>
    <n v="1571634000"/>
    <d v="2019-10-14T05:00:00"/>
    <d v="2019-10-21T05:00:00"/>
    <b v="0"/>
    <b v="0"/>
    <s v="film &amp; video/documentary"/>
    <x v="5"/>
    <x v="14"/>
  </r>
  <r>
    <n v="101"/>
    <s v="Douglas LLC"/>
    <s v="Reduced heuristic moratorium"/>
    <n v="900"/>
    <n v="9193"/>
    <n v="1021.4444444444445"/>
    <x v="2"/>
    <n v="164"/>
    <n v="56.054878048780488"/>
    <x v="2"/>
    <s v="USD"/>
    <n v="1424498400"/>
    <n v="1425103200"/>
    <d v="2015-02-21T06:00:00"/>
    <d v="2015-02-28T06:00:00"/>
    <b v="0"/>
    <b v="1"/>
    <s v="music/electric music"/>
    <x v="1"/>
    <x v="10"/>
  </r>
  <r>
    <n v="285"/>
    <s v="Dawson, Brady and Gilbert"/>
    <s v="Front-line optimizing emulation"/>
    <n v="900"/>
    <n v="6357"/>
    <n v="706.33333333333337"/>
    <x v="2"/>
    <n v="254"/>
    <n v="25.027559055118111"/>
    <x v="2"/>
    <s v="USD"/>
    <n v="1473483600"/>
    <n v="1476766800"/>
    <d v="2016-09-10T05:00:00"/>
    <d v="2016-10-18T05:00:00"/>
    <b v="0"/>
    <b v="0"/>
    <s v="theater/plays"/>
    <x v="2"/>
    <x v="2"/>
  </r>
  <r>
    <n v="301"/>
    <s v="Wong-Walker"/>
    <s v="Multi-channeled disintermediate policy"/>
    <n v="900"/>
    <n v="12102"/>
    <n v="1344.6666666666667"/>
    <x v="2"/>
    <n v="295"/>
    <n v="41.023728813559323"/>
    <x v="2"/>
    <s v="USD"/>
    <n v="1424930400"/>
    <n v="1426395600"/>
    <d v="2015-02-26T06:00:00"/>
    <d v="2015-03-15T05:00:00"/>
    <b v="0"/>
    <b v="0"/>
    <s v="film &amp; video/documentary"/>
    <x v="5"/>
    <x v="14"/>
  </r>
  <r>
    <n v="347"/>
    <s v="Petersen and Sons"/>
    <s v="Open-source full-range portal"/>
    <n v="900"/>
    <n v="12607"/>
    <n v="1400.7777777777778"/>
    <x v="2"/>
    <n v="191"/>
    <n v="66.005235602094245"/>
    <x v="2"/>
    <s v="USD"/>
    <n v="1423634400"/>
    <n v="1425708000"/>
    <d v="2015-02-11T06:00:00"/>
    <d v="2015-03-07T06:00:00"/>
    <b v="0"/>
    <b v="0"/>
    <s v="technology/web"/>
    <x v="6"/>
    <x v="11"/>
  </r>
  <r>
    <n v="364"/>
    <s v="Ramirez-Myers"/>
    <s v="Switchable intangible definition"/>
    <n v="900"/>
    <n v="14547"/>
    <n v="1616.3333333333335"/>
    <x v="2"/>
    <n v="186"/>
    <n v="78.209677419354833"/>
    <x v="2"/>
    <s v="USD"/>
    <n v="1520229600"/>
    <n v="1522818000"/>
    <d v="2018-03-05T06:00:00"/>
    <d v="2018-04-04T05:00:00"/>
    <b v="0"/>
    <b v="0"/>
    <s v="music/indie rock"/>
    <x v="1"/>
    <x v="8"/>
  </r>
  <r>
    <n v="372"/>
    <s v="Green-Carr"/>
    <s v="Pre-emptive bifurcated artificial intelligence"/>
    <n v="900"/>
    <n v="14324"/>
    <n v="1591.5555555555554"/>
    <x v="2"/>
    <n v="169"/>
    <n v="84.757396449704146"/>
    <x v="2"/>
    <s v="USD"/>
    <n v="1420696800"/>
    <n v="1422424800"/>
    <d v="2015-01-08T06:00:00"/>
    <d v="2015-01-28T06:00:00"/>
    <b v="0"/>
    <b v="1"/>
    <s v="film &amp; video/documentary"/>
    <x v="5"/>
    <x v="14"/>
  </r>
  <r>
    <n v="401"/>
    <s v="Smith-Schmidt"/>
    <s v="Inverse radical hierarchy"/>
    <n v="900"/>
    <n v="13772"/>
    <n v="1530.2222222222222"/>
    <x v="2"/>
    <n v="299"/>
    <n v="46.060200668896321"/>
    <x v="2"/>
    <s v="USD"/>
    <n v="1572152400"/>
    <n v="1572152400"/>
    <d v="2019-10-27T05:00:00"/>
    <d v="2019-10-27T05:00:00"/>
    <b v="0"/>
    <b v="0"/>
    <s v="theater/plays"/>
    <x v="2"/>
    <x v="2"/>
  </r>
  <r>
    <n v="449"/>
    <s v="Cuevas-Morales"/>
    <s v="Public-key coherent ability"/>
    <n v="900"/>
    <n v="8703"/>
    <n v="967"/>
    <x v="2"/>
    <n v="86"/>
    <n v="101.19767441860465"/>
    <x v="3"/>
    <s v="DKK"/>
    <n v="1551852000"/>
    <n v="1553317200"/>
    <d v="2019-03-06T06:00:00"/>
    <d v="2019-03-23T05:00:00"/>
    <b v="0"/>
    <b v="0"/>
    <s v="games/video games"/>
    <x v="7"/>
    <x v="12"/>
  </r>
  <r>
    <n v="493"/>
    <s v="Adams, Walker and Wong"/>
    <s v="Seamless background framework"/>
    <n v="900"/>
    <n v="6514"/>
    <n v="723.77777777777771"/>
    <x v="2"/>
    <n v="64"/>
    <n v="101.78125"/>
    <x v="2"/>
    <s v="USD"/>
    <n v="1561784400"/>
    <n v="1562907600"/>
    <d v="2019-06-29T05:00:00"/>
    <d v="2019-07-12T05:00:00"/>
    <b v="0"/>
    <b v="0"/>
    <s v="photography/photography books"/>
    <x v="4"/>
    <x v="6"/>
  </r>
  <r>
    <n v="523"/>
    <s v="Underwood, James and Jones"/>
    <s v="Triple-buffered holistic ability"/>
    <n v="900"/>
    <n v="6303"/>
    <n v="700.33333333333326"/>
    <x v="2"/>
    <n v="89"/>
    <n v="70.82022471910112"/>
    <x v="2"/>
    <s v="USD"/>
    <n v="1267682400"/>
    <n v="1268114400"/>
    <d v="2010-03-04T06:00:00"/>
    <d v="2010-03-09T06:00:00"/>
    <b v="0"/>
    <b v="0"/>
    <s v="film &amp; video/shorts"/>
    <x v="5"/>
    <x v="15"/>
  </r>
  <r>
    <n v="82"/>
    <s v="Porter-George"/>
    <s v="Reactive content-based framework"/>
    <n v="1000"/>
    <n v="14973"/>
    <n v="1497.3000000000002"/>
    <x v="2"/>
    <n v="180"/>
    <n v="83.183333333333337"/>
    <x v="5"/>
    <s v="GBP"/>
    <n v="1547704800"/>
    <n v="1548309600"/>
    <d v="2019-01-17T06:00:00"/>
    <d v="2019-01-24T06:00:00"/>
    <b v="0"/>
    <b v="1"/>
    <s v="games/video games"/>
    <x v="7"/>
    <x v="12"/>
  </r>
  <r>
    <n v="185"/>
    <s v="Bailey PLC"/>
    <s v="Innovative actuating conglomeration"/>
    <n v="1000"/>
    <n v="718"/>
    <n v="71.8"/>
    <x v="0"/>
    <n v="19"/>
    <n v="37.789473684210527"/>
    <x v="2"/>
    <s v="USD"/>
    <n v="1526187600"/>
    <n v="1527138000"/>
    <d v="2018-05-13T05:00:00"/>
    <d v="2018-05-24T05:00:00"/>
    <b v="0"/>
    <b v="0"/>
    <s v="film &amp; video/television"/>
    <x v="5"/>
    <x v="16"/>
  </r>
  <r>
    <n v="207"/>
    <s v="Carney-Anderson"/>
    <s v="Digitized 5thgeneration knowledgebase"/>
    <n v="1000"/>
    <n v="4257"/>
    <n v="425.7"/>
    <x v="2"/>
    <n v="43"/>
    <n v="99"/>
    <x v="2"/>
    <s v="USD"/>
    <n v="1535432400"/>
    <n v="1537160400"/>
    <d v="2018-08-28T05:00:00"/>
    <d v="2018-09-17T05:00:00"/>
    <b v="0"/>
    <b v="1"/>
    <s v="music/rock"/>
    <x v="1"/>
    <x v="3"/>
  </r>
  <r>
    <n v="252"/>
    <s v="Perez PLC"/>
    <s v="Operative bandwidth-monitored interface"/>
    <n v="1000"/>
    <n v="6263"/>
    <n v="626.29999999999995"/>
    <x v="2"/>
    <n v="59"/>
    <n v="106.15254237288136"/>
    <x v="2"/>
    <s v="USD"/>
    <n v="1382677200"/>
    <n v="1383109200"/>
    <d v="2013-10-25T05:00:00"/>
    <d v="2013-10-30T05:00:00"/>
    <b v="0"/>
    <b v="0"/>
    <s v="theater/plays"/>
    <x v="2"/>
    <x v="2"/>
  </r>
  <r>
    <n v="846"/>
    <s v="Cooper, Stanley and Bryant"/>
    <s v="Phased empowering success"/>
    <n v="1000"/>
    <n v="5085"/>
    <n v="508.5"/>
    <x v="2"/>
    <n v="48"/>
    <n v="105.9375"/>
    <x v="2"/>
    <s v="USD"/>
    <n v="1532149200"/>
    <n v="1535259600"/>
    <d v="2018-07-21T05:00:00"/>
    <d v="2018-08-26T05:00:00"/>
    <b v="1"/>
    <b v="1"/>
    <s v="technology/web"/>
    <x v="6"/>
    <x v="11"/>
  </r>
  <r>
    <n v="879"/>
    <s v="Ortiz Inc"/>
    <s v="Stand-alone incremental parallelism"/>
    <n v="1000"/>
    <n v="5438"/>
    <n v="543.79999999999995"/>
    <x v="2"/>
    <n v="53"/>
    <n v="102.60377358490567"/>
    <x v="2"/>
    <s v="USD"/>
    <n v="1487743200"/>
    <n v="1488520800"/>
    <d v="2017-02-22T06:00:00"/>
    <d v="2017-03-03T06:00:00"/>
    <b v="0"/>
    <b v="0"/>
    <s v="publishing/nonfiction"/>
    <x v="3"/>
    <x v="4"/>
  </r>
  <r>
    <n v="978"/>
    <s v="Bailey, Nguyen and Martinez"/>
    <s v="Fundamental user-facing productivity"/>
    <n v="1000"/>
    <n v="8641"/>
    <n v="864.1"/>
    <x v="2"/>
    <n v="92"/>
    <n v="93.923913043478265"/>
    <x v="2"/>
    <s v="USD"/>
    <n v="1478930400"/>
    <n v="1480831200"/>
    <d v="2016-11-12T06:00:00"/>
    <d v="2016-12-04T06:00:00"/>
    <b v="0"/>
    <b v="0"/>
    <s v="games/video games"/>
    <x v="7"/>
    <x v="12"/>
  </r>
  <r>
    <n v="80"/>
    <s v="Sutton, Barrett and Tucker"/>
    <s v="Cross-platform needs-based approach"/>
    <n v="1100"/>
    <n v="7012"/>
    <n v="637.4545454545455"/>
    <x v="2"/>
    <n v="127"/>
    <n v="55.212598425196852"/>
    <x v="2"/>
    <s v="USD"/>
    <n v="1503982800"/>
    <n v="1506574800"/>
    <d v="2017-08-29T05:00:00"/>
    <d v="2017-09-28T05:00:00"/>
    <b v="0"/>
    <b v="0"/>
    <s v="games/video games"/>
    <x v="7"/>
    <x v="12"/>
  </r>
  <r>
    <n v="613"/>
    <s v="Santos, Williams and Brown"/>
    <s v="Reverse-engineered 24/7 methodology"/>
    <n v="1100"/>
    <n v="1914"/>
    <n v="174"/>
    <x v="2"/>
    <n v="26"/>
    <n v="73.615384615384613"/>
    <x v="0"/>
    <s v="CAD"/>
    <n v="1503723600"/>
    <n v="1504501200"/>
    <d v="2017-08-26T05:00:00"/>
    <d v="2017-09-04T05:00:00"/>
    <b v="0"/>
    <b v="0"/>
    <s v="theater/plays"/>
    <x v="2"/>
    <x v="2"/>
  </r>
  <r>
    <n v="764"/>
    <s v="Shaffer-Mason"/>
    <s v="Managed bandwidth-monitored system engine"/>
    <n v="1100"/>
    <n v="8010"/>
    <n v="728.18181818181824"/>
    <x v="2"/>
    <n v="148"/>
    <n v="54.121621621621621"/>
    <x v="2"/>
    <s v="USD"/>
    <n v="1305262800"/>
    <n v="1305954000"/>
    <d v="2011-05-13T05:00:00"/>
    <d v="2011-05-21T05:00:00"/>
    <b v="0"/>
    <b v="0"/>
    <s v="music/rock"/>
    <x v="1"/>
    <x v="3"/>
  </r>
  <r>
    <n v="793"/>
    <s v="Rodriguez, Cox and Rodriguez"/>
    <s v="Networked disintermediate leverage"/>
    <n v="1100"/>
    <n v="13045"/>
    <n v="1185.909090909091"/>
    <x v="2"/>
    <n v="181"/>
    <n v="72.071823204419886"/>
    <x v="4"/>
    <s v="CHF"/>
    <n v="1372136400"/>
    <n v="1372482000"/>
    <d v="2013-06-25T05:00:00"/>
    <d v="2013-06-29T05:00:00"/>
    <b v="0"/>
    <b v="0"/>
    <s v="publishing/nonfiction"/>
    <x v="3"/>
    <x v="4"/>
  </r>
  <r>
    <n v="958"/>
    <s v="Green, Robinson and Ho"/>
    <s v="De-engineered zero-defect open system"/>
    <n v="1100"/>
    <n v="8081"/>
    <n v="734.63636363636363"/>
    <x v="2"/>
    <n v="112"/>
    <n v="72.151785714285708"/>
    <x v="2"/>
    <s v="USD"/>
    <n v="1277096400"/>
    <n v="1278997200"/>
    <d v="2010-06-21T05:00:00"/>
    <d v="2010-07-13T05:00:00"/>
    <b v="0"/>
    <b v="0"/>
    <s v="film &amp; video/animation"/>
    <x v="5"/>
    <x v="7"/>
  </r>
  <r>
    <n v="466"/>
    <s v="Obrien and Sons"/>
    <s v="Pre-emptive transitional frame"/>
    <n v="1200"/>
    <n v="3984"/>
    <n v="332"/>
    <x v="2"/>
    <n v="42"/>
    <n v="94.857142857142861"/>
    <x v="2"/>
    <s v="USD"/>
    <n v="1368594000"/>
    <n v="1370581200"/>
    <d v="2013-05-15T05:00:00"/>
    <d v="2013-06-07T05:00:00"/>
    <b v="0"/>
    <b v="1"/>
    <s v="technology/wearables"/>
    <x v="6"/>
    <x v="9"/>
  </r>
  <r>
    <n v="741"/>
    <s v="Garcia Ltd"/>
    <s v="Balanced mobile alliance"/>
    <n v="1200"/>
    <n v="14150"/>
    <n v="1179.1666666666665"/>
    <x v="2"/>
    <n v="130"/>
    <n v="108.84615384615384"/>
    <x v="2"/>
    <s v="USD"/>
    <n v="1274590800"/>
    <n v="1274677200"/>
    <d v="2010-05-23T05:00:00"/>
    <d v="2010-05-24T05:00:00"/>
    <b v="0"/>
    <b v="0"/>
    <s v="theater/plays"/>
    <x v="2"/>
    <x v="2"/>
  </r>
  <r>
    <n v="742"/>
    <s v="West-Stevens"/>
    <s v="Reactive solution-oriented groupware"/>
    <n v="1200"/>
    <n v="13513"/>
    <n v="1126.0833333333335"/>
    <x v="2"/>
    <n v="122"/>
    <n v="110.76229508196721"/>
    <x v="2"/>
    <s v="USD"/>
    <n v="1263880800"/>
    <n v="1267509600"/>
    <d v="2010-01-19T06:00:00"/>
    <d v="2010-03-02T06:00:00"/>
    <b v="0"/>
    <b v="0"/>
    <s v="music/electric music"/>
    <x v="1"/>
    <x v="10"/>
  </r>
  <r>
    <n v="97"/>
    <s v="Stewart LLC"/>
    <s v="Cloned bi-directional architecture"/>
    <n v="1300"/>
    <n v="12047"/>
    <n v="926.69230769230762"/>
    <x v="2"/>
    <n v="113"/>
    <n v="106.61061946902655"/>
    <x v="2"/>
    <s v="USD"/>
    <n v="1435208400"/>
    <n v="1439874000"/>
    <d v="2015-06-25T05:00:00"/>
    <d v="2015-08-18T05:00:00"/>
    <b v="0"/>
    <b v="0"/>
    <s v="food/food trucks"/>
    <x v="0"/>
    <x v="0"/>
  </r>
  <r>
    <n v="205"/>
    <s v="Weaver-Marquez"/>
    <s v="Focused analyzing circuit"/>
    <n v="1300"/>
    <n v="5614"/>
    <n v="431.84615384615387"/>
    <x v="2"/>
    <n v="80"/>
    <n v="70.174999999999997"/>
    <x v="2"/>
    <s v="USD"/>
    <n v="1539752400"/>
    <n v="1540789200"/>
    <d v="2018-10-17T05:00:00"/>
    <d v="2018-10-29T05:00:00"/>
    <b v="1"/>
    <b v="0"/>
    <s v="theater/plays"/>
    <x v="2"/>
    <x v="2"/>
  </r>
  <r>
    <n v="436"/>
    <s v="King-Nguyen"/>
    <s v="Open-source incremental throughput"/>
    <n v="1300"/>
    <n v="13678"/>
    <n v="1052.1538461538462"/>
    <x v="2"/>
    <n v="249"/>
    <n v="54.931726907630519"/>
    <x v="2"/>
    <s v="USD"/>
    <n v="1555736400"/>
    <n v="1555822800"/>
    <d v="2019-04-20T05:00:00"/>
    <d v="2019-04-21T05:00:00"/>
    <b v="0"/>
    <b v="0"/>
    <s v="music/jazz"/>
    <x v="1"/>
    <x v="5"/>
  </r>
  <r>
    <n v="502"/>
    <s v="Johnson Inc"/>
    <s v="Reduced context-sensitive complexity"/>
    <n v="1300"/>
    <n v="6889"/>
    <n v="529.92307692307691"/>
    <x v="2"/>
    <n v="186"/>
    <n v="37.037634408602152"/>
    <x v="6"/>
    <s v="AUD"/>
    <n v="1343365200"/>
    <n v="1345870800"/>
    <d v="2012-07-27T05:00:00"/>
    <d v="2012-08-25T05:00:00"/>
    <b v="0"/>
    <b v="1"/>
    <s v="games/video games"/>
    <x v="7"/>
    <x v="12"/>
  </r>
  <r>
    <n v="547"/>
    <s v="Hardin-Dixon"/>
    <s v="Focused solution-oriented matrix"/>
    <n v="1300"/>
    <n v="12597"/>
    <n v="969"/>
    <x v="2"/>
    <n v="156"/>
    <n v="80.75"/>
    <x v="2"/>
    <s v="USD"/>
    <n v="1422165600"/>
    <n v="1423202400"/>
    <d v="2015-01-25T06:00:00"/>
    <d v="2015-02-06T06:00:00"/>
    <b v="0"/>
    <b v="0"/>
    <s v="film &amp; video/drama"/>
    <x v="5"/>
    <x v="13"/>
  </r>
  <r>
    <n v="756"/>
    <s v="Serrano, Gallagher and Griffith"/>
    <s v="Customizable bi-directional monitoring"/>
    <n v="1300"/>
    <n v="10037"/>
    <n v="772.07692307692309"/>
    <x v="2"/>
    <n v="148"/>
    <n v="67.817567567567565"/>
    <x v="2"/>
    <s v="USD"/>
    <n v="1421733600"/>
    <n v="1422252000"/>
    <d v="2015-01-20T06:00:00"/>
    <d v="2015-01-26T06:00:00"/>
    <b v="0"/>
    <b v="0"/>
    <s v="theater/plays"/>
    <x v="2"/>
    <x v="2"/>
  </r>
  <r>
    <n v="778"/>
    <s v="Moss-Guzman"/>
    <s v="Cross-platform optimizing website"/>
    <n v="1300"/>
    <n v="10243"/>
    <n v="787.92307692307691"/>
    <x v="2"/>
    <n v="174"/>
    <n v="58.867816091954026"/>
    <x v="4"/>
    <s v="CHF"/>
    <n v="1313211600"/>
    <n v="1313643600"/>
    <d v="2011-08-13T05:00:00"/>
    <d v="2011-08-18T05:00:00"/>
    <b v="0"/>
    <b v="0"/>
    <s v="film &amp; video/animation"/>
    <x v="5"/>
    <x v="7"/>
  </r>
  <r>
    <n v="1"/>
    <s v="Odom Inc"/>
    <s v="Managed bottom-line architecture"/>
    <n v="1400"/>
    <n v="14560"/>
    <n v="1040"/>
    <x v="2"/>
    <n v="158"/>
    <n v="92.151898734177209"/>
    <x v="2"/>
    <s v="USD"/>
    <n v="1408424400"/>
    <n v="1408597200"/>
    <d v="2014-08-19T05:00:00"/>
    <d v="2014-08-21T05:00:00"/>
    <b v="0"/>
    <b v="1"/>
    <s v="music/rock"/>
    <x v="1"/>
    <x v="3"/>
  </r>
  <r>
    <n v="59"/>
    <s v="Wright, Fox and Marks"/>
    <s v="Assimilated real-time support"/>
    <n v="1400"/>
    <n v="3851"/>
    <n v="275.07142857142861"/>
    <x v="2"/>
    <n v="128"/>
    <n v="30.0859375"/>
    <x v="2"/>
    <s v="USD"/>
    <n v="1497243600"/>
    <n v="1498539600"/>
    <d v="2017-06-12T05:00:00"/>
    <d v="2017-06-27T05:00:00"/>
    <b v="0"/>
    <b v="1"/>
    <s v="theater/plays"/>
    <x v="2"/>
    <x v="2"/>
  </r>
  <r>
    <n v="73"/>
    <s v="Collins-Goodman"/>
    <s v="Cross-platform even-keeled initiative"/>
    <n v="1400"/>
    <n v="9253"/>
    <n v="660.92857142857144"/>
    <x v="2"/>
    <n v="88"/>
    <n v="105.14772727272727"/>
    <x v="2"/>
    <s v="USD"/>
    <n v="1480226400"/>
    <n v="1480485600"/>
    <d v="2016-11-27T06:00:00"/>
    <d v="2016-11-30T06:00:00"/>
    <b v="0"/>
    <b v="0"/>
    <s v="music/jazz"/>
    <x v="1"/>
    <x v="5"/>
  </r>
  <r>
    <n v="214"/>
    <s v="Sullivan Group"/>
    <s v="Open-source fresh-thinking policy"/>
    <n v="1400"/>
    <n v="14324"/>
    <n v="1023.1428571428571"/>
    <x v="2"/>
    <n v="165"/>
    <n v="86.812121212121212"/>
    <x v="2"/>
    <s v="USD"/>
    <n v="1282194000"/>
    <n v="1282712400"/>
    <d v="2010-08-19T05:00:00"/>
    <d v="2010-08-25T05:00:00"/>
    <b v="0"/>
    <b v="0"/>
    <s v="music/rock"/>
    <x v="1"/>
    <x v="3"/>
  </r>
  <r>
    <n v="314"/>
    <s v="Sanchez-Morgan"/>
    <s v="Realigned upward-trending strategy"/>
    <n v="1400"/>
    <n v="4126"/>
    <n v="294.71428571428572"/>
    <x v="2"/>
    <n v="133"/>
    <n v="31.022556390977442"/>
    <x v="2"/>
    <s v="USD"/>
    <n v="1552366800"/>
    <n v="1552798800"/>
    <d v="2019-03-12T05:00:00"/>
    <d v="2019-03-17T05:00:00"/>
    <b v="0"/>
    <b v="1"/>
    <s v="film &amp; video/documentary"/>
    <x v="5"/>
    <x v="14"/>
  </r>
  <r>
    <n v="467"/>
    <s v="Shaw Ltd"/>
    <s v="Profit-focused content-based application"/>
    <n v="1400"/>
    <n v="8053"/>
    <n v="575.21428571428578"/>
    <x v="2"/>
    <n v="139"/>
    <n v="57.935251798561154"/>
    <x v="0"/>
    <s v="CAD"/>
    <n v="1448258400"/>
    <n v="1448863200"/>
    <d v="2015-11-23T06:00:00"/>
    <d v="2015-11-30T06:00:00"/>
    <b v="0"/>
    <b v="1"/>
    <s v="technology/web"/>
    <x v="6"/>
    <x v="11"/>
  </r>
  <r>
    <n v="617"/>
    <s v="King LLC"/>
    <s v="Multi-channeled local intranet"/>
    <n v="1400"/>
    <n v="3496"/>
    <n v="249.71428571428572"/>
    <x v="2"/>
    <n v="55"/>
    <n v="63.563636363636363"/>
    <x v="2"/>
    <s v="USD"/>
    <n v="1401858000"/>
    <n v="1402722000"/>
    <d v="2014-06-04T05:00:00"/>
    <d v="2014-06-14T05:00:00"/>
    <b v="0"/>
    <b v="0"/>
    <s v="theater/plays"/>
    <x v="2"/>
    <x v="2"/>
  </r>
  <r>
    <n v="679"/>
    <s v="Davis Ltd"/>
    <s v="Synchronized motivating solution"/>
    <n v="1400"/>
    <n v="14511"/>
    <n v="1036.5"/>
    <x v="2"/>
    <n v="363"/>
    <n v="39.97520661157025"/>
    <x v="2"/>
    <s v="USD"/>
    <n v="1571374800"/>
    <n v="1571806800"/>
    <d v="2019-10-18T05:00:00"/>
    <d v="2019-10-23T05:00:00"/>
    <b v="0"/>
    <b v="1"/>
    <s v="food/food trucks"/>
    <x v="0"/>
    <x v="0"/>
  </r>
  <r>
    <n v="684"/>
    <s v="Gilmore LLC"/>
    <s v="Optimized systemic algorithm"/>
    <n v="1400"/>
    <n v="7600"/>
    <n v="542.85714285714289"/>
    <x v="2"/>
    <n v="110"/>
    <n v="69.090909090909093"/>
    <x v="0"/>
    <s v="CAD"/>
    <n v="1277787600"/>
    <n v="1279515600"/>
    <d v="2010-06-29T05:00:00"/>
    <d v="2010-07-19T05:00:00"/>
    <b v="0"/>
    <b v="0"/>
    <s v="publishing/nonfiction"/>
    <x v="3"/>
    <x v="4"/>
  </r>
  <r>
    <n v="757"/>
    <s v="Callahan-Gilbert"/>
    <s v="Profit-focused motivating function"/>
    <n v="1400"/>
    <n v="5696"/>
    <n v="406.85714285714283"/>
    <x v="2"/>
    <n v="114"/>
    <n v="49.964912280701753"/>
    <x v="2"/>
    <s v="USD"/>
    <n v="1305176400"/>
    <n v="1305522000"/>
    <d v="2011-05-12T05:00:00"/>
    <d v="2011-05-16T05:00:00"/>
    <b v="0"/>
    <b v="0"/>
    <s v="film &amp; video/drama"/>
    <x v="5"/>
    <x v="13"/>
  </r>
  <r>
    <n v="863"/>
    <s v="Davis-Johnson"/>
    <s v="Automated reciprocal protocol"/>
    <n v="1400"/>
    <n v="5415"/>
    <n v="386.78571428571428"/>
    <x v="2"/>
    <n v="217"/>
    <n v="24.953917050691246"/>
    <x v="2"/>
    <s v="USD"/>
    <n v="1434517200"/>
    <n v="1436504400"/>
    <d v="2015-06-17T05:00:00"/>
    <d v="2015-07-10T05:00:00"/>
    <b v="0"/>
    <b v="1"/>
    <s v="film &amp; video/television"/>
    <x v="5"/>
    <x v="16"/>
  </r>
  <r>
    <n v="902"/>
    <s v="Wang, Silva and Byrd"/>
    <s v="Integrated bifurcated software"/>
    <n v="1400"/>
    <n v="3534"/>
    <n v="252.42857142857144"/>
    <x v="2"/>
    <n v="110"/>
    <n v="32.127272727272725"/>
    <x v="2"/>
    <s v="USD"/>
    <n v="1454133600"/>
    <n v="1457762400"/>
    <d v="2016-01-30T06:00:00"/>
    <d v="2016-03-12T06:00:00"/>
    <b v="0"/>
    <b v="0"/>
    <s v="technology/web"/>
    <x v="6"/>
    <x v="11"/>
  </r>
  <r>
    <n v="47"/>
    <s v="Bennett and Sons"/>
    <s v="Function-based multi-state software"/>
    <n v="1500"/>
    <n v="7129"/>
    <n v="475.26666666666665"/>
    <x v="2"/>
    <n v="149"/>
    <n v="47.845637583892618"/>
    <x v="2"/>
    <s v="USD"/>
    <n v="1396069200"/>
    <n v="1398661200"/>
    <d v="2014-03-29T05:00:00"/>
    <d v="2014-04-28T05:00:00"/>
    <b v="0"/>
    <b v="0"/>
    <s v="theater/plays"/>
    <x v="2"/>
    <x v="2"/>
  </r>
  <r>
    <n v="108"/>
    <s v="Decker Inc"/>
    <s v="Universal encompassing implementation"/>
    <n v="1500"/>
    <n v="8929"/>
    <n v="595.26666666666665"/>
    <x v="2"/>
    <n v="83"/>
    <n v="107.57831325301204"/>
    <x v="2"/>
    <s v="USD"/>
    <n v="1333688400"/>
    <n v="1336885200"/>
    <d v="2012-04-06T05:00:00"/>
    <d v="2012-05-13T05:00:00"/>
    <b v="0"/>
    <b v="0"/>
    <s v="film &amp; video/documentary"/>
    <x v="5"/>
    <x v="14"/>
  </r>
  <r>
    <n v="268"/>
    <s v="Brown-Mckee"/>
    <s v="Networked optimal productivity"/>
    <n v="1500"/>
    <n v="2708"/>
    <n v="180.53333333333333"/>
    <x v="2"/>
    <n v="48"/>
    <n v="56.416666666666664"/>
    <x v="2"/>
    <s v="USD"/>
    <n v="1349326800"/>
    <n v="1353304800"/>
    <d v="2012-10-04T05:00:00"/>
    <d v="2012-11-19T06:00:00"/>
    <b v="0"/>
    <b v="0"/>
    <s v="film &amp; video/documentary"/>
    <x v="5"/>
    <x v="14"/>
  </r>
  <r>
    <n v="687"/>
    <s v="Martin, Gates and Holt"/>
    <s v="Distributed holistic neural-net"/>
    <n v="1500"/>
    <n v="13980"/>
    <n v="932"/>
    <x v="2"/>
    <n v="269"/>
    <n v="51.970260223048328"/>
    <x v="2"/>
    <s v="USD"/>
    <n v="1489298400"/>
    <n v="1489554000"/>
    <d v="2017-03-12T06:00:00"/>
    <d v="2017-03-15T05:00:00"/>
    <b v="0"/>
    <b v="0"/>
    <s v="theater/plays"/>
    <x v="2"/>
    <x v="2"/>
  </r>
  <r>
    <n v="786"/>
    <s v="Smith-Brown"/>
    <s v="Object-based content-based ability"/>
    <n v="1500"/>
    <n v="10946"/>
    <n v="729.73333333333335"/>
    <x v="2"/>
    <n v="207"/>
    <n v="52.879227053140099"/>
    <x v="1"/>
    <s v="EUR"/>
    <n v="1522126800"/>
    <n v="1522731600"/>
    <d v="2018-03-27T05:00:00"/>
    <d v="2018-04-03T05:00:00"/>
    <b v="0"/>
    <b v="1"/>
    <s v="music/jazz"/>
    <x v="1"/>
    <x v="5"/>
  </r>
  <r>
    <n v="820"/>
    <s v="Valdez, Williams and Meyer"/>
    <s v="Cross-group heuristic forecast"/>
    <n v="1500"/>
    <n v="12009"/>
    <n v="800.6"/>
    <x v="2"/>
    <n v="279"/>
    <n v="43.043010752688176"/>
    <x v="5"/>
    <s v="GBP"/>
    <n v="1532840400"/>
    <n v="1533963600"/>
    <d v="2018-07-29T05:00:00"/>
    <d v="2018-08-11T05:00:00"/>
    <b v="0"/>
    <b v="1"/>
    <s v="music/rock"/>
    <x v="1"/>
    <x v="3"/>
  </r>
  <r>
    <n v="842"/>
    <s v="Lawson and Sons"/>
    <s v="Reverse-engineered multi-tasking product"/>
    <n v="1500"/>
    <n v="8447"/>
    <n v="563.13333333333333"/>
    <x v="2"/>
    <n v="132"/>
    <n v="63.992424242424242"/>
    <x v="1"/>
    <s v="EUR"/>
    <n v="1529038800"/>
    <n v="1529298000"/>
    <d v="2018-06-15T05:00:00"/>
    <d v="2018-06-18T05:00:00"/>
    <b v="0"/>
    <b v="0"/>
    <s v="technology/wearables"/>
    <x v="6"/>
    <x v="9"/>
  </r>
  <r>
    <n v="44"/>
    <s v="Reid-Mccullough"/>
    <s v="Visionary real-time groupware"/>
    <n v="1600"/>
    <n v="10541"/>
    <n v="658.8125"/>
    <x v="2"/>
    <n v="98"/>
    <n v="107.56122448979592"/>
    <x v="3"/>
    <s v="DKK"/>
    <n v="1552798800"/>
    <n v="1552885200"/>
    <d v="2019-03-17T05:00:00"/>
    <d v="2019-03-18T05:00:00"/>
    <b v="0"/>
    <b v="0"/>
    <s v="publishing/fiction"/>
    <x v="3"/>
    <x v="17"/>
  </r>
  <r>
    <n v="365"/>
    <s v="Lucas, Hall and Bonilla"/>
    <s v="Networked bottom-line initiative"/>
    <n v="1600"/>
    <n v="11735"/>
    <n v="733.4375"/>
    <x v="2"/>
    <n v="112"/>
    <n v="104.77678571428571"/>
    <x v="6"/>
    <s v="AUD"/>
    <n v="1482991200"/>
    <n v="1485324000"/>
    <d v="2016-12-29T06:00:00"/>
    <d v="2017-01-25T06:00:00"/>
    <b v="0"/>
    <b v="0"/>
    <s v="theater/plays"/>
    <x v="2"/>
    <x v="2"/>
  </r>
  <r>
    <n v="532"/>
    <s v="Cordova-Torres"/>
    <s v="Pre-emptive grid-enabled contingency"/>
    <n v="1600"/>
    <n v="8046"/>
    <n v="502.87499999999994"/>
    <x v="2"/>
    <n v="126"/>
    <n v="63.857142857142854"/>
    <x v="0"/>
    <s v="CAD"/>
    <n v="1516860000"/>
    <n v="1516946400"/>
    <d v="2018-01-25T06:00:00"/>
    <d v="2018-01-26T06:00:00"/>
    <b v="0"/>
    <b v="0"/>
    <s v="theater/plays"/>
    <x v="2"/>
    <x v="2"/>
  </r>
  <r>
    <n v="627"/>
    <s v="Martin, Lee and Armstrong"/>
    <s v="Open-architected incremental ability"/>
    <n v="1600"/>
    <n v="11108"/>
    <n v="694.25"/>
    <x v="2"/>
    <n v="154"/>
    <n v="72.129870129870127"/>
    <x v="5"/>
    <s v="GBP"/>
    <n v="1276664400"/>
    <n v="1278738000"/>
    <d v="2010-06-16T05:00:00"/>
    <d v="2010-07-10T05:00:00"/>
    <b v="1"/>
    <b v="0"/>
    <s v="food/food trucks"/>
    <x v="0"/>
    <x v="0"/>
  </r>
  <r>
    <n v="16"/>
    <s v="Hines Inc"/>
    <s v="Cross-platform systemic adapter"/>
    <n v="1700"/>
    <n v="11041"/>
    <n v="649.47058823529414"/>
    <x v="2"/>
    <n v="100"/>
    <n v="110.41"/>
    <x v="2"/>
    <s v="USD"/>
    <n v="1390370400"/>
    <n v="1392271200"/>
    <d v="2014-01-22T06:00:00"/>
    <d v="2014-02-13T06:00:00"/>
    <b v="0"/>
    <b v="0"/>
    <s v="publishing/nonfiction"/>
    <x v="3"/>
    <x v="4"/>
  </r>
  <r>
    <n v="262"/>
    <s v="Lloyd, Kennedy and Davis"/>
    <s v="Compatible multimedia hub"/>
    <n v="1700"/>
    <n v="5328"/>
    <n v="313.41176470588238"/>
    <x v="2"/>
    <n v="107"/>
    <n v="49.794392523364486"/>
    <x v="2"/>
    <s v="USD"/>
    <n v="1301979600"/>
    <n v="1304226000"/>
    <d v="2011-04-05T05:00:00"/>
    <d v="2011-05-01T05:00:00"/>
    <b v="0"/>
    <b v="1"/>
    <s v="music/indie rock"/>
    <x v="1"/>
    <x v="8"/>
  </r>
  <r>
    <n v="398"/>
    <s v="Myers LLC"/>
    <s v="Reactive bottom-line open architecture"/>
    <n v="1700"/>
    <n v="12202"/>
    <n v="717.76470588235293"/>
    <x v="2"/>
    <n v="123"/>
    <n v="99.203252032520325"/>
    <x v="1"/>
    <s v="EUR"/>
    <n v="1525755600"/>
    <n v="1525928400"/>
    <d v="2018-05-08T05:00:00"/>
    <d v="2018-05-10T05:00:00"/>
    <b v="0"/>
    <b v="1"/>
    <s v="film &amp; video/animation"/>
    <x v="5"/>
    <x v="7"/>
  </r>
  <r>
    <n v="417"/>
    <s v="Bradshaw, Smith and Ryan"/>
    <s v="Upgradable 24/7 emulation"/>
    <n v="1700"/>
    <n v="943"/>
    <n v="55.470588235294116"/>
    <x v="0"/>
    <n v="15"/>
    <n v="62.866666666666667"/>
    <x v="2"/>
    <s v="USD"/>
    <n v="1541221200"/>
    <n v="1543298400"/>
    <d v="2018-11-03T05:00:00"/>
    <d v="2018-11-27T06:00:00"/>
    <b v="0"/>
    <b v="0"/>
    <s v="theater/plays"/>
    <x v="2"/>
    <x v="2"/>
  </r>
  <r>
    <n v="708"/>
    <s v="Ortega LLC"/>
    <s v="Secured bifurcated intranet"/>
    <n v="1700"/>
    <n v="12020"/>
    <n v="707.05882352941171"/>
    <x v="2"/>
    <n v="137"/>
    <n v="87.737226277372258"/>
    <x v="4"/>
    <s v="CHF"/>
    <n v="1495429200"/>
    <n v="1496293200"/>
    <d v="2017-05-22T05:00:00"/>
    <d v="2017-06-01T05:00:00"/>
    <b v="0"/>
    <b v="0"/>
    <s v="theater/plays"/>
    <x v="2"/>
    <x v="2"/>
  </r>
  <r>
    <n v="894"/>
    <s v="Barrett Inc"/>
    <s v="Organic cohesive neural-net"/>
    <n v="1700"/>
    <n v="3208"/>
    <n v="188.70588235294116"/>
    <x v="2"/>
    <n v="56"/>
    <n v="57.285714285714285"/>
    <x v="5"/>
    <s v="GBP"/>
    <n v="1373518800"/>
    <n v="1376110800"/>
    <d v="2013-07-11T05:00:00"/>
    <d v="2013-08-10T05:00:00"/>
    <b v="0"/>
    <b v="1"/>
    <s v="film &amp; video/television"/>
    <x v="5"/>
    <x v="16"/>
  </r>
  <r>
    <n v="923"/>
    <s v="Wise and Sons"/>
    <s v="Sharable discrete definition"/>
    <n v="1700"/>
    <n v="4044"/>
    <n v="237.88235294117646"/>
    <x v="2"/>
    <n v="40"/>
    <n v="101.1"/>
    <x v="2"/>
    <s v="USD"/>
    <n v="1279083600"/>
    <n v="1279170000"/>
    <d v="2010-07-14T05:00:00"/>
    <d v="2010-07-15T05:00:00"/>
    <b v="0"/>
    <b v="0"/>
    <s v="theater/plays"/>
    <x v="2"/>
    <x v="2"/>
  </r>
  <r>
    <n v="966"/>
    <s v="Davis and Sons"/>
    <s v="Seamless solution-oriented capacity"/>
    <n v="1700"/>
    <n v="13468"/>
    <n v="792.23529411764707"/>
    <x v="2"/>
    <n v="245"/>
    <n v="54.971428571428568"/>
    <x v="2"/>
    <s v="USD"/>
    <n v="1497502800"/>
    <n v="1497675600"/>
    <d v="2017-06-15T05:00:00"/>
    <d v="2017-06-17T05:00:00"/>
    <b v="0"/>
    <b v="0"/>
    <s v="theater/plays"/>
    <x v="2"/>
    <x v="2"/>
  </r>
  <r>
    <n v="42"/>
    <s v="Werner-Bryant"/>
    <s v="Virtual uniform frame"/>
    <n v="1800"/>
    <n v="7991"/>
    <n v="443.94444444444446"/>
    <x v="2"/>
    <n v="222"/>
    <n v="35.995495495495497"/>
    <x v="2"/>
    <s v="USD"/>
    <n v="1309755600"/>
    <n v="1310533200"/>
    <d v="2011-07-04T05:00:00"/>
    <d v="2011-07-13T05:00:00"/>
    <b v="0"/>
    <b v="0"/>
    <s v="food/food trucks"/>
    <x v="0"/>
    <x v="0"/>
  </r>
  <r>
    <n v="137"/>
    <s v="Hudson-Nguyen"/>
    <s v="Down-sized disintermediate support"/>
    <n v="1800"/>
    <n v="4712"/>
    <n v="261.77777777777777"/>
    <x v="2"/>
    <n v="50"/>
    <n v="94.24"/>
    <x v="2"/>
    <s v="USD"/>
    <n v="1286341200"/>
    <n v="1286859600"/>
    <d v="2010-10-06T05:00:00"/>
    <d v="2010-10-12T05:00:00"/>
    <b v="0"/>
    <b v="0"/>
    <s v="publishing/nonfiction"/>
    <x v="3"/>
    <x v="4"/>
  </r>
  <r>
    <n v="199"/>
    <s v="Hull, Baker and Martinez"/>
    <s v="Digitized reciprocal infrastructure"/>
    <n v="1800"/>
    <n v="968"/>
    <n v="53.777777777777779"/>
    <x v="0"/>
    <n v="13"/>
    <n v="74.461538461538467"/>
    <x v="2"/>
    <s v="USD"/>
    <n v="1436245200"/>
    <n v="1436590800"/>
    <d v="2015-07-07T05:00:00"/>
    <d v="2015-07-11T05:00:00"/>
    <b v="0"/>
    <b v="0"/>
    <s v="music/rock"/>
    <x v="1"/>
    <x v="3"/>
  </r>
  <r>
    <n v="259"/>
    <s v="Watkins Ltd"/>
    <s v="Multi-channeled responsive implementation"/>
    <n v="1800"/>
    <n v="10755"/>
    <n v="597.5"/>
    <x v="2"/>
    <n v="138"/>
    <n v="77.934782608695656"/>
    <x v="2"/>
    <s v="USD"/>
    <n v="1354946400"/>
    <n v="1356588000"/>
    <d v="2012-12-08T06:00:00"/>
    <d v="2012-12-27T06:00:00"/>
    <b v="1"/>
    <b v="0"/>
    <s v="photography/photography books"/>
    <x v="4"/>
    <x v="6"/>
  </r>
  <r>
    <n v="291"/>
    <s v="Bell, Grimes and Kerr"/>
    <s v="Self-enabling uniform complexity"/>
    <n v="1800"/>
    <n v="8219"/>
    <n v="456.61111111111109"/>
    <x v="2"/>
    <n v="107"/>
    <n v="76.813084112149539"/>
    <x v="2"/>
    <s v="USD"/>
    <n v="1318654800"/>
    <n v="1319000400"/>
    <d v="2011-10-15T05:00:00"/>
    <d v="2011-10-19T05:00:00"/>
    <b v="1"/>
    <b v="0"/>
    <s v="technology/web"/>
    <x v="6"/>
    <x v="11"/>
  </r>
  <r>
    <n v="366"/>
    <s v="Williams, Perez and Villegas"/>
    <s v="Robust directional system engine"/>
    <n v="1800"/>
    <n v="10658"/>
    <n v="592.11111111111109"/>
    <x v="2"/>
    <n v="101"/>
    <n v="105.52475247524752"/>
    <x v="2"/>
    <s v="USD"/>
    <n v="1294034400"/>
    <n v="1294120800"/>
    <d v="2011-01-03T06:00:00"/>
    <d v="2011-01-04T06:00:00"/>
    <b v="0"/>
    <b v="1"/>
    <s v="theater/plays"/>
    <x v="2"/>
    <x v="2"/>
  </r>
  <r>
    <n v="426"/>
    <s v="Edwards-Kane"/>
    <s v="Virtual leadingedge framework"/>
    <n v="1800"/>
    <n v="10313"/>
    <n v="572.94444444444446"/>
    <x v="2"/>
    <n v="219"/>
    <n v="47.091324200913242"/>
    <x v="2"/>
    <s v="USD"/>
    <n v="1361944800"/>
    <n v="1362549600"/>
    <d v="2013-02-27T06:00:00"/>
    <d v="2013-03-06T06:00:00"/>
    <b v="0"/>
    <b v="0"/>
    <s v="theater/plays"/>
    <x v="2"/>
    <x v="2"/>
  </r>
  <r>
    <n v="885"/>
    <s v="Lynch Ltd"/>
    <s v="Virtual analyzing collaboration"/>
    <n v="1800"/>
    <n v="2129"/>
    <n v="118.27777777777777"/>
    <x v="2"/>
    <n v="52"/>
    <n v="40.942307692307693"/>
    <x v="2"/>
    <s v="USD"/>
    <n v="1275800400"/>
    <n v="1279083600"/>
    <d v="2010-06-06T05:00:00"/>
    <d v="2010-07-14T05:00:00"/>
    <b v="0"/>
    <b v="0"/>
    <s v="theater/plays"/>
    <x v="2"/>
    <x v="2"/>
  </r>
  <r>
    <n v="909"/>
    <s v="Gates, Li and Thompson"/>
    <s v="Synchronized attitude-oriented frame"/>
    <n v="1800"/>
    <n v="8621"/>
    <n v="478.94444444444446"/>
    <x v="2"/>
    <n v="80"/>
    <n v="107.7625"/>
    <x v="0"/>
    <s v="CAD"/>
    <n v="1528088400"/>
    <n v="1530421200"/>
    <d v="2018-06-04T05:00:00"/>
    <d v="2018-07-01T05:00:00"/>
    <b v="0"/>
    <b v="1"/>
    <s v="theater/plays"/>
    <x v="2"/>
    <x v="2"/>
  </r>
  <r>
    <n v="912"/>
    <s v="Sanchez-Parsons"/>
    <s v="Reduced bifurcated pricing structure"/>
    <n v="1800"/>
    <n v="14310"/>
    <n v="795"/>
    <x v="2"/>
    <n v="179"/>
    <n v="79.944134078212286"/>
    <x v="2"/>
    <s v="USD"/>
    <n v="1346821200"/>
    <n v="1347944400"/>
    <d v="2012-09-05T05:00:00"/>
    <d v="2012-09-18T05:00:00"/>
    <b v="1"/>
    <b v="0"/>
    <s v="film &amp; video/drama"/>
    <x v="5"/>
    <x v="13"/>
  </r>
  <r>
    <n v="114"/>
    <s v="Harper-Davis"/>
    <s v="Robust heuristic encoding"/>
    <n v="1900"/>
    <n v="13816"/>
    <n v="727.15789473684208"/>
    <x v="2"/>
    <n v="126"/>
    <n v="109.65079365079364"/>
    <x v="2"/>
    <s v="USD"/>
    <n v="1554786000"/>
    <n v="1554872400"/>
    <d v="2019-04-09T05:00:00"/>
    <d v="2019-04-10T05:00:00"/>
    <b v="0"/>
    <b v="1"/>
    <s v="technology/wearables"/>
    <x v="6"/>
    <x v="9"/>
  </r>
  <r>
    <n v="628"/>
    <s v="Dunn, Moreno and Green"/>
    <s v="Intuitive object-oriented task-force"/>
    <n v="1900"/>
    <n v="2884"/>
    <n v="151.78947368421052"/>
    <x v="2"/>
    <n v="96"/>
    <n v="30.041666666666668"/>
    <x v="2"/>
    <s v="USD"/>
    <n v="1286168400"/>
    <n v="1286427600"/>
    <d v="2010-10-04T05:00:00"/>
    <d v="2010-10-07T05:00:00"/>
    <b v="0"/>
    <b v="0"/>
    <s v="music/indie rock"/>
    <x v="1"/>
    <x v="8"/>
  </r>
  <r>
    <n v="27"/>
    <s v="Best, Carr and Williams"/>
    <s v="Diverse transitional migration"/>
    <n v="2000"/>
    <n v="1599"/>
    <n v="79.95"/>
    <x v="0"/>
    <n v="15"/>
    <n v="106.6"/>
    <x v="2"/>
    <s v="USD"/>
    <n v="1443848400"/>
    <n v="1444539600"/>
    <d v="2015-10-03T05:00:00"/>
    <d v="2015-10-11T05:00:00"/>
    <b v="0"/>
    <b v="0"/>
    <s v="music/rock"/>
    <x v="1"/>
    <x v="3"/>
  </r>
  <r>
    <n v="62"/>
    <s v="Sparks-West"/>
    <s v="Organized incremental standardization"/>
    <n v="2000"/>
    <n v="14452"/>
    <n v="722.6"/>
    <x v="2"/>
    <n v="249"/>
    <n v="58.040160642570278"/>
    <x v="2"/>
    <s v="USD"/>
    <n v="1433480400"/>
    <n v="1433566800"/>
    <d v="2015-06-05T05:00:00"/>
    <d v="2015-06-06T05:00:00"/>
    <b v="0"/>
    <b v="0"/>
    <s v="technology/web"/>
    <x v="6"/>
    <x v="11"/>
  </r>
  <r>
    <n v="716"/>
    <s v="Tapia, Kramer and Hicks"/>
    <s v="Advanced modular moderator"/>
    <n v="2000"/>
    <n v="10353"/>
    <n v="517.65"/>
    <x v="2"/>
    <n v="157"/>
    <n v="65.942675159235662"/>
    <x v="2"/>
    <s v="USD"/>
    <n v="1373432400"/>
    <n v="1375851600"/>
    <d v="2013-07-10T05:00:00"/>
    <d v="2013-08-07T05:00:00"/>
    <b v="0"/>
    <b v="1"/>
    <s v="theater/plays"/>
    <x v="2"/>
    <x v="2"/>
  </r>
  <r>
    <n v="744"/>
    <s v="Fitzgerald Group"/>
    <s v="Intuitive exuding initiative"/>
    <n v="2000"/>
    <n v="14240"/>
    <n v="712"/>
    <x v="2"/>
    <n v="140"/>
    <n v="101.71428571428571"/>
    <x v="2"/>
    <s v="USD"/>
    <n v="1533877200"/>
    <n v="1534050000"/>
    <d v="2018-08-10T05:00:00"/>
    <d v="2018-08-12T05:00:00"/>
    <b v="0"/>
    <b v="1"/>
    <s v="theater/plays"/>
    <x v="2"/>
    <x v="2"/>
  </r>
  <r>
    <n v="792"/>
    <s v="Jordan, Schneider and Hall"/>
    <s v="Reduced 6thgeneration intranet"/>
    <n v="2000"/>
    <n v="680"/>
    <n v="34"/>
    <x v="0"/>
    <n v="7"/>
    <n v="97.142857142857139"/>
    <x v="2"/>
    <s v="USD"/>
    <n v="1372222800"/>
    <n v="1374642000"/>
    <d v="2013-06-26T05:00:00"/>
    <d v="2013-07-24T05:00:00"/>
    <b v="0"/>
    <b v="1"/>
    <s v="theater/plays"/>
    <x v="2"/>
    <x v="2"/>
  </r>
  <r>
    <n v="860"/>
    <s v="Lee PLC"/>
    <s v="Re-contextualized leadingedge firmware"/>
    <n v="2000"/>
    <n v="5033"/>
    <n v="251.65"/>
    <x v="2"/>
    <n v="65"/>
    <n v="77.430769230769229"/>
    <x v="2"/>
    <s v="USD"/>
    <n v="1550556000"/>
    <n v="1551420000"/>
    <d v="2019-02-19T06:00:00"/>
    <d v="2019-03-01T06:00:00"/>
    <b v="0"/>
    <b v="1"/>
    <s v="technology/wearables"/>
    <x v="6"/>
    <x v="9"/>
  </r>
  <r>
    <n v="158"/>
    <s v="Carlson Inc"/>
    <s v="Ergonomic fresh-thinking installation"/>
    <n v="2100"/>
    <n v="4640"/>
    <n v="220.95238095238096"/>
    <x v="2"/>
    <n v="41"/>
    <n v="113.17073170731707"/>
    <x v="2"/>
    <s v="USD"/>
    <n v="1449554400"/>
    <n v="1449640800"/>
    <d v="2015-12-08T06:00:00"/>
    <d v="2015-12-09T06:00:00"/>
    <b v="0"/>
    <b v="0"/>
    <s v="music/rock"/>
    <x v="1"/>
    <x v="3"/>
  </r>
  <r>
    <n v="201"/>
    <s v="Osborne, Perkins and Knox"/>
    <s v="Cross-platform bi-directional workforce"/>
    <n v="2100"/>
    <n v="14305"/>
    <n v="681.19047619047615"/>
    <x v="2"/>
    <n v="157"/>
    <n v="91.114649681528661"/>
    <x v="2"/>
    <s v="USD"/>
    <n v="1406264400"/>
    <n v="1407819600"/>
    <d v="2014-07-25T05:00:00"/>
    <d v="2014-08-12T05:00:00"/>
    <b v="0"/>
    <b v="0"/>
    <s v="technology/web"/>
    <x v="6"/>
    <x v="11"/>
  </r>
  <r>
    <n v="304"/>
    <s v="Peterson PLC"/>
    <s v="User-friendly discrete benchmark"/>
    <n v="2100"/>
    <n v="11469"/>
    <n v="546.14285714285722"/>
    <x v="2"/>
    <n v="142"/>
    <n v="80.767605633802816"/>
    <x v="2"/>
    <s v="USD"/>
    <n v="1470546000"/>
    <n v="1474088400"/>
    <d v="2016-08-07T05:00:00"/>
    <d v="2016-09-17T05:00:00"/>
    <b v="0"/>
    <b v="0"/>
    <s v="film &amp; video/documentary"/>
    <x v="5"/>
    <x v="14"/>
  </r>
  <r>
    <n v="412"/>
    <s v="Rodriguez-Scott"/>
    <s v="Realigned zero tolerance software"/>
    <n v="2100"/>
    <n v="14046"/>
    <n v="668.85714285714289"/>
    <x v="2"/>
    <n v="134"/>
    <n v="104.82089552238806"/>
    <x v="2"/>
    <s v="USD"/>
    <n v="1388728800"/>
    <n v="1389592800"/>
    <d v="2014-01-03T06:00:00"/>
    <d v="2014-01-13T06:00:00"/>
    <b v="0"/>
    <b v="0"/>
    <s v="publishing/fiction"/>
    <x v="3"/>
    <x v="17"/>
  </r>
  <r>
    <n v="445"/>
    <s v="Anderson-Pearson"/>
    <s v="Intuitive demand-driven Local Area Network"/>
    <n v="2100"/>
    <n v="10739"/>
    <n v="511.38095238095235"/>
    <x v="2"/>
    <n v="170"/>
    <n v="63.170588235294119"/>
    <x v="2"/>
    <s v="USD"/>
    <n v="1291356000"/>
    <n v="1293170400"/>
    <d v="2010-12-03T06:00:00"/>
    <d v="2010-12-24T06:00:00"/>
    <b v="0"/>
    <b v="1"/>
    <s v="theater/plays"/>
    <x v="2"/>
    <x v="2"/>
  </r>
  <r>
    <n v="507"/>
    <s v="Turner, Miller and Francis"/>
    <s v="Compatible well-modulated budgetary management"/>
    <n v="2100"/>
    <n v="837"/>
    <n v="39.857142857142861"/>
    <x v="0"/>
    <n v="19"/>
    <n v="44.05263157894737"/>
    <x v="2"/>
    <s v="USD"/>
    <n v="1365483600"/>
    <n v="1369717200"/>
    <d v="2013-04-09T05:00:00"/>
    <d v="2013-05-28T05:00:00"/>
    <b v="0"/>
    <b v="1"/>
    <s v="technology/web"/>
    <x v="6"/>
    <x v="11"/>
  </r>
  <r>
    <n v="525"/>
    <s v="Greene, Lloyd and Sims"/>
    <s v="Balanced leadingedge data-warehouse"/>
    <n v="2100"/>
    <n v="1768"/>
    <n v="84.19047619047619"/>
    <x v="0"/>
    <n v="63"/>
    <n v="28.063492063492063"/>
    <x v="2"/>
    <s v="USD"/>
    <n v="1290492000"/>
    <n v="1290837600"/>
    <d v="2010-11-23T06:00:00"/>
    <d v="2010-11-27T06:00:00"/>
    <b v="0"/>
    <b v="0"/>
    <s v="technology/wearables"/>
    <x v="6"/>
    <x v="9"/>
  </r>
  <r>
    <n v="791"/>
    <s v="Stafford, Hess and Raymond"/>
    <s v="Optional web-enabled extranet"/>
    <n v="2100"/>
    <n v="540"/>
    <n v="25.714285714285712"/>
    <x v="0"/>
    <n v="6"/>
    <n v="90"/>
    <x v="2"/>
    <s v="USD"/>
    <n v="1481436000"/>
    <n v="1482818400"/>
    <d v="2016-12-11T06:00:00"/>
    <d v="2016-12-27T06:00:00"/>
    <b v="0"/>
    <b v="0"/>
    <s v="food/food trucks"/>
    <x v="0"/>
    <x v="0"/>
  </r>
  <r>
    <n v="313"/>
    <s v="Miller-Irwin"/>
    <s v="Secured maximized policy"/>
    <n v="2200"/>
    <n v="8697"/>
    <n v="395.31818181818181"/>
    <x v="2"/>
    <n v="223"/>
    <n v="39"/>
    <x v="2"/>
    <s v="USD"/>
    <n v="1330322400"/>
    <n v="1330495200"/>
    <d v="2012-02-27T06:00:00"/>
    <d v="2012-02-29T06:00:00"/>
    <b v="0"/>
    <b v="0"/>
    <s v="music/rock"/>
    <x v="1"/>
    <x v="3"/>
  </r>
  <r>
    <n v="761"/>
    <s v="Mitchell-Lee"/>
    <s v="Customizable leadingedge model"/>
    <n v="2200"/>
    <n v="14420"/>
    <n v="655.4545454545455"/>
    <x v="2"/>
    <n v="166"/>
    <n v="86.867469879518069"/>
    <x v="2"/>
    <s v="USD"/>
    <n v="1500699600"/>
    <n v="1501131600"/>
    <d v="2017-07-22T05:00:00"/>
    <d v="2017-07-27T05:00:00"/>
    <b v="0"/>
    <b v="0"/>
    <s v="music/rock"/>
    <x v="1"/>
    <x v="3"/>
  </r>
  <r>
    <n v="965"/>
    <s v="Nunez-King"/>
    <s v="Phased clear-thinking policy"/>
    <n v="2200"/>
    <n v="8501"/>
    <n v="386.40909090909093"/>
    <x v="2"/>
    <n v="207"/>
    <n v="41.067632850241544"/>
    <x v="5"/>
    <s v="GBP"/>
    <n v="1264399200"/>
    <n v="1267855200"/>
    <d v="2010-01-25T06:00:00"/>
    <d v="2010-03-06T06:00:00"/>
    <b v="0"/>
    <b v="0"/>
    <s v="music/rock"/>
    <x v="1"/>
    <x v="3"/>
  </r>
  <r>
    <n v="243"/>
    <s v="Garcia PLC"/>
    <s v="Customer-focused attitude-oriented function"/>
    <n v="2300"/>
    <n v="10240"/>
    <n v="445.21739130434781"/>
    <x v="2"/>
    <n v="238"/>
    <n v="43.025210084033617"/>
    <x v="2"/>
    <s v="USD"/>
    <n v="1520143200"/>
    <n v="1520402400"/>
    <d v="2018-03-04T06:00:00"/>
    <d v="2018-03-07T06:00:00"/>
    <b v="0"/>
    <b v="0"/>
    <s v="theater/plays"/>
    <x v="2"/>
    <x v="2"/>
  </r>
  <r>
    <n v="357"/>
    <s v="Perez, Davis and Wilson"/>
    <s v="Implemented tangible algorithm"/>
    <n v="2300"/>
    <n v="4253"/>
    <n v="184.91304347826087"/>
    <x v="2"/>
    <n v="41"/>
    <n v="103.73170731707317"/>
    <x v="2"/>
    <s v="USD"/>
    <n v="1441256400"/>
    <n v="1443416400"/>
    <d v="2015-09-03T05:00:00"/>
    <d v="2015-09-28T05:00:00"/>
    <b v="0"/>
    <b v="0"/>
    <s v="games/video games"/>
    <x v="7"/>
    <x v="12"/>
  </r>
  <r>
    <n v="683"/>
    <s v="Jones PLC"/>
    <s v="Virtual systemic intranet"/>
    <n v="2300"/>
    <n v="8244"/>
    <n v="358.43478260869563"/>
    <x v="2"/>
    <n v="147"/>
    <n v="56.081632653061227"/>
    <x v="2"/>
    <s v="USD"/>
    <n v="1537074000"/>
    <n v="1537246800"/>
    <d v="2018-09-16T05:00:00"/>
    <d v="2018-09-18T05:00:00"/>
    <b v="0"/>
    <b v="0"/>
    <s v="theater/plays"/>
    <x v="2"/>
    <x v="2"/>
  </r>
  <r>
    <n v="801"/>
    <s v="Olson-Bishop"/>
    <s v="User-friendly high-level initiative"/>
    <n v="2300"/>
    <n v="4667"/>
    <n v="202.9130434782609"/>
    <x v="2"/>
    <n v="106"/>
    <n v="44.028301886792455"/>
    <x v="2"/>
    <s v="USD"/>
    <n v="1577772000"/>
    <n v="1579672800"/>
    <d v="2019-12-31T06:00:00"/>
    <d v="2020-01-22T06:00:00"/>
    <b v="0"/>
    <b v="1"/>
    <s v="photography/photography books"/>
    <x v="4"/>
    <x v="6"/>
  </r>
  <r>
    <n v="816"/>
    <s v="Jones, Casey and Jones"/>
    <s v="Ergonomic mission-critical moratorium"/>
    <n v="2300"/>
    <n v="14150"/>
    <n v="615.21739130434787"/>
    <x v="2"/>
    <n v="133"/>
    <n v="106.39097744360902"/>
    <x v="2"/>
    <s v="USD"/>
    <n v="1392012000"/>
    <n v="1392184800"/>
    <d v="2014-02-10T06:00:00"/>
    <d v="2014-02-12T06:00:00"/>
    <b v="1"/>
    <b v="1"/>
    <s v="theater/plays"/>
    <x v="2"/>
    <x v="2"/>
  </r>
  <r>
    <n v="827"/>
    <s v="Miranda, Martinez and Lowery"/>
    <s v="Innovative actuating artificial intelligence"/>
    <n v="2300"/>
    <n v="6134"/>
    <n v="266.69565217391306"/>
    <x v="2"/>
    <n v="82"/>
    <n v="74.804878048780495"/>
    <x v="6"/>
    <s v="AUD"/>
    <n v="1304398800"/>
    <n v="1305435600"/>
    <d v="2011-05-03T05:00:00"/>
    <d v="2011-05-15T05:00:00"/>
    <b v="0"/>
    <b v="1"/>
    <s v="film &amp; video/drama"/>
    <x v="5"/>
    <x v="13"/>
  </r>
  <r>
    <n v="932"/>
    <s v="Mora, Miller and Harper"/>
    <s v="Stand-alone zero tolerance algorithm"/>
    <n v="2300"/>
    <n v="4883"/>
    <n v="212.30434782608697"/>
    <x v="2"/>
    <n v="144"/>
    <n v="33.909722222222221"/>
    <x v="2"/>
    <s v="USD"/>
    <n v="1394514000"/>
    <n v="1394773200"/>
    <d v="2014-03-11T05:00:00"/>
    <d v="2014-03-14T05:00:00"/>
    <b v="0"/>
    <b v="0"/>
    <s v="music/rock"/>
    <x v="1"/>
    <x v="3"/>
  </r>
  <r>
    <n v="230"/>
    <s v="Miranda, Hall and Mcgrath"/>
    <s v="Progressive value-added ability"/>
    <n v="2400"/>
    <n v="10084"/>
    <n v="420.16666666666669"/>
    <x v="2"/>
    <n v="101"/>
    <n v="99.841584158415841"/>
    <x v="2"/>
    <s v="USD"/>
    <n v="1575612000"/>
    <n v="1575612000"/>
    <d v="2019-12-06T06:00:00"/>
    <d v="2019-12-06T06:00:00"/>
    <b v="0"/>
    <b v="0"/>
    <s v="games/video games"/>
    <x v="7"/>
    <x v="12"/>
  </r>
  <r>
    <n v="238"/>
    <s v="Bolton, Sanchez and Carrillo"/>
    <s v="Distributed systemic adapter"/>
    <n v="2400"/>
    <n v="10138"/>
    <n v="422.41666666666669"/>
    <x v="2"/>
    <n v="97"/>
    <n v="104.51546391752578"/>
    <x v="3"/>
    <s v="DKK"/>
    <n v="1513231200"/>
    <n v="1515391200"/>
    <d v="2017-12-14T06:00:00"/>
    <d v="2018-01-08T06:00:00"/>
    <b v="0"/>
    <b v="1"/>
    <s v="theater/plays"/>
    <x v="2"/>
    <x v="2"/>
  </r>
  <r>
    <n v="274"/>
    <s v="Morgan-Jenkins"/>
    <s v="Fully-configurable background algorithm"/>
    <n v="2400"/>
    <n v="773"/>
    <n v="32.208333333333336"/>
    <x v="0"/>
    <n v="15"/>
    <n v="51.533333333333331"/>
    <x v="2"/>
    <s v="USD"/>
    <n v="1509948000"/>
    <n v="1510380000"/>
    <d v="2017-11-06T06:00:00"/>
    <d v="2017-11-11T06:00:00"/>
    <b v="0"/>
    <b v="0"/>
    <s v="theater/plays"/>
    <x v="2"/>
    <x v="2"/>
  </r>
  <r>
    <n v="390"/>
    <s v="Davis-Allen"/>
    <s v="Digitized eco-centric core"/>
    <n v="2400"/>
    <n v="4477"/>
    <n v="186.54166666666669"/>
    <x v="2"/>
    <n v="50"/>
    <n v="89.54"/>
    <x v="2"/>
    <s v="USD"/>
    <n v="1379048400"/>
    <n v="1380344400"/>
    <d v="2013-09-13T05:00:00"/>
    <d v="2013-09-28T05:00:00"/>
    <b v="0"/>
    <b v="0"/>
    <s v="photography/photography books"/>
    <x v="4"/>
    <x v="6"/>
  </r>
  <r>
    <n v="460"/>
    <s v="Rich, Alvarez and King"/>
    <s v="Business-focused static ability"/>
    <n v="2400"/>
    <n v="4119"/>
    <n v="171.625"/>
    <x v="2"/>
    <n v="50"/>
    <n v="82.38"/>
    <x v="2"/>
    <s v="USD"/>
    <n v="1281330000"/>
    <n v="1281589200"/>
    <d v="2010-08-09T05:00:00"/>
    <d v="2010-08-12T05:00:00"/>
    <b v="0"/>
    <b v="0"/>
    <s v="theater/plays"/>
    <x v="2"/>
    <x v="2"/>
  </r>
  <r>
    <n v="479"/>
    <s v="Long-Greene"/>
    <s v="Future-proofed heuristic encryption"/>
    <n v="2400"/>
    <n v="12310"/>
    <n v="512.91666666666663"/>
    <x v="2"/>
    <n v="173"/>
    <n v="71.156069364161851"/>
    <x v="5"/>
    <s v="GBP"/>
    <n v="1501304400"/>
    <n v="1501477200"/>
    <d v="2017-07-29T05:00:00"/>
    <d v="2017-07-31T05:00:00"/>
    <b v="0"/>
    <b v="0"/>
    <s v="food/food trucks"/>
    <x v="0"/>
    <x v="0"/>
  </r>
  <r>
    <n v="490"/>
    <s v="Young and Sons"/>
    <s v="Innovative disintermediate encryption"/>
    <n v="2400"/>
    <n v="4596"/>
    <n v="191.5"/>
    <x v="2"/>
    <n v="144"/>
    <n v="31.916666666666668"/>
    <x v="2"/>
    <s v="USD"/>
    <n v="1573970400"/>
    <n v="1574575200"/>
    <d v="2019-11-17T06:00:00"/>
    <d v="2019-11-24T06:00:00"/>
    <b v="0"/>
    <b v="0"/>
    <s v="journalism/audio"/>
    <x v="8"/>
    <x v="18"/>
  </r>
  <r>
    <n v="856"/>
    <s v="Williams and Sons"/>
    <s v="Profound composite core"/>
    <n v="2400"/>
    <n v="8558"/>
    <n v="356.58333333333331"/>
    <x v="2"/>
    <n v="158"/>
    <n v="54.164556962025316"/>
    <x v="2"/>
    <s v="USD"/>
    <n v="1335243600"/>
    <n v="1336712400"/>
    <d v="2012-04-24T05:00:00"/>
    <d v="2012-05-11T05:00:00"/>
    <b v="0"/>
    <b v="0"/>
    <s v="food/food trucks"/>
    <x v="0"/>
    <x v="0"/>
  </r>
  <r>
    <n v="968"/>
    <s v="Gonzalez-White"/>
    <s v="Open-architected disintermediate budgetary management"/>
    <n v="2400"/>
    <n v="8117"/>
    <n v="338.20833333333337"/>
    <x v="2"/>
    <n v="114"/>
    <n v="71.201754385964918"/>
    <x v="2"/>
    <s v="USD"/>
    <n v="1293861600"/>
    <n v="1295157600"/>
    <d v="2011-01-01T06:00:00"/>
    <d v="2011-01-16T06:00:00"/>
    <b v="0"/>
    <b v="0"/>
    <s v="food/food trucks"/>
    <x v="0"/>
    <x v="0"/>
  </r>
  <r>
    <n v="989"/>
    <s v="Hernandez Inc"/>
    <s v="Versatile dedicated migration"/>
    <n v="2400"/>
    <n v="11990"/>
    <n v="499.58333333333337"/>
    <x v="2"/>
    <n v="226"/>
    <n v="53.053097345132741"/>
    <x v="2"/>
    <s v="USD"/>
    <n v="1555390800"/>
    <n v="1555822800"/>
    <d v="2019-04-16T05:00:00"/>
    <d v="2019-04-21T05:00:00"/>
    <b v="0"/>
    <b v="0"/>
    <s v="publishing/translations"/>
    <x v="3"/>
    <x v="19"/>
  </r>
  <r>
    <n v="280"/>
    <s v="Braun PLC"/>
    <s v="Function-based high-level infrastructure"/>
    <n v="2500"/>
    <n v="14536"/>
    <n v="581.44000000000005"/>
    <x v="2"/>
    <n v="393"/>
    <n v="36.987277353689571"/>
    <x v="2"/>
    <s v="USD"/>
    <n v="1511244000"/>
    <n v="1511762400"/>
    <d v="2017-11-21T06:00:00"/>
    <d v="2017-11-27T06:00:00"/>
    <b v="0"/>
    <b v="0"/>
    <s v="film &amp; video/animation"/>
    <x v="5"/>
    <x v="7"/>
  </r>
  <r>
    <n v="380"/>
    <s v="Davidson, Wilcox and Lewis"/>
    <s v="Optional clear-thinking process improvement"/>
    <n v="2500"/>
    <n v="4008"/>
    <n v="160.32"/>
    <x v="2"/>
    <n v="84"/>
    <n v="47.714285714285715"/>
    <x v="2"/>
    <s v="USD"/>
    <n v="1371963600"/>
    <n v="1372395600"/>
    <d v="2013-06-23T05:00:00"/>
    <d v="2013-06-28T05:00:00"/>
    <b v="0"/>
    <b v="0"/>
    <s v="theater/plays"/>
    <x v="2"/>
    <x v="2"/>
  </r>
  <r>
    <n v="494"/>
    <s v="Hopkins-Browning"/>
    <s v="Balanced upward-trending productivity"/>
    <n v="2500"/>
    <n v="13684"/>
    <n v="547.36"/>
    <x v="2"/>
    <n v="268"/>
    <n v="51.059701492537314"/>
    <x v="2"/>
    <s v="USD"/>
    <n v="1332392400"/>
    <n v="1332478800"/>
    <d v="2012-03-22T05:00:00"/>
    <d v="2012-03-23T05:00:00"/>
    <b v="0"/>
    <b v="0"/>
    <s v="technology/wearables"/>
    <x v="6"/>
    <x v="9"/>
  </r>
  <r>
    <n v="124"/>
    <s v="Stanton, Neal and Rodriguez"/>
    <s v="Polarized uniform software"/>
    <n v="2600"/>
    <n v="9562"/>
    <n v="367.76923076923077"/>
    <x v="2"/>
    <n v="94"/>
    <n v="101.72340425531915"/>
    <x v="1"/>
    <s v="EUR"/>
    <n v="1557723600"/>
    <n v="1562302800"/>
    <d v="2019-05-13T05:00:00"/>
    <d v="2019-07-05T05:00:00"/>
    <b v="0"/>
    <b v="0"/>
    <s v="photography/photography books"/>
    <x v="4"/>
    <x v="6"/>
  </r>
  <r>
    <n v="167"/>
    <s v="Cruz-Ward"/>
    <s v="Robust content-based emulation"/>
    <n v="2600"/>
    <n v="10804"/>
    <n v="415.53846153846149"/>
    <x v="2"/>
    <n v="146"/>
    <n v="74"/>
    <x v="6"/>
    <s v="AUD"/>
    <n v="1370840400"/>
    <n v="1371704400"/>
    <d v="2013-06-10T05:00:00"/>
    <d v="2013-06-20T05:00:00"/>
    <b v="0"/>
    <b v="0"/>
    <s v="theater/plays"/>
    <x v="2"/>
    <x v="2"/>
  </r>
  <r>
    <n v="327"/>
    <s v="Patterson, Salinas and Lucas"/>
    <s v="Digitized 3rdgeneration encoding"/>
    <n v="2600"/>
    <n v="1002"/>
    <n v="38.53846153846154"/>
    <x v="0"/>
    <n v="33"/>
    <n v="30.363636363636363"/>
    <x v="2"/>
    <s v="USD"/>
    <n v="1566968400"/>
    <n v="1567314000"/>
    <d v="2019-08-28T05:00:00"/>
    <d v="2019-09-01T05:00:00"/>
    <b v="0"/>
    <b v="1"/>
    <s v="theater/plays"/>
    <x v="2"/>
    <x v="2"/>
  </r>
  <r>
    <n v="535"/>
    <s v="Garrison LLC"/>
    <s v="Profit-focused 24/7 data-warehouse"/>
    <n v="2600"/>
    <n v="12533"/>
    <n v="482.03846153846149"/>
    <x v="2"/>
    <n v="202"/>
    <n v="62.044554455445542"/>
    <x v="1"/>
    <s v="EUR"/>
    <n v="1528434000"/>
    <n v="1528606800"/>
    <d v="2018-06-08T05:00:00"/>
    <d v="2018-06-10T05:00:00"/>
    <b v="0"/>
    <b v="1"/>
    <s v="theater/plays"/>
    <x v="2"/>
    <x v="2"/>
  </r>
  <r>
    <n v="804"/>
    <s v="English-Mccullough"/>
    <s v="Business-focused discrete software"/>
    <n v="2600"/>
    <n v="6987"/>
    <n v="268.73076923076923"/>
    <x v="2"/>
    <n v="218"/>
    <n v="32.050458715596328"/>
    <x v="2"/>
    <s v="USD"/>
    <n v="1514872800"/>
    <n v="1516600800"/>
    <d v="2018-01-02T06:00:00"/>
    <d v="2018-01-22T06:00:00"/>
    <b v="0"/>
    <b v="0"/>
    <s v="music/rock"/>
    <x v="1"/>
    <x v="3"/>
  </r>
  <r>
    <n v="58"/>
    <s v="Anderson-Perez"/>
    <s v="Expanded 3rdgeneration strategy"/>
    <n v="2700"/>
    <n v="6132"/>
    <n v="227.11111111111114"/>
    <x v="2"/>
    <n v="211"/>
    <n v="29.061611374407583"/>
    <x v="2"/>
    <s v="USD"/>
    <n v="1442811600"/>
    <n v="1443934800"/>
    <d v="2015-09-21T05:00:00"/>
    <d v="2015-10-04T05:00:00"/>
    <b v="0"/>
    <b v="0"/>
    <s v="theater/plays"/>
    <x v="2"/>
    <x v="2"/>
  </r>
  <r>
    <n v="278"/>
    <s v="Higgins, Davis and Salazar"/>
    <s v="Distributed multi-tasking strategy"/>
    <n v="2700"/>
    <n v="8799"/>
    <n v="325.88888888888891"/>
    <x v="2"/>
    <n v="91"/>
    <n v="96.692307692307693"/>
    <x v="2"/>
    <s v="USD"/>
    <n v="1353909600"/>
    <n v="1356069600"/>
    <d v="2012-11-26T06:00:00"/>
    <d v="2012-12-21T06:00:00"/>
    <b v="0"/>
    <b v="0"/>
    <s v="technology/web"/>
    <x v="6"/>
    <x v="11"/>
  </r>
  <r>
    <n v="375"/>
    <s v="Leblanc-Pineda"/>
    <s v="Future-proofed upward-trending contingency"/>
    <n v="2700"/>
    <n v="1479"/>
    <n v="54.777777777777779"/>
    <x v="0"/>
    <n v="25"/>
    <n v="59.16"/>
    <x v="2"/>
    <s v="USD"/>
    <n v="1444971600"/>
    <n v="1449900000"/>
    <d v="2015-10-16T05:00:00"/>
    <d v="2015-12-12T06:00:00"/>
    <b v="0"/>
    <b v="0"/>
    <s v="music/indie rock"/>
    <x v="1"/>
    <x v="8"/>
  </r>
  <r>
    <n v="425"/>
    <s v="Sullivan, Davis and Booth"/>
    <s v="Vision-oriented actuating hardware"/>
    <n v="2700"/>
    <n v="7767"/>
    <n v="287.66666666666663"/>
    <x v="2"/>
    <n v="92"/>
    <n v="84.423913043478265"/>
    <x v="2"/>
    <s v="USD"/>
    <n v="1438059600"/>
    <n v="1438578000"/>
    <d v="2015-07-28T05:00:00"/>
    <d v="2015-08-03T05:00:00"/>
    <b v="0"/>
    <b v="0"/>
    <s v="photography/photography books"/>
    <x v="4"/>
    <x v="6"/>
  </r>
  <r>
    <n v="574"/>
    <s v="Parker, Haley and Foster"/>
    <s v="Adaptive local task-force"/>
    <n v="2700"/>
    <n v="9967"/>
    <n v="369.14814814814815"/>
    <x v="2"/>
    <n v="144"/>
    <n v="69.215277777777771"/>
    <x v="2"/>
    <s v="USD"/>
    <n v="1575698400"/>
    <n v="1576562400"/>
    <d v="2019-12-07T06:00:00"/>
    <d v="2019-12-17T06:00:00"/>
    <b v="0"/>
    <b v="1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1"/>
    <s v="EUR"/>
    <n v="1579068000"/>
    <n v="1581141600"/>
    <d v="2020-01-15T06:00:00"/>
    <d v="2020-02-08T06:00:00"/>
    <b v="0"/>
    <b v="0"/>
    <s v="music/metal"/>
    <x v="1"/>
    <x v="1"/>
  </r>
  <r>
    <n v="64"/>
    <s v="Mosley-Gilbert"/>
    <s v="Vision-oriented logistical intranet"/>
    <n v="2800"/>
    <n v="2734"/>
    <n v="97.642857142857139"/>
    <x v="0"/>
    <n v="38"/>
    <n v="71.94736842105263"/>
    <x v="2"/>
    <s v="USD"/>
    <n v="1530507600"/>
    <n v="1531803600"/>
    <d v="2018-07-02T05:00:00"/>
    <d v="2018-07-17T05:00:00"/>
    <b v="0"/>
    <b v="1"/>
    <s v="technology/web"/>
    <x v="6"/>
    <x v="11"/>
  </r>
  <r>
    <n v="305"/>
    <s v="Townsend Ltd"/>
    <s v="Grass-roots actuating policy"/>
    <n v="2800"/>
    <n v="8014"/>
    <n v="286.21428571428572"/>
    <x v="2"/>
    <n v="85"/>
    <n v="94.28235294117647"/>
    <x v="2"/>
    <s v="USD"/>
    <n v="1458363600"/>
    <n v="1461906000"/>
    <d v="2016-03-19T05:00:00"/>
    <d v="2016-04-29T05:00:00"/>
    <b v="0"/>
    <b v="0"/>
    <s v="theater/plays"/>
    <x v="2"/>
    <x v="2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d v="2015-11-07T06:00:00"/>
    <d v="2015-11-15T06:00:00"/>
    <b v="0"/>
    <b v="0"/>
    <s v="theater/plays"/>
    <x v="2"/>
    <x v="2"/>
  </r>
  <r>
    <n v="544"/>
    <s v="Taylor Inc"/>
    <s v="Public-key 3rdgeneration system engine"/>
    <n v="2800"/>
    <n v="7742"/>
    <n v="276.5"/>
    <x v="2"/>
    <n v="84"/>
    <n v="92.166666666666671"/>
    <x v="2"/>
    <s v="USD"/>
    <n v="1452232800"/>
    <n v="1453356000"/>
    <d v="2016-01-08T06:00:00"/>
    <d v="2016-01-21T06:00:00"/>
    <b v="0"/>
    <b v="0"/>
    <s v="music/rock"/>
    <x v="1"/>
    <x v="3"/>
  </r>
  <r>
    <n v="826"/>
    <s v="Miller-Hubbard"/>
    <s v="Digitized 6thgeneration Local Area Network"/>
    <n v="2800"/>
    <n v="12797"/>
    <n v="457.03571428571428"/>
    <x v="2"/>
    <n v="194"/>
    <n v="65.963917525773198"/>
    <x v="2"/>
    <s v="USD"/>
    <n v="1292220000"/>
    <n v="1294639200"/>
    <d v="2010-12-13T06:00:00"/>
    <d v="2011-01-10T06:00:00"/>
    <b v="0"/>
    <b v="1"/>
    <s v="theater/plays"/>
    <x v="2"/>
    <x v="2"/>
  </r>
  <r>
    <n v="57"/>
    <s v="Bridges, Freeman and Kim"/>
    <s v="Cross-group multi-state task-force"/>
    <n v="2900"/>
    <n v="6243"/>
    <n v="215.27586206896552"/>
    <x v="2"/>
    <n v="201"/>
    <n v="31.059701492537314"/>
    <x v="2"/>
    <s v="USD"/>
    <n v="1504242000"/>
    <n v="1505278800"/>
    <d v="2017-09-01T05:00:00"/>
    <d v="2017-09-13T05:00:00"/>
    <b v="0"/>
    <b v="0"/>
    <s v="games/video games"/>
    <x v="7"/>
    <x v="12"/>
  </r>
  <r>
    <n v="66"/>
    <s v="Sanders-Allen"/>
    <s v="Grass-roots needs-based encryption"/>
    <n v="2900"/>
    <n v="1307"/>
    <n v="45.068965517241381"/>
    <x v="0"/>
    <n v="12"/>
    <n v="108.91666666666667"/>
    <x v="2"/>
    <s v="USD"/>
    <n v="1428469200"/>
    <n v="1428901200"/>
    <d v="2015-04-08T05:00:00"/>
    <d v="2015-04-13T05:00:00"/>
    <b v="0"/>
    <b v="1"/>
    <s v="theater/plays"/>
    <x v="2"/>
    <x v="2"/>
  </r>
  <r>
    <n v="94"/>
    <s v="Hanson Inc"/>
    <s v="Grass-roots web-enabled contingency"/>
    <n v="2900"/>
    <n v="8807"/>
    <n v="303.68965517241378"/>
    <x v="2"/>
    <n v="180"/>
    <n v="48.927777777777777"/>
    <x v="5"/>
    <s v="GBP"/>
    <n v="1554613200"/>
    <n v="1555563600"/>
    <d v="2019-04-07T05:00:00"/>
    <d v="2019-04-18T05:00:00"/>
    <b v="0"/>
    <b v="0"/>
    <s v="technology/web"/>
    <x v="6"/>
    <x v="11"/>
  </r>
  <r>
    <n v="245"/>
    <s v="Russell-Gardner"/>
    <s v="Re-engineered systematic monitoring"/>
    <n v="2900"/>
    <n v="14771"/>
    <n v="509.34482758620686"/>
    <x v="2"/>
    <n v="214"/>
    <n v="69.023364485981304"/>
    <x v="2"/>
    <s v="USD"/>
    <n v="1396846800"/>
    <n v="1396933200"/>
    <d v="2014-04-07T05:00:00"/>
    <d v="2014-04-08T05:00:00"/>
    <b v="0"/>
    <b v="0"/>
    <s v="theater/plays"/>
    <x v="2"/>
    <x v="2"/>
  </r>
  <r>
    <n v="263"/>
    <s v="Walker Ltd"/>
    <s v="Organic eco-centric success"/>
    <n v="2900"/>
    <n v="10756"/>
    <n v="370.89655172413791"/>
    <x v="2"/>
    <n v="199"/>
    <n v="54.050251256281406"/>
    <x v="2"/>
    <s v="USD"/>
    <n v="1263016800"/>
    <n v="1263016800"/>
    <d v="2010-01-09T06:00:00"/>
    <d v="2010-01-09T06:00:00"/>
    <b v="0"/>
    <b v="0"/>
    <s v="photography/photography books"/>
    <x v="4"/>
    <x v="6"/>
  </r>
  <r>
    <n v="688"/>
    <s v="Bowen, Davies and Burns"/>
    <s v="Devolved client-server monitoring"/>
    <n v="2900"/>
    <n v="12449"/>
    <n v="429.27586206896552"/>
    <x v="2"/>
    <n v="175"/>
    <n v="71.137142857142862"/>
    <x v="2"/>
    <s v="USD"/>
    <n v="1547100000"/>
    <n v="1548482400"/>
    <d v="2019-01-10T06:00:00"/>
    <d v="2019-01-26T06:00:00"/>
    <b v="0"/>
    <b v="1"/>
    <s v="film &amp; video/television"/>
    <x v="5"/>
    <x v="16"/>
  </r>
  <r>
    <n v="226"/>
    <s v="Garcia Inc"/>
    <s v="Progressive neutral middleware"/>
    <n v="3000"/>
    <n v="10999"/>
    <n v="366.63333333333333"/>
    <x v="2"/>
    <n v="112"/>
    <n v="98.205357142857139"/>
    <x v="2"/>
    <s v="USD"/>
    <n v="1270702800"/>
    <n v="1273899600"/>
    <d v="2010-04-08T05:00:00"/>
    <d v="2010-05-15T05:00:00"/>
    <b v="0"/>
    <b v="0"/>
    <s v="photography/photography books"/>
    <x v="4"/>
    <x v="6"/>
  </r>
  <r>
    <n v="561"/>
    <s v="Fowler-Smith"/>
    <s v="Down-sized logistical adapter"/>
    <n v="3000"/>
    <n v="11091"/>
    <n v="369.7"/>
    <x v="2"/>
    <n v="198"/>
    <n v="56.015151515151516"/>
    <x v="4"/>
    <s v="CHF"/>
    <n v="1318827600"/>
    <n v="1319000400"/>
    <d v="2011-10-17T05:00:00"/>
    <d v="2011-10-19T05:00:00"/>
    <b v="0"/>
    <b v="0"/>
    <s v="theater/plays"/>
    <x v="2"/>
    <x v="2"/>
  </r>
  <r>
    <n v="891"/>
    <s v="Williams, Price and Hurley"/>
    <s v="Synchronized demand-driven infrastructure"/>
    <n v="3000"/>
    <n v="7758"/>
    <n v="258.59999999999997"/>
    <x v="2"/>
    <n v="165"/>
    <n v="47.018181818181816"/>
    <x v="0"/>
    <s v="CAD"/>
    <n v="1322892000"/>
    <n v="1326693600"/>
    <d v="2011-12-03T06:00:00"/>
    <d v="2012-01-16T06:00:00"/>
    <b v="0"/>
    <b v="0"/>
    <s v="film &amp; video/documentary"/>
    <x v="5"/>
    <x v="14"/>
  </r>
  <r>
    <n v="925"/>
    <s v="Wilson, Jefferson and Anderson"/>
    <s v="Profit-focused empowering system engine"/>
    <n v="3000"/>
    <n v="6722"/>
    <n v="224.06666666666669"/>
    <x v="2"/>
    <n v="65"/>
    <n v="103.41538461538461"/>
    <x v="2"/>
    <s v="USD"/>
    <n v="1506056400"/>
    <n v="1507093200"/>
    <d v="2017-09-22T05:00:00"/>
    <d v="2017-10-04T05:00:00"/>
    <b v="0"/>
    <b v="0"/>
    <s v="theater/plays"/>
    <x v="2"/>
    <x v="2"/>
  </r>
  <r>
    <n v="38"/>
    <s v="Maldonado-Gonzalez"/>
    <s v="Digitized client-driven database"/>
    <n v="3100"/>
    <n v="10085"/>
    <n v="325.32258064516128"/>
    <x v="2"/>
    <n v="134"/>
    <n v="75.261194029850742"/>
    <x v="2"/>
    <s v="USD"/>
    <n v="1287378000"/>
    <n v="1287810000"/>
    <d v="2010-10-18T05:00:00"/>
    <d v="2010-10-23T05:00:00"/>
    <b v="0"/>
    <b v="0"/>
    <s v="photography/photography books"/>
    <x v="4"/>
    <x v="6"/>
  </r>
  <r>
    <n v="471"/>
    <s v="Perry and Sons"/>
    <s v="Configurable static help-desk"/>
    <n v="3100"/>
    <n v="9889"/>
    <n v="319"/>
    <x v="2"/>
    <n v="194"/>
    <n v="50.97422680412371"/>
    <x v="5"/>
    <s v="GBP"/>
    <n v="1335934800"/>
    <n v="1335934800"/>
    <d v="2012-05-02T05:00:00"/>
    <d v="2012-05-02T05:00:00"/>
    <b v="0"/>
    <b v="1"/>
    <s v="food/food trucks"/>
    <x v="0"/>
    <x v="0"/>
  </r>
  <r>
    <n v="666"/>
    <s v="York, Barr and Grant"/>
    <s v="Cloned bottom-line success"/>
    <n v="3100"/>
    <n v="1985"/>
    <n v="64.032258064516128"/>
    <x v="1"/>
    <n v="25"/>
    <n v="79.400000000000006"/>
    <x v="2"/>
    <s v="USD"/>
    <n v="1377838800"/>
    <n v="1378357200"/>
    <d v="2013-08-30T05:00:00"/>
    <d v="2013-09-05T05:00:00"/>
    <b v="0"/>
    <b v="1"/>
    <s v="theater/plays"/>
    <x v="2"/>
    <x v="2"/>
  </r>
  <r>
    <n v="899"/>
    <s v="Best-Young"/>
    <s v="Implemented multimedia time-frame"/>
    <n v="3100"/>
    <n v="12620"/>
    <n v="407.09677419354841"/>
    <x v="2"/>
    <n v="123"/>
    <n v="102.60162601626017"/>
    <x v="4"/>
    <s v="CHF"/>
    <n v="1381122000"/>
    <n v="1382677200"/>
    <d v="2013-10-07T05:00:00"/>
    <d v="2013-10-25T05:00:00"/>
    <b v="0"/>
    <b v="0"/>
    <s v="music/jazz"/>
    <x v="1"/>
    <x v="5"/>
  </r>
  <r>
    <n v="992"/>
    <s v="Morrow Inc"/>
    <s v="Networked global migration"/>
    <n v="3100"/>
    <n v="13223"/>
    <n v="426.54838709677421"/>
    <x v="2"/>
    <n v="132"/>
    <n v="100.17424242424242"/>
    <x v="2"/>
    <s v="USD"/>
    <n v="1525669200"/>
    <n v="1526878800"/>
    <d v="2018-05-07T05:00:00"/>
    <d v="2018-05-21T05:00:00"/>
    <b v="0"/>
    <b v="1"/>
    <s v="film &amp; video/drama"/>
    <x v="5"/>
    <x v="13"/>
  </r>
  <r>
    <n v="239"/>
    <s v="Mason-Sanders"/>
    <s v="Networked web-enabled instruction set"/>
    <n v="3200"/>
    <n v="3127"/>
    <n v="97.71875"/>
    <x v="0"/>
    <n v="41"/>
    <n v="76.268292682926827"/>
    <x v="2"/>
    <s v="USD"/>
    <n v="1440824400"/>
    <n v="1441170000"/>
    <d v="2015-08-29T05:00:00"/>
    <d v="2015-09-02T05:00:00"/>
    <b v="0"/>
    <b v="0"/>
    <s v="technology/wearables"/>
    <x v="6"/>
    <x v="9"/>
  </r>
  <r>
    <n v="495"/>
    <s v="Bell, Edwards and Andersen"/>
    <s v="Centralized clear-thinking solution"/>
    <n v="3200"/>
    <n v="13264"/>
    <n v="414.49999999999994"/>
    <x v="2"/>
    <n v="195"/>
    <n v="68.02051282051282"/>
    <x v="3"/>
    <s v="DKK"/>
    <n v="1402376400"/>
    <n v="1402722000"/>
    <d v="2014-06-10T05:00:00"/>
    <d v="2014-06-14T05:00:00"/>
    <b v="0"/>
    <b v="0"/>
    <s v="theater/plays"/>
    <x v="2"/>
    <x v="2"/>
  </r>
  <r>
    <n v="813"/>
    <s v="Buckley Group"/>
    <s v="Diverse high-level attitude"/>
    <n v="3200"/>
    <n v="7661"/>
    <n v="239.40625"/>
    <x v="2"/>
    <n v="68"/>
    <n v="112.66176470588235"/>
    <x v="2"/>
    <s v="USD"/>
    <n v="1346043600"/>
    <n v="1346907600"/>
    <d v="2012-08-27T05:00:00"/>
    <d v="2012-09-06T05:00:00"/>
    <b v="0"/>
    <b v="0"/>
    <s v="games/video games"/>
    <x v="7"/>
    <x v="12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d v="2016-05-27T05:00:00"/>
    <d v="2016-05-29T05:00:00"/>
    <b v="0"/>
    <b v="1"/>
    <s v="music/rock"/>
    <x v="1"/>
    <x v="3"/>
  </r>
  <r>
    <n v="848"/>
    <s v="Cole, Salazar and Moreno"/>
    <s v="Robust motivating orchestration"/>
    <n v="3200"/>
    <n v="10831"/>
    <n v="338.46875"/>
    <x v="2"/>
    <n v="172"/>
    <n v="62.970930232558139"/>
    <x v="2"/>
    <s v="USD"/>
    <n v="1276318800"/>
    <n v="1277096400"/>
    <d v="2010-06-12T05:00:00"/>
    <d v="2010-06-21T05:00:00"/>
    <b v="0"/>
    <b v="0"/>
    <s v="film &amp; video/drama"/>
    <x v="5"/>
    <x v="13"/>
  </r>
  <r>
    <n v="113"/>
    <s v="Wright, Hartman and Yu"/>
    <s v="User-friendly tertiary array"/>
    <n v="3300"/>
    <n v="12437"/>
    <n v="376.87878787878788"/>
    <x v="2"/>
    <n v="131"/>
    <n v="94.938931297709928"/>
    <x v="2"/>
    <s v="USD"/>
    <n v="1505192400"/>
    <n v="1505797200"/>
    <d v="2017-09-12T05:00:00"/>
    <d v="2017-09-19T05:00:00"/>
    <b v="0"/>
    <b v="0"/>
    <s v="food/food trucks"/>
    <x v="0"/>
    <x v="0"/>
  </r>
  <r>
    <n v="132"/>
    <s v="Flowers and Sons"/>
    <s v="Virtual static core"/>
    <n v="3300"/>
    <n v="3834"/>
    <n v="116.18181818181819"/>
    <x v="2"/>
    <n v="89"/>
    <n v="43.078651685393261"/>
    <x v="2"/>
    <s v="USD"/>
    <n v="1515736800"/>
    <n v="1517119200"/>
    <d v="2018-01-12T06:00:00"/>
    <d v="2018-01-28T06:00:00"/>
    <b v="0"/>
    <b v="1"/>
    <s v="theater/plays"/>
    <x v="2"/>
    <x v="2"/>
  </r>
  <r>
    <n v="331"/>
    <s v="Rose-Silva"/>
    <s v="Intuitive static portal"/>
    <n v="3300"/>
    <n v="14643"/>
    <n v="443.72727272727275"/>
    <x v="2"/>
    <n v="190"/>
    <n v="77.068421052631578"/>
    <x v="2"/>
    <s v="USD"/>
    <n v="1324274400"/>
    <n v="1324360800"/>
    <d v="2011-12-19T06:00:00"/>
    <d v="2011-12-20T06:00:00"/>
    <b v="0"/>
    <b v="0"/>
    <s v="food/food trucks"/>
    <x v="0"/>
    <x v="0"/>
  </r>
  <r>
    <n v="605"/>
    <s v="Ortiz, Valenzuela and Collins"/>
    <s v="Profound solution-oriented matrix"/>
    <n v="3300"/>
    <n v="6178"/>
    <n v="187.21212121212122"/>
    <x v="2"/>
    <n v="107"/>
    <n v="57.738317757009348"/>
    <x v="2"/>
    <s v="USD"/>
    <n v="1443848400"/>
    <n v="1447394400"/>
    <d v="2015-10-03T05:00:00"/>
    <d v="2015-11-13T06:00:00"/>
    <b v="0"/>
    <b v="0"/>
    <s v="publishing/nonfiction"/>
    <x v="3"/>
    <x v="4"/>
  </r>
  <r>
    <n v="953"/>
    <s v="Boyle Ltd"/>
    <s v="Streamlined fault-tolerant conglomeration"/>
    <n v="3300"/>
    <n v="1980"/>
    <n v="60"/>
    <x v="0"/>
    <n v="21"/>
    <n v="94.285714285714292"/>
    <x v="2"/>
    <s v="USD"/>
    <n v="1450591200"/>
    <n v="1453701600"/>
    <d v="2015-12-20T06:00:00"/>
    <d v="2016-01-25T06:00:00"/>
    <b v="0"/>
    <b v="1"/>
    <s v="film &amp; video/science fiction"/>
    <x v="5"/>
    <x v="20"/>
  </r>
  <r>
    <n v="89"/>
    <s v="White, Singleton and Zimmerman"/>
    <s v="Monitored scalable knowledgebase"/>
    <n v="3400"/>
    <n v="8588"/>
    <n v="252.58823529411765"/>
    <x v="2"/>
    <n v="96"/>
    <n v="89.458333333333329"/>
    <x v="2"/>
    <s v="USD"/>
    <n v="1271307600"/>
    <n v="1271480400"/>
    <d v="2010-04-15T05:00:00"/>
    <d v="2010-04-17T05:00:00"/>
    <b v="0"/>
    <b v="0"/>
    <s v="theater/plays"/>
    <x v="2"/>
    <x v="2"/>
  </r>
  <r>
    <n v="232"/>
    <s v="Davis-Rodriguez"/>
    <s v="Progressive secondary portal"/>
    <n v="3400"/>
    <n v="5823"/>
    <n v="171.26470588235293"/>
    <x v="2"/>
    <n v="92"/>
    <n v="63.293478260869563"/>
    <x v="2"/>
    <s v="USD"/>
    <n v="1469422800"/>
    <n v="1469509200"/>
    <d v="2016-07-25T05:00:00"/>
    <d v="2016-07-26T05:00:00"/>
    <b v="0"/>
    <b v="0"/>
    <s v="theater/plays"/>
    <x v="2"/>
    <x v="2"/>
  </r>
  <r>
    <n v="303"/>
    <s v="Guerrero, Flores and Jenkins"/>
    <s v="Networked optimal architecture"/>
    <n v="3400"/>
    <n v="2809"/>
    <n v="82.617647058823536"/>
    <x v="0"/>
    <n v="32"/>
    <n v="87.78125"/>
    <x v="2"/>
    <s v="USD"/>
    <n v="1452146400"/>
    <n v="1452578400"/>
    <d v="2016-01-07T06:00:00"/>
    <d v="2016-01-12T06:00:00"/>
    <b v="0"/>
    <b v="0"/>
    <s v="music/indie rock"/>
    <x v="1"/>
    <x v="8"/>
  </r>
  <r>
    <n v="376"/>
    <s v="Perry PLC"/>
    <s v="Mandatory uniform matrix"/>
    <n v="3400"/>
    <n v="12275"/>
    <n v="361.02941176470591"/>
    <x v="2"/>
    <n v="131"/>
    <n v="93.702290076335885"/>
    <x v="2"/>
    <s v="USD"/>
    <n v="1404622800"/>
    <n v="1405141200"/>
    <d v="2014-07-06T05:00:00"/>
    <d v="2014-07-12T05:00:00"/>
    <b v="0"/>
    <b v="0"/>
    <s v="music/rock"/>
    <x v="1"/>
    <x v="3"/>
  </r>
  <r>
    <n v="407"/>
    <s v="Herrera-Wilson"/>
    <s v="Organized bandwidth-monitored core"/>
    <n v="3400"/>
    <n v="12100"/>
    <n v="355.88235294117646"/>
    <x v="2"/>
    <n v="484"/>
    <n v="25"/>
    <x v="3"/>
    <s v="DKK"/>
    <n v="1570942800"/>
    <n v="1571547600"/>
    <d v="2019-10-13T05:00:00"/>
    <d v="2019-10-20T05:00:00"/>
    <b v="0"/>
    <b v="0"/>
    <s v="theater/plays"/>
    <x v="2"/>
    <x v="2"/>
  </r>
  <r>
    <n v="606"/>
    <s v="Valencia PLC"/>
    <s v="Extended asynchronous initiative"/>
    <n v="3400"/>
    <n v="6405"/>
    <n v="188.38235294117646"/>
    <x v="2"/>
    <n v="160"/>
    <n v="40.03125"/>
    <x v="5"/>
    <s v="GBP"/>
    <n v="1457330400"/>
    <n v="1458277200"/>
    <d v="2016-03-07T06:00:00"/>
    <d v="2016-03-18T05:00:00"/>
    <b v="0"/>
    <b v="0"/>
    <s v="music/rock"/>
    <x v="1"/>
    <x v="3"/>
  </r>
  <r>
    <n v="798"/>
    <s v="Small-Fuentes"/>
    <s v="Seamless maximized product"/>
    <n v="3400"/>
    <n v="6408"/>
    <n v="188.47058823529412"/>
    <x v="2"/>
    <n v="121"/>
    <n v="52.958677685950413"/>
    <x v="2"/>
    <s v="USD"/>
    <n v="1338440400"/>
    <n v="1340859600"/>
    <d v="2012-05-31T05:00:00"/>
    <d v="2012-06-28T05:00:00"/>
    <b v="0"/>
    <b v="1"/>
    <s v="theater/plays"/>
    <x v="2"/>
    <x v="2"/>
  </r>
  <r>
    <n v="883"/>
    <s v="Simmons-Villarreal"/>
    <s v="Customer-focused mobile Graphic Interface"/>
    <n v="3400"/>
    <n v="8089"/>
    <n v="237.91176470588232"/>
    <x v="2"/>
    <n v="193"/>
    <n v="41.911917098445599"/>
    <x v="2"/>
    <s v="USD"/>
    <n v="1274763600"/>
    <n v="1277874000"/>
    <d v="2010-05-25T05:00:00"/>
    <d v="2010-06-30T05:00:00"/>
    <b v="0"/>
    <b v="0"/>
    <s v="film &amp; video/shorts"/>
    <x v="5"/>
    <x v="15"/>
  </r>
  <r>
    <n v="31"/>
    <s v="Schroeder Ltd"/>
    <s v="Progressive needs-based focus group"/>
    <n v="3500"/>
    <n v="10850"/>
    <n v="310"/>
    <x v="2"/>
    <n v="226"/>
    <n v="48.008849557522126"/>
    <x v="5"/>
    <s v="GBP"/>
    <n v="1451973600"/>
    <n v="1454392800"/>
    <d v="2016-01-05T06:00:00"/>
    <d v="2016-02-02T06:00:00"/>
    <b v="0"/>
    <b v="0"/>
    <s v="games/video games"/>
    <x v="7"/>
    <x v="12"/>
  </r>
  <r>
    <n v="107"/>
    <s v="Tucker, Schmidt and Reid"/>
    <s v="Multi-layered encompassing installation"/>
    <n v="3500"/>
    <n v="6527"/>
    <n v="186.48571428571427"/>
    <x v="2"/>
    <n v="86"/>
    <n v="75.895348837209298"/>
    <x v="2"/>
    <s v="USD"/>
    <n v="1524459600"/>
    <n v="1525928400"/>
    <d v="2018-04-23T05:00:00"/>
    <d v="2018-05-10T05:00:00"/>
    <b v="0"/>
    <b v="1"/>
    <s v="theater/plays"/>
    <x v="2"/>
    <x v="2"/>
  </r>
  <r>
    <n v="163"/>
    <s v="Burton-Watkins"/>
    <s v="Extended reciprocal circuit"/>
    <n v="3500"/>
    <n v="8864"/>
    <n v="253.25714285714284"/>
    <x v="2"/>
    <n v="246"/>
    <n v="36.032520325203251"/>
    <x v="2"/>
    <s v="USD"/>
    <n v="1508475600"/>
    <n v="1512712800"/>
    <d v="2017-10-20T05:00:00"/>
    <d v="2017-12-08T06:00:00"/>
    <b v="0"/>
    <b v="1"/>
    <s v="photography/photography books"/>
    <x v="4"/>
    <x v="6"/>
  </r>
  <r>
    <n v="269"/>
    <s v="Miles and Sons"/>
    <s v="Persistent attitude-oriented approach"/>
    <n v="3500"/>
    <n v="8842"/>
    <n v="252.62857142857143"/>
    <x v="2"/>
    <n v="87"/>
    <n v="101.63218390804597"/>
    <x v="2"/>
    <s v="USD"/>
    <n v="1548914400"/>
    <n v="1550728800"/>
    <d v="2019-01-31T06:00:00"/>
    <d v="2019-02-21T06:00:00"/>
    <b v="0"/>
    <b v="0"/>
    <s v="film &amp; video/television"/>
    <x v="5"/>
    <x v="16"/>
  </r>
  <r>
    <n v="298"/>
    <s v="Chase, Garcia and Johnson"/>
    <s v="Adaptive intangible database"/>
    <n v="3500"/>
    <n v="5037"/>
    <n v="143.91428571428571"/>
    <x v="2"/>
    <n v="72"/>
    <n v="69.958333333333329"/>
    <x v="2"/>
    <s v="USD"/>
    <n v="1456466400"/>
    <n v="1458018000"/>
    <d v="2016-02-26T06:00:00"/>
    <d v="2016-03-15T05:00:00"/>
    <b v="0"/>
    <b v="1"/>
    <s v="music/rock"/>
    <x v="1"/>
    <x v="3"/>
  </r>
  <r>
    <n v="571"/>
    <s v="Wilson and Sons"/>
    <s v="Monitored grid-enabled model"/>
    <n v="3500"/>
    <n v="3295"/>
    <n v="94.142857142857139"/>
    <x v="0"/>
    <n v="35"/>
    <n v="94.142857142857139"/>
    <x v="1"/>
    <s v="EUR"/>
    <n v="1434690000"/>
    <n v="1438750800"/>
    <d v="2015-06-19T05:00:00"/>
    <d v="2015-08-05T05:00:00"/>
    <b v="0"/>
    <b v="0"/>
    <s v="film &amp; video/shorts"/>
    <x v="5"/>
    <x v="15"/>
  </r>
  <r>
    <n v="762"/>
    <s v="Davis Ltd"/>
    <s v="Upgradable uniform service-desk"/>
    <n v="3500"/>
    <n v="6204"/>
    <n v="177.25714285714284"/>
    <x v="2"/>
    <n v="100"/>
    <n v="62.04"/>
    <x v="6"/>
    <s v="AUD"/>
    <n v="1354082400"/>
    <n v="1355032800"/>
    <d v="2012-11-28T06:00:00"/>
    <d v="2012-12-09T06:00:00"/>
    <b v="0"/>
    <b v="0"/>
    <s v="music/jazz"/>
    <x v="1"/>
    <x v="5"/>
  </r>
  <r>
    <n v="862"/>
    <s v="Lewis and Sons"/>
    <s v="Profound disintermediate open system"/>
    <n v="3500"/>
    <n v="6560"/>
    <n v="187.42857142857144"/>
    <x v="2"/>
    <n v="85"/>
    <n v="77.17647058823529"/>
    <x v="2"/>
    <s v="USD"/>
    <n v="1312174800"/>
    <n v="1312520400"/>
    <d v="2011-08-01T05:00:00"/>
    <d v="2011-08-05T05:00:00"/>
    <b v="0"/>
    <b v="0"/>
    <s v="theater/plays"/>
    <x v="2"/>
    <x v="2"/>
  </r>
  <r>
    <n v="930"/>
    <s v="Hall, Buchanan and Benton"/>
    <s v="Configurable fault-tolerant structure"/>
    <n v="3500"/>
    <n v="3930"/>
    <n v="112.28571428571428"/>
    <x v="2"/>
    <n v="85"/>
    <n v="46.235294117647058"/>
    <x v="2"/>
    <s v="USD"/>
    <n v="1424844000"/>
    <n v="1425448800"/>
    <d v="2015-02-25T06:00:00"/>
    <d v="2015-03-04T06:00:00"/>
    <b v="0"/>
    <b v="1"/>
    <s v="theater/plays"/>
    <x v="2"/>
    <x v="2"/>
  </r>
  <r>
    <n v="184"/>
    <s v="Howard, Carter and Griffith"/>
    <s v="Adaptive asynchronous emulation"/>
    <n v="3600"/>
    <n v="10550"/>
    <n v="293.05555555555554"/>
    <x v="2"/>
    <n v="340"/>
    <n v="31.029411764705884"/>
    <x v="2"/>
    <s v="USD"/>
    <n v="1556859600"/>
    <n v="1556946000"/>
    <d v="2019-05-03T05:00:00"/>
    <d v="2019-05-04T05:00:00"/>
    <b v="0"/>
    <b v="0"/>
    <s v="theater/plays"/>
    <x v="2"/>
    <x v="2"/>
  </r>
  <r>
    <n v="470"/>
    <s v="Grimes, Holland and Sloan"/>
    <s v="Extended dedicated archive"/>
    <n v="3600"/>
    <n v="10289"/>
    <n v="285.80555555555554"/>
    <x v="2"/>
    <n v="381"/>
    <n v="27.00524934383202"/>
    <x v="2"/>
    <s v="USD"/>
    <n v="1481522400"/>
    <n v="1482127200"/>
    <d v="2016-12-12T06:00:00"/>
    <d v="2016-12-19T06:00:00"/>
    <b v="0"/>
    <b v="0"/>
    <s v="technology/wearables"/>
    <x v="6"/>
    <x v="9"/>
  </r>
  <r>
    <n v="690"/>
    <s v="Walsh-Watts"/>
    <s v="Polarized actuating implementation"/>
    <n v="3600"/>
    <n v="8158"/>
    <n v="226.61111111111109"/>
    <x v="2"/>
    <n v="190"/>
    <n v="42.93684210526316"/>
    <x v="2"/>
    <s v="USD"/>
    <n v="1322373600"/>
    <n v="1322892000"/>
    <d v="2011-11-27T06:00:00"/>
    <d v="2011-12-03T06:00:00"/>
    <b v="0"/>
    <b v="1"/>
    <s v="film &amp; video/documentary"/>
    <x v="5"/>
    <x v="14"/>
  </r>
  <r>
    <n v="751"/>
    <s v="Lane-Barber"/>
    <s v="Universal value-added moderator"/>
    <n v="3600"/>
    <n v="8363"/>
    <n v="232.30555555555554"/>
    <x v="2"/>
    <n v="270"/>
    <n v="30.974074074074075"/>
    <x v="2"/>
    <s v="USD"/>
    <n v="1458190800"/>
    <n v="1459486800"/>
    <d v="2016-03-17T05:00:00"/>
    <d v="2016-04-01T05:00:00"/>
    <b v="1"/>
    <b v="1"/>
    <s v="publishing/nonfiction"/>
    <x v="3"/>
    <x v="4"/>
  </r>
  <r>
    <n v="788"/>
    <s v="Joyce PLC"/>
    <s v="Synchronized directional capability"/>
    <n v="3600"/>
    <n v="3174"/>
    <n v="88.166666666666671"/>
    <x v="3"/>
    <n v="31"/>
    <n v="102.38709677419355"/>
    <x v="2"/>
    <s v="USD"/>
    <n v="1350709200"/>
    <n v="1352527200"/>
    <d v="2012-10-20T05:00:00"/>
    <d v="2012-11-10T06:00:00"/>
    <b v="0"/>
    <b v="0"/>
    <s v="film &amp; video/animation"/>
    <x v="5"/>
    <x v="7"/>
  </r>
  <r>
    <n v="825"/>
    <s v="Solomon PLC"/>
    <s v="Open-architected 24/7 infrastructure"/>
    <n v="3600"/>
    <n v="13950"/>
    <n v="387.5"/>
    <x v="2"/>
    <n v="157"/>
    <n v="88.853503184713375"/>
    <x v="5"/>
    <s v="GBP"/>
    <n v="1500958800"/>
    <n v="1501995600"/>
    <d v="2017-07-25T05:00:00"/>
    <d v="2017-08-06T05:00:00"/>
    <b v="0"/>
    <b v="0"/>
    <s v="film &amp; video/shorts"/>
    <x v="5"/>
    <x v="15"/>
  </r>
  <r>
    <n v="917"/>
    <s v="Cooper Inc"/>
    <s v="Polarized discrete product"/>
    <n v="3600"/>
    <n v="2097"/>
    <n v="58.25"/>
    <x v="3"/>
    <n v="27"/>
    <n v="77.666666666666671"/>
    <x v="5"/>
    <s v="GBP"/>
    <n v="1309237200"/>
    <n v="1311310800"/>
    <d v="2011-06-28T05:00:00"/>
    <d v="2011-07-22T05:00:00"/>
    <b v="0"/>
    <b v="1"/>
    <s v="film &amp; video/shorts"/>
    <x v="5"/>
    <x v="15"/>
  </r>
  <r>
    <n v="947"/>
    <s v="Smith-Powell"/>
    <s v="Upgradable clear-thinking hardware"/>
    <n v="3600"/>
    <n v="961"/>
    <n v="26.694444444444443"/>
    <x v="0"/>
    <n v="13"/>
    <n v="73.92307692307692"/>
    <x v="2"/>
    <s v="USD"/>
    <n v="1411707600"/>
    <n v="1412312400"/>
    <d v="2014-09-26T05:00:00"/>
    <d v="2014-10-03T05:00:00"/>
    <b v="0"/>
    <b v="0"/>
    <s v="theater/plays"/>
    <x v="2"/>
    <x v="2"/>
  </r>
  <r>
    <n v="962"/>
    <s v="Harris, Russell and Mitchell"/>
    <s v="User-centric cohesive policy"/>
    <n v="3600"/>
    <n v="10657"/>
    <n v="296.02777777777777"/>
    <x v="2"/>
    <n v="266"/>
    <n v="40.063909774436091"/>
    <x v="2"/>
    <s v="USD"/>
    <n v="1384408800"/>
    <n v="1386223200"/>
    <d v="2013-11-14T06:00:00"/>
    <d v="2013-12-05T06:00:00"/>
    <b v="0"/>
    <b v="0"/>
    <s v="food/food trucks"/>
    <x v="0"/>
    <x v="0"/>
  </r>
  <r>
    <n v="46"/>
    <s v="Vaughn, Hunt and Caldwell"/>
    <s v="Virtual grid-enabled task-force"/>
    <n v="3700"/>
    <n v="4247"/>
    <n v="114.78378378378378"/>
    <x v="2"/>
    <n v="92"/>
    <n v="46.163043478260867"/>
    <x v="2"/>
    <s v="USD"/>
    <n v="1278565200"/>
    <n v="1280552400"/>
    <d v="2010-07-08T05:00:00"/>
    <d v="2010-07-31T05:00:00"/>
    <b v="0"/>
    <b v="0"/>
    <s v="music/rock"/>
    <x v="1"/>
    <x v="3"/>
  </r>
  <r>
    <n v="102"/>
    <s v="Garcia Inc"/>
    <s v="Front-line web-enabled model"/>
    <n v="3700"/>
    <n v="10422"/>
    <n v="281.67567567567568"/>
    <x v="2"/>
    <n v="336"/>
    <n v="31.017857142857142"/>
    <x v="2"/>
    <s v="USD"/>
    <n v="1526274000"/>
    <n v="1526878800"/>
    <d v="2018-05-14T05:00:00"/>
    <d v="2018-05-21T05:00:00"/>
    <b v="0"/>
    <b v="1"/>
    <s v="technology/wearables"/>
    <x v="6"/>
    <x v="9"/>
  </r>
  <r>
    <n v="190"/>
    <s v="Cook LLC"/>
    <s v="Up-sized dynamic throughput"/>
    <n v="3700"/>
    <n v="2538"/>
    <n v="68.594594594594597"/>
    <x v="0"/>
    <n v="24"/>
    <n v="105.75"/>
    <x v="2"/>
    <s v="USD"/>
    <n v="1370322000"/>
    <n v="1370408400"/>
    <d v="2013-06-04T05:00:00"/>
    <d v="2013-06-05T05:00:00"/>
    <b v="0"/>
    <b v="1"/>
    <s v="theater/plays"/>
    <x v="2"/>
    <x v="2"/>
  </r>
  <r>
    <n v="362"/>
    <s v="Lawrence Group"/>
    <s v="Automated actuating conglomeration"/>
    <n v="3700"/>
    <n v="13755"/>
    <n v="371.75675675675677"/>
    <x v="2"/>
    <n v="191"/>
    <n v="72.015706806282722"/>
    <x v="2"/>
    <s v="USD"/>
    <n v="1296108000"/>
    <n v="1299391200"/>
    <d v="2011-01-27T06:00:00"/>
    <d v="2011-03-06T06:00:00"/>
    <b v="0"/>
    <b v="0"/>
    <s v="music/rock"/>
    <x v="1"/>
    <x v="3"/>
  </r>
  <r>
    <n v="563"/>
    <s v="Kelley, Stanton and Sanchez"/>
    <s v="Optional tangible pricing structure"/>
    <n v="3700"/>
    <n v="5107"/>
    <n v="138.02702702702703"/>
    <x v="2"/>
    <n v="85"/>
    <n v="60.082352941176474"/>
    <x v="6"/>
    <s v="AUD"/>
    <n v="1542088800"/>
    <n v="1543816800"/>
    <d v="2018-11-13T06:00:00"/>
    <d v="2018-12-03T06:00:00"/>
    <b v="0"/>
    <b v="0"/>
    <s v="film &amp; video/documentary"/>
    <x v="5"/>
    <x v="14"/>
  </r>
  <r>
    <n v="737"/>
    <s v="Gardner Inc"/>
    <s v="Function-based systematic Graphical User Interface"/>
    <n v="3700"/>
    <n v="5028"/>
    <n v="135.8918918918919"/>
    <x v="2"/>
    <n v="180"/>
    <n v="27.933333333333334"/>
    <x v="2"/>
    <s v="USD"/>
    <n v="1478844000"/>
    <n v="1479880800"/>
    <d v="2016-11-11T06:00:00"/>
    <d v="2016-11-23T06:00:00"/>
    <b v="0"/>
    <b v="0"/>
    <s v="music/indie rock"/>
    <x v="1"/>
    <x v="8"/>
  </r>
  <r>
    <n v="916"/>
    <s v="Clements Ltd"/>
    <s v="Persistent bandwidth-monitored framework"/>
    <n v="3700"/>
    <n v="1343"/>
    <n v="36.297297297297298"/>
    <x v="0"/>
    <n v="52"/>
    <n v="25.826923076923077"/>
    <x v="2"/>
    <s v="USD"/>
    <n v="1418882400"/>
    <n v="1419660000"/>
    <d v="2014-12-18T06:00:00"/>
    <d v="2014-12-27T06:00:00"/>
    <b v="0"/>
    <b v="0"/>
    <s v="photography/photography books"/>
    <x v="4"/>
    <x v="6"/>
  </r>
  <r>
    <n v="964"/>
    <s v="Peck, Higgins and Smith"/>
    <s v="Devolved disintermediate encryption"/>
    <n v="3700"/>
    <n v="13164"/>
    <n v="355.7837837837838"/>
    <x v="2"/>
    <n v="155"/>
    <n v="84.92903225806451"/>
    <x v="2"/>
    <s v="USD"/>
    <n v="1431320400"/>
    <n v="1431752400"/>
    <d v="2015-05-11T05:00:00"/>
    <d v="2015-05-16T05:00:00"/>
    <b v="0"/>
    <b v="0"/>
    <s v="theater/plays"/>
    <x v="2"/>
    <x v="2"/>
  </r>
  <r>
    <n v="233"/>
    <s v="Reid, Rivera and Perry"/>
    <s v="Multi-lateral national adapter"/>
    <n v="3800"/>
    <n v="6000"/>
    <n v="157.89473684210526"/>
    <x v="2"/>
    <n v="62"/>
    <n v="96.774193548387103"/>
    <x v="2"/>
    <s v="USD"/>
    <n v="1307854800"/>
    <n v="1309237200"/>
    <d v="2011-06-12T05:00:00"/>
    <d v="2011-06-28T05:00:00"/>
    <b v="0"/>
    <b v="0"/>
    <s v="film &amp; video/animation"/>
    <x v="5"/>
    <x v="7"/>
  </r>
  <r>
    <n v="299"/>
    <s v="Ramsey and Sons"/>
    <s v="Grass-roots contextually-based algorithm"/>
    <n v="3800"/>
    <n v="1954"/>
    <n v="51.421052631578945"/>
    <x v="0"/>
    <n v="49"/>
    <n v="39.877551020408163"/>
    <x v="2"/>
    <s v="USD"/>
    <n v="1456984800"/>
    <n v="1461819600"/>
    <d v="2016-03-03T06:00:00"/>
    <d v="2016-04-28T05:00:00"/>
    <b v="0"/>
    <b v="0"/>
    <s v="food/food trucks"/>
    <x v="0"/>
    <x v="0"/>
  </r>
  <r>
    <n v="355"/>
    <s v="Burns-Burnett"/>
    <s v="Front-line scalable definition"/>
    <n v="3800"/>
    <n v="2241"/>
    <n v="58.973684210526315"/>
    <x v="3"/>
    <n v="86"/>
    <n v="26.058139534883722"/>
    <x v="2"/>
    <s v="USD"/>
    <n v="1485064800"/>
    <n v="1488520800"/>
    <d v="2017-01-22T06:00:00"/>
    <d v="2017-03-03T06:00:00"/>
    <b v="0"/>
    <b v="0"/>
    <s v="technology/wearables"/>
    <x v="6"/>
    <x v="9"/>
  </r>
  <r>
    <n v="918"/>
    <s v="Jones-Gonzalez"/>
    <s v="Seamless dynamic website"/>
    <n v="3800"/>
    <n v="9021"/>
    <n v="237.39473684210526"/>
    <x v="2"/>
    <n v="156"/>
    <n v="57.82692307692308"/>
    <x v="4"/>
    <s v="CHF"/>
    <n v="1343365200"/>
    <n v="1344315600"/>
    <d v="2012-07-27T05:00:00"/>
    <d v="2012-08-07T05:00:00"/>
    <b v="0"/>
    <b v="0"/>
    <s v="publishing/radio &amp; podcasts"/>
    <x v="3"/>
    <x v="21"/>
  </r>
  <r>
    <n v="74"/>
    <s v="Davis-Michael"/>
    <s v="Progressive tertiary framework"/>
    <n v="3900"/>
    <n v="4776"/>
    <n v="122.46153846153847"/>
    <x v="2"/>
    <n v="85"/>
    <n v="56.188235294117646"/>
    <x v="5"/>
    <s v="GBP"/>
    <n v="1459054800"/>
    <n v="1459141200"/>
    <d v="2016-03-27T05:00:00"/>
    <d v="2016-03-28T05:00:00"/>
    <b v="0"/>
    <b v="0"/>
    <s v="music/metal"/>
    <x v="1"/>
    <x v="1"/>
  </r>
  <r>
    <n v="106"/>
    <s v="Brandt, Carter and Wood"/>
    <s v="Ameliorated clear-thinking circuit"/>
    <n v="3900"/>
    <n v="14006"/>
    <n v="359.12820512820514"/>
    <x v="2"/>
    <n v="147"/>
    <n v="95.278911564625844"/>
    <x v="2"/>
    <s v="USD"/>
    <n v="1567918800"/>
    <n v="1568350800"/>
    <d v="2019-09-08T05:00:00"/>
    <d v="2019-09-13T05:00:00"/>
    <b v="0"/>
    <b v="0"/>
    <s v="theater/plays"/>
    <x v="2"/>
    <x v="2"/>
  </r>
  <r>
    <n v="275"/>
    <s v="Ward, Sanchez and Kemp"/>
    <s v="Stand-alone discrete Graphical User Interface"/>
    <n v="3900"/>
    <n v="9419"/>
    <n v="241.51282051282053"/>
    <x v="2"/>
    <n v="116"/>
    <n v="81.198275862068968"/>
    <x v="2"/>
    <s v="USD"/>
    <n v="1554526800"/>
    <n v="1555218000"/>
    <d v="2019-04-06T05:00:00"/>
    <d v="2019-04-14T05:00:00"/>
    <b v="0"/>
    <b v="0"/>
    <s v="publishing/translations"/>
    <x v="3"/>
    <x v="19"/>
  </r>
  <r>
    <n v="608"/>
    <s v="Johnson Group"/>
    <s v="Compatible full-range leverage"/>
    <n v="3900"/>
    <n v="11075"/>
    <n v="283.97435897435901"/>
    <x v="2"/>
    <n v="316"/>
    <n v="35.047468354430379"/>
    <x v="2"/>
    <s v="USD"/>
    <n v="1551852000"/>
    <n v="1552197600"/>
    <d v="2019-03-06T06:00:00"/>
    <d v="2019-03-10T06:00:00"/>
    <b v="0"/>
    <b v="1"/>
    <s v="music/jazz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2"/>
    <s v="USD"/>
    <n v="1445403600"/>
    <n v="1445922000"/>
    <d v="2015-10-21T05:00:00"/>
    <d v="2015-10-27T05:00:00"/>
    <b v="0"/>
    <b v="1"/>
    <s v="theater/plays"/>
    <x v="2"/>
    <x v="2"/>
  </r>
  <r>
    <n v="765"/>
    <s v="Matthews LLC"/>
    <s v="Advanced transitional help-desk"/>
    <n v="3900"/>
    <n v="8125"/>
    <n v="208.33333333333334"/>
    <x v="2"/>
    <n v="198"/>
    <n v="41.035353535353536"/>
    <x v="2"/>
    <s v="USD"/>
    <n v="1492232400"/>
    <n v="1494392400"/>
    <d v="2017-04-15T05:00:00"/>
    <d v="2017-05-10T05:00:00"/>
    <b v="1"/>
    <b v="1"/>
    <s v="music/indie rock"/>
    <x v="1"/>
    <x v="8"/>
  </r>
  <r>
    <n v="359"/>
    <s v="Salazar-Moon"/>
    <s v="Compatible needs-based architecture"/>
    <n v="4000"/>
    <n v="11948"/>
    <n v="298.7"/>
    <x v="2"/>
    <n v="187"/>
    <n v="63.893048128342244"/>
    <x v="2"/>
    <s v="USD"/>
    <n v="1314421200"/>
    <n v="1315026000"/>
    <d v="2011-08-27T05:00:00"/>
    <d v="2011-09-03T05:00:00"/>
    <b v="0"/>
    <b v="0"/>
    <s v="film &amp; video/animation"/>
    <x v="5"/>
    <x v="7"/>
  </r>
  <r>
    <n v="454"/>
    <s v="Woods Inc"/>
    <s v="Upgradable upward-trending portal"/>
    <n v="4000"/>
    <n v="1763"/>
    <n v="44.074999999999996"/>
    <x v="0"/>
    <n v="39"/>
    <n v="45.205128205128204"/>
    <x v="2"/>
    <s v="USD"/>
    <n v="1382331600"/>
    <n v="1385445600"/>
    <d v="2013-10-21T05:00:00"/>
    <d v="2013-11-26T06:00:00"/>
    <b v="0"/>
    <b v="1"/>
    <s v="film &amp; video/drama"/>
    <x v="5"/>
    <x v="13"/>
  </r>
  <r>
    <n v="468"/>
    <s v="Hughes Inc"/>
    <s v="Streamlined neutral analyzer"/>
    <n v="4000"/>
    <n v="1620"/>
    <n v="40.5"/>
    <x v="0"/>
    <n v="16"/>
    <n v="101.25"/>
    <x v="2"/>
    <s v="USD"/>
    <n v="1555218000"/>
    <n v="1556600400"/>
    <d v="2019-04-14T05:00:00"/>
    <d v="2019-04-30T05:00:00"/>
    <b v="0"/>
    <b v="0"/>
    <s v="theater/plays"/>
    <x v="2"/>
    <x v="2"/>
  </r>
  <r>
    <n v="474"/>
    <s v="Santos-Young"/>
    <s v="Enhanced neutral ability"/>
    <n v="4000"/>
    <n v="14606"/>
    <n v="365.15"/>
    <x v="2"/>
    <n v="142"/>
    <n v="102.85915492957747"/>
    <x v="2"/>
    <s v="USD"/>
    <n v="1418709600"/>
    <n v="1418796000"/>
    <d v="2014-12-16T06:00:00"/>
    <d v="2014-12-17T06:00:00"/>
    <b v="0"/>
    <b v="0"/>
    <s v="film &amp; video/television"/>
    <x v="5"/>
    <x v="16"/>
  </r>
  <r>
    <n v="858"/>
    <s v="Ayala, Crawford and Taylor"/>
    <s v="Realigned 5thgeneration knowledge user"/>
    <n v="4000"/>
    <n v="2778"/>
    <n v="69.45"/>
    <x v="0"/>
    <n v="35"/>
    <n v="79.371428571428567"/>
    <x v="2"/>
    <s v="USD"/>
    <n v="1524286800"/>
    <n v="1524891600"/>
    <d v="2018-04-21T05:00:00"/>
    <d v="2018-04-28T05:00:00"/>
    <b v="1"/>
    <b v="0"/>
    <s v="food/food trucks"/>
    <x v="0"/>
    <x v="0"/>
  </r>
  <r>
    <n v="976"/>
    <s v="Huerta, Roberts and Dickerson"/>
    <s v="Self-enabling value-added artificial intelligence"/>
    <n v="4000"/>
    <n v="12886"/>
    <n v="322.14999999999998"/>
    <x v="2"/>
    <n v="140"/>
    <n v="92.042857142857144"/>
    <x v="2"/>
    <s v="USD"/>
    <n v="1296194400"/>
    <n v="1296712800"/>
    <d v="2011-01-28T06:00:00"/>
    <d v="2011-02-03T06:00:00"/>
    <b v="0"/>
    <b v="1"/>
    <s v="theater/plays"/>
    <x v="2"/>
    <x v="2"/>
  </r>
  <r>
    <n v="256"/>
    <s v="Smith-Reid"/>
    <s v="Optimized actuating toolset"/>
    <n v="4100"/>
    <n v="959"/>
    <n v="23.390243902439025"/>
    <x v="0"/>
    <n v="15"/>
    <n v="63.93333333333333"/>
    <x v="5"/>
    <s v="GBP"/>
    <n v="1453615200"/>
    <n v="1456812000"/>
    <d v="2016-01-24T06:00:00"/>
    <d v="2016-03-01T06:00:00"/>
    <b v="0"/>
    <b v="0"/>
    <s v="music/rock"/>
    <x v="1"/>
    <x v="3"/>
  </r>
  <r>
    <n v="309"/>
    <s v="Harris-Perry"/>
    <s v="User-centric 6thgeneration attitude"/>
    <n v="4100"/>
    <n v="3087"/>
    <n v="75.292682926829272"/>
    <x v="1"/>
    <n v="75"/>
    <n v="41.16"/>
    <x v="2"/>
    <s v="USD"/>
    <n v="1316581200"/>
    <n v="1318309200"/>
    <d v="2011-09-21T05:00:00"/>
    <d v="2011-10-11T05:00:00"/>
    <b v="0"/>
    <b v="1"/>
    <s v="music/indie rock"/>
    <x v="1"/>
    <x v="8"/>
  </r>
  <r>
    <n v="823"/>
    <s v="Dyer Inc"/>
    <s v="Secured well-modulated system engine"/>
    <n v="4100"/>
    <n v="14640"/>
    <n v="357.07317073170731"/>
    <x v="2"/>
    <n v="252"/>
    <n v="58.095238095238095"/>
    <x v="2"/>
    <s v="USD"/>
    <n v="1410325200"/>
    <n v="1412485200"/>
    <d v="2014-09-10T05:00:00"/>
    <d v="2014-10-05T05:00:00"/>
    <b v="1"/>
    <b v="1"/>
    <s v="music/rock"/>
    <x v="1"/>
    <x v="3"/>
  </r>
  <r>
    <n v="3"/>
    <s v="Mcdonald, Gonzalez and Ross"/>
    <s v="Vision-oriented fresh-thinking conglomeration"/>
    <n v="4200"/>
    <n v="2477"/>
    <n v="58.976190476190467"/>
    <x v="0"/>
    <n v="24"/>
    <n v="103.20833333333333"/>
    <x v="2"/>
    <s v="USD"/>
    <n v="1565499600"/>
    <n v="1568955600"/>
    <d v="2019-08-11T05:00:00"/>
    <d v="2019-09-20T05:00:00"/>
    <b v="0"/>
    <b v="0"/>
    <s v="music/rock"/>
    <x v="1"/>
    <x v="3"/>
  </r>
  <r>
    <n v="13"/>
    <s v="Walker, Taylor and Coleman"/>
    <s v="Multi-tiered directional open architecture"/>
    <n v="4200"/>
    <n v="10295"/>
    <n v="245.11904761904765"/>
    <x v="2"/>
    <n v="98"/>
    <n v="105.05102040816327"/>
    <x v="2"/>
    <s v="USD"/>
    <n v="1465621200"/>
    <n v="1466658000"/>
    <d v="2016-06-11T05:00:00"/>
    <d v="2016-06-23T05:00:00"/>
    <b v="0"/>
    <b v="0"/>
    <s v="music/indie rock"/>
    <x v="1"/>
    <x v="8"/>
  </r>
  <r>
    <n v="157"/>
    <s v="Curtis-Curtis"/>
    <s v="User-friendly reciprocal initiative"/>
    <n v="4200"/>
    <n v="2212"/>
    <n v="52.666666666666664"/>
    <x v="0"/>
    <n v="30"/>
    <n v="73.733333333333334"/>
    <x v="6"/>
    <s v="AUD"/>
    <n v="1388383200"/>
    <n v="1389420000"/>
    <d v="2013-12-30T06:00:00"/>
    <d v="2014-01-11T06:00:00"/>
    <b v="0"/>
    <b v="0"/>
    <s v="photography/photography books"/>
    <x v="4"/>
    <x v="6"/>
  </r>
  <r>
    <n v="482"/>
    <s v="Martin, Russell and Baker"/>
    <s v="Focused solution-oriented instruction set"/>
    <n v="4200"/>
    <n v="689"/>
    <n v="16.404761904761905"/>
    <x v="0"/>
    <n v="9"/>
    <n v="76.555555555555557"/>
    <x v="2"/>
    <s v="USD"/>
    <n v="1330063200"/>
    <n v="1331013600"/>
    <d v="2012-02-24T06:00:00"/>
    <d v="2012-03-06T06:00:00"/>
    <b v="0"/>
    <b v="1"/>
    <s v="publishing/fiction"/>
    <x v="3"/>
    <x v="17"/>
  </r>
  <r>
    <n v="546"/>
    <s v="Benjamin, Paul and Ferguson"/>
    <s v="Cloned global Graphical User Interface"/>
    <n v="4200"/>
    <n v="6870"/>
    <n v="163.57142857142856"/>
    <x v="2"/>
    <n v="88"/>
    <n v="78.068181818181813"/>
    <x v="2"/>
    <s v="USD"/>
    <n v="1537160400"/>
    <n v="1537419600"/>
    <d v="2018-09-17T05:00:00"/>
    <d v="2018-09-20T05:00:00"/>
    <b v="0"/>
    <b v="1"/>
    <s v="theater/plays"/>
    <x v="2"/>
    <x v="2"/>
  </r>
  <r>
    <n v="728"/>
    <s v="Stewart Inc"/>
    <s v="Versatile mission-critical knowledgebase"/>
    <n v="4200"/>
    <n v="735"/>
    <n v="17.5"/>
    <x v="0"/>
    <n v="10"/>
    <n v="73.5"/>
    <x v="2"/>
    <s v="USD"/>
    <n v="1464152400"/>
    <n v="1465102800"/>
    <d v="2016-05-25T05:00:00"/>
    <d v="2016-06-05T05:00:00"/>
    <b v="0"/>
    <b v="0"/>
    <s v="theater/plays"/>
    <x v="2"/>
    <x v="2"/>
  </r>
  <r>
    <n v="734"/>
    <s v="Stone PLC"/>
    <s v="Exclusive 5thgeneration leverage"/>
    <n v="4200"/>
    <n v="13404"/>
    <n v="319.14285714285711"/>
    <x v="2"/>
    <n v="536"/>
    <n v="25.007462686567163"/>
    <x v="2"/>
    <s v="USD"/>
    <n v="1485583200"/>
    <n v="1486620000"/>
    <d v="2017-01-28T06:00:00"/>
    <d v="2017-02-09T06:00:00"/>
    <b v="0"/>
    <b v="1"/>
    <s v="theater/plays"/>
    <x v="2"/>
    <x v="2"/>
  </r>
  <r>
    <n v="864"/>
    <s v="Stevenson-Thompson"/>
    <s v="Automated static workforce"/>
    <n v="4200"/>
    <n v="14577"/>
    <n v="347.07142857142856"/>
    <x v="2"/>
    <n v="150"/>
    <n v="97.18"/>
    <x v="2"/>
    <s v="USD"/>
    <n v="1471582800"/>
    <n v="1472014800"/>
    <d v="2016-08-19T05:00:00"/>
    <d v="2016-08-24T05:00:00"/>
    <b v="0"/>
    <b v="0"/>
    <s v="film &amp; video/shorts"/>
    <x v="5"/>
    <x v="15"/>
  </r>
  <r>
    <n v="620"/>
    <s v="Swanson, Wilson and Baker"/>
    <s v="Synergized well-modulated project"/>
    <n v="4300"/>
    <n v="11525"/>
    <n v="268.02325581395348"/>
    <x v="2"/>
    <n v="128"/>
    <n v="90.0390625"/>
    <x v="6"/>
    <s v="AUD"/>
    <n v="1467954000"/>
    <n v="1468299600"/>
    <d v="2016-07-08T05:00:00"/>
    <d v="2016-07-12T05:00:00"/>
    <b v="0"/>
    <b v="0"/>
    <s v="photography/photography books"/>
    <x v="4"/>
    <x v="6"/>
  </r>
  <r>
    <n v="710"/>
    <s v="Huynh, Gallegos and Mills"/>
    <s v="Reduced next generation info-mediaries"/>
    <n v="4300"/>
    <n v="6358"/>
    <n v="147.86046511627907"/>
    <x v="2"/>
    <n v="125"/>
    <n v="50.863999999999997"/>
    <x v="2"/>
    <s v="USD"/>
    <n v="1531544400"/>
    <n v="1532149200"/>
    <d v="2018-07-14T05:00:00"/>
    <d v="2018-07-21T05:00:00"/>
    <b v="0"/>
    <b v="1"/>
    <s v="theater/plays"/>
    <x v="2"/>
    <x v="2"/>
  </r>
  <r>
    <n v="770"/>
    <s v="Mathis-Rodriguez"/>
    <s v="User-centric attitude-oriented intranet"/>
    <n v="4300"/>
    <n v="11642"/>
    <n v="270.74418604651163"/>
    <x v="2"/>
    <n v="216"/>
    <n v="53.898148148148145"/>
    <x v="1"/>
    <s v="EUR"/>
    <n v="1397451600"/>
    <n v="1398056400"/>
    <d v="2014-04-14T05:00:00"/>
    <d v="2014-04-21T05:00:00"/>
    <b v="0"/>
    <b v="1"/>
    <s v="theater/plays"/>
    <x v="2"/>
    <x v="2"/>
  </r>
  <r>
    <n v="7"/>
    <s v="Carter-Guzman"/>
    <s v="Centralized cohesive challenge"/>
    <n v="4500"/>
    <n v="14741"/>
    <n v="327.57777777777778"/>
    <x v="2"/>
    <n v="227"/>
    <n v="64.93832599118943"/>
    <x v="3"/>
    <s v="DKK"/>
    <n v="1439442000"/>
    <n v="1439614800"/>
    <d v="2015-08-13T05:00:00"/>
    <d v="2015-08-15T05:00:00"/>
    <b v="0"/>
    <b v="0"/>
    <s v="theater/plays"/>
    <x v="2"/>
    <x v="2"/>
  </r>
  <r>
    <n v="23"/>
    <s v="Gray-Jenkins"/>
    <s v="Devolved next generation adapter"/>
    <n v="4500"/>
    <n v="14942"/>
    <n v="332.04444444444448"/>
    <x v="2"/>
    <n v="142"/>
    <n v="105.22535211267606"/>
    <x v="5"/>
    <s v="GBP"/>
    <n v="1550124000"/>
    <n v="1554699600"/>
    <d v="2019-02-14T06:00:00"/>
    <d v="2019-04-08T05:00:00"/>
    <b v="0"/>
    <b v="0"/>
    <s v="film &amp; video/documentary"/>
    <x v="5"/>
    <x v="14"/>
  </r>
  <r>
    <n v="78"/>
    <s v="Montgomery, Larson and Spencer"/>
    <s v="User-centric bifurcated knowledge user"/>
    <n v="4500"/>
    <n v="13536"/>
    <n v="300.8"/>
    <x v="2"/>
    <n v="330"/>
    <n v="41.018181818181816"/>
    <x v="2"/>
    <s v="USD"/>
    <n v="1523854800"/>
    <n v="1523941200"/>
    <d v="2018-04-16T05:00:00"/>
    <d v="2018-04-17T05:00:00"/>
    <b v="0"/>
    <b v="0"/>
    <s v="publishing/translations"/>
    <x v="3"/>
    <x v="19"/>
  </r>
  <r>
    <n v="133"/>
    <s v="Gates PLC"/>
    <s v="Secured content-based product"/>
    <n v="4500"/>
    <n v="13985"/>
    <n v="310.77777777777777"/>
    <x v="2"/>
    <n v="159"/>
    <n v="87.95597484276729"/>
    <x v="2"/>
    <s v="USD"/>
    <n v="1313125200"/>
    <n v="1315026000"/>
    <d v="2011-08-12T05:00:00"/>
    <d v="2011-09-03T05:00:00"/>
    <b v="0"/>
    <b v="0"/>
    <s v="music/world music"/>
    <x v="1"/>
    <x v="22"/>
  </r>
  <r>
    <n v="246"/>
    <s v="Walters-Carter"/>
    <s v="Seamless value-added standardization"/>
    <n v="4500"/>
    <n v="14649"/>
    <n v="325.5333333333333"/>
    <x v="2"/>
    <n v="222"/>
    <n v="65.986486486486484"/>
    <x v="2"/>
    <s v="USD"/>
    <n v="1375678800"/>
    <n v="1376024400"/>
    <d v="2013-08-05T05:00:00"/>
    <d v="2013-08-09T05:00:00"/>
    <b v="0"/>
    <b v="0"/>
    <s v="technology/web"/>
    <x v="6"/>
    <x v="11"/>
  </r>
  <r>
    <n v="647"/>
    <s v="Jordan-Wolfe"/>
    <s v="Inverse multimedia Graphic Interface"/>
    <n v="4500"/>
    <n v="1863"/>
    <n v="41.4"/>
    <x v="0"/>
    <n v="18"/>
    <n v="103.5"/>
    <x v="2"/>
    <s v="USD"/>
    <n v="1523250000"/>
    <n v="1525323600"/>
    <d v="2018-04-09T05:00:00"/>
    <d v="2018-05-03T05:00:00"/>
    <b v="0"/>
    <b v="0"/>
    <s v="publishing/translations"/>
    <x v="3"/>
    <x v="19"/>
  </r>
  <r>
    <n v="755"/>
    <s v="Chen, Pollard and Clarke"/>
    <s v="Stand-alone multi-state project"/>
    <n v="4500"/>
    <n v="7496"/>
    <n v="166.57777777777778"/>
    <x v="2"/>
    <n v="288"/>
    <n v="26.027777777777779"/>
    <x v="3"/>
    <s v="DKK"/>
    <n v="1514354400"/>
    <n v="1515391200"/>
    <d v="2017-12-27T06:00:00"/>
    <d v="2018-01-08T06:00:00"/>
    <b v="0"/>
    <b v="1"/>
    <s v="theater/plays"/>
    <x v="2"/>
    <x v="2"/>
  </r>
  <r>
    <n v="254"/>
    <s v="Barry Group"/>
    <s v="De-engineered static Local Area Network"/>
    <n v="4600"/>
    <n v="8505"/>
    <n v="184.89130434782609"/>
    <x v="2"/>
    <n v="88"/>
    <n v="96.647727272727266"/>
    <x v="2"/>
    <s v="USD"/>
    <n v="1487656800"/>
    <n v="1487829600"/>
    <d v="2017-02-21T06:00:00"/>
    <d v="2017-02-23T06:00:00"/>
    <b v="0"/>
    <b v="0"/>
    <s v="publishing/nonfiction"/>
    <x v="3"/>
    <x v="4"/>
  </r>
  <r>
    <n v="63"/>
    <s v="Baker, Morgan and Brown"/>
    <s v="Assimilated didactic open system"/>
    <n v="4700"/>
    <n v="557"/>
    <n v="11.851063829787234"/>
    <x v="0"/>
    <n v="5"/>
    <n v="111.4"/>
    <x v="2"/>
    <s v="USD"/>
    <n v="1493355600"/>
    <n v="1493874000"/>
    <d v="2017-04-28T05:00:00"/>
    <d v="2017-05-04T05:00:00"/>
    <b v="0"/>
    <b v="0"/>
    <s v="theater/plays"/>
    <x v="2"/>
    <x v="2"/>
  </r>
  <r>
    <n v="112"/>
    <s v="Jones-Meyer"/>
    <s v="Re-engineered client-driven hub"/>
    <n v="4700"/>
    <n v="12635"/>
    <n v="268.82978723404256"/>
    <x v="2"/>
    <n v="361"/>
    <n v="35"/>
    <x v="6"/>
    <s v="AUD"/>
    <n v="1408856400"/>
    <n v="1410152400"/>
    <d v="2014-08-24T05:00:00"/>
    <d v="2014-09-08T05:00:00"/>
    <b v="0"/>
    <b v="0"/>
    <s v="technology/web"/>
    <x v="6"/>
    <x v="11"/>
  </r>
  <r>
    <n v="465"/>
    <s v="Gonzalez-Robbins"/>
    <s v="Up-sized responsive protocol"/>
    <n v="4700"/>
    <n v="8829"/>
    <n v="187.85106382978722"/>
    <x v="2"/>
    <n v="80"/>
    <n v="110.3625"/>
    <x v="2"/>
    <s v="USD"/>
    <n v="1517032800"/>
    <n v="1517810400"/>
    <d v="2018-01-27T06:00:00"/>
    <d v="2018-02-05T06:00:00"/>
    <b v="0"/>
    <b v="0"/>
    <s v="publishing/translations"/>
    <x v="3"/>
    <x v="19"/>
  </r>
  <r>
    <n v="753"/>
    <s v="Guerrero-Griffin"/>
    <s v="Networked web-enabled product"/>
    <n v="4700"/>
    <n v="12065"/>
    <n v="256.70212765957444"/>
    <x v="2"/>
    <n v="137"/>
    <n v="88.065693430656935"/>
    <x v="2"/>
    <s v="USD"/>
    <n v="1274590800"/>
    <n v="1275886800"/>
    <d v="2010-05-23T05:00:00"/>
    <d v="2010-06-07T05:00:00"/>
    <b v="0"/>
    <b v="0"/>
    <s v="photography/photography books"/>
    <x v="4"/>
    <x v="6"/>
  </r>
  <r>
    <n v="847"/>
    <s v="Miller, Glenn and Adams"/>
    <s v="Distributed actuating project"/>
    <n v="4700"/>
    <n v="11174"/>
    <n v="237.74468085106383"/>
    <x v="2"/>
    <n v="110"/>
    <n v="101.58181818181818"/>
    <x v="2"/>
    <s v="USD"/>
    <n v="1515304800"/>
    <n v="1515564000"/>
    <d v="2018-01-07T06:00:00"/>
    <d v="2018-01-10T06:00:00"/>
    <b v="0"/>
    <b v="0"/>
    <s v="food/food trucks"/>
    <x v="0"/>
    <x v="0"/>
  </r>
  <r>
    <n v="872"/>
    <s v="Davis LLC"/>
    <s v="Compatible logistical paradigm"/>
    <n v="4700"/>
    <n v="7992"/>
    <n v="170.04255319148936"/>
    <x v="2"/>
    <n v="81"/>
    <n v="98.666666666666671"/>
    <x v="6"/>
    <s v="AUD"/>
    <n v="1535950800"/>
    <n v="1536382800"/>
    <d v="2018-09-03T05:00:00"/>
    <d v="2018-09-08T05:00:00"/>
    <b v="0"/>
    <b v="0"/>
    <s v="film &amp; video/science fiction"/>
    <x v="5"/>
    <x v="20"/>
  </r>
  <r>
    <n v="88"/>
    <s v="Clark Group"/>
    <s v="Grass-roots fault-tolerant policy"/>
    <n v="4800"/>
    <n v="12516"/>
    <n v="260.75"/>
    <x v="2"/>
    <n v="113"/>
    <n v="110.76106194690266"/>
    <x v="2"/>
    <s v="USD"/>
    <n v="1429160400"/>
    <n v="1431061200"/>
    <d v="2015-04-16T05:00:00"/>
    <d v="2015-05-08T05:00:00"/>
    <b v="0"/>
    <b v="0"/>
    <s v="publishing/translations"/>
    <x v="3"/>
    <x v="19"/>
  </r>
  <r>
    <n v="222"/>
    <s v="Johnson LLC"/>
    <s v="Cross-group cohesive circuit"/>
    <n v="4800"/>
    <n v="6623"/>
    <n v="137.97916666666669"/>
    <x v="2"/>
    <n v="138"/>
    <n v="47.992753623188406"/>
    <x v="2"/>
    <s v="USD"/>
    <n v="1412226000"/>
    <n v="1412312400"/>
    <d v="2014-10-02T05:00:00"/>
    <d v="2014-10-03T05:00:00"/>
    <b v="0"/>
    <b v="0"/>
    <s v="photography/photography books"/>
    <x v="4"/>
    <x v="6"/>
  </r>
  <r>
    <n v="452"/>
    <s v="Morris Group"/>
    <s v="Realigned impactful artificial intelligence"/>
    <n v="4800"/>
    <n v="3045"/>
    <n v="63.4375"/>
    <x v="0"/>
    <n v="31"/>
    <n v="98.225806451612897"/>
    <x v="2"/>
    <s v="USD"/>
    <n v="1278392400"/>
    <n v="1278478800"/>
    <d v="2010-07-06T05:00:00"/>
    <d v="2010-07-07T05:00:00"/>
    <b v="0"/>
    <b v="0"/>
    <s v="film &amp; video/drama"/>
    <x v="5"/>
    <x v="13"/>
  </r>
  <r>
    <n v="768"/>
    <s v="Ramirez-Calderon"/>
    <s v="Fundamental zero tolerance alliance"/>
    <n v="4800"/>
    <n v="11088"/>
    <n v="231"/>
    <x v="2"/>
    <n v="150"/>
    <n v="73.92"/>
    <x v="2"/>
    <s v="USD"/>
    <n v="1386741600"/>
    <n v="1388037600"/>
    <d v="2013-12-11T06:00:00"/>
    <d v="2013-12-26T06:00:00"/>
    <b v="0"/>
    <b v="0"/>
    <s v="theater/plays"/>
    <x v="2"/>
    <x v="2"/>
  </r>
  <r>
    <n v="867"/>
    <s v="Kane, Pruitt and Rivera"/>
    <s v="Cross-platform next generation service-desk"/>
    <n v="4800"/>
    <n v="7797"/>
    <n v="162.4375"/>
    <x v="2"/>
    <n v="300"/>
    <n v="25.99"/>
    <x v="2"/>
    <s v="USD"/>
    <n v="1539061200"/>
    <n v="1539579600"/>
    <d v="2018-10-09T05:00:00"/>
    <d v="2018-10-15T05:00:00"/>
    <b v="0"/>
    <b v="0"/>
    <s v="food/food trucks"/>
    <x v="0"/>
    <x v="0"/>
  </r>
  <r>
    <n v="85"/>
    <s v="Hill, Lawson and Wilkinson"/>
    <s v="Multi-tiered eco-centric architecture"/>
    <n v="4900"/>
    <n v="6430"/>
    <n v="131.22448979591837"/>
    <x v="2"/>
    <n v="71"/>
    <n v="90.563380281690144"/>
    <x v="6"/>
    <s v="AUD"/>
    <n v="1315717200"/>
    <n v="1316408400"/>
    <d v="2011-09-11T05:00:00"/>
    <d v="2011-09-19T05:00:00"/>
    <b v="0"/>
    <b v="0"/>
    <s v="music/indie rock"/>
    <x v="1"/>
    <x v="8"/>
  </r>
  <r>
    <n v="117"/>
    <s v="Chaney-Dennis"/>
    <s v="Business-focused 24hour groupware"/>
    <n v="4900"/>
    <n v="8523"/>
    <n v="173.9387755102041"/>
    <x v="2"/>
    <n v="275"/>
    <n v="30.992727272727272"/>
    <x v="2"/>
    <s v="USD"/>
    <n v="1316667600"/>
    <n v="1317186000"/>
    <d v="2011-09-22T05:00:00"/>
    <d v="2011-09-28T05:00:00"/>
    <b v="0"/>
    <b v="0"/>
    <s v="film &amp; video/television"/>
    <x v="5"/>
    <x v="16"/>
  </r>
  <r>
    <n v="171"/>
    <s v="Blair Group"/>
    <s v="Public-key 3rdgeneration budgetary management"/>
    <n v="4900"/>
    <n v="521"/>
    <n v="10.63265306122449"/>
    <x v="0"/>
    <n v="5"/>
    <n v="104.2"/>
    <x v="2"/>
    <s v="USD"/>
    <n v="1395291600"/>
    <n v="1397192400"/>
    <d v="2014-03-20T05:00:00"/>
    <d v="2014-04-11T05:00:00"/>
    <b v="0"/>
    <b v="0"/>
    <s v="publishing/translations"/>
    <x v="3"/>
    <x v="19"/>
  </r>
  <r>
    <n v="265"/>
    <s v="Lee and Sons"/>
    <s v="Persevering interactive emulation"/>
    <n v="4900"/>
    <n v="6031"/>
    <n v="123.08163265306122"/>
    <x v="2"/>
    <n v="86"/>
    <n v="70.127906976744185"/>
    <x v="2"/>
    <s v="USD"/>
    <n v="1451800800"/>
    <n v="1455602400"/>
    <d v="2016-01-03T06:00:00"/>
    <d v="2016-02-16T06:00:00"/>
    <b v="0"/>
    <b v="0"/>
    <s v="theater/plays"/>
    <x v="2"/>
    <x v="2"/>
  </r>
  <r>
    <n v="723"/>
    <s v="Beck-Knight"/>
    <s v="Exclusive fresh-thinking model"/>
    <n v="4900"/>
    <n v="13250"/>
    <n v="270.40816326530609"/>
    <x v="2"/>
    <n v="144"/>
    <n v="92.013888888888886"/>
    <x v="6"/>
    <s v="AUD"/>
    <n v="1456898400"/>
    <n v="1458709200"/>
    <d v="2016-03-02T06:00:00"/>
    <d v="2016-03-23T05:00:00"/>
    <b v="0"/>
    <b v="0"/>
    <s v="theater/plays"/>
    <x v="2"/>
    <x v="2"/>
  </r>
  <r>
    <n v="747"/>
    <s v="Greer and Sons"/>
    <s v="Secured clear-thinking intranet"/>
    <n v="4900"/>
    <n v="11214"/>
    <n v="228.85714285714286"/>
    <x v="2"/>
    <n v="280"/>
    <n v="40.049999999999997"/>
    <x v="2"/>
    <s v="USD"/>
    <n v="1283403600"/>
    <n v="1284354000"/>
    <d v="2010-09-02T05:00:00"/>
    <d v="2010-09-13T05:00:00"/>
    <b v="0"/>
    <b v="0"/>
    <s v="theater/plays"/>
    <x v="2"/>
    <x v="2"/>
  </r>
  <r>
    <n v="821"/>
    <s v="Alvarez-Andrews"/>
    <s v="Extended impactful secured line"/>
    <n v="4900"/>
    <n v="14273"/>
    <n v="291.28571428571428"/>
    <x v="2"/>
    <n v="210"/>
    <n v="67.966666666666669"/>
    <x v="2"/>
    <s v="USD"/>
    <n v="1488261600"/>
    <n v="1489381200"/>
    <d v="2017-02-28T06:00:00"/>
    <d v="2017-03-13T05:00:00"/>
    <b v="0"/>
    <b v="0"/>
    <s v="film &amp; video/documentary"/>
    <x v="5"/>
    <x v="14"/>
  </r>
  <r>
    <n v="852"/>
    <s v="Brady Ltd"/>
    <s v="Open-source reciprocal standardization"/>
    <n v="4900"/>
    <n v="2505"/>
    <n v="51.122448979591837"/>
    <x v="0"/>
    <n v="31"/>
    <n v="80.806451612903231"/>
    <x v="2"/>
    <s v="USD"/>
    <n v="1310792400"/>
    <n v="1311656400"/>
    <d v="2011-07-16T05:00:00"/>
    <d v="2011-07-26T05:00:00"/>
    <b v="0"/>
    <b v="1"/>
    <s v="games/video games"/>
    <x v="7"/>
    <x v="12"/>
  </r>
  <r>
    <n v="119"/>
    <s v="Clark and Sons"/>
    <s v="Reverse-engineered full-range Internet solution"/>
    <n v="5000"/>
    <n v="10748"/>
    <n v="214.96"/>
    <x v="2"/>
    <n v="154"/>
    <n v="69.79220779220779"/>
    <x v="2"/>
    <s v="USD"/>
    <n v="1402894800"/>
    <n v="1404363600"/>
    <d v="2014-06-16T05:00:00"/>
    <d v="2014-07-03T05:00:00"/>
    <b v="0"/>
    <b v="1"/>
    <s v="film &amp; video/documentary"/>
    <x v="5"/>
    <x v="14"/>
  </r>
  <r>
    <n v="142"/>
    <s v="Figueroa Ltd"/>
    <s v="Expanded solution-oriented benchmark"/>
    <n v="5000"/>
    <n v="11502"/>
    <n v="230.03999999999996"/>
    <x v="2"/>
    <n v="117"/>
    <n v="98.307692307692307"/>
    <x v="2"/>
    <s v="USD"/>
    <n v="1333688400"/>
    <n v="1337230800"/>
    <d v="2012-04-06T05:00:00"/>
    <d v="2012-05-17T05:00:00"/>
    <b v="0"/>
    <b v="0"/>
    <s v="technology/web"/>
    <x v="6"/>
    <x v="11"/>
  </r>
  <r>
    <n v="258"/>
    <s v="Duncan, Mcdonald and Miller"/>
    <s v="Assimilated coherent hardware"/>
    <n v="5000"/>
    <n v="13424"/>
    <n v="268.48"/>
    <x v="2"/>
    <n v="186"/>
    <n v="72.172043010752688"/>
    <x v="2"/>
    <s v="USD"/>
    <n v="1481176800"/>
    <n v="1482904800"/>
    <d v="2016-12-08T06:00:00"/>
    <d v="2016-12-28T06:00:00"/>
    <b v="0"/>
    <b v="1"/>
    <s v="theater/plays"/>
    <x v="2"/>
    <x v="2"/>
  </r>
  <r>
    <n v="420"/>
    <s v="Blair, Reyes and Woods"/>
    <s v="Cross-platform interactive synergy"/>
    <n v="5000"/>
    <n v="6423"/>
    <n v="128.46"/>
    <x v="2"/>
    <n v="94"/>
    <n v="68.329787234042556"/>
    <x v="2"/>
    <s v="USD"/>
    <n v="1498366800"/>
    <n v="1499576400"/>
    <d v="2017-06-25T05:00:00"/>
    <d v="2017-07-09T05:00:00"/>
    <b v="0"/>
    <b v="0"/>
    <s v="theater/plays"/>
    <x v="2"/>
    <x v="2"/>
  </r>
  <r>
    <n v="457"/>
    <s v="Sheppard, Smith and Spence"/>
    <s v="Cloned asymmetric functionalities"/>
    <n v="5000"/>
    <n v="1332"/>
    <n v="26.640000000000004"/>
    <x v="0"/>
    <n v="46"/>
    <n v="28.956521739130434"/>
    <x v="2"/>
    <s v="USD"/>
    <n v="1476421200"/>
    <n v="1476594000"/>
    <d v="2016-10-14T05:00:00"/>
    <d v="2016-10-16T05:00:00"/>
    <b v="0"/>
    <b v="0"/>
    <s v="theater/plays"/>
    <x v="2"/>
    <x v="2"/>
  </r>
  <r>
    <n v="473"/>
    <s v="Richardson Inc"/>
    <s v="Assimilated fault-tolerant capacity"/>
    <n v="5000"/>
    <n v="8907"/>
    <n v="178.14000000000001"/>
    <x v="2"/>
    <n v="106"/>
    <n v="84.028301886792448"/>
    <x v="2"/>
    <s v="USD"/>
    <n v="1529989200"/>
    <n v="1530075600"/>
    <d v="2018-06-26T05:00:00"/>
    <d v="2018-06-27T05:00:00"/>
    <b v="0"/>
    <b v="0"/>
    <s v="music/electric music"/>
    <x v="1"/>
    <x v="10"/>
  </r>
  <r>
    <n v="691"/>
    <s v="Ray, Li and Li"/>
    <s v="Front-line disintermediate hub"/>
    <n v="5000"/>
    <n v="7119"/>
    <n v="142.38"/>
    <x v="2"/>
    <n v="237"/>
    <n v="30.037974683544302"/>
    <x v="2"/>
    <s v="USD"/>
    <n v="1349240400"/>
    <n v="1350709200"/>
    <d v="2012-10-03T05:00:00"/>
    <d v="2012-10-20T05:00:00"/>
    <b v="1"/>
    <b v="1"/>
    <s v="film &amp; video/documentary"/>
    <x v="5"/>
    <x v="14"/>
  </r>
  <r>
    <n v="774"/>
    <s v="Gonzalez-Snow"/>
    <s v="Polarized user-facing interface"/>
    <n v="5000"/>
    <n v="6775"/>
    <n v="135.5"/>
    <x v="2"/>
    <n v="78"/>
    <n v="86.858974358974365"/>
    <x v="1"/>
    <s v="EUR"/>
    <n v="1463979600"/>
    <n v="1467522000"/>
    <d v="2016-05-23T05:00:00"/>
    <d v="2016-07-03T05:00:00"/>
    <b v="0"/>
    <b v="0"/>
    <s v="technology/web"/>
    <x v="6"/>
    <x v="11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d v="2010-09-09T05:00:00"/>
    <d v="2010-09-22T05:00:00"/>
    <b v="0"/>
    <b v="0"/>
    <s v="music/rock"/>
    <x v="1"/>
    <x v="3"/>
  </r>
  <r>
    <n v="424"/>
    <s v="Schmidt-Gomez"/>
    <s v="User-centric impactful projection"/>
    <n v="5100"/>
    <n v="2064"/>
    <n v="40.470588235294116"/>
    <x v="0"/>
    <n v="83"/>
    <n v="24.867469879518072"/>
    <x v="2"/>
    <s v="USD"/>
    <n v="1524027600"/>
    <n v="1524546000"/>
    <d v="2018-04-18T05:00:00"/>
    <d v="2018-04-24T05:00:00"/>
    <b v="0"/>
    <b v="0"/>
    <s v="music/indie rock"/>
    <x v="1"/>
    <x v="8"/>
  </r>
  <r>
    <n v="431"/>
    <s v="Rosales LLC"/>
    <s v="Compatible multimedia utilization"/>
    <n v="5100"/>
    <n v="9817"/>
    <n v="192.49019607843135"/>
    <x v="2"/>
    <n v="94"/>
    <n v="104.43617021276596"/>
    <x v="2"/>
    <s v="USD"/>
    <n v="1529643600"/>
    <n v="1531112400"/>
    <d v="2018-06-22T05:00:00"/>
    <d v="2018-07-09T05:00:00"/>
    <b v="1"/>
    <b v="0"/>
    <s v="theater/plays"/>
    <x v="2"/>
    <x v="2"/>
  </r>
  <r>
    <n v="529"/>
    <s v="Gallegos Inc"/>
    <s v="Seamless logistical encryption"/>
    <n v="5100"/>
    <n v="574"/>
    <n v="11.254901960784313"/>
    <x v="0"/>
    <n v="9"/>
    <n v="63.777777777777779"/>
    <x v="2"/>
    <s v="USD"/>
    <n v="1399698000"/>
    <n v="1402117200"/>
    <d v="2014-05-10T05:00:00"/>
    <d v="2014-06-07T05:00:00"/>
    <b v="0"/>
    <b v="0"/>
    <s v="games/video games"/>
    <x v="7"/>
    <x v="12"/>
  </r>
  <r>
    <n v="624"/>
    <s v="White, Robertson and Roberts"/>
    <s v="Down-sized national software"/>
    <n v="5100"/>
    <n v="14249"/>
    <n v="279.39215686274508"/>
    <x v="2"/>
    <n v="432"/>
    <n v="32.983796296296298"/>
    <x v="2"/>
    <s v="USD"/>
    <n v="1422165600"/>
    <n v="1422684000"/>
    <d v="2015-01-25T06:00:00"/>
    <d v="2015-01-31T06:00:00"/>
    <b v="0"/>
    <b v="0"/>
    <s v="photography/photography books"/>
    <x v="4"/>
    <x v="6"/>
  </r>
  <r>
    <n v="665"/>
    <s v="Park-Goodman"/>
    <s v="Customer-focused impactful extranet"/>
    <n v="5100"/>
    <n v="12219"/>
    <n v="239.58823529411765"/>
    <x v="2"/>
    <n v="272"/>
    <n v="44.922794117647058"/>
    <x v="2"/>
    <s v="USD"/>
    <n v="1310187600"/>
    <n v="1311397200"/>
    <d v="2011-07-09T05:00:00"/>
    <d v="2011-07-23T05:00:00"/>
    <b v="0"/>
    <b v="1"/>
    <s v="film &amp; video/documentary"/>
    <x v="5"/>
    <x v="14"/>
  </r>
  <r>
    <n v="780"/>
    <s v="Brooks-Rodriguez"/>
    <s v="Implemented intangible instruction set"/>
    <n v="5100"/>
    <n v="5421"/>
    <n v="106.29411764705883"/>
    <x v="2"/>
    <n v="164"/>
    <n v="33.054878048780488"/>
    <x v="2"/>
    <s v="USD"/>
    <n v="1469163600"/>
    <n v="1470805200"/>
    <d v="2016-07-22T05:00:00"/>
    <d v="2016-08-10T05:00:00"/>
    <b v="0"/>
    <b v="1"/>
    <s v="film &amp; video/drama"/>
    <x v="5"/>
    <x v="13"/>
  </r>
  <r>
    <n v="782"/>
    <s v="Williams and Sons"/>
    <s v="Centralized asymmetric framework"/>
    <n v="5100"/>
    <n v="10981"/>
    <n v="215.31372549019611"/>
    <x v="2"/>
    <n v="161"/>
    <n v="68.204968944099377"/>
    <x v="2"/>
    <s v="USD"/>
    <n v="1298959200"/>
    <n v="1301374800"/>
    <d v="2011-03-01T06:00:00"/>
    <d v="2011-03-29T05:00:00"/>
    <b v="0"/>
    <b v="1"/>
    <s v="film &amp; video/animation"/>
    <x v="5"/>
    <x v="7"/>
  </r>
  <r>
    <n v="971"/>
    <s v="Garner and Sons"/>
    <s v="Versatile neutral workforce"/>
    <n v="5100"/>
    <n v="1414"/>
    <n v="27.725490196078432"/>
    <x v="0"/>
    <n v="24"/>
    <n v="58.916666666666664"/>
    <x v="2"/>
    <s v="USD"/>
    <n v="1381208400"/>
    <n v="1381726800"/>
    <d v="2013-10-08T05:00:00"/>
    <d v="2013-10-14T05:00:00"/>
    <b v="0"/>
    <b v="0"/>
    <s v="film &amp; video/television"/>
    <x v="5"/>
    <x v="16"/>
  </r>
  <r>
    <n v="6"/>
    <s v="Ortiz, Coleman and Mitchell"/>
    <s v="Operative upward-trending algorithm"/>
    <n v="5200"/>
    <n v="1090"/>
    <n v="20.961538461538463"/>
    <x v="0"/>
    <n v="18"/>
    <n v="60.555555555555557"/>
    <x v="5"/>
    <s v="GBP"/>
    <n v="1505278800"/>
    <n v="1505365200"/>
    <d v="2017-09-13T05:00:00"/>
    <d v="2017-09-14T05:00:00"/>
    <b v="0"/>
    <b v="0"/>
    <s v="film &amp; video/documentary"/>
    <x v="5"/>
    <x v="14"/>
  </r>
  <r>
    <n v="10"/>
    <s v="Green Ltd"/>
    <s v="Monitored empowering installation"/>
    <n v="5200"/>
    <n v="13838"/>
    <n v="266.11538461538464"/>
    <x v="2"/>
    <n v="220"/>
    <n v="62.9"/>
    <x v="2"/>
    <s v="USD"/>
    <n v="1281762000"/>
    <n v="1285909200"/>
    <d v="2010-08-14T05:00:00"/>
    <d v="2010-10-01T05:00:00"/>
    <b v="0"/>
    <b v="0"/>
    <s v="film &amp; video/drama"/>
    <x v="5"/>
    <x v="13"/>
  </r>
  <r>
    <n v="109"/>
    <s v="Romero and Sons"/>
    <s v="Object-based client-server application"/>
    <n v="5200"/>
    <n v="3079"/>
    <n v="59.21153846153846"/>
    <x v="0"/>
    <n v="60"/>
    <n v="51.31666666666667"/>
    <x v="2"/>
    <s v="USD"/>
    <n v="1389506400"/>
    <n v="1389679200"/>
    <d v="2014-01-12T06:00:00"/>
    <d v="2014-01-14T06:00:00"/>
    <b v="0"/>
    <b v="0"/>
    <s v="film &amp; video/television"/>
    <x v="5"/>
    <x v="16"/>
  </r>
  <r>
    <n v="363"/>
    <s v="Gray-Davis"/>
    <s v="Re-contextualized local initiative"/>
    <n v="5200"/>
    <n v="8330"/>
    <n v="160.19230769230771"/>
    <x v="2"/>
    <n v="139"/>
    <n v="59.928057553956833"/>
    <x v="2"/>
    <s v="USD"/>
    <n v="1324965600"/>
    <n v="1325052000"/>
    <d v="2011-12-27T06:00:00"/>
    <d v="2011-12-28T06:00:00"/>
    <b v="0"/>
    <b v="0"/>
    <s v="music/rock"/>
    <x v="1"/>
    <x v="3"/>
  </r>
  <r>
    <n v="368"/>
    <s v="Whitaker, Wallace and Daniels"/>
    <s v="Reactive directional capacity"/>
    <n v="5200"/>
    <n v="14394"/>
    <n v="276.80769230769232"/>
    <x v="2"/>
    <n v="206"/>
    <n v="69.873786407766985"/>
    <x v="5"/>
    <s v="GBP"/>
    <n v="1286946000"/>
    <n v="1288933200"/>
    <d v="2010-10-13T05:00:00"/>
    <d v="2010-11-05T05:00:00"/>
    <b v="0"/>
    <b v="1"/>
    <s v="film &amp; video/documentary"/>
    <x v="5"/>
    <x v="14"/>
  </r>
  <r>
    <n v="486"/>
    <s v="Davis, Cox and Fox"/>
    <s v="Compatible exuding Graphical User Interface"/>
    <n v="5200"/>
    <n v="702"/>
    <n v="13.5"/>
    <x v="0"/>
    <n v="21"/>
    <n v="33.428571428571431"/>
    <x v="5"/>
    <s v="GBP"/>
    <n v="1520575200"/>
    <n v="1521867600"/>
    <d v="2018-03-09T06:00:00"/>
    <d v="2018-03-24T05:00:00"/>
    <b v="0"/>
    <b v="1"/>
    <s v="publishing/translations"/>
    <x v="3"/>
    <x v="19"/>
  </r>
  <r>
    <n v="556"/>
    <s v="Smith and Sons"/>
    <s v="Grass-roots 24/7 attitude"/>
    <n v="5200"/>
    <n v="12467"/>
    <n v="239.75"/>
    <x v="2"/>
    <n v="122"/>
    <n v="102.18852459016394"/>
    <x v="2"/>
    <s v="USD"/>
    <n v="1315285200"/>
    <n v="1315890000"/>
    <d v="2011-09-06T05:00:00"/>
    <d v="2011-09-13T05:00:00"/>
    <b v="0"/>
    <b v="1"/>
    <s v="publishing/translations"/>
    <x v="3"/>
    <x v="19"/>
  </r>
  <r>
    <n v="808"/>
    <s v="Harris, Medina and Mitchell"/>
    <s v="Enhanced regional flexibility"/>
    <n v="5200"/>
    <n v="1583"/>
    <n v="30.44230769230769"/>
    <x v="0"/>
    <n v="19"/>
    <n v="83.315789473684205"/>
    <x v="2"/>
    <s v="USD"/>
    <n v="1463461200"/>
    <n v="1464930000"/>
    <d v="2016-05-17T05:00:00"/>
    <d v="2016-06-03T05:00:00"/>
    <b v="0"/>
    <b v="0"/>
    <s v="food/food trucks"/>
    <x v="0"/>
    <x v="0"/>
  </r>
  <r>
    <n v="125"/>
    <s v="Pratt LLC"/>
    <s v="Stand-alone web-enabled moderator"/>
    <n v="5300"/>
    <n v="8475"/>
    <n v="159.90566037735849"/>
    <x v="2"/>
    <n v="180"/>
    <n v="47.083333333333336"/>
    <x v="2"/>
    <s v="USD"/>
    <n v="1537333200"/>
    <n v="1537678800"/>
    <d v="2018-09-19T05:00:00"/>
    <d v="2018-09-23T05:00:00"/>
    <b v="0"/>
    <b v="0"/>
    <s v="theater/plays"/>
    <x v="2"/>
    <x v="2"/>
  </r>
  <r>
    <n v="381"/>
    <s v="Michael, Anderson and Vincent"/>
    <s v="Cross-group global moratorium"/>
    <n v="5300"/>
    <n v="9749"/>
    <n v="183.9433962264151"/>
    <x v="2"/>
    <n v="155"/>
    <n v="62.896774193548389"/>
    <x v="2"/>
    <s v="USD"/>
    <n v="1433739600"/>
    <n v="1437714000"/>
    <d v="2015-06-08T05:00:00"/>
    <d v="2015-07-24T05:00:00"/>
    <b v="0"/>
    <b v="0"/>
    <s v="theater/plays"/>
    <x v="2"/>
    <x v="2"/>
  </r>
  <r>
    <n v="488"/>
    <s v="Cordova, Shaw and Wang"/>
    <s v="Virtual secondary open architecture"/>
    <n v="5300"/>
    <n v="11663"/>
    <n v="220.0566037735849"/>
    <x v="2"/>
    <n v="115"/>
    <n v="101.41739130434783"/>
    <x v="2"/>
    <s v="USD"/>
    <n v="1454479200"/>
    <n v="1455948000"/>
    <d v="2016-02-03T06:00:00"/>
    <d v="2016-02-20T06:00:00"/>
    <b v="0"/>
    <b v="0"/>
    <s v="theater/plays"/>
    <x v="2"/>
    <x v="2"/>
  </r>
  <r>
    <n v="540"/>
    <s v="Brown-Pena"/>
    <s v="Front-line client-server secured line"/>
    <n v="5300"/>
    <n v="14097"/>
    <n v="265.98113207547169"/>
    <x v="2"/>
    <n v="247"/>
    <n v="57.072874493927124"/>
    <x v="2"/>
    <s v="USD"/>
    <n v="1525496400"/>
    <n v="1527397200"/>
    <d v="2018-05-05T05:00:00"/>
    <d v="2018-05-27T05:00:00"/>
    <b v="0"/>
    <b v="0"/>
    <s v="photography/photography books"/>
    <x v="4"/>
    <x v="6"/>
  </r>
  <r>
    <n v="603"/>
    <s v="Christian, Yates and Greer"/>
    <s v="Vision-oriented 5thgeneration array"/>
    <n v="5300"/>
    <n v="6342"/>
    <n v="119.66037735849055"/>
    <x v="2"/>
    <n v="102"/>
    <n v="62.176470588235297"/>
    <x v="2"/>
    <s v="USD"/>
    <n v="1555563600"/>
    <n v="1557896400"/>
    <d v="2019-04-18T05:00:00"/>
    <d v="2019-05-15T05:00:00"/>
    <b v="0"/>
    <b v="0"/>
    <s v="theater/plays"/>
    <x v="2"/>
    <x v="2"/>
  </r>
  <r>
    <n v="677"/>
    <s v="Murphy-Fox"/>
    <s v="Organic system-worthy orchestration"/>
    <n v="5300"/>
    <n v="4432"/>
    <n v="83.622641509433961"/>
    <x v="0"/>
    <n v="111"/>
    <n v="39.927927927927925"/>
    <x v="2"/>
    <s v="USD"/>
    <n v="1468126800"/>
    <n v="1472446800"/>
    <d v="2016-07-10T05:00:00"/>
    <d v="2016-08-29T05:00:00"/>
    <b v="0"/>
    <b v="0"/>
    <s v="publishing/fiction"/>
    <x v="3"/>
    <x v="17"/>
  </r>
  <r>
    <n v="740"/>
    <s v="Nelson, Smith and Graham"/>
    <s v="Phased system-worthy conglomeration"/>
    <n v="5300"/>
    <n v="1592"/>
    <n v="30.037735849056602"/>
    <x v="0"/>
    <n v="16"/>
    <n v="99.5"/>
    <x v="2"/>
    <s v="USD"/>
    <n v="1486101600"/>
    <n v="1486360800"/>
    <d v="2017-02-03T06:00:00"/>
    <d v="2017-02-06T06:00:00"/>
    <b v="0"/>
    <b v="0"/>
    <s v="theater/plays"/>
    <x v="2"/>
    <x v="2"/>
  </r>
  <r>
    <n v="857"/>
    <s v="Miranda, Gray and Hale"/>
    <s v="Programmable disintermediate matrices"/>
    <n v="5300"/>
    <n v="7413"/>
    <n v="139.86792452830187"/>
    <x v="2"/>
    <n v="225"/>
    <n v="32.946666666666665"/>
    <x v="4"/>
    <s v="CHF"/>
    <n v="1328421600"/>
    <n v="1330408800"/>
    <d v="2012-02-05T06:00:00"/>
    <d v="2012-02-28T06:00:00"/>
    <b v="1"/>
    <b v="0"/>
    <s v="film &amp; video/shorts"/>
    <x v="5"/>
    <x v="15"/>
  </r>
  <r>
    <n v="920"/>
    <s v="Green, Murphy and Webb"/>
    <s v="Versatile directional project"/>
    <n v="5300"/>
    <n v="9676"/>
    <n v="182.56603773584905"/>
    <x v="2"/>
    <n v="255"/>
    <n v="37.945098039215686"/>
    <x v="2"/>
    <s v="USD"/>
    <n v="1549519200"/>
    <n v="1551247200"/>
    <d v="2019-02-07T06:00:00"/>
    <d v="2019-02-27T06:00:00"/>
    <b v="1"/>
    <b v="0"/>
    <s v="film &amp; video/animation"/>
    <x v="5"/>
    <x v="7"/>
  </r>
  <r>
    <n v="118"/>
    <s v="Robinson, Lopez and Christensen"/>
    <s v="Organic next generation protocol"/>
    <n v="5400"/>
    <n v="6351"/>
    <n v="117.61111111111111"/>
    <x v="2"/>
    <n v="67"/>
    <n v="94.791044776119406"/>
    <x v="2"/>
    <s v="USD"/>
    <n v="1390716000"/>
    <n v="1391234400"/>
    <d v="2014-01-26T06:00:00"/>
    <d v="2014-02-01T06:00:00"/>
    <b v="0"/>
    <b v="0"/>
    <s v="photography/photography books"/>
    <x v="4"/>
    <x v="6"/>
  </r>
  <r>
    <n v="143"/>
    <s v="Avila-Jones"/>
    <s v="Implemented discrete secured line"/>
    <n v="5400"/>
    <n v="7322"/>
    <n v="135.59259259259261"/>
    <x v="2"/>
    <n v="70"/>
    <n v="104.6"/>
    <x v="2"/>
    <s v="USD"/>
    <n v="1277701200"/>
    <n v="1279429200"/>
    <d v="2010-06-28T05:00:00"/>
    <d v="2010-07-18T05:00:00"/>
    <b v="0"/>
    <b v="0"/>
    <s v="music/indie rock"/>
    <x v="1"/>
    <x v="8"/>
  </r>
  <r>
    <n v="369"/>
    <s v="Smith-Gonzalez"/>
    <s v="Polarized needs-based approach"/>
    <n v="5400"/>
    <n v="14743"/>
    <n v="273.01851851851848"/>
    <x v="2"/>
    <n v="154"/>
    <n v="95.733766233766232"/>
    <x v="2"/>
    <s v="USD"/>
    <n v="1359871200"/>
    <n v="1363237200"/>
    <d v="2013-02-03T06:00:00"/>
    <d v="2013-03-14T05:00:00"/>
    <b v="0"/>
    <b v="1"/>
    <s v="film &amp; video/television"/>
    <x v="5"/>
    <x v="16"/>
  </r>
  <r>
    <n v="434"/>
    <s v="Floyd-Sims"/>
    <s v="Cloned transitional hierarchy"/>
    <n v="5400"/>
    <n v="903"/>
    <n v="16.722222222222221"/>
    <x v="1"/>
    <n v="10"/>
    <n v="90.3"/>
    <x v="0"/>
    <s v="CAD"/>
    <n v="1480572000"/>
    <n v="1481781600"/>
    <d v="2016-12-01T06:00:00"/>
    <d v="2016-12-15T06:00:00"/>
    <b v="1"/>
    <b v="0"/>
    <s v="theater/plays"/>
    <x v="2"/>
    <x v="2"/>
  </r>
  <r>
    <n v="442"/>
    <s v="Calderon, Bradford and Dean"/>
    <s v="Devolved system-worthy framework"/>
    <n v="5400"/>
    <n v="10731"/>
    <n v="198.72222222222223"/>
    <x v="2"/>
    <n v="143"/>
    <n v="75.04195804195804"/>
    <x v="1"/>
    <s v="EUR"/>
    <n v="1504328400"/>
    <n v="1505710800"/>
    <d v="2017-09-02T05:00:00"/>
    <d v="2017-09-18T05:00:00"/>
    <b v="0"/>
    <b v="0"/>
    <s v="theater/plays"/>
    <x v="2"/>
    <x v="2"/>
  </r>
  <r>
    <n v="682"/>
    <s v="Nguyen and Sons"/>
    <s v="Compatible 5thgeneration concept"/>
    <n v="5400"/>
    <n v="8109"/>
    <n v="150.16666666666666"/>
    <x v="2"/>
    <n v="103"/>
    <n v="78.728155339805824"/>
    <x v="2"/>
    <s v="USD"/>
    <n v="1386741600"/>
    <n v="1387519200"/>
    <d v="2013-12-11T06:00:00"/>
    <d v="2013-12-20T06:00:00"/>
    <b v="0"/>
    <b v="0"/>
    <s v="theater/plays"/>
    <x v="2"/>
    <x v="2"/>
  </r>
  <r>
    <n v="975"/>
    <s v="Ayala Group"/>
    <s v="Right-sized maximized migration"/>
    <n v="5400"/>
    <n v="8366"/>
    <n v="154.92592592592592"/>
    <x v="2"/>
    <n v="135"/>
    <n v="61.970370370370368"/>
    <x v="2"/>
    <s v="USD"/>
    <n v="1448776800"/>
    <n v="1452146400"/>
    <d v="2015-11-29T06:00:00"/>
    <d v="2016-01-07T06:00:00"/>
    <b v="0"/>
    <b v="1"/>
    <s v="theater/plays"/>
    <x v="2"/>
    <x v="2"/>
  </r>
  <r>
    <n v="25"/>
    <s v="Caldwell, Velazquez and Wilson"/>
    <s v="Monitored impactful analyzer"/>
    <n v="5500"/>
    <n v="11904"/>
    <n v="216.43636363636364"/>
    <x v="2"/>
    <n v="163"/>
    <n v="73.030674846625772"/>
    <x v="2"/>
    <s v="USD"/>
    <n v="1305694800"/>
    <n v="1307422800"/>
    <d v="2011-05-18T05:00:00"/>
    <d v="2011-06-07T05:00:00"/>
    <b v="0"/>
    <b v="1"/>
    <s v="games/video games"/>
    <x v="7"/>
    <x v="12"/>
  </r>
  <r>
    <n v="140"/>
    <s v="Bautista-Cross"/>
    <s v="Fully-configurable coherent Internet solution"/>
    <n v="5500"/>
    <n v="12274"/>
    <n v="223.16363636363636"/>
    <x v="2"/>
    <n v="186"/>
    <n v="65.989247311827953"/>
    <x v="2"/>
    <s v="USD"/>
    <n v="1519538400"/>
    <n v="1519970400"/>
    <d v="2018-02-25T06:00:00"/>
    <d v="2018-03-02T06:00:00"/>
    <b v="0"/>
    <b v="0"/>
    <s v="film &amp; video/documentary"/>
    <x v="5"/>
    <x v="14"/>
  </r>
  <r>
    <n v="161"/>
    <s v="Bruce Group"/>
    <s v="Cross-platform methodical process improvement"/>
    <n v="5500"/>
    <n v="4300"/>
    <n v="78.181818181818187"/>
    <x v="0"/>
    <n v="75"/>
    <n v="57.333333333333336"/>
    <x v="2"/>
    <s v="USD"/>
    <n v="1442984400"/>
    <n v="1443502800"/>
    <d v="2015-09-23T05:00:00"/>
    <d v="2015-09-29T05:00:00"/>
    <b v="0"/>
    <b v="1"/>
    <s v="technology/web"/>
    <x v="6"/>
    <x v="11"/>
  </r>
  <r>
    <n v="276"/>
    <s v="Fields Ltd"/>
    <s v="Front-line foreground project"/>
    <n v="5500"/>
    <n v="5324"/>
    <n v="96.8"/>
    <x v="0"/>
    <n v="133"/>
    <n v="40.030075187969928"/>
    <x v="2"/>
    <s v="USD"/>
    <n v="1334811600"/>
    <n v="1335243600"/>
    <d v="2012-04-19T05:00:00"/>
    <d v="2012-04-24T05:00:00"/>
    <b v="0"/>
    <b v="1"/>
    <s v="games/video games"/>
    <x v="7"/>
    <x v="12"/>
  </r>
  <r>
    <n v="361"/>
    <s v="Anderson and Sons"/>
    <s v="Quality-focused reciprocal structure"/>
    <n v="5500"/>
    <n v="9546"/>
    <n v="173.56363636363636"/>
    <x v="2"/>
    <n v="88"/>
    <n v="108.47727272727273"/>
    <x v="2"/>
    <s v="USD"/>
    <n v="1507352400"/>
    <n v="1509426000"/>
    <d v="2017-10-07T05:00:00"/>
    <d v="2017-10-31T05:00:00"/>
    <b v="0"/>
    <b v="0"/>
    <s v="theater/plays"/>
    <x v="2"/>
    <x v="2"/>
  </r>
  <r>
    <n v="906"/>
    <s v="Hayes Group"/>
    <s v="Implemented even-keeled standardization"/>
    <n v="5500"/>
    <n v="8964"/>
    <n v="162.98181818181817"/>
    <x v="2"/>
    <n v="191"/>
    <n v="46.931937172774866"/>
    <x v="2"/>
    <s v="USD"/>
    <n v="1494651600"/>
    <n v="1497762000"/>
    <d v="2017-05-13T05:00:00"/>
    <d v="2017-06-18T05:00:00"/>
    <b v="1"/>
    <b v="1"/>
    <s v="film &amp; video/documentary"/>
    <x v="5"/>
    <x v="14"/>
  </r>
  <r>
    <n v="929"/>
    <s v="Turner-Terrell"/>
    <s v="Polarized tertiary function"/>
    <n v="5500"/>
    <n v="11952"/>
    <n v="217.30909090909088"/>
    <x v="2"/>
    <n v="184"/>
    <n v="64.956521739130437"/>
    <x v="5"/>
    <s v="GBP"/>
    <n v="1493787600"/>
    <n v="1494997200"/>
    <d v="2017-05-03T05:00:00"/>
    <d v="2017-05-17T05:00:00"/>
    <b v="0"/>
    <b v="0"/>
    <s v="theater/plays"/>
    <x v="2"/>
    <x v="2"/>
  </r>
  <r>
    <n v="960"/>
    <s v="Robbins Group"/>
    <s v="Function-based interactive matrix"/>
    <n v="5500"/>
    <n v="4678"/>
    <n v="85.054545454545448"/>
    <x v="0"/>
    <n v="55"/>
    <n v="85.054545454545448"/>
    <x v="2"/>
    <s v="USD"/>
    <n v="1454911200"/>
    <n v="1458104400"/>
    <d v="2016-02-08T06:00:00"/>
    <d v="2016-03-16T05:00:00"/>
    <b v="0"/>
    <b v="0"/>
    <s v="technology/web"/>
    <x v="6"/>
    <x v="11"/>
  </r>
  <r>
    <n v="41"/>
    <s v="Watts Group"/>
    <s v="Universal 5thgeneration neural-net"/>
    <n v="5600"/>
    <n v="11924"/>
    <n v="212.92857142857144"/>
    <x v="2"/>
    <n v="111"/>
    <n v="107.42342342342343"/>
    <x v="1"/>
    <s v="EUR"/>
    <n v="1346734800"/>
    <n v="1348981200"/>
    <d v="2012-09-04T05:00:00"/>
    <d v="2012-09-30T05:00:00"/>
    <b v="0"/>
    <b v="1"/>
    <s v="music/rock"/>
    <x v="1"/>
    <x v="3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d v="2012-03-14T05:00:00"/>
    <d v="2012-03-15T05:00:00"/>
    <b v="0"/>
    <b v="1"/>
    <s v="music/metal"/>
    <x v="1"/>
    <x v="1"/>
  </r>
  <r>
    <n v="469"/>
    <s v="Olsen-Ryan"/>
    <s v="Assimilated neutral utilization"/>
    <n v="5600"/>
    <n v="10328"/>
    <n v="184.42857142857144"/>
    <x v="2"/>
    <n v="159"/>
    <n v="64.95597484276729"/>
    <x v="2"/>
    <s v="USD"/>
    <n v="1431925200"/>
    <n v="1432098000"/>
    <d v="2015-05-18T05:00:00"/>
    <d v="2015-05-20T05:00:00"/>
    <b v="0"/>
    <b v="0"/>
    <s v="film &amp; video/drama"/>
    <x v="5"/>
    <x v="13"/>
  </r>
  <r>
    <n v="673"/>
    <s v="Turner, Scott and Gentry"/>
    <s v="Assimilated regional groupware"/>
    <n v="5600"/>
    <n v="2445"/>
    <n v="43.660714285714285"/>
    <x v="0"/>
    <n v="58"/>
    <n v="42.155172413793103"/>
    <x v="1"/>
    <s v="EUR"/>
    <n v="1460696400"/>
    <n v="1462510800"/>
    <d v="2016-04-15T05:00:00"/>
    <d v="2016-05-06T05:00:00"/>
    <b v="0"/>
    <b v="0"/>
    <s v="music/indie rock"/>
    <x v="1"/>
    <x v="8"/>
  </r>
  <r>
    <n v="717"/>
    <s v="Barnes, Wilcox and Riley"/>
    <s v="Reverse-engineered well-modulated ability"/>
    <n v="5600"/>
    <n v="13868"/>
    <n v="247.64285714285714"/>
    <x v="2"/>
    <n v="555"/>
    <n v="24.987387387387386"/>
    <x v="2"/>
    <s v="USD"/>
    <n v="1313989200"/>
    <n v="1315803600"/>
    <d v="2011-08-22T05:00:00"/>
    <d v="2011-09-12T05:00:00"/>
    <b v="0"/>
    <b v="0"/>
    <s v="film &amp; video/documentary"/>
    <x v="5"/>
    <x v="14"/>
  </r>
  <r>
    <n v="729"/>
    <s v="Moore Group"/>
    <s v="Multi-lateral object-oriented open system"/>
    <n v="5600"/>
    <n v="10397"/>
    <n v="185.66071428571428"/>
    <x v="2"/>
    <n v="122"/>
    <n v="85.221311475409834"/>
    <x v="2"/>
    <s v="USD"/>
    <n v="1359957600"/>
    <n v="1360130400"/>
    <d v="2013-02-04T06:00:00"/>
    <d v="2013-02-06T06:00:00"/>
    <b v="0"/>
    <b v="0"/>
    <s v="film &amp; video/drama"/>
    <x v="5"/>
    <x v="13"/>
  </r>
  <r>
    <n v="763"/>
    <s v="Rowland PLC"/>
    <s v="Inverse client-driven product"/>
    <n v="5600"/>
    <n v="6338"/>
    <n v="113.17857142857144"/>
    <x v="2"/>
    <n v="235"/>
    <n v="26.970212765957445"/>
    <x v="2"/>
    <s v="USD"/>
    <n v="1336453200"/>
    <n v="1339477200"/>
    <d v="2012-05-08T05:00:00"/>
    <d v="2012-06-12T05:00:00"/>
    <b v="0"/>
    <b v="1"/>
    <s v="theater/plays"/>
    <x v="2"/>
    <x v="2"/>
  </r>
  <r>
    <n v="771"/>
    <s v="Smith, Mack and Williams"/>
    <s v="Self-enabling 5thgeneration paradigm"/>
    <n v="5600"/>
    <n v="2769"/>
    <n v="49.446428571428569"/>
    <x v="1"/>
    <n v="26"/>
    <n v="106.5"/>
    <x v="2"/>
    <s v="USD"/>
    <n v="1548482400"/>
    <n v="1550815200"/>
    <d v="2019-01-26T06:00:00"/>
    <d v="2019-02-22T06:00:00"/>
    <b v="0"/>
    <b v="0"/>
    <s v="theater/plays"/>
    <x v="2"/>
    <x v="2"/>
  </r>
  <r>
    <n v="889"/>
    <s v="Santos Group"/>
    <s v="Secured dynamic capacity"/>
    <n v="5600"/>
    <n v="9508"/>
    <n v="169.78571428571431"/>
    <x v="2"/>
    <n v="122"/>
    <n v="77.93442622950819"/>
    <x v="2"/>
    <s v="USD"/>
    <n v="1394600400"/>
    <n v="1395205200"/>
    <d v="2014-03-12T05:00:00"/>
    <d v="2014-03-19T05:00:00"/>
    <b v="0"/>
    <b v="1"/>
    <s v="music/electric music"/>
    <x v="1"/>
    <x v="10"/>
  </r>
  <r>
    <n v="901"/>
    <s v="Hogan Group"/>
    <s v="Versatile bottom-line definition"/>
    <n v="5600"/>
    <n v="8746"/>
    <n v="156.17857142857144"/>
    <x v="2"/>
    <n v="159"/>
    <n v="55.0062893081761"/>
    <x v="2"/>
    <s v="USD"/>
    <n v="1531803600"/>
    <n v="1534654800"/>
    <d v="2018-07-17T05:00:00"/>
    <d v="2018-08-19T05:00:00"/>
    <b v="0"/>
    <b v="1"/>
    <s v="music/rock"/>
    <x v="1"/>
    <x v="3"/>
  </r>
  <r>
    <n v="68"/>
    <s v="Moreno-Turner"/>
    <s v="Inverse multi-tasking installation"/>
    <n v="5700"/>
    <n v="14508"/>
    <n v="254.52631578947367"/>
    <x v="2"/>
    <n v="246"/>
    <n v="58.975609756097562"/>
    <x v="1"/>
    <s v="EUR"/>
    <n v="1501131600"/>
    <n v="1505192400"/>
    <d v="2017-07-27T05:00:00"/>
    <d v="2017-09-12T05:00:00"/>
    <b v="0"/>
    <b v="1"/>
    <s v="theater/plays"/>
    <x v="2"/>
    <x v="2"/>
  </r>
  <r>
    <n v="218"/>
    <s v="Price-Rodriguez"/>
    <s v="Adaptive logistical initiative"/>
    <n v="5700"/>
    <n v="12309"/>
    <n v="215.94736842105263"/>
    <x v="2"/>
    <n v="397"/>
    <n v="31.005037783375315"/>
    <x v="5"/>
    <s v="GBP"/>
    <n v="1320991200"/>
    <n v="1323928800"/>
    <d v="2011-11-11T06:00:00"/>
    <d v="2011-12-15T06:00:00"/>
    <b v="0"/>
    <b v="1"/>
    <s v="film &amp; video/shorts"/>
    <x v="5"/>
    <x v="15"/>
  </r>
  <r>
    <n v="257"/>
    <s v="Williams Inc"/>
    <s v="Decentralized exuding strategy"/>
    <n v="5700"/>
    <n v="8322"/>
    <n v="146"/>
    <x v="2"/>
    <n v="92"/>
    <n v="90.456521739130437"/>
    <x v="2"/>
    <s v="USD"/>
    <n v="1362463200"/>
    <n v="1363669200"/>
    <d v="2013-03-05T06:00:00"/>
    <d v="2013-03-19T05:00:00"/>
    <b v="0"/>
    <b v="0"/>
    <s v="theater/plays"/>
    <x v="2"/>
    <x v="2"/>
  </r>
  <r>
    <n v="318"/>
    <s v="Young, Hart and Ryan"/>
    <s v="Decentralized demand-driven open system"/>
    <n v="5700"/>
    <n v="903"/>
    <n v="15.842105263157894"/>
    <x v="0"/>
    <n v="17"/>
    <n v="53.117647058823529"/>
    <x v="2"/>
    <s v="USD"/>
    <n v="1392357600"/>
    <n v="1392530400"/>
    <d v="2014-02-14T06:00:00"/>
    <d v="2014-02-16T06:00:00"/>
    <b v="0"/>
    <b v="0"/>
    <s v="music/rock"/>
    <x v="1"/>
    <x v="3"/>
  </r>
  <r>
    <n v="961"/>
    <s v="Mason, Case and May"/>
    <s v="Optimized content-based collaboration"/>
    <n v="5700"/>
    <n v="6800"/>
    <n v="119.29824561403508"/>
    <x v="2"/>
    <n v="155"/>
    <n v="43.87096774193548"/>
    <x v="2"/>
    <s v="USD"/>
    <n v="1297922400"/>
    <n v="1298268000"/>
    <d v="2011-02-17T06:00:00"/>
    <d v="2011-02-21T06:00:00"/>
    <b v="0"/>
    <b v="0"/>
    <s v="publishing/translations"/>
    <x v="3"/>
    <x v="19"/>
  </r>
  <r>
    <n v="558"/>
    <s v="Ho Ltd"/>
    <s v="Enhanced client-driven capacity"/>
    <n v="5800"/>
    <n v="7966"/>
    <n v="137.34482758620689"/>
    <x v="2"/>
    <n v="126"/>
    <n v="63.222222222222221"/>
    <x v="2"/>
    <s v="USD"/>
    <n v="1456293600"/>
    <n v="1460005200"/>
    <d v="2016-02-24T06:00:00"/>
    <d v="2016-04-07T05:00:00"/>
    <b v="0"/>
    <b v="0"/>
    <s v="theater/plays"/>
    <x v="2"/>
    <x v="2"/>
  </r>
  <r>
    <n v="752"/>
    <s v="Lowery Group"/>
    <s v="Sharable motivating emulation"/>
    <n v="5800"/>
    <n v="5362"/>
    <n v="92.448275862068968"/>
    <x v="1"/>
    <n v="114"/>
    <n v="47.035087719298247"/>
    <x v="2"/>
    <s v="USD"/>
    <n v="1280984400"/>
    <n v="1282539600"/>
    <d v="2010-08-05T05:00:00"/>
    <d v="2010-08-23T05:00:00"/>
    <b v="0"/>
    <b v="1"/>
    <s v="theater/plays"/>
    <x v="2"/>
    <x v="2"/>
  </r>
  <r>
    <n v="888"/>
    <s v="Palmer Ltd"/>
    <s v="Reverse-engineered uniform knowledge user"/>
    <n v="5800"/>
    <n v="12174"/>
    <n v="209.89655172413794"/>
    <x v="2"/>
    <n v="290"/>
    <n v="41.979310344827589"/>
    <x v="2"/>
    <s v="USD"/>
    <n v="1491886800"/>
    <n v="1493528400"/>
    <d v="2017-04-11T05:00:00"/>
    <d v="2017-04-30T05:00:00"/>
    <b v="0"/>
    <b v="0"/>
    <s v="theater/plays"/>
    <x v="2"/>
    <x v="2"/>
  </r>
  <r>
    <n v="911"/>
    <s v="Carter, Cole and Curtis"/>
    <s v="Cloned responsive standardization"/>
    <n v="5800"/>
    <n v="11539"/>
    <n v="198.94827586206895"/>
    <x v="2"/>
    <n v="462"/>
    <n v="24.976190476190474"/>
    <x v="2"/>
    <s v="USD"/>
    <n v="1568005200"/>
    <n v="1568178000"/>
    <d v="2019-09-09T05:00:00"/>
    <d v="2019-09-11T05:00:00"/>
    <b v="1"/>
    <b v="0"/>
    <s v="technology/web"/>
    <x v="6"/>
    <x v="11"/>
  </r>
  <r>
    <n v="517"/>
    <s v="Ramirez LLC"/>
    <s v="Multi-tiered maximized orchestration"/>
    <n v="5900"/>
    <n v="6608"/>
    <n v="112.00000000000001"/>
    <x v="2"/>
    <n v="78"/>
    <n v="84.717948717948715"/>
    <x v="2"/>
    <s v="USD"/>
    <n v="1493960400"/>
    <n v="1494392400"/>
    <d v="2017-05-05T05:00:00"/>
    <d v="2017-05-10T05:00:00"/>
    <b v="0"/>
    <b v="0"/>
    <s v="food/food trucks"/>
    <x v="0"/>
    <x v="0"/>
  </r>
  <r>
    <n v="949"/>
    <s v="Wright LLC"/>
    <s v="Seamless clear-thinking conglomeration"/>
    <n v="5900"/>
    <n v="9520"/>
    <n v="161.35593220338984"/>
    <x v="2"/>
    <n v="203"/>
    <n v="46.896551724137929"/>
    <x v="2"/>
    <s v="USD"/>
    <n v="1429333200"/>
    <n v="1430974800"/>
    <d v="2015-04-18T05:00:00"/>
    <d v="2015-05-07T05:00:00"/>
    <b v="0"/>
    <b v="0"/>
    <s v="technology/web"/>
    <x v="6"/>
    <x v="11"/>
  </r>
  <r>
    <n v="963"/>
    <s v="Rodriguez-Robinson"/>
    <s v="Ergonomic methodical hub"/>
    <n v="5900"/>
    <n v="4997"/>
    <n v="84.694915254237287"/>
    <x v="0"/>
    <n v="114"/>
    <n v="43.833333333333336"/>
    <x v="1"/>
    <s v="EUR"/>
    <n v="1299304800"/>
    <n v="1299823200"/>
    <d v="2011-03-05T06:00:00"/>
    <d v="2011-03-11T06:00:00"/>
    <b v="0"/>
    <b v="1"/>
    <s v="photography/photography books"/>
    <x v="4"/>
    <x v="6"/>
  </r>
  <r>
    <n v="54"/>
    <s v="Roy PLC"/>
    <s v="Multi-channeled neutral customer loyalty"/>
    <n v="6000"/>
    <n v="5392"/>
    <n v="89.86666666666666"/>
    <x v="0"/>
    <n v="120"/>
    <n v="44.93333333333333"/>
    <x v="2"/>
    <s v="USD"/>
    <n v="1520748000"/>
    <n v="1521262800"/>
    <d v="2018-03-11T06:00:00"/>
    <d v="2018-03-17T05:00:00"/>
    <b v="0"/>
    <b v="0"/>
    <s v="technology/wearables"/>
    <x v="6"/>
    <x v="9"/>
  </r>
  <r>
    <n v="71"/>
    <s v="Tate, Bass and House"/>
    <s v="Organic object-oriented budgetary management"/>
    <n v="6000"/>
    <n v="6484"/>
    <n v="108.06666666666666"/>
    <x v="2"/>
    <n v="76"/>
    <n v="85.315789473684205"/>
    <x v="2"/>
    <s v="USD"/>
    <n v="1575093600"/>
    <n v="1575439200"/>
    <d v="2019-11-30T06:00:00"/>
    <d v="2019-12-04T06:00:00"/>
    <b v="0"/>
    <b v="0"/>
    <s v="theater/plays"/>
    <x v="2"/>
    <x v="2"/>
  </r>
  <r>
    <n v="557"/>
    <s v="Lam-Hamilton"/>
    <s v="Team-oriented global strategy"/>
    <n v="6000"/>
    <n v="11960"/>
    <n v="199.33333333333334"/>
    <x v="2"/>
    <n v="221"/>
    <n v="54.117647058823529"/>
    <x v="2"/>
    <s v="USD"/>
    <n v="1443762000"/>
    <n v="1444021200"/>
    <d v="2015-10-02T05:00:00"/>
    <d v="2015-10-05T05:00:00"/>
    <b v="0"/>
    <b v="1"/>
    <s v="film &amp; video/science fiction"/>
    <x v="5"/>
    <x v="20"/>
  </r>
  <r>
    <n v="581"/>
    <s v="Sanchez, Cross and Savage"/>
    <s v="Sharable mobile knowledgebase"/>
    <n v="6000"/>
    <n v="3841"/>
    <n v="64.016666666666666"/>
    <x v="0"/>
    <n v="71"/>
    <n v="54.098591549295776"/>
    <x v="2"/>
    <s v="USD"/>
    <n v="1304053200"/>
    <n v="1305349200"/>
    <d v="2011-04-29T05:00:00"/>
    <d v="2011-05-14T05:00:00"/>
    <b v="0"/>
    <b v="0"/>
    <s v="technology/web"/>
    <x v="6"/>
    <x v="11"/>
  </r>
  <r>
    <n v="692"/>
    <s v="Murray Ltd"/>
    <s v="Decentralized 4thgeneration challenge"/>
    <n v="6000"/>
    <n v="5438"/>
    <n v="90.633333333333326"/>
    <x v="0"/>
    <n v="77"/>
    <n v="70.623376623376629"/>
    <x v="5"/>
    <s v="GBP"/>
    <n v="1562648400"/>
    <n v="1564203600"/>
    <d v="2019-07-09T05:00:00"/>
    <d v="2019-07-27T05:00:00"/>
    <b v="0"/>
    <b v="0"/>
    <s v="music/rock"/>
    <x v="1"/>
    <x v="3"/>
  </r>
  <r>
    <n v="851"/>
    <s v="Bright and Sons"/>
    <s v="Object-based needs-based info-mediaries"/>
    <n v="6000"/>
    <n v="12468"/>
    <n v="207.79999999999998"/>
    <x v="2"/>
    <n v="160"/>
    <n v="77.924999999999997"/>
    <x v="2"/>
    <s v="USD"/>
    <n v="1335934800"/>
    <n v="1338786000"/>
    <d v="2012-05-02T05:00:00"/>
    <d v="2012-06-04T05:00:00"/>
    <b v="0"/>
    <b v="0"/>
    <s v="music/electric music"/>
    <x v="1"/>
    <x v="10"/>
  </r>
  <r>
    <n v="892"/>
    <s v="Anderson, Parks and Estrada"/>
    <s v="Realigned discrete structure"/>
    <n v="6000"/>
    <n v="13835"/>
    <n v="230.58333333333331"/>
    <x v="2"/>
    <n v="182"/>
    <n v="76.016483516483518"/>
    <x v="2"/>
    <s v="USD"/>
    <n v="1274418000"/>
    <n v="1277960400"/>
    <d v="2010-05-21T05:00:00"/>
    <d v="2010-07-01T05:00:00"/>
    <b v="0"/>
    <b v="0"/>
    <s v="publishing/translations"/>
    <x v="3"/>
    <x v="19"/>
  </r>
  <r>
    <n v="65"/>
    <s v="Berry-Boyer"/>
    <s v="Mandatory incremental projection"/>
    <n v="6100"/>
    <n v="14405"/>
    <n v="236.14754098360655"/>
    <x v="2"/>
    <n v="236"/>
    <n v="61.038135593220339"/>
    <x v="2"/>
    <s v="USD"/>
    <n v="1296108000"/>
    <n v="1296712800"/>
    <d v="2011-01-27T06:00:00"/>
    <d v="2011-02-03T06:00:00"/>
    <b v="0"/>
    <b v="0"/>
    <s v="theater/plays"/>
    <x v="2"/>
    <x v="2"/>
  </r>
  <r>
    <n v="162"/>
    <s v="Keith, Alvarez and Potter"/>
    <s v="Extended bottom-line open architecture"/>
    <n v="6100"/>
    <n v="9134"/>
    <n v="149.73770491803279"/>
    <x v="2"/>
    <n v="157"/>
    <n v="58.178343949044589"/>
    <x v="4"/>
    <s v="CHF"/>
    <n v="1544248800"/>
    <n v="1546840800"/>
    <d v="2018-12-08T06:00:00"/>
    <d v="2019-01-07T06:00:00"/>
    <b v="0"/>
    <b v="0"/>
    <s v="music/rock"/>
    <x v="1"/>
    <x v="3"/>
  </r>
  <r>
    <n v="296"/>
    <s v="Smith-Hess"/>
    <s v="Grass-roots real-time Local Area Network"/>
    <n v="6100"/>
    <n v="3352"/>
    <n v="54.950819672131146"/>
    <x v="0"/>
    <n v="38"/>
    <n v="88.21052631578948"/>
    <x v="6"/>
    <s v="AUD"/>
    <n v="1548655200"/>
    <n v="1550556000"/>
    <d v="2019-01-28T06:00:00"/>
    <d v="2019-02-19T06:00:00"/>
    <b v="0"/>
    <b v="0"/>
    <s v="theater/plays"/>
    <x v="2"/>
    <x v="2"/>
  </r>
  <r>
    <n v="354"/>
    <s v="Brown Group"/>
    <s v="Profit-focused transitional capability"/>
    <n v="6100"/>
    <n v="7548"/>
    <n v="123.73770491803278"/>
    <x v="2"/>
    <n v="80"/>
    <n v="94.35"/>
    <x v="3"/>
    <s v="DKK"/>
    <n v="1378184400"/>
    <n v="1378789200"/>
    <d v="2013-09-03T05:00:00"/>
    <d v="2013-09-10T05:00:00"/>
    <b v="0"/>
    <b v="0"/>
    <s v="film &amp; video/documentary"/>
    <x v="5"/>
    <x v="14"/>
  </r>
  <r>
    <n v="803"/>
    <s v="Perez, Brown and Meyers"/>
    <s v="Stand-alone background customer loyalty"/>
    <n v="6100"/>
    <n v="6527"/>
    <n v="107"/>
    <x v="2"/>
    <n v="233"/>
    <n v="28.012875536480685"/>
    <x v="2"/>
    <s v="USD"/>
    <n v="1548568800"/>
    <n v="1551506400"/>
    <d v="2019-01-27T06:00:00"/>
    <d v="2019-03-02T06:00:00"/>
    <b v="0"/>
    <b v="0"/>
    <s v="theater/plays"/>
    <x v="2"/>
    <x v="2"/>
  </r>
  <r>
    <n v="935"/>
    <s v="Richards, Stevens and Fleming"/>
    <s v="Object-based full-range knowledge user"/>
    <n v="6100"/>
    <n v="10012"/>
    <n v="164.13114754098362"/>
    <x v="2"/>
    <n v="132"/>
    <n v="75.848484848484844"/>
    <x v="2"/>
    <s v="USD"/>
    <n v="1437714000"/>
    <n v="1438318800"/>
    <d v="2015-07-24T05:00:00"/>
    <d v="2015-07-31T05:00:00"/>
    <b v="0"/>
    <b v="0"/>
    <s v="theater/plays"/>
    <x v="2"/>
    <x v="2"/>
  </r>
  <r>
    <n v="9"/>
    <s v="Rangel, Holt and Jones"/>
    <s v="Open-source fresh-thinking model"/>
    <n v="6200"/>
    <n v="3208"/>
    <n v="51.741935483870968"/>
    <x v="0"/>
    <n v="44"/>
    <n v="72.909090909090907"/>
    <x v="2"/>
    <s v="USD"/>
    <n v="1379566800"/>
    <n v="1383804000"/>
    <d v="2013-09-19T05:00:00"/>
    <d v="2013-11-07T06:00:00"/>
    <b v="0"/>
    <b v="0"/>
    <s v="music/electric music"/>
    <x v="1"/>
    <x v="10"/>
  </r>
  <r>
    <n v="149"/>
    <s v="Payne, Oliver and Burch"/>
    <s v="Managed fresh-thinking flexibility"/>
    <n v="6200"/>
    <n v="13632"/>
    <n v="219.87096774193549"/>
    <x v="2"/>
    <n v="195"/>
    <n v="69.907692307692301"/>
    <x v="2"/>
    <s v="USD"/>
    <n v="1357020000"/>
    <n v="1361512800"/>
    <d v="2013-01-01T06:00:00"/>
    <d v="2013-02-22T06:00:00"/>
    <b v="0"/>
    <b v="0"/>
    <s v="music/indie rock"/>
    <x v="1"/>
    <x v="8"/>
  </r>
  <r>
    <n v="248"/>
    <s v="Roberts and Sons"/>
    <s v="Streamlined holistic knowledgebase"/>
    <n v="6200"/>
    <n v="13103"/>
    <n v="211.33870967741933"/>
    <x v="2"/>
    <n v="218"/>
    <n v="60.105504587155963"/>
    <x v="6"/>
    <s v="AUD"/>
    <n v="1420005600"/>
    <n v="1420437600"/>
    <d v="2014-12-31T06:00:00"/>
    <d v="2015-01-05T06:00:00"/>
    <b v="0"/>
    <b v="0"/>
    <s v="games/mobile games"/>
    <x v="7"/>
    <x v="23"/>
  </r>
  <r>
    <n v="444"/>
    <s v="Hensley Ltd"/>
    <s v="Versatile global attitude"/>
    <n v="6200"/>
    <n v="10938"/>
    <n v="176.41935483870967"/>
    <x v="2"/>
    <n v="296"/>
    <n v="36.952702702702702"/>
    <x v="2"/>
    <s v="USD"/>
    <n v="1311483600"/>
    <n v="1311656400"/>
    <d v="2011-07-24T05:00:00"/>
    <d v="2011-07-26T05:00:00"/>
    <b v="0"/>
    <b v="1"/>
    <s v="music/indie rock"/>
    <x v="1"/>
    <x v="8"/>
  </r>
  <r>
    <n v="579"/>
    <s v="Franklin Inc"/>
    <s v="Focused multimedia knowledgebase"/>
    <n v="6200"/>
    <n v="6269"/>
    <n v="101.11290322580646"/>
    <x v="2"/>
    <n v="87"/>
    <n v="72.05747126436782"/>
    <x v="2"/>
    <s v="USD"/>
    <n v="1312693200"/>
    <n v="1313730000"/>
    <d v="2011-08-07T05:00:00"/>
    <d v="2011-08-19T05:00:00"/>
    <b v="0"/>
    <b v="0"/>
    <s v="music/jazz"/>
    <x v="1"/>
    <x v="5"/>
  </r>
  <r>
    <n v="612"/>
    <s v="Wang, Nguyen and Horton"/>
    <s v="Innovative holistic hub"/>
    <n v="6200"/>
    <n v="8645"/>
    <n v="139.43548387096774"/>
    <x v="2"/>
    <n v="192"/>
    <n v="45.026041666666664"/>
    <x v="2"/>
    <s v="USD"/>
    <n v="1287810000"/>
    <n v="1289800800"/>
    <d v="2010-10-23T05:00:00"/>
    <d v="2010-11-15T06:00:00"/>
    <b v="0"/>
    <b v="0"/>
    <s v="music/electric music"/>
    <x v="1"/>
    <x v="10"/>
  </r>
  <r>
    <n v="711"/>
    <s v="Anderson LLC"/>
    <s v="Customizable full-range artificial intelligence"/>
    <n v="6200"/>
    <n v="1260"/>
    <n v="20.322580645161288"/>
    <x v="0"/>
    <n v="14"/>
    <n v="90"/>
    <x v="1"/>
    <s v="EUR"/>
    <n v="1453615200"/>
    <n v="1453788000"/>
    <d v="2016-01-24T06:00:00"/>
    <d v="2016-01-26T06:00:00"/>
    <b v="1"/>
    <b v="1"/>
    <s v="theater/plays"/>
    <x v="2"/>
    <x v="2"/>
  </r>
  <r>
    <n v="802"/>
    <s v="Rodriguez, Anderson and Porter"/>
    <s v="Reverse-engineered zero-defect infrastructure"/>
    <n v="6200"/>
    <n v="12216"/>
    <n v="197.03225806451613"/>
    <x v="2"/>
    <n v="142"/>
    <n v="86.028169014084511"/>
    <x v="2"/>
    <s v="USD"/>
    <n v="1562216400"/>
    <n v="1562389200"/>
    <d v="2019-07-04T05:00:00"/>
    <d v="2019-07-06T05:00:00"/>
    <b v="0"/>
    <b v="0"/>
    <s v="photography/photography books"/>
    <x v="4"/>
    <x v="6"/>
  </r>
  <r>
    <n v="934"/>
    <s v="Davis, Crawford and Lopez"/>
    <s v="Reactive radical framework"/>
    <n v="6200"/>
    <n v="11280"/>
    <n v="181.93548387096774"/>
    <x v="2"/>
    <n v="105"/>
    <n v="107.42857142857143"/>
    <x v="2"/>
    <s v="USD"/>
    <n v="1456120800"/>
    <n v="1456639200"/>
    <d v="2016-02-22T06:00:00"/>
    <d v="2016-02-28T06:00:00"/>
    <b v="0"/>
    <b v="0"/>
    <s v="theater/plays"/>
    <x v="2"/>
    <x v="2"/>
  </r>
  <r>
    <n v="987"/>
    <s v="Wilson Group"/>
    <s v="Ameliorated foreground focus group"/>
    <n v="6200"/>
    <n v="13441"/>
    <n v="216.79032258064518"/>
    <x v="2"/>
    <n v="480"/>
    <n v="28.002083333333335"/>
    <x v="2"/>
    <s v="USD"/>
    <n v="1493269200"/>
    <n v="1494478800"/>
    <d v="2017-04-27T05:00:00"/>
    <d v="2017-05-11T05:00:00"/>
    <b v="0"/>
    <b v="0"/>
    <s v="film &amp; video/documentary"/>
    <x v="5"/>
    <x v="14"/>
  </r>
  <r>
    <n v="11"/>
    <s v="Perez, Johnson and Gardner"/>
    <s v="Grass-roots zero administration system engine"/>
    <n v="6300"/>
    <n v="3030"/>
    <n v="48.095238095238095"/>
    <x v="0"/>
    <n v="27"/>
    <n v="112.22222222222223"/>
    <x v="2"/>
    <s v="USD"/>
    <n v="1285045200"/>
    <n v="1285563600"/>
    <d v="2010-09-21T05:00:00"/>
    <d v="2010-09-27T05:00:00"/>
    <b v="0"/>
    <b v="1"/>
    <s v="theater/plays"/>
    <x v="2"/>
    <x v="2"/>
  </r>
  <r>
    <n v="12"/>
    <s v="Kim Ltd"/>
    <s v="Assimilated hybrid intranet"/>
    <n v="6300"/>
    <n v="5629"/>
    <n v="89.349206349206341"/>
    <x v="0"/>
    <n v="55"/>
    <n v="102.34545454545454"/>
    <x v="2"/>
    <s v="USD"/>
    <n v="1571720400"/>
    <n v="1572411600"/>
    <d v="2019-10-22T05:00:00"/>
    <d v="2019-10-30T05:00:00"/>
    <b v="0"/>
    <b v="0"/>
    <s v="film &amp; video/drama"/>
    <x v="5"/>
    <x v="13"/>
  </r>
  <r>
    <n v="260"/>
    <s v="Allen-Jones"/>
    <s v="Centralized modular initiative"/>
    <n v="6300"/>
    <n v="9935"/>
    <n v="157.69841269841268"/>
    <x v="2"/>
    <n v="261"/>
    <n v="38.065134099616856"/>
    <x v="2"/>
    <s v="USD"/>
    <n v="1348808400"/>
    <n v="1349845200"/>
    <d v="2012-09-28T05:00:00"/>
    <d v="2012-10-10T05:00:00"/>
    <b v="0"/>
    <b v="0"/>
    <s v="music/rock"/>
    <x v="1"/>
    <x v="3"/>
  </r>
  <r>
    <n v="287"/>
    <s v="Ferguson PLC"/>
    <s v="Public-key intangible superstructure"/>
    <n v="6300"/>
    <n v="13213"/>
    <n v="209.73015873015873"/>
    <x v="2"/>
    <n v="176"/>
    <n v="75.07386363636364"/>
    <x v="2"/>
    <s v="USD"/>
    <n v="1430197200"/>
    <n v="1430197200"/>
    <d v="2015-04-28T05:00:00"/>
    <d v="2015-04-28T05:00:00"/>
    <b v="0"/>
    <b v="0"/>
    <s v="music/electric music"/>
    <x v="1"/>
    <x v="10"/>
  </r>
  <r>
    <n v="311"/>
    <s v="Flores PLC"/>
    <s v="Focused real-time help-desk"/>
    <n v="6300"/>
    <n v="12812"/>
    <n v="203.36507936507937"/>
    <x v="2"/>
    <n v="121"/>
    <n v="105.88429752066116"/>
    <x v="2"/>
    <s v="USD"/>
    <n v="1297836000"/>
    <n v="1298872800"/>
    <d v="2011-02-16T06:00:00"/>
    <d v="2011-02-28T06:00:00"/>
    <b v="0"/>
    <b v="0"/>
    <s v="theater/plays"/>
    <x v="2"/>
    <x v="2"/>
  </r>
  <r>
    <n v="383"/>
    <s v="Baker Ltd"/>
    <s v="Progressive intangible flexibility"/>
    <n v="6300"/>
    <n v="14199"/>
    <n v="225.38095238095238"/>
    <x v="2"/>
    <n v="189"/>
    <n v="75.126984126984127"/>
    <x v="2"/>
    <s v="USD"/>
    <n v="1550037600"/>
    <n v="1550556000"/>
    <d v="2019-02-13T06:00:00"/>
    <d v="2019-02-19T06:00:00"/>
    <b v="0"/>
    <b v="1"/>
    <s v="food/food trucks"/>
    <x v="0"/>
    <x v="0"/>
  </r>
  <r>
    <n v="459"/>
    <s v="Lane, Ryan and Chapman"/>
    <s v="Switchable demand-driven help-desk"/>
    <n v="6300"/>
    <n v="5674"/>
    <n v="90.063492063492063"/>
    <x v="0"/>
    <n v="105"/>
    <n v="54.038095238095238"/>
    <x v="2"/>
    <s v="USD"/>
    <n v="1419746400"/>
    <n v="1421906400"/>
    <d v="2014-12-28T06:00:00"/>
    <d v="2015-01-22T06:00:00"/>
    <b v="0"/>
    <b v="0"/>
    <s v="film &amp; video/documentary"/>
    <x v="5"/>
    <x v="14"/>
  </r>
  <r>
    <n v="555"/>
    <s v="Anderson Group"/>
    <s v="Organic maximized database"/>
    <n v="6300"/>
    <n v="14089"/>
    <n v="223.63492063492063"/>
    <x v="2"/>
    <n v="135"/>
    <n v="104.36296296296297"/>
    <x v="3"/>
    <s v="DKK"/>
    <n v="1396414800"/>
    <n v="1399093200"/>
    <d v="2014-04-02T05:00:00"/>
    <d v="2014-05-03T05:00:00"/>
    <b v="0"/>
    <b v="0"/>
    <s v="music/rock"/>
    <x v="1"/>
    <x v="3"/>
  </r>
  <r>
    <n v="601"/>
    <s v="Waters and Sons"/>
    <s v="Inverse neutral structure"/>
    <n v="6300"/>
    <n v="13018"/>
    <n v="206.63492063492063"/>
    <x v="2"/>
    <n v="194"/>
    <n v="67.103092783505161"/>
    <x v="2"/>
    <s v="USD"/>
    <n v="1401426000"/>
    <n v="1402894800"/>
    <d v="2014-05-30T05:00:00"/>
    <d v="2014-06-16T05:00:00"/>
    <b v="1"/>
    <b v="0"/>
    <s v="technology/wearables"/>
    <x v="6"/>
    <x v="9"/>
  </r>
  <r>
    <n v="616"/>
    <s v="Burnett-Mora"/>
    <s v="Quality-focused 24/7 superstructure"/>
    <n v="6400"/>
    <n v="12129"/>
    <n v="189.515625"/>
    <x v="2"/>
    <n v="238"/>
    <n v="50.962184873949582"/>
    <x v="5"/>
    <s v="GBP"/>
    <n v="1379653200"/>
    <n v="1379739600"/>
    <d v="2013-09-20T05:00:00"/>
    <d v="2013-09-21T05:00:00"/>
    <b v="0"/>
    <b v="1"/>
    <s v="music/indie rock"/>
    <x v="1"/>
    <x v="8"/>
  </r>
  <r>
    <n v="626"/>
    <s v="Tucker, Mccoy and Marquez"/>
    <s v="Synergistic tertiary budgetary management"/>
    <n v="6400"/>
    <n v="13205"/>
    <n v="206.32812500000003"/>
    <x v="2"/>
    <n v="189"/>
    <n v="69.867724867724874"/>
    <x v="2"/>
    <s v="USD"/>
    <n v="1285650000"/>
    <n v="1286427600"/>
    <d v="2010-09-28T05:00:00"/>
    <d v="2010-10-07T05:00:00"/>
    <b v="0"/>
    <b v="1"/>
    <s v="theater/plays"/>
    <x v="2"/>
    <x v="2"/>
  </r>
  <r>
    <n v="810"/>
    <s v="Ball-Fisher"/>
    <s v="Multi-layered intangible instruction set"/>
    <n v="6400"/>
    <n v="12360"/>
    <n v="193.125"/>
    <x v="2"/>
    <n v="221"/>
    <n v="55.927601809954751"/>
    <x v="2"/>
    <s v="USD"/>
    <n v="1511848800"/>
    <n v="1512712800"/>
    <d v="2017-11-28T06:00:00"/>
    <d v="2017-12-08T06:00:00"/>
    <b v="0"/>
    <b v="1"/>
    <s v="theater/plays"/>
    <x v="2"/>
    <x v="2"/>
  </r>
  <r>
    <n v="838"/>
    <s v="Jordan-Fischer"/>
    <s v="Vision-oriented high-level extranet"/>
    <n v="6400"/>
    <n v="8890"/>
    <n v="138.90625"/>
    <x v="2"/>
    <n v="261"/>
    <n v="34.061302681992338"/>
    <x v="2"/>
    <s v="USD"/>
    <n v="1538024400"/>
    <n v="1538802000"/>
    <d v="2018-09-27T05:00:00"/>
    <d v="2018-10-06T05:00:00"/>
    <b v="0"/>
    <b v="0"/>
    <s v="theater/plays"/>
    <x v="2"/>
    <x v="2"/>
  </r>
  <r>
    <n v="914"/>
    <s v="Ramirez, Padilla and Barrera"/>
    <s v="Diverse client-driven conglomeration"/>
    <n v="6400"/>
    <n v="3676"/>
    <n v="57.4375"/>
    <x v="0"/>
    <n v="141"/>
    <n v="26.070921985815602"/>
    <x v="5"/>
    <s v="GBP"/>
    <n v="1375592400"/>
    <n v="1376629200"/>
    <d v="2013-08-04T05:00:00"/>
    <d v="2013-08-16T05:00:00"/>
    <b v="0"/>
    <b v="0"/>
    <s v="theater/plays"/>
    <x v="2"/>
    <x v="2"/>
  </r>
  <r>
    <n v="293"/>
    <s v="Ross Group"/>
    <s v="Organized executive solution"/>
    <n v="6500"/>
    <n v="1065"/>
    <n v="16.384615384615383"/>
    <x v="1"/>
    <n v="32"/>
    <n v="33.28125"/>
    <x v="1"/>
    <s v="EUR"/>
    <n v="1286254800"/>
    <n v="1287032400"/>
    <d v="2010-10-05T05:00:00"/>
    <d v="2010-10-14T05:00:00"/>
    <b v="0"/>
    <b v="0"/>
    <s v="theater/plays"/>
    <x v="2"/>
    <x v="2"/>
  </r>
  <r>
    <n v="306"/>
    <s v="Rush, Reed and Hall"/>
    <s v="Enterprise-wide 3rdgeneration knowledge user"/>
    <n v="6500"/>
    <n v="514"/>
    <n v="7.9076923076923071"/>
    <x v="0"/>
    <n v="7"/>
    <n v="73.428571428571431"/>
    <x v="2"/>
    <s v="USD"/>
    <n v="1500008400"/>
    <n v="1500267600"/>
    <d v="2017-07-14T05:00:00"/>
    <d v="2017-07-17T05:00:00"/>
    <b v="0"/>
    <b v="1"/>
    <s v="theater/plays"/>
    <x v="2"/>
    <x v="2"/>
  </r>
  <r>
    <n v="325"/>
    <s v="Saunders Group"/>
    <s v="Programmable systemic implementation"/>
    <n v="6500"/>
    <n v="5897"/>
    <n v="90.723076923076931"/>
    <x v="0"/>
    <n v="73"/>
    <n v="80.780821917808225"/>
    <x v="2"/>
    <s v="USD"/>
    <n v="1529125200"/>
    <n v="1531112400"/>
    <d v="2018-06-16T05:00:00"/>
    <d v="2018-07-09T05:00:00"/>
    <b v="0"/>
    <b v="1"/>
    <s v="theater/plays"/>
    <x v="2"/>
    <x v="2"/>
  </r>
  <r>
    <n v="904"/>
    <s v="Rodriguez, Johnson and Jackson"/>
    <s v="Digitized foreground array"/>
    <n v="6500"/>
    <n v="795"/>
    <n v="12.230769230769232"/>
    <x v="0"/>
    <n v="16"/>
    <n v="49.6875"/>
    <x v="2"/>
    <s v="USD"/>
    <n v="1349326800"/>
    <n v="1349672400"/>
    <d v="2012-10-04T05:00:00"/>
    <d v="2012-10-08T05:00:00"/>
    <b v="0"/>
    <b v="0"/>
    <s v="publishing/radio &amp; podcasts"/>
    <x v="3"/>
    <x v="21"/>
  </r>
  <r>
    <n v="984"/>
    <s v="Lewis-Jacobson"/>
    <s v="Exclusive system-worthy Graphic Interface"/>
    <n v="6500"/>
    <n v="9910"/>
    <n v="152.46153846153848"/>
    <x v="2"/>
    <n v="381"/>
    <n v="26.010498687664043"/>
    <x v="2"/>
    <s v="USD"/>
    <n v="1567918800"/>
    <n v="1570165200"/>
    <d v="2019-09-08T05:00:00"/>
    <d v="2019-10-04T05:00:00"/>
    <b v="0"/>
    <b v="0"/>
    <s v="theater/plays"/>
    <x v="2"/>
    <x v="2"/>
  </r>
  <r>
    <n v="55"/>
    <s v="Wright, Brooks and Villarreal"/>
    <s v="Reverse-engineered bifurcated strategy"/>
    <n v="6600"/>
    <n v="11746"/>
    <n v="177.96969696969697"/>
    <x v="2"/>
    <n v="131"/>
    <n v="89.664122137404576"/>
    <x v="2"/>
    <s v="USD"/>
    <n v="1532926800"/>
    <n v="1533358800"/>
    <d v="2018-07-30T05:00:00"/>
    <d v="2018-08-04T05:00:00"/>
    <b v="0"/>
    <b v="0"/>
    <s v="music/jazz"/>
    <x v="1"/>
    <x v="5"/>
  </r>
  <r>
    <n v="193"/>
    <s v="Calhoun, Rogers and Long"/>
    <s v="Progressive discrete hub"/>
    <n v="6600"/>
    <n v="3012"/>
    <n v="45.636363636363633"/>
    <x v="0"/>
    <n v="65"/>
    <n v="46.338461538461537"/>
    <x v="2"/>
    <s v="USD"/>
    <n v="1523163600"/>
    <n v="1523509200"/>
    <d v="2018-04-08T05:00:00"/>
    <d v="2018-04-12T05:00:00"/>
    <b v="1"/>
    <b v="0"/>
    <s v="music/indie rock"/>
    <x v="1"/>
    <x v="8"/>
  </r>
  <r>
    <n v="317"/>
    <s v="Summers PLC"/>
    <s v="Cross-group coherent hierarchy"/>
    <n v="6600"/>
    <n v="1269"/>
    <n v="19.227272727272727"/>
    <x v="0"/>
    <n v="30"/>
    <n v="42.3"/>
    <x v="2"/>
    <s v="USD"/>
    <n v="1494738000"/>
    <n v="1495861200"/>
    <d v="2017-05-14T05:00:00"/>
    <d v="2017-05-27T05:00:00"/>
    <b v="0"/>
    <b v="0"/>
    <s v="theater/plays"/>
    <x v="2"/>
    <x v="2"/>
  </r>
  <r>
    <n v="794"/>
    <s v="Welch Inc"/>
    <s v="Optional optimal website"/>
    <n v="6600"/>
    <n v="8276"/>
    <n v="125.39393939393939"/>
    <x v="2"/>
    <n v="110"/>
    <n v="75.236363636363635"/>
    <x v="2"/>
    <s v="USD"/>
    <n v="1513922400"/>
    <n v="1514959200"/>
    <d v="2017-12-22T06:00:00"/>
    <d v="2018-01-03T06:00:00"/>
    <b v="0"/>
    <b v="0"/>
    <s v="music/rock"/>
    <x v="1"/>
    <x v="3"/>
  </r>
  <r>
    <n v="996"/>
    <s v="Butler LLC"/>
    <s v="Future-proofed upward-trending migration"/>
    <n v="6600"/>
    <n v="4814"/>
    <n v="72.939393939393938"/>
    <x v="0"/>
    <n v="112"/>
    <n v="42.982142857142854"/>
    <x v="2"/>
    <s v="USD"/>
    <n v="1357106400"/>
    <n v="1359698400"/>
    <d v="2013-01-02T06:00:00"/>
    <d v="2013-02-01T06:00:00"/>
    <b v="0"/>
    <b v="0"/>
    <s v="theater/plays"/>
    <x v="2"/>
    <x v="2"/>
  </r>
  <r>
    <n v="573"/>
    <s v="Valenzuela-Cook"/>
    <s v="Total incremental productivity"/>
    <n v="6700"/>
    <n v="7496"/>
    <n v="111.88059701492537"/>
    <x v="2"/>
    <n v="300"/>
    <n v="24.986666666666668"/>
    <x v="2"/>
    <s v="USD"/>
    <n v="1399006800"/>
    <n v="1399179600"/>
    <d v="2014-05-02T05:00:00"/>
    <d v="2014-05-04T05:00:00"/>
    <b v="0"/>
    <b v="0"/>
    <s v="journalism/audio"/>
    <x v="8"/>
    <x v="18"/>
  </r>
  <r>
    <n v="633"/>
    <s v="Yu and Sons"/>
    <s v="Adaptive context-sensitive architecture"/>
    <n v="6700"/>
    <n v="5569"/>
    <n v="83.119402985074629"/>
    <x v="0"/>
    <n v="105"/>
    <n v="53.038095238095238"/>
    <x v="2"/>
    <s v="USD"/>
    <n v="1446876000"/>
    <n v="1447221600"/>
    <d v="2015-11-07T06:00:00"/>
    <d v="2015-11-11T06:00:00"/>
    <b v="0"/>
    <b v="0"/>
    <s v="film &amp; video/animation"/>
    <x v="5"/>
    <x v="7"/>
  </r>
  <r>
    <n v="785"/>
    <s v="Peterson, Fletcher and Sanchez"/>
    <s v="Multi-channeled bi-directional moratorium"/>
    <n v="6700"/>
    <n v="12939"/>
    <n v="193.11940298507463"/>
    <x v="2"/>
    <n v="127"/>
    <n v="101.88188976377953"/>
    <x v="6"/>
    <s v="AUD"/>
    <n v="1556341200"/>
    <n v="1559278800"/>
    <d v="2019-04-27T05:00:00"/>
    <d v="2019-05-31T05:00:00"/>
    <b v="0"/>
    <b v="1"/>
    <s v="film &amp; video/animation"/>
    <x v="5"/>
    <x v="7"/>
  </r>
  <r>
    <n v="849"/>
    <s v="Jones-Ryan"/>
    <s v="Vision-oriented uniform instruction set"/>
    <n v="6700"/>
    <n v="8917"/>
    <n v="133.08955223880596"/>
    <x v="2"/>
    <n v="307"/>
    <n v="29.045602605863191"/>
    <x v="2"/>
    <s v="USD"/>
    <n v="1328767200"/>
    <n v="1329026400"/>
    <d v="2012-02-09T06:00:00"/>
    <d v="2012-02-12T06:00:00"/>
    <b v="0"/>
    <b v="1"/>
    <s v="music/indie rock"/>
    <x v="1"/>
    <x v="8"/>
  </r>
  <r>
    <n v="981"/>
    <s v="Diaz-Little"/>
    <s v="Grass-roots executive synergy"/>
    <n v="6700"/>
    <n v="11941"/>
    <n v="178.22388059701493"/>
    <x v="2"/>
    <n v="323"/>
    <n v="36.969040247678016"/>
    <x v="2"/>
    <s v="USD"/>
    <n v="1514181600"/>
    <n v="1517032800"/>
    <d v="2017-12-25T06:00:00"/>
    <d v="2018-01-27T06:00:00"/>
    <b v="0"/>
    <b v="0"/>
    <s v="technology/web"/>
    <x v="6"/>
    <x v="11"/>
  </r>
  <r>
    <n v="105"/>
    <s v="Charles-Johnson"/>
    <s v="Total fresh-thinking system engine"/>
    <n v="6800"/>
    <n v="9829"/>
    <n v="144.54411764705884"/>
    <x v="2"/>
    <n v="95"/>
    <n v="103.46315789473684"/>
    <x v="2"/>
    <s v="USD"/>
    <n v="1364878800"/>
    <n v="1366434000"/>
    <d v="2013-04-02T05:00:00"/>
    <d v="2013-04-20T05:00:00"/>
    <b v="0"/>
    <b v="0"/>
    <s v="technology/web"/>
    <x v="6"/>
    <x v="11"/>
  </r>
  <r>
    <n v="446"/>
    <s v="Martin, Martin and Solis"/>
    <s v="Assimilated uniform methodology"/>
    <n v="6800"/>
    <n v="5579"/>
    <n v="82.044117647058826"/>
    <x v="0"/>
    <n v="186"/>
    <n v="29.99462365591398"/>
    <x v="2"/>
    <s v="USD"/>
    <n v="1355810400"/>
    <n v="1355983200"/>
    <d v="2012-12-18T06:00:00"/>
    <d v="2012-12-20T06:00:00"/>
    <b v="0"/>
    <b v="0"/>
    <s v="technology/wearables"/>
    <x v="6"/>
    <x v="9"/>
  </r>
  <r>
    <n v="567"/>
    <s v="Johns PLC"/>
    <s v="Distributed high-level open architecture"/>
    <n v="6800"/>
    <n v="14865"/>
    <n v="218.60294117647058"/>
    <x v="2"/>
    <n v="244"/>
    <n v="60.922131147540981"/>
    <x v="2"/>
    <s v="USD"/>
    <n v="1404968400"/>
    <n v="1405141200"/>
    <d v="2014-07-10T05:00:00"/>
    <d v="2014-07-12T05:00:00"/>
    <b v="0"/>
    <b v="0"/>
    <s v="music/rock"/>
    <x v="1"/>
    <x v="3"/>
  </r>
  <r>
    <n v="833"/>
    <s v="Levine, Martin and Hernandez"/>
    <s v="Expanded asynchronous groupware"/>
    <n v="6800"/>
    <n v="10723"/>
    <n v="157.69117647058823"/>
    <x v="2"/>
    <n v="165"/>
    <n v="64.987878787878785"/>
    <x v="3"/>
    <s v="DKK"/>
    <n v="1297663200"/>
    <n v="1298613600"/>
    <d v="2011-02-14T06:00:00"/>
    <d v="2011-02-25T06:00:00"/>
    <b v="0"/>
    <b v="0"/>
    <s v="publishing/translations"/>
    <x v="3"/>
    <x v="19"/>
  </r>
  <r>
    <n v="655"/>
    <s v="Gonzalez, Williams and Benson"/>
    <s v="Multi-layered bottom-line encryption"/>
    <n v="6900"/>
    <n v="13212"/>
    <n v="191.47826086956522"/>
    <x v="2"/>
    <n v="264"/>
    <n v="50.045454545454547"/>
    <x v="2"/>
    <s v="USD"/>
    <n v="1488434400"/>
    <n v="1489554000"/>
    <d v="2017-03-02T06:00:00"/>
    <d v="2017-03-15T05:00:00"/>
    <b v="1"/>
    <b v="0"/>
    <s v="photography/photography books"/>
    <x v="4"/>
    <x v="6"/>
  </r>
  <r>
    <n v="667"/>
    <s v="Little Ltd"/>
    <s v="Decentralized bandwidth-monitored ability"/>
    <n v="6900"/>
    <n v="12155"/>
    <n v="176.15942028985506"/>
    <x v="2"/>
    <n v="419"/>
    <n v="29.009546539379475"/>
    <x v="2"/>
    <s v="USD"/>
    <n v="1410325200"/>
    <n v="1411102800"/>
    <d v="2014-09-10T05:00:00"/>
    <d v="2014-09-19T05:00:00"/>
    <b v="0"/>
    <b v="0"/>
    <s v="journalism/audio"/>
    <x v="8"/>
    <x v="18"/>
  </r>
  <r>
    <n v="713"/>
    <s v="Mays LLC"/>
    <s v="Multi-layered global groupware"/>
    <n v="6900"/>
    <n v="11174"/>
    <n v="161.94202898550725"/>
    <x v="2"/>
    <n v="103"/>
    <n v="108.48543689320388"/>
    <x v="2"/>
    <s v="USD"/>
    <n v="1471842000"/>
    <n v="1472878800"/>
    <d v="2016-08-22T05:00:00"/>
    <d v="2016-09-03T05:00:00"/>
    <b v="0"/>
    <b v="0"/>
    <s v="publishing/radio &amp; podcasts"/>
    <x v="3"/>
    <x v="21"/>
  </r>
  <r>
    <n v="719"/>
    <s v="Pace, Simpson and Watkins"/>
    <s v="Down-sized uniform ability"/>
    <n v="6900"/>
    <n v="10557"/>
    <n v="153"/>
    <x v="2"/>
    <n v="123"/>
    <n v="85.829268292682926"/>
    <x v="2"/>
    <s v="USD"/>
    <n v="1338267600"/>
    <n v="1339218000"/>
    <d v="2012-05-29T05:00:00"/>
    <d v="2012-06-09T05:00:00"/>
    <b v="0"/>
    <b v="0"/>
    <s v="publishing/fiction"/>
    <x v="3"/>
    <x v="17"/>
  </r>
  <r>
    <n v="745"/>
    <s v="Hill, Mccann and Moore"/>
    <s v="Streamlined needs-based knowledge user"/>
    <n v="6900"/>
    <n v="2091"/>
    <n v="30.304347826086957"/>
    <x v="0"/>
    <n v="34"/>
    <n v="61.5"/>
    <x v="2"/>
    <s v="USD"/>
    <n v="1275195600"/>
    <n v="1277528400"/>
    <d v="2010-05-30T05:00:00"/>
    <d v="2010-06-26T05:00:00"/>
    <b v="0"/>
    <b v="0"/>
    <s v="technology/wearables"/>
    <x v="6"/>
    <x v="9"/>
  </r>
  <r>
    <n v="441"/>
    <s v="Rodriguez-West"/>
    <s v="Automated optimal function"/>
    <n v="7000"/>
    <n v="1744"/>
    <n v="24.914285714285715"/>
    <x v="0"/>
    <n v="32"/>
    <n v="54.5"/>
    <x v="2"/>
    <s v="USD"/>
    <n v="1335416400"/>
    <n v="1337835600"/>
    <d v="2012-04-26T05:00:00"/>
    <d v="2012-05-24T05:00:00"/>
    <b v="0"/>
    <b v="0"/>
    <s v="technology/wearables"/>
    <x v="6"/>
    <x v="9"/>
  </r>
  <r>
    <n v="868"/>
    <s v="Wood, Buckley and Meza"/>
    <s v="Front-line web-enabled installation"/>
    <n v="7000"/>
    <n v="12939"/>
    <n v="184.84285714285716"/>
    <x v="2"/>
    <n v="126"/>
    <n v="102.69047619047619"/>
    <x v="2"/>
    <s v="USD"/>
    <n v="1381554000"/>
    <n v="1382504400"/>
    <d v="2013-10-12T05:00:00"/>
    <d v="2013-10-23T05:00:00"/>
    <b v="0"/>
    <b v="0"/>
    <s v="theater/plays"/>
    <x v="2"/>
    <x v="2"/>
  </r>
  <r>
    <n v="977"/>
    <s v="Johnson Group"/>
    <s v="Vision-oriented interactive solution"/>
    <n v="7000"/>
    <n v="5177"/>
    <n v="73.957142857142856"/>
    <x v="0"/>
    <n v="67"/>
    <n v="77.268656716417908"/>
    <x v="2"/>
    <s v="USD"/>
    <n v="1517983200"/>
    <n v="1520748000"/>
    <d v="2018-02-07T06:00:00"/>
    <d v="2018-03-11T06:00:00"/>
    <b v="0"/>
    <b v="0"/>
    <s v="food/food trucks"/>
    <x v="0"/>
    <x v="0"/>
  </r>
  <r>
    <n v="194"/>
    <s v="Sandoval Group"/>
    <s v="Assimilated multi-tasking archive"/>
    <n v="7100"/>
    <n v="8716"/>
    <n v="122.7605633802817"/>
    <x v="2"/>
    <n v="126"/>
    <n v="69.174603174603178"/>
    <x v="2"/>
    <s v="USD"/>
    <n v="1442206800"/>
    <n v="1443589200"/>
    <d v="2015-09-14T05:00:00"/>
    <d v="2015-09-30T05:00:00"/>
    <b v="0"/>
    <b v="0"/>
    <s v="music/metal"/>
    <x v="1"/>
    <x v="1"/>
  </r>
  <r>
    <n v="251"/>
    <s v="Singleton Ltd"/>
    <s v="Enhanced user-facing function"/>
    <n v="7100"/>
    <n v="3840"/>
    <n v="54.084507042253513"/>
    <x v="0"/>
    <n v="101"/>
    <n v="38.019801980198018"/>
    <x v="2"/>
    <s v="USD"/>
    <n v="1355032800"/>
    <n v="1355205600"/>
    <d v="2012-12-09T06:00:00"/>
    <d v="2012-12-11T06:00:00"/>
    <b v="0"/>
    <b v="0"/>
    <s v="theater/plays"/>
    <x v="2"/>
    <x v="2"/>
  </r>
  <r>
    <n v="324"/>
    <s v="Harris, Hall and Harris"/>
    <s v="Inverse analyzing matrices"/>
    <n v="7100"/>
    <n v="11648"/>
    <n v="164.05633802816902"/>
    <x v="2"/>
    <n v="307"/>
    <n v="37.941368078175898"/>
    <x v="2"/>
    <s v="USD"/>
    <n v="1434862800"/>
    <n v="1435899600"/>
    <d v="2015-06-21T05:00:00"/>
    <d v="2015-07-03T05:00:00"/>
    <b v="0"/>
    <b v="1"/>
    <s v="theater/plays"/>
    <x v="2"/>
    <x v="2"/>
  </r>
  <r>
    <n v="395"/>
    <s v="Taylor PLC"/>
    <s v="Enhanced incremental budgetary management"/>
    <n v="7100"/>
    <n v="9238"/>
    <n v="130.11267605633802"/>
    <x v="2"/>
    <n v="220"/>
    <n v="41.990909090909092"/>
    <x v="2"/>
    <s v="USD"/>
    <n v="1323324000"/>
    <n v="1323410400"/>
    <d v="2011-12-08T06:00:00"/>
    <d v="2011-12-09T06:00:00"/>
    <b v="1"/>
    <b v="0"/>
    <s v="theater/plays"/>
    <x v="2"/>
    <x v="2"/>
  </r>
  <r>
    <n v="590"/>
    <s v="Cox Group"/>
    <s v="Synergized analyzing process improvement"/>
    <n v="7100"/>
    <n v="5824"/>
    <n v="82.028169014084511"/>
    <x v="0"/>
    <n v="86"/>
    <n v="67.720930232558146"/>
    <x v="6"/>
    <s v="AUD"/>
    <n v="1419141600"/>
    <n v="1420092000"/>
    <d v="2014-12-21T06:00:00"/>
    <d v="2015-01-01T06:00:00"/>
    <b v="0"/>
    <b v="0"/>
    <s v="publishing/radio &amp; podcasts"/>
    <x v="3"/>
    <x v="21"/>
  </r>
  <r>
    <n v="795"/>
    <s v="Vasquez Inc"/>
    <s v="Stand-alone asynchronous functionalities"/>
    <n v="7100"/>
    <n v="1022"/>
    <n v="14.394366197183098"/>
    <x v="0"/>
    <n v="31"/>
    <n v="32.967741935483872"/>
    <x v="2"/>
    <s v="USD"/>
    <n v="1477976400"/>
    <n v="1478235600"/>
    <d v="2016-11-01T05:00:00"/>
    <d v="2016-11-04T05:00:00"/>
    <b v="0"/>
    <b v="0"/>
    <s v="film &amp; video/drama"/>
    <x v="5"/>
    <x v="13"/>
  </r>
  <r>
    <n v="828"/>
    <s v="Munoz, Cherry and Bell"/>
    <s v="Cross-platform reciprocal budgetary management"/>
    <n v="7100"/>
    <n v="4899"/>
    <n v="69"/>
    <x v="0"/>
    <n v="70"/>
    <n v="69.98571428571428"/>
    <x v="2"/>
    <s v="USD"/>
    <n v="1535432400"/>
    <n v="1537592400"/>
    <d v="2018-08-28T05:00:00"/>
    <d v="2018-09-22T05:00:00"/>
    <b v="0"/>
    <b v="0"/>
    <s v="theater/plays"/>
    <x v="2"/>
    <x v="2"/>
  </r>
  <r>
    <n v="49"/>
    <s v="Casey-Kelly"/>
    <s v="Sharable holistic interface"/>
    <n v="7200"/>
    <n v="13653"/>
    <n v="189.625"/>
    <x v="2"/>
    <n v="303"/>
    <n v="45.059405940594061"/>
    <x v="2"/>
    <s v="USD"/>
    <n v="1571547600"/>
    <n v="1575439200"/>
    <d v="2019-10-20T05:00:00"/>
    <d v="2019-12-04T06:00:00"/>
    <b v="0"/>
    <b v="0"/>
    <s v="music/rock"/>
    <x v="1"/>
    <x v="3"/>
  </r>
  <r>
    <n v="52"/>
    <s v="Hernandez, Rodriguez and Clark"/>
    <s v="Organic foreground leverage"/>
    <n v="7200"/>
    <n v="2459"/>
    <n v="34.152777777777779"/>
    <x v="0"/>
    <n v="75"/>
    <n v="32.786666666666669"/>
    <x v="2"/>
    <s v="USD"/>
    <n v="1284526800"/>
    <n v="1284872400"/>
    <d v="2010-09-15T05:00:00"/>
    <d v="2010-09-19T05:00:00"/>
    <b v="0"/>
    <b v="0"/>
    <s v="theater/plays"/>
    <x v="2"/>
    <x v="2"/>
  </r>
  <r>
    <n v="116"/>
    <s v="David-Clark"/>
    <s v="De-engineered motivating standardization"/>
    <n v="7200"/>
    <n v="6336"/>
    <n v="88"/>
    <x v="0"/>
    <n v="73"/>
    <n v="86.794520547945211"/>
    <x v="2"/>
    <s v="USD"/>
    <n v="1442552400"/>
    <n v="1442638800"/>
    <d v="2015-09-18T05:00:00"/>
    <d v="2015-09-19T05:00:00"/>
    <b v="0"/>
    <b v="0"/>
    <s v="theater/plays"/>
    <x v="2"/>
    <x v="2"/>
  </r>
  <r>
    <n v="178"/>
    <s v="Alexander-Williams"/>
    <s v="Triple-buffered cohesive structure"/>
    <n v="7200"/>
    <n v="6927"/>
    <n v="96.208333333333329"/>
    <x v="0"/>
    <n v="210"/>
    <n v="32.985714285714288"/>
    <x v="2"/>
    <s v="USD"/>
    <n v="1505970000"/>
    <n v="1506747600"/>
    <d v="2017-09-21T05:00:00"/>
    <d v="2017-09-30T05:00:00"/>
    <b v="0"/>
    <b v="0"/>
    <s v="food/food trucks"/>
    <x v="0"/>
    <x v="0"/>
  </r>
  <r>
    <n v="231"/>
    <s v="Williams, Carter and Gonzalez"/>
    <s v="Cross-platform uniform hardware"/>
    <n v="7200"/>
    <n v="5523"/>
    <n v="76.708333333333329"/>
    <x v="1"/>
    <n v="67"/>
    <n v="82.432835820895519"/>
    <x v="2"/>
    <s v="USD"/>
    <n v="1369112400"/>
    <n v="1374123600"/>
    <d v="2013-05-21T05:00:00"/>
    <d v="2013-07-18T05:00:00"/>
    <b v="0"/>
    <b v="0"/>
    <s v="theater/plays"/>
    <x v="2"/>
    <x v="2"/>
  </r>
  <r>
    <n v="297"/>
    <s v="Brown, Herring and Bass"/>
    <s v="Organized client-driven capacity"/>
    <n v="7200"/>
    <n v="6785"/>
    <n v="94.236111111111114"/>
    <x v="0"/>
    <n v="104"/>
    <n v="65.240384615384613"/>
    <x v="6"/>
    <s v="AUD"/>
    <n v="1389679200"/>
    <n v="1390456800"/>
    <d v="2014-01-14T06:00:00"/>
    <d v="2014-01-23T06:00:00"/>
    <b v="0"/>
    <b v="1"/>
    <s v="theater/plays"/>
    <x v="2"/>
    <x v="2"/>
  </r>
  <r>
    <n v="326"/>
    <s v="Pham, Avila and Nash"/>
    <s v="Multi-channeled next generation architecture"/>
    <n v="7200"/>
    <n v="3326"/>
    <n v="46.194444444444443"/>
    <x v="0"/>
    <n v="128"/>
    <n v="25.984375"/>
    <x v="2"/>
    <s v="USD"/>
    <n v="1451109600"/>
    <n v="1451628000"/>
    <d v="2015-12-26T06:00:00"/>
    <d v="2016-01-01T06:00:00"/>
    <b v="0"/>
    <b v="0"/>
    <s v="film &amp; video/animation"/>
    <x v="5"/>
    <x v="7"/>
  </r>
  <r>
    <n v="379"/>
    <s v="Reilly, Aguirre and Johnson"/>
    <s v="Realigned clear-thinking migration"/>
    <n v="7200"/>
    <n v="2912"/>
    <n v="40.444444444444443"/>
    <x v="0"/>
    <n v="44"/>
    <n v="66.181818181818187"/>
    <x v="5"/>
    <s v="GBP"/>
    <n v="1319691600"/>
    <n v="1320904800"/>
    <d v="2011-10-27T05:00:00"/>
    <d v="2011-11-10T06:00:00"/>
    <b v="0"/>
    <b v="0"/>
    <s v="theater/plays"/>
    <x v="2"/>
    <x v="2"/>
  </r>
  <r>
    <n v="927"/>
    <s v="Davis-Gardner"/>
    <s v="Synergistic dynamic utilization"/>
    <n v="7200"/>
    <n v="3301"/>
    <n v="45.847222222222221"/>
    <x v="0"/>
    <n v="37"/>
    <n v="89.21621621621621"/>
    <x v="2"/>
    <s v="USD"/>
    <n v="1342069200"/>
    <n v="1344574800"/>
    <d v="2012-07-12T05:00:00"/>
    <d v="2012-08-10T05:00:00"/>
    <b v="0"/>
    <b v="0"/>
    <s v="theater/plays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2"/>
    <s v="USD"/>
    <n v="1311051600"/>
    <n v="1311224400"/>
    <d v="2011-07-19T05:00:00"/>
    <d v="2011-07-21T05:00:00"/>
    <b v="0"/>
    <b v="1"/>
    <s v="film &amp; video/documentary"/>
    <x v="5"/>
    <x v="14"/>
  </r>
  <r>
    <n v="292"/>
    <s v="Ho-Harris"/>
    <s v="Versatile cohesive encoding"/>
    <n v="7300"/>
    <n v="717"/>
    <n v="9.8219178082191778"/>
    <x v="0"/>
    <n v="10"/>
    <n v="71.7"/>
    <x v="2"/>
    <s v="USD"/>
    <n v="1331874000"/>
    <n v="1333429200"/>
    <d v="2012-03-16T05:00:00"/>
    <d v="2012-04-03T05:00:00"/>
    <b v="0"/>
    <b v="0"/>
    <s v="food/food trucks"/>
    <x v="0"/>
    <x v="0"/>
  </r>
  <r>
    <n v="402"/>
    <s v="Ruiz, Richardson and Cole"/>
    <s v="Team-oriented static interface"/>
    <n v="7300"/>
    <n v="2946"/>
    <n v="40.356164383561641"/>
    <x v="0"/>
    <n v="40"/>
    <n v="73.650000000000006"/>
    <x v="2"/>
    <s v="USD"/>
    <n v="1325829600"/>
    <n v="1329890400"/>
    <d v="2012-01-06T06:00:00"/>
    <d v="2012-02-22T06:00:00"/>
    <b v="0"/>
    <b v="1"/>
    <s v="film &amp; video/shorts"/>
    <x v="5"/>
    <x v="15"/>
  </r>
  <r>
    <n v="689"/>
    <s v="Nguyen Inc"/>
    <s v="Seamless directional capacity"/>
    <n v="7300"/>
    <n v="7348"/>
    <n v="100.65753424657535"/>
    <x v="2"/>
    <n v="69"/>
    <n v="106.49275362318841"/>
    <x v="2"/>
    <s v="USD"/>
    <n v="1383022800"/>
    <n v="1384063200"/>
    <d v="2013-10-29T05:00:00"/>
    <d v="2013-11-10T06:00:00"/>
    <b v="0"/>
    <b v="0"/>
    <s v="technology/web"/>
    <x v="6"/>
    <x v="11"/>
  </r>
  <r>
    <n v="707"/>
    <s v="Moore, Cook and Wright"/>
    <s v="Visionary maximized Local Area Network"/>
    <n v="7300"/>
    <n v="11579"/>
    <n v="158.61643835616439"/>
    <x v="2"/>
    <n v="168"/>
    <n v="68.922619047619051"/>
    <x v="2"/>
    <s v="USD"/>
    <n v="1544248800"/>
    <n v="1547359200"/>
    <d v="2018-12-08T06:00:00"/>
    <d v="2019-01-13T06:00:00"/>
    <b v="0"/>
    <b v="0"/>
    <s v="film &amp; video/drama"/>
    <x v="5"/>
    <x v="13"/>
  </r>
  <r>
    <n v="834"/>
    <s v="Gallegos, Wagner and Gaines"/>
    <s v="Expanded fault-tolerant emulation"/>
    <n v="7300"/>
    <n v="11228"/>
    <n v="153.8082191780822"/>
    <x v="2"/>
    <n v="119"/>
    <n v="94.352941176470594"/>
    <x v="2"/>
    <s v="USD"/>
    <n v="1371963600"/>
    <n v="1372482000"/>
    <d v="2013-06-23T05:00:00"/>
    <d v="2013-06-29T05:00:00"/>
    <b v="0"/>
    <b v="0"/>
    <s v="theater/plays"/>
    <x v="2"/>
    <x v="2"/>
  </r>
  <r>
    <n v="859"/>
    <s v="Martinez Ltd"/>
    <s v="Multi-layered upward-trending groupware"/>
    <n v="7300"/>
    <n v="2594"/>
    <n v="35.534246575342465"/>
    <x v="0"/>
    <n v="63"/>
    <n v="41.174603174603178"/>
    <x v="2"/>
    <s v="USD"/>
    <n v="1362117600"/>
    <n v="1363669200"/>
    <d v="2013-03-01T06:00:00"/>
    <d v="2013-03-19T05:00:00"/>
    <b v="0"/>
    <b v="1"/>
    <s v="theater/plays"/>
    <x v="2"/>
    <x v="2"/>
  </r>
  <r>
    <n v="86"/>
    <s v="Davis-Smith"/>
    <s v="Organic motivating firmware"/>
    <n v="7400"/>
    <n v="12405"/>
    <n v="167.63513513513513"/>
    <x v="2"/>
    <n v="203"/>
    <n v="61.108374384236456"/>
    <x v="2"/>
    <s v="USD"/>
    <n v="1430715600"/>
    <n v="1431838800"/>
    <d v="2015-05-04T05:00:00"/>
    <d v="2015-05-17T05:00:00"/>
    <b v="1"/>
    <b v="0"/>
    <s v="theater/plays"/>
    <x v="2"/>
    <x v="2"/>
  </r>
  <r>
    <n v="475"/>
    <s v="Nichols Ltd"/>
    <s v="Function-based attitude-oriented groupware"/>
    <n v="7400"/>
    <n v="8432"/>
    <n v="113.94594594594594"/>
    <x v="2"/>
    <n v="211"/>
    <n v="39.962085308056871"/>
    <x v="2"/>
    <s v="USD"/>
    <n v="1372136400"/>
    <n v="1372482000"/>
    <d v="2013-06-25T05:00:00"/>
    <d v="2013-06-29T05:00:00"/>
    <b v="0"/>
    <b v="1"/>
    <s v="publishing/translations"/>
    <x v="3"/>
    <x v="19"/>
  </r>
  <r>
    <n v="699"/>
    <s v="King Inc"/>
    <s v="Ergonomic dedicated focus group"/>
    <n v="7400"/>
    <n v="6245"/>
    <n v="84.391891891891888"/>
    <x v="0"/>
    <n v="56"/>
    <n v="111.51785714285714"/>
    <x v="2"/>
    <s v="USD"/>
    <n v="1561438800"/>
    <n v="1561525200"/>
    <d v="2019-06-25T05:00:00"/>
    <d v="2019-06-26T05:00:00"/>
    <b v="0"/>
    <b v="0"/>
    <s v="film &amp; video/drama"/>
    <x v="5"/>
    <x v="13"/>
  </r>
  <r>
    <n v="783"/>
    <s v="Vega, Chan and Carney"/>
    <s v="Down-sized systematic utilization"/>
    <n v="7400"/>
    <n v="10451"/>
    <n v="141.22972972972974"/>
    <x v="2"/>
    <n v="138"/>
    <n v="75.731884057971016"/>
    <x v="2"/>
    <s v="USD"/>
    <n v="1387260000"/>
    <n v="1387864800"/>
    <d v="2013-12-17T06:00:00"/>
    <d v="2013-12-24T06:00:00"/>
    <b v="0"/>
    <b v="0"/>
    <s v="music/rock"/>
    <x v="1"/>
    <x v="3"/>
  </r>
  <r>
    <n v="234"/>
    <s v="Mendoza-Parker"/>
    <s v="Enterprise-wide motivating matrices"/>
    <n v="7500"/>
    <n v="8181"/>
    <n v="109.08"/>
    <x v="2"/>
    <n v="149"/>
    <n v="54.906040268456373"/>
    <x v="1"/>
    <s v="EUR"/>
    <n v="1503378000"/>
    <n v="1503982800"/>
    <d v="2017-08-22T05:00:00"/>
    <d v="2017-08-29T05:00:00"/>
    <b v="0"/>
    <b v="1"/>
    <s v="games/video games"/>
    <x v="7"/>
    <x v="12"/>
  </r>
  <r>
    <n v="504"/>
    <s v="Smith-Miller"/>
    <s v="De-engineered cohesive moderator"/>
    <n v="7500"/>
    <n v="6924"/>
    <n v="92.320000000000007"/>
    <x v="0"/>
    <n v="62"/>
    <n v="111.6774193548387"/>
    <x v="1"/>
    <s v="EUR"/>
    <n v="1431925200"/>
    <n v="1432011600"/>
    <d v="2015-05-18T05:00:00"/>
    <d v="2015-05-19T05:00:00"/>
    <b v="0"/>
    <b v="0"/>
    <s v="music/rock"/>
    <x v="1"/>
    <x v="3"/>
  </r>
  <r>
    <n v="625"/>
    <s v="Martinez Inc"/>
    <s v="Organic upward-trending Graphical User Interface"/>
    <n v="7500"/>
    <n v="5803"/>
    <n v="77.373333333333335"/>
    <x v="0"/>
    <n v="62"/>
    <n v="93.596774193548384"/>
    <x v="2"/>
    <s v="USD"/>
    <n v="1580104800"/>
    <n v="1581314400"/>
    <d v="2020-01-27T06:00:00"/>
    <d v="2020-02-10T06:00:00"/>
    <b v="0"/>
    <b v="0"/>
    <s v="theater/plays"/>
    <x v="2"/>
    <x v="2"/>
  </r>
  <r>
    <n v="686"/>
    <s v="Jones, Wiley and Robbins"/>
    <s v="Front-line cohesive extranet"/>
    <n v="7500"/>
    <n v="14381"/>
    <n v="191.74666666666667"/>
    <x v="2"/>
    <n v="134"/>
    <n v="107.32089552238806"/>
    <x v="2"/>
    <s v="USD"/>
    <n v="1522126800"/>
    <n v="1523077200"/>
    <d v="2018-03-27T05:00:00"/>
    <d v="2018-04-07T05:00:00"/>
    <b v="0"/>
    <b v="0"/>
    <s v="technology/wearables"/>
    <x v="6"/>
    <x v="9"/>
  </r>
  <r>
    <n v="943"/>
    <s v="Peterson, Gonzalez and Spencer"/>
    <s v="Synchronized fault-tolerant algorithm"/>
    <n v="7500"/>
    <n v="11969"/>
    <n v="159.58666666666667"/>
    <x v="2"/>
    <n v="114"/>
    <n v="104.99122807017544"/>
    <x v="2"/>
    <s v="USD"/>
    <n v="1411534800"/>
    <n v="1414558800"/>
    <d v="2014-09-24T05:00:00"/>
    <d v="2014-10-29T05:00:00"/>
    <b v="0"/>
    <b v="0"/>
    <s v="food/food trucks"/>
    <x v="0"/>
    <x v="0"/>
  </r>
  <r>
    <n v="4"/>
    <s v="Larson-Little"/>
    <s v="Proactive foreground core"/>
    <n v="7600"/>
    <n v="5265"/>
    <n v="69.276315789473685"/>
    <x v="0"/>
    <n v="53"/>
    <n v="99.339622641509436"/>
    <x v="2"/>
    <s v="USD"/>
    <n v="1547964000"/>
    <n v="1548309600"/>
    <d v="2019-01-20T06:00:00"/>
    <d v="2019-01-24T06:00:00"/>
    <b v="0"/>
    <b v="0"/>
    <s v="theater/plays"/>
    <x v="2"/>
    <x v="2"/>
  </r>
  <r>
    <n v="5"/>
    <s v="Harris Group"/>
    <s v="Open-source optimizing database"/>
    <n v="7600"/>
    <n v="13195"/>
    <n v="173.61842105263159"/>
    <x v="2"/>
    <n v="174"/>
    <n v="75.833333333333329"/>
    <x v="3"/>
    <s v="DKK"/>
    <n v="1346130000"/>
    <n v="1347080400"/>
    <d v="2012-08-28T05:00:00"/>
    <d v="2012-09-08T05:00:00"/>
    <b v="0"/>
    <b v="0"/>
    <s v="theater/plays"/>
    <x v="2"/>
    <x v="2"/>
  </r>
  <r>
    <n v="99"/>
    <s v="Baker-Morris"/>
    <s v="Fully-configurable motivating approach"/>
    <n v="7600"/>
    <n v="14951"/>
    <n v="196.7236842105263"/>
    <x v="2"/>
    <n v="164"/>
    <n v="91.16463414634147"/>
    <x v="2"/>
    <s v="USD"/>
    <n v="1416895200"/>
    <n v="1419400800"/>
    <d v="2014-11-25T06:00:00"/>
    <d v="2014-12-24T06:00:00"/>
    <b v="0"/>
    <b v="0"/>
    <s v="theater/plays"/>
    <x v="2"/>
    <x v="2"/>
  </r>
  <r>
    <n v="521"/>
    <s v="Wilson Ltd"/>
    <s v="Function-based multi-state software"/>
    <n v="7600"/>
    <n v="11061"/>
    <n v="145.53947368421052"/>
    <x v="2"/>
    <n v="369"/>
    <n v="29.975609756097562"/>
    <x v="2"/>
    <s v="USD"/>
    <n v="1471928400"/>
    <n v="1472446800"/>
    <d v="2016-08-23T05:00:00"/>
    <d v="2016-08-29T05:00:00"/>
    <b v="0"/>
    <b v="1"/>
    <s v="film &amp; video/drama"/>
    <x v="5"/>
    <x v="13"/>
  </r>
  <r>
    <n v="797"/>
    <s v="Houston, Moore and Rogers"/>
    <s v="Optional tangible utilization"/>
    <n v="7600"/>
    <n v="8332"/>
    <n v="109.63157894736841"/>
    <x v="2"/>
    <n v="185"/>
    <n v="45.037837837837834"/>
    <x v="2"/>
    <s v="USD"/>
    <n v="1546149600"/>
    <n v="1548136800"/>
    <d v="2018-12-30T06:00:00"/>
    <d v="2019-01-22T06:00:00"/>
    <b v="0"/>
    <b v="0"/>
    <s v="technology/web"/>
    <x v="6"/>
    <x v="11"/>
  </r>
  <r>
    <n v="997"/>
    <s v="Ball LLC"/>
    <s v="Right-sized full-range throughput"/>
    <n v="7600"/>
    <n v="4603"/>
    <n v="60.565789473684205"/>
    <x v="1"/>
    <n v="139"/>
    <n v="33.115107913669064"/>
    <x v="1"/>
    <s v="EUR"/>
    <n v="1390197600"/>
    <n v="1390629600"/>
    <d v="2014-01-20T06:00:00"/>
    <d v="2014-01-25T06:00:00"/>
    <b v="0"/>
    <b v="0"/>
    <s v="theater/plays"/>
    <x v="2"/>
    <x v="2"/>
  </r>
  <r>
    <n v="135"/>
    <s v="Le, Burton and Evans"/>
    <s v="Balanced zero-defect software"/>
    <n v="7700"/>
    <n v="5488"/>
    <n v="71.27272727272728"/>
    <x v="0"/>
    <n v="117"/>
    <n v="46.905982905982903"/>
    <x v="2"/>
    <s v="USD"/>
    <n v="1362636000"/>
    <n v="1363064400"/>
    <d v="2013-03-07T06:00:00"/>
    <d v="2013-03-12T05:00:00"/>
    <b v="0"/>
    <b v="1"/>
    <s v="theater/plays"/>
    <x v="2"/>
    <x v="2"/>
  </r>
  <r>
    <n v="432"/>
    <s v="Harper-Bryan"/>
    <s v="Re-contextualized dedicated hardware"/>
    <n v="7700"/>
    <n v="6369"/>
    <n v="82.714285714285722"/>
    <x v="0"/>
    <n v="91"/>
    <n v="69.989010989010993"/>
    <x v="2"/>
    <s v="USD"/>
    <n v="1399006800"/>
    <n v="1400734800"/>
    <d v="2014-05-02T05:00:00"/>
    <d v="2014-05-22T05:00:00"/>
    <b v="0"/>
    <b v="0"/>
    <s v="theater/plays"/>
    <x v="2"/>
    <x v="2"/>
  </r>
  <r>
    <n v="736"/>
    <s v="Silva-Hawkins"/>
    <s v="Proactive heuristic orchestration"/>
    <n v="7700"/>
    <n v="2533"/>
    <n v="32.896103896103895"/>
    <x v="1"/>
    <n v="29"/>
    <n v="87.34482758620689"/>
    <x v="2"/>
    <s v="USD"/>
    <n v="1424412000"/>
    <n v="1424757600"/>
    <d v="2015-02-20T06:00:00"/>
    <d v="2015-02-24T06:00:00"/>
    <b v="0"/>
    <b v="0"/>
    <s v="publishing/nonfiction"/>
    <x v="3"/>
    <x v="4"/>
  </r>
  <r>
    <n v="839"/>
    <s v="Pierce-Ramirez"/>
    <s v="Organized scalable initiative"/>
    <n v="7700"/>
    <n v="14644"/>
    <n v="190.18181818181819"/>
    <x v="2"/>
    <n v="157"/>
    <n v="93.273885350318466"/>
    <x v="2"/>
    <s v="USD"/>
    <n v="1395032400"/>
    <n v="1398920400"/>
    <d v="2014-03-17T05:00:00"/>
    <d v="2014-05-01T05:00:00"/>
    <b v="0"/>
    <b v="1"/>
    <s v="film &amp; video/documentary"/>
    <x v="5"/>
    <x v="14"/>
  </r>
  <r>
    <n v="870"/>
    <s v="Hansen-Austin"/>
    <s v="Adaptive demand-driven encryption"/>
    <n v="7700"/>
    <n v="6920"/>
    <n v="89.870129870129873"/>
    <x v="0"/>
    <n v="121"/>
    <n v="57.190082644628099"/>
    <x v="2"/>
    <s v="USD"/>
    <n v="1440392400"/>
    <n v="1442552400"/>
    <d v="2015-08-24T05:00:00"/>
    <d v="2015-09-18T05:00:00"/>
    <b v="0"/>
    <b v="0"/>
    <s v="theater/plays"/>
    <x v="2"/>
    <x v="2"/>
  </r>
  <r>
    <n v="90"/>
    <s v="Kramer Group"/>
    <s v="Synergistic explicit parallelism"/>
    <n v="7800"/>
    <n v="6132"/>
    <n v="78.615384615384613"/>
    <x v="0"/>
    <n v="106"/>
    <n v="57.849056603773583"/>
    <x v="2"/>
    <s v="USD"/>
    <n v="1456380000"/>
    <n v="1456380000"/>
    <d v="2016-02-25T06:00:00"/>
    <d v="2016-02-25T06:00:00"/>
    <b v="0"/>
    <b v="1"/>
    <s v="theater/plays"/>
    <x v="2"/>
    <x v="2"/>
  </r>
  <r>
    <n v="273"/>
    <s v="Thomas and Sons"/>
    <s v="Re-engineered heuristic forecast"/>
    <n v="7800"/>
    <n v="10704"/>
    <n v="137.23076923076923"/>
    <x v="2"/>
    <n v="282"/>
    <n v="37.957446808510639"/>
    <x v="0"/>
    <s v="CAD"/>
    <n v="1505624400"/>
    <n v="1505883600"/>
    <d v="2017-09-17T05:00:00"/>
    <d v="2017-09-20T05:00:00"/>
    <b v="0"/>
    <b v="0"/>
    <s v="theater/plays"/>
    <x v="2"/>
    <x v="2"/>
  </r>
  <r>
    <n v="310"/>
    <s v="Velazquez, Hunt and Ortiz"/>
    <s v="Switchable zero tolerance website"/>
    <n v="7800"/>
    <n v="1586"/>
    <n v="20.333333333333332"/>
    <x v="0"/>
    <n v="16"/>
    <n v="99.125"/>
    <x v="2"/>
    <s v="USD"/>
    <n v="1270789200"/>
    <n v="1272171600"/>
    <d v="2010-04-09T05:00:00"/>
    <d v="2010-04-25T05:00:00"/>
    <b v="0"/>
    <b v="0"/>
    <s v="games/video games"/>
    <x v="7"/>
    <x v="12"/>
  </r>
  <r>
    <n v="411"/>
    <s v="Beck, Thompson and Martinez"/>
    <s v="Down-sized maximized function"/>
    <n v="7800"/>
    <n v="8161"/>
    <n v="104.62820512820512"/>
    <x v="2"/>
    <n v="82"/>
    <n v="99.524390243902445"/>
    <x v="2"/>
    <s v="USD"/>
    <n v="1496034000"/>
    <n v="1496206800"/>
    <d v="2017-05-29T05:00:00"/>
    <d v="2017-05-31T05:00:00"/>
    <b v="0"/>
    <b v="0"/>
    <s v="theater/plays"/>
    <x v="2"/>
    <x v="2"/>
  </r>
  <r>
    <n v="510"/>
    <s v="Best, Miller and Thomas"/>
    <s v="Re-engineered mobile task-force"/>
    <n v="7800"/>
    <n v="9289"/>
    <n v="119.08974358974358"/>
    <x v="2"/>
    <n v="131"/>
    <n v="70.908396946564892"/>
    <x v="6"/>
    <s v="AUD"/>
    <n v="1527742800"/>
    <n v="1529816400"/>
    <d v="2018-05-31T05:00:00"/>
    <d v="2018-06-24T05:00:00"/>
    <b v="0"/>
    <b v="0"/>
    <s v="film &amp; video/drama"/>
    <x v="5"/>
    <x v="13"/>
  </r>
  <r>
    <n v="796"/>
    <s v="Freeman-Ferguson"/>
    <s v="Profound full-range open system"/>
    <n v="7800"/>
    <n v="4275"/>
    <n v="54.807692307692314"/>
    <x v="0"/>
    <n v="78"/>
    <n v="54.807692307692307"/>
    <x v="2"/>
    <s v="USD"/>
    <n v="1407474000"/>
    <n v="1408078800"/>
    <d v="2014-08-08T05:00:00"/>
    <d v="2014-08-15T05:00:00"/>
    <b v="0"/>
    <b v="1"/>
    <s v="games/mobile games"/>
    <x v="7"/>
    <x v="23"/>
  </r>
  <r>
    <n v="887"/>
    <s v="Cooper LLC"/>
    <s v="Multi-layered systematic knowledgebase"/>
    <n v="7800"/>
    <n v="2289"/>
    <n v="29.346153846153843"/>
    <x v="0"/>
    <n v="31"/>
    <n v="73.838709677419359"/>
    <x v="2"/>
    <s v="USD"/>
    <n v="1437109200"/>
    <n v="1441170000"/>
    <d v="2015-07-17T05:00:00"/>
    <d v="2015-09-02T05:00:00"/>
    <b v="0"/>
    <b v="1"/>
    <s v="theater/plays"/>
    <x v="2"/>
    <x v="2"/>
  </r>
  <r>
    <n v="939"/>
    <s v="Williams, Johnson and Campbell"/>
    <s v="Streamlined human-resource Graphic Interface"/>
    <n v="7800"/>
    <n v="3839"/>
    <n v="49.217948717948715"/>
    <x v="0"/>
    <n v="67"/>
    <n v="57.298507462686565"/>
    <x v="2"/>
    <s v="USD"/>
    <n v="1304744400"/>
    <n v="1306213200"/>
    <d v="2011-05-07T05:00:00"/>
    <d v="2011-05-24T05:00:00"/>
    <b v="0"/>
    <b v="1"/>
    <s v="games/video games"/>
    <x v="7"/>
    <x v="12"/>
  </r>
  <r>
    <n v="986"/>
    <s v="Chan, Washington and Callahan"/>
    <s v="Optional zero administration neural-net"/>
    <n v="7800"/>
    <n v="3144"/>
    <n v="40.307692307692307"/>
    <x v="0"/>
    <n v="92"/>
    <n v="34.173913043478258"/>
    <x v="2"/>
    <s v="USD"/>
    <n v="1301979600"/>
    <n v="1303189200"/>
    <d v="2011-04-05T05:00:00"/>
    <d v="2011-04-19T05:00:00"/>
    <b v="0"/>
    <b v="0"/>
    <s v="music/rock"/>
    <x v="1"/>
    <x v="3"/>
  </r>
  <r>
    <n v="990"/>
    <s v="Ortiz-Roberts"/>
    <s v="Devolved foreground customer loyalty"/>
    <n v="7800"/>
    <n v="6839"/>
    <n v="87.679487179487182"/>
    <x v="0"/>
    <n v="64"/>
    <n v="106.859375"/>
    <x v="2"/>
    <s v="USD"/>
    <n v="1456984800"/>
    <n v="1458882000"/>
    <d v="2016-03-03T06:00:00"/>
    <d v="2016-03-25T05:00:00"/>
    <b v="0"/>
    <b v="1"/>
    <s v="film &amp; video/drama"/>
    <x v="5"/>
    <x v="13"/>
  </r>
  <r>
    <n v="69"/>
    <s v="Jones-Watson"/>
    <s v="Switchable disintermediate moderator"/>
    <n v="7900"/>
    <n v="1901"/>
    <n v="24.063291139240505"/>
    <x v="1"/>
    <n v="17"/>
    <n v="111.82352941176471"/>
    <x v="2"/>
    <s v="USD"/>
    <n v="1292738400"/>
    <n v="1295676000"/>
    <d v="2010-12-19T06:00:00"/>
    <d v="2011-01-22T06:00:00"/>
    <b v="0"/>
    <b v="0"/>
    <s v="theater/plays"/>
    <x v="2"/>
    <x v="2"/>
  </r>
  <r>
    <n v="220"/>
    <s v="Owens-Le"/>
    <s v="Focused composite approach"/>
    <n v="7900"/>
    <n v="667"/>
    <n v="8.4430379746835449"/>
    <x v="0"/>
    <n v="17"/>
    <n v="39.235294117647058"/>
    <x v="2"/>
    <s v="USD"/>
    <n v="1309496400"/>
    <n v="1311051600"/>
    <d v="2011-07-01T05:00:00"/>
    <d v="2011-07-19T05:00:00"/>
    <b v="1"/>
    <b v="0"/>
    <s v="theater/plays"/>
    <x v="2"/>
    <x v="2"/>
  </r>
  <r>
    <n v="589"/>
    <s v="Avery, Brown and Parker"/>
    <s v="Exclusive intangible extranet"/>
    <n v="7900"/>
    <n v="5113"/>
    <n v="64.721518987341781"/>
    <x v="0"/>
    <n v="102"/>
    <n v="50.127450980392155"/>
    <x v="2"/>
    <s v="USD"/>
    <n v="1436072400"/>
    <n v="1436677200"/>
    <d v="2015-07-05T05:00:00"/>
    <d v="2015-07-12T05:00:00"/>
    <b v="0"/>
    <b v="0"/>
    <s v="film &amp; video/documentary"/>
    <x v="5"/>
    <x v="14"/>
  </r>
  <r>
    <n v="596"/>
    <s v="Becker-Scott"/>
    <s v="Managed optimizing archive"/>
    <n v="7900"/>
    <n v="7875"/>
    <n v="99.683544303797461"/>
    <x v="0"/>
    <n v="183"/>
    <n v="43.032786885245905"/>
    <x v="2"/>
    <s v="USD"/>
    <n v="1457157600"/>
    <n v="1457762400"/>
    <d v="2016-03-05T06:00:00"/>
    <d v="2016-03-12T06:00:00"/>
    <b v="0"/>
    <b v="1"/>
    <s v="film &amp; video/drama"/>
    <x v="5"/>
    <x v="13"/>
  </r>
  <r>
    <n v="875"/>
    <s v="Mueller-Harmon"/>
    <s v="Implemented tangible approach"/>
    <n v="7900"/>
    <n v="5465"/>
    <n v="69.177215189873422"/>
    <x v="0"/>
    <n v="67"/>
    <n v="81.567164179104481"/>
    <x v="2"/>
    <s v="USD"/>
    <n v="1294898400"/>
    <n v="1294984800"/>
    <d v="2011-01-13T06:00:00"/>
    <d v="2011-01-14T06:00:00"/>
    <b v="0"/>
    <b v="0"/>
    <s v="music/rock"/>
    <x v="1"/>
    <x v="3"/>
  </r>
  <r>
    <n v="905"/>
    <s v="Haynes PLC"/>
    <s v="Re-engineered clear-thinking project"/>
    <n v="7900"/>
    <n v="12955"/>
    <n v="163.98734177215189"/>
    <x v="2"/>
    <n v="236"/>
    <n v="54.894067796610166"/>
    <x v="2"/>
    <s v="USD"/>
    <n v="1379566800"/>
    <n v="1379826000"/>
    <d v="2013-09-19T05:00:00"/>
    <d v="2013-09-22T05:00:00"/>
    <b v="0"/>
    <b v="0"/>
    <s v="theater/plays"/>
    <x v="2"/>
    <x v="2"/>
  </r>
  <r>
    <n v="931"/>
    <s v="Lowery, Hayden and Cruz"/>
    <s v="Digitized 24/7 budgetary management"/>
    <n v="7900"/>
    <n v="5729"/>
    <n v="72.51898734177216"/>
    <x v="0"/>
    <n v="112"/>
    <n v="51.151785714285715"/>
    <x v="2"/>
    <s v="USD"/>
    <n v="1403931600"/>
    <n v="1404104400"/>
    <d v="2014-06-28T05:00:00"/>
    <d v="2014-06-30T05:00:00"/>
    <b v="0"/>
    <b v="1"/>
    <s v="theater/plays"/>
    <x v="2"/>
    <x v="2"/>
  </r>
  <r>
    <n v="969"/>
    <s v="Lopez-King"/>
    <s v="Multi-lateral radical solution"/>
    <n v="7900"/>
    <n v="8550"/>
    <n v="108.22784810126582"/>
    <x v="2"/>
    <n v="93"/>
    <n v="91.935483870967744"/>
    <x v="2"/>
    <s v="USD"/>
    <n v="1576994400"/>
    <n v="1577599200"/>
    <d v="2019-12-22T06:00:00"/>
    <d v="2019-12-29T06:00:00"/>
    <b v="0"/>
    <b v="0"/>
    <s v="theater/plays"/>
    <x v="2"/>
    <x v="2"/>
  </r>
  <r>
    <n v="56"/>
    <s v="Flores, Miller and Johnson"/>
    <s v="Horizontal context-sensitive knowledge user"/>
    <n v="8000"/>
    <n v="11493"/>
    <n v="143.66249999999999"/>
    <x v="2"/>
    <n v="164"/>
    <n v="70.079268292682926"/>
    <x v="2"/>
    <s v="USD"/>
    <n v="1420869600"/>
    <n v="1421474400"/>
    <d v="2015-01-10T06:00:00"/>
    <d v="2015-01-17T06:00:00"/>
    <b v="0"/>
    <b v="0"/>
    <s v="technology/wearables"/>
    <x v="6"/>
    <x v="9"/>
  </r>
  <r>
    <n v="160"/>
    <s v="Evans Group"/>
    <s v="Stand-alone actuating support"/>
    <n v="8000"/>
    <n v="12985"/>
    <n v="162.3125"/>
    <x v="2"/>
    <n v="164"/>
    <n v="79.176829268292678"/>
    <x v="2"/>
    <s v="USD"/>
    <n v="1556341200"/>
    <n v="1557723600"/>
    <d v="2019-04-27T05:00:00"/>
    <d v="2019-05-13T05:00:00"/>
    <b v="0"/>
    <b v="0"/>
    <s v="technology/wearables"/>
    <x v="6"/>
    <x v="9"/>
  </r>
  <r>
    <n v="279"/>
    <s v="Smith-Jenkins"/>
    <s v="Vision-oriented methodical application"/>
    <n v="8000"/>
    <n v="13656"/>
    <n v="170.70000000000002"/>
    <x v="2"/>
    <n v="546"/>
    <n v="25.010989010989011"/>
    <x v="2"/>
    <s v="USD"/>
    <n v="1535950800"/>
    <n v="1536210000"/>
    <d v="2018-09-03T05:00:00"/>
    <d v="2018-09-06T05:00:00"/>
    <b v="0"/>
    <b v="0"/>
    <s v="theater/plays"/>
    <x v="2"/>
    <x v="2"/>
  </r>
  <r>
    <n v="346"/>
    <s v="Little-Marsh"/>
    <s v="Virtual attitude-oriented migration"/>
    <n v="8000"/>
    <n v="2758"/>
    <n v="34.475000000000001"/>
    <x v="0"/>
    <n v="25"/>
    <n v="110.32"/>
    <x v="2"/>
    <s v="USD"/>
    <n v="1503550800"/>
    <n v="1508302800"/>
    <d v="2017-08-24T05:00:00"/>
    <d v="2017-10-18T05:00:00"/>
    <b v="0"/>
    <b v="1"/>
    <s v="music/indie rock"/>
    <x v="1"/>
    <x v="8"/>
  </r>
  <r>
    <n v="731"/>
    <s v="Cruz, Hall and Mason"/>
    <s v="Synergized content-based hierarchy"/>
    <n v="8000"/>
    <n v="7220"/>
    <n v="90.25"/>
    <x v="1"/>
    <n v="219"/>
    <n v="32.968036529680369"/>
    <x v="2"/>
    <s v="USD"/>
    <n v="1500786000"/>
    <n v="1500872400"/>
    <d v="2017-07-23T05:00:00"/>
    <d v="2017-07-24T05:00:00"/>
    <b v="0"/>
    <b v="0"/>
    <s v="technology/web"/>
    <x v="6"/>
    <x v="11"/>
  </r>
  <r>
    <n v="37"/>
    <s v="Black, Armstrong and Anderson"/>
    <s v="Profound attitude-oriented functionalities"/>
    <n v="8100"/>
    <n v="11339"/>
    <n v="139.98765432098764"/>
    <x v="2"/>
    <n v="107"/>
    <n v="105.97196261682242"/>
    <x v="2"/>
    <s v="USD"/>
    <n v="1570338000"/>
    <n v="1573192800"/>
    <d v="2019-10-06T05:00:00"/>
    <d v="2019-11-08T06:00:00"/>
    <b v="0"/>
    <b v="1"/>
    <s v="publishing/fiction"/>
    <x v="3"/>
    <x v="17"/>
  </r>
  <r>
    <n v="212"/>
    <s v="Johnson Inc"/>
    <s v="Profound next generation infrastructure"/>
    <n v="8100"/>
    <n v="12300"/>
    <n v="151.85185185185185"/>
    <x v="2"/>
    <n v="168"/>
    <n v="73.214285714285708"/>
    <x v="2"/>
    <s v="USD"/>
    <n v="1576389600"/>
    <n v="1580364000"/>
    <d v="2019-12-15T06:00:00"/>
    <d v="2020-01-30T06:00:00"/>
    <b v="0"/>
    <b v="0"/>
    <s v="theater/plays"/>
    <x v="2"/>
    <x v="2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d v="2016-05-30T05:00:00"/>
    <d v="2016-06-04T05:00:00"/>
    <b v="0"/>
    <b v="0"/>
    <s v="music/rock"/>
    <x v="1"/>
    <x v="3"/>
  </r>
  <r>
    <n v="397"/>
    <s v="Jones-Martin"/>
    <s v="Virtual systematic monitoring"/>
    <n v="8100"/>
    <n v="14083"/>
    <n v="173.8641975308642"/>
    <x v="2"/>
    <n v="454"/>
    <n v="31.019823788546255"/>
    <x v="2"/>
    <s v="USD"/>
    <n v="1369285200"/>
    <n v="1369803600"/>
    <d v="2013-05-23T05:00:00"/>
    <d v="2013-05-29T05:00:00"/>
    <b v="0"/>
    <b v="0"/>
    <s v="music/rock"/>
    <x v="1"/>
    <x v="3"/>
  </r>
  <r>
    <n v="430"/>
    <s v="Cochran Ltd"/>
    <s v="Re-engineered attitude-oriented frame"/>
    <n v="8100"/>
    <n v="5487"/>
    <n v="67.740740740740748"/>
    <x v="0"/>
    <n v="84"/>
    <n v="65.321428571428569"/>
    <x v="2"/>
    <s v="USD"/>
    <n v="1569733200"/>
    <n v="1572670800"/>
    <d v="2019-09-29T05:00:00"/>
    <d v="2019-11-02T05:00:00"/>
    <b v="0"/>
    <b v="0"/>
    <s v="theater/plays"/>
    <x v="2"/>
    <x v="2"/>
  </r>
  <r>
    <n v="437"/>
    <s v="Hansen Group"/>
    <s v="Centralized regional interface"/>
    <n v="8100"/>
    <n v="9969"/>
    <n v="123.07407407407408"/>
    <x v="2"/>
    <n v="192"/>
    <n v="51.921875"/>
    <x v="2"/>
    <s v="USD"/>
    <n v="1442120400"/>
    <n v="1442379600"/>
    <d v="2015-09-13T05:00:00"/>
    <d v="2015-09-16T05:00:00"/>
    <b v="0"/>
    <b v="1"/>
    <s v="film &amp; video/animation"/>
    <x v="5"/>
    <x v="7"/>
  </r>
  <r>
    <n v="836"/>
    <s v="Macias Inc"/>
    <s v="Optimized didactic intranet"/>
    <n v="8100"/>
    <n v="6086"/>
    <n v="75.135802469135797"/>
    <x v="0"/>
    <n v="94"/>
    <n v="64.744680851063833"/>
    <x v="2"/>
    <s v="USD"/>
    <n v="1265349600"/>
    <n v="1266300000"/>
    <d v="2010-02-05T06:00:00"/>
    <d v="2010-02-16T06:00:00"/>
    <b v="0"/>
    <b v="0"/>
    <s v="music/indie rock"/>
    <x v="1"/>
    <x v="8"/>
  </r>
  <r>
    <n v="188"/>
    <s v="Walker, Jones and Rodriguez"/>
    <s v="Networked didactic info-mediaries"/>
    <n v="8200"/>
    <n v="2625"/>
    <n v="32.012195121951223"/>
    <x v="0"/>
    <n v="35"/>
    <n v="75"/>
    <x v="1"/>
    <s v="EUR"/>
    <n v="1417500000"/>
    <n v="1417586400"/>
    <d v="2014-12-02T06:00:00"/>
    <d v="2014-12-03T06:00:00"/>
    <b v="0"/>
    <b v="0"/>
    <s v="theater/plays"/>
    <x v="2"/>
    <x v="2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d v="2016-09-03T05:00:00"/>
    <d v="2016-09-22T05:00:00"/>
    <b v="0"/>
    <b v="0"/>
    <s v="technology/wearables"/>
    <x v="6"/>
    <x v="9"/>
  </r>
  <r>
    <n v="577"/>
    <s v="Stevens Inc"/>
    <s v="Adaptive 24hour projection"/>
    <n v="8200"/>
    <n v="1546"/>
    <n v="18.853658536585368"/>
    <x v="1"/>
    <n v="37"/>
    <n v="41.783783783783782"/>
    <x v="2"/>
    <s v="USD"/>
    <n v="1299823200"/>
    <n v="1302066000"/>
    <d v="2011-03-11T06:00:00"/>
    <d v="2011-04-06T05:00:00"/>
    <b v="0"/>
    <b v="0"/>
    <s v="music/jazz"/>
    <x v="1"/>
    <x v="5"/>
  </r>
  <r>
    <n v="611"/>
    <s v="Brady, Cortez and Rodriguez"/>
    <s v="Multi-lateral maximized core"/>
    <n v="8200"/>
    <n v="1136"/>
    <n v="13.853658536585368"/>
    <x v="1"/>
    <n v="15"/>
    <n v="75.733333333333334"/>
    <x v="2"/>
    <s v="USD"/>
    <n v="1374728400"/>
    <n v="1375765200"/>
    <d v="2013-07-25T05:00:00"/>
    <d v="2013-08-06T05:00:00"/>
    <b v="0"/>
    <b v="0"/>
    <s v="theater/plays"/>
    <x v="2"/>
    <x v="2"/>
  </r>
  <r>
    <n v="147"/>
    <s v="Moss, Norman and Dunlap"/>
    <s v="Upgradable upward-trending workforce"/>
    <n v="8300"/>
    <n v="9337"/>
    <n v="112.49397590361446"/>
    <x v="2"/>
    <n v="199"/>
    <n v="46.91959798994975"/>
    <x v="2"/>
    <s v="USD"/>
    <n v="1465794000"/>
    <n v="1466312400"/>
    <d v="2016-06-13T05:00:00"/>
    <d v="2016-06-19T05:00:00"/>
    <b v="0"/>
    <b v="1"/>
    <s v="theater/plays"/>
    <x v="2"/>
    <x v="2"/>
  </r>
  <r>
    <n v="202"/>
    <s v="Mcknight-Freeman"/>
    <s v="Upgradable scalable methodology"/>
    <n v="8300"/>
    <n v="6543"/>
    <n v="78.831325301204828"/>
    <x v="1"/>
    <n v="82"/>
    <n v="79.792682926829272"/>
    <x v="2"/>
    <s v="USD"/>
    <n v="1317531600"/>
    <n v="1317877200"/>
    <d v="2011-10-02T05:00:00"/>
    <d v="2011-10-06T05:00:00"/>
    <b v="0"/>
    <b v="0"/>
    <s v="food/food trucks"/>
    <x v="0"/>
    <x v="0"/>
  </r>
  <r>
    <n v="438"/>
    <s v="Mathis, Hall and Hansen"/>
    <s v="Streamlined web-enabled knowledgebase"/>
    <n v="8300"/>
    <n v="14827"/>
    <n v="178.63855421686748"/>
    <x v="2"/>
    <n v="247"/>
    <n v="60.02834008097166"/>
    <x v="2"/>
    <s v="USD"/>
    <n v="1362376800"/>
    <n v="1364965200"/>
    <d v="2013-03-04T06:00:00"/>
    <d v="2013-04-03T05:00:00"/>
    <b v="0"/>
    <b v="0"/>
    <s v="theater/plays"/>
    <x v="2"/>
    <x v="2"/>
  </r>
  <r>
    <n v="513"/>
    <s v="Harrison, Blackwell and Mendez"/>
    <s v="Synchronized 6thgeneration adapter"/>
    <n v="8300"/>
    <n v="3260"/>
    <n v="39.277108433734945"/>
    <x v="1"/>
    <n v="35"/>
    <n v="93.142857142857139"/>
    <x v="2"/>
    <s v="USD"/>
    <n v="1284008400"/>
    <n v="1284181200"/>
    <d v="2010-09-09T05:00:00"/>
    <d v="2010-09-11T05:00:00"/>
    <b v="0"/>
    <b v="0"/>
    <s v="film &amp; video/television"/>
    <x v="5"/>
    <x v="16"/>
  </r>
  <r>
    <n v="526"/>
    <s v="Smith-Sparks"/>
    <s v="Digitized bandwidth-monitored open architecture"/>
    <n v="8300"/>
    <n v="12944"/>
    <n v="155.95180722891567"/>
    <x v="2"/>
    <n v="147"/>
    <n v="88.054421768707485"/>
    <x v="2"/>
    <s v="USD"/>
    <n v="1451109600"/>
    <n v="1454306400"/>
    <d v="2015-12-26T06:00:00"/>
    <d v="2016-02-01T06:00:00"/>
    <b v="0"/>
    <b v="1"/>
    <s v="theater/plays"/>
    <x v="2"/>
    <x v="2"/>
  </r>
  <r>
    <n v="718"/>
    <s v="Reyes PLC"/>
    <s v="Expanded optimal pricing structure"/>
    <n v="8300"/>
    <n v="8317"/>
    <n v="100.20481927710843"/>
    <x v="2"/>
    <n v="297"/>
    <n v="28.003367003367003"/>
    <x v="2"/>
    <s v="USD"/>
    <n v="1371445200"/>
    <n v="1373691600"/>
    <d v="2013-06-17T05:00:00"/>
    <d v="2013-07-13T05:00:00"/>
    <b v="0"/>
    <b v="0"/>
    <s v="technology/wearables"/>
    <x v="6"/>
    <x v="9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d v="2019-06-08T05:00:00"/>
    <d v="2019-07-02T05:00:00"/>
    <b v="0"/>
    <b v="0"/>
    <s v="photography/photography books"/>
    <x v="4"/>
    <x v="6"/>
  </r>
  <r>
    <n v="191"/>
    <s v="Sutton PLC"/>
    <s v="Mandatory reciprocal superstructure"/>
    <n v="8400"/>
    <n v="3188"/>
    <n v="37.952380952380956"/>
    <x v="0"/>
    <n v="86"/>
    <n v="37.069767441860463"/>
    <x v="1"/>
    <s v="EUR"/>
    <n v="1552366800"/>
    <n v="1552626000"/>
    <d v="2019-03-12T05:00:00"/>
    <d v="2019-03-15T05:00:00"/>
    <b v="0"/>
    <b v="0"/>
    <s v="theater/plays"/>
    <x v="2"/>
    <x v="2"/>
  </r>
  <r>
    <n v="242"/>
    <s v="Hill, Martin and Garcia"/>
    <s v="Sharable scalable core"/>
    <n v="8400"/>
    <n v="10729"/>
    <n v="127.72619047619047"/>
    <x v="2"/>
    <n v="250"/>
    <n v="42.915999999999997"/>
    <x v="2"/>
    <s v="USD"/>
    <n v="1494392400"/>
    <n v="1495256400"/>
    <d v="2017-05-10T05:00:00"/>
    <d v="2017-05-20T05:00:00"/>
    <b v="0"/>
    <b v="1"/>
    <s v="music/rock"/>
    <x v="1"/>
    <x v="3"/>
  </r>
  <r>
    <n v="282"/>
    <s v="Ross, Kelly and Brown"/>
    <s v="Virtual contextually-based circuit"/>
    <n v="8400"/>
    <n v="9076"/>
    <n v="108.04761904761904"/>
    <x v="2"/>
    <n v="133"/>
    <n v="68.240601503759393"/>
    <x v="2"/>
    <s v="USD"/>
    <n v="1480226400"/>
    <n v="1480744800"/>
    <d v="2016-11-27T06:00:00"/>
    <d v="2016-12-03T06:00:00"/>
    <b v="0"/>
    <b v="1"/>
    <s v="film &amp; video/television"/>
    <x v="5"/>
    <x v="16"/>
  </r>
  <r>
    <n v="319"/>
    <s v="Mills Group"/>
    <s v="Advanced empowering matrix"/>
    <n v="8400"/>
    <n v="3251"/>
    <n v="38.702380952380956"/>
    <x v="1"/>
    <n v="64"/>
    <n v="50.796875"/>
    <x v="2"/>
    <s v="USD"/>
    <n v="1281589200"/>
    <n v="1283662800"/>
    <d v="2010-08-12T05:00:00"/>
    <d v="2010-09-05T05:00:00"/>
    <b v="0"/>
    <b v="0"/>
    <s v="technology/web"/>
    <x v="6"/>
    <x v="11"/>
  </r>
  <r>
    <n v="724"/>
    <s v="Mccoy Ltd"/>
    <s v="Business-focused encompassing intranet"/>
    <n v="8400"/>
    <n v="11261"/>
    <n v="134.05952380952382"/>
    <x v="2"/>
    <n v="121"/>
    <n v="93.066115702479337"/>
    <x v="5"/>
    <s v="GBP"/>
    <n v="1413954000"/>
    <n v="1414126800"/>
    <d v="2014-10-22T05:00:00"/>
    <d v="2014-10-24T05:00:00"/>
    <b v="0"/>
    <b v="1"/>
    <s v="theater/plays"/>
    <x v="2"/>
    <x v="2"/>
  </r>
  <r>
    <n v="893"/>
    <s v="Collins-Martinez"/>
    <s v="Progressive grid-enabled website"/>
    <n v="8400"/>
    <n v="10770"/>
    <n v="128.21428571428572"/>
    <x v="2"/>
    <n v="199"/>
    <n v="54.120603015075375"/>
    <x v="1"/>
    <s v="EUR"/>
    <n v="1434344400"/>
    <n v="1434690000"/>
    <d v="2015-06-15T05:00:00"/>
    <d v="2015-06-19T05:00:00"/>
    <b v="0"/>
    <b v="1"/>
    <s v="film &amp; video/documentary"/>
    <x v="5"/>
    <x v="14"/>
  </r>
  <r>
    <n v="477"/>
    <s v="Hogan, Porter and Rivera"/>
    <s v="Organic object-oriented core"/>
    <n v="8500"/>
    <n v="4613"/>
    <n v="54.270588235294113"/>
    <x v="0"/>
    <n v="113"/>
    <n v="40.823008849557525"/>
    <x v="2"/>
    <s v="USD"/>
    <n v="1309064400"/>
    <n v="1311397200"/>
    <d v="2011-06-26T05:00:00"/>
    <d v="2011-07-23T05:00:00"/>
    <b v="0"/>
    <b v="0"/>
    <s v="film &amp; video/science fiction"/>
    <x v="5"/>
    <x v="20"/>
  </r>
  <r>
    <n v="615"/>
    <s v="Petersen-Rodriguez"/>
    <s v="Digitized clear-thinking installation"/>
    <n v="8500"/>
    <n v="14488"/>
    <n v="170.44705882352943"/>
    <x v="2"/>
    <n v="170"/>
    <n v="85.223529411764702"/>
    <x v="1"/>
    <s v="EUR"/>
    <n v="1461906000"/>
    <n v="1462770000"/>
    <d v="2016-04-29T05:00:00"/>
    <d v="2016-05-09T05:00:00"/>
    <b v="0"/>
    <b v="0"/>
    <s v="theater/plays"/>
    <x v="2"/>
    <x v="2"/>
  </r>
  <r>
    <n v="637"/>
    <s v="Williams-Ramirez"/>
    <s v="Open-architected 24/7 throughput"/>
    <n v="8500"/>
    <n v="6750"/>
    <n v="79.411764705882348"/>
    <x v="0"/>
    <n v="65"/>
    <n v="103.84615384615384"/>
    <x v="2"/>
    <s v="USD"/>
    <n v="1479103200"/>
    <n v="1479794400"/>
    <d v="2016-11-14T06:00:00"/>
    <d v="2016-11-22T06:00:00"/>
    <b v="0"/>
    <b v="0"/>
    <s v="theater/plays"/>
    <x v="2"/>
    <x v="2"/>
  </r>
  <r>
    <n v="181"/>
    <s v="Daniels, Rose and Tyler"/>
    <s v="Centralized global approach"/>
    <n v="8600"/>
    <n v="5315"/>
    <n v="61.802325581395344"/>
    <x v="0"/>
    <n v="136"/>
    <n v="39.080882352941174"/>
    <x v="2"/>
    <s v="USD"/>
    <n v="1507093200"/>
    <n v="1508648400"/>
    <d v="2017-10-04T05:00:00"/>
    <d v="2017-10-22T05:00:00"/>
    <b v="0"/>
    <b v="0"/>
    <s v="technology/web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2"/>
    <s v="USD"/>
    <n v="1486965600"/>
    <n v="1487397600"/>
    <d v="2017-02-13T06:00:00"/>
    <d v="2017-02-18T06:00:00"/>
    <b v="0"/>
    <b v="0"/>
    <s v="film &amp; video/animation"/>
    <x v="5"/>
    <x v="7"/>
  </r>
  <r>
    <n v="480"/>
    <s v="Robles-Hudson"/>
    <s v="Balanced bifurcated leverage"/>
    <n v="8600"/>
    <n v="8656"/>
    <n v="100.65116279069768"/>
    <x v="2"/>
    <n v="87"/>
    <n v="99.494252873563212"/>
    <x v="2"/>
    <s v="USD"/>
    <n v="1268287200"/>
    <n v="1269061200"/>
    <d v="2010-03-11T06:00:00"/>
    <d v="2010-03-20T05:00:00"/>
    <b v="0"/>
    <b v="1"/>
    <s v="photography/photography books"/>
    <x v="4"/>
    <x v="6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d v="2011-12-23T06:00:00"/>
    <d v="2011-12-25T06:00:00"/>
    <b v="0"/>
    <b v="1"/>
    <s v="theater/plays"/>
    <x v="2"/>
    <x v="2"/>
  </r>
  <r>
    <n v="639"/>
    <s v="Barnes-Williams"/>
    <s v="Upgradable explicit forecast"/>
    <n v="8600"/>
    <n v="4832"/>
    <n v="56.186046511627907"/>
    <x v="3"/>
    <n v="45"/>
    <n v="107.37777777777778"/>
    <x v="2"/>
    <s v="USD"/>
    <n v="1532754000"/>
    <n v="1532754000"/>
    <d v="2018-07-28T05:00:00"/>
    <d v="2018-07-28T05:00:00"/>
    <b v="0"/>
    <b v="1"/>
    <s v="film &amp; video/drama"/>
    <x v="5"/>
    <x v="13"/>
  </r>
  <r>
    <n v="749"/>
    <s v="Hunter-Logan"/>
    <s v="Down-sized needs-based task-force"/>
    <n v="8600"/>
    <n v="13527"/>
    <n v="157.29069767441862"/>
    <x v="2"/>
    <n v="366"/>
    <n v="36.959016393442624"/>
    <x v="1"/>
    <s v="EUR"/>
    <n v="1412744400"/>
    <n v="1413781200"/>
    <d v="2014-10-08T05:00:00"/>
    <d v="2014-10-20T05:00:00"/>
    <b v="0"/>
    <b v="1"/>
    <s v="technology/wearables"/>
    <x v="6"/>
    <x v="9"/>
  </r>
  <r>
    <n v="422"/>
    <s v="Brown, Davies and Pacheco"/>
    <s v="Reverse-engineered regional knowledge user"/>
    <n v="8700"/>
    <n v="11075"/>
    <n v="127.29885057471265"/>
    <x v="2"/>
    <n v="205"/>
    <n v="54.024390243902438"/>
    <x v="2"/>
    <s v="USD"/>
    <n v="1271480400"/>
    <n v="1273208400"/>
    <d v="2010-04-17T05:00:00"/>
    <d v="2010-05-07T05:00:00"/>
    <b v="0"/>
    <b v="1"/>
    <s v="theater/plays"/>
    <x v="2"/>
    <x v="2"/>
  </r>
  <r>
    <n v="582"/>
    <s v="Pineda Ltd"/>
    <s v="Cross-group global system engine"/>
    <n v="8700"/>
    <n v="4531"/>
    <n v="52.080459770114942"/>
    <x v="0"/>
    <n v="42"/>
    <n v="107.88095238095238"/>
    <x v="2"/>
    <s v="USD"/>
    <n v="1433912400"/>
    <n v="1434344400"/>
    <d v="2015-06-10T05:00:00"/>
    <d v="2015-06-15T05:00:00"/>
    <b v="0"/>
    <b v="1"/>
    <s v="games/video games"/>
    <x v="7"/>
    <x v="12"/>
  </r>
  <r>
    <n v="702"/>
    <s v="Sims-Gross"/>
    <s v="Object-based attitude-oriented analyzer"/>
    <n v="8700"/>
    <n v="4710"/>
    <n v="54.137931034482754"/>
    <x v="0"/>
    <n v="83"/>
    <n v="56.746987951807228"/>
    <x v="2"/>
    <s v="USD"/>
    <n v="1374469200"/>
    <n v="1374901200"/>
    <d v="2013-07-22T05:00:00"/>
    <d v="2013-07-27T05:00:00"/>
    <b v="0"/>
    <b v="0"/>
    <s v="technology/wearables"/>
    <x v="6"/>
    <x v="9"/>
  </r>
  <r>
    <n v="704"/>
    <s v="Haynes-Williams"/>
    <s v="Seamless clear-thinking artificial intelligence"/>
    <n v="8700"/>
    <n v="10682"/>
    <n v="122.78160919540231"/>
    <x v="2"/>
    <n v="116"/>
    <n v="92.08620689655173"/>
    <x v="2"/>
    <s v="USD"/>
    <n v="1467608400"/>
    <n v="1468904400"/>
    <d v="2016-07-04T05:00:00"/>
    <d v="2016-07-19T05:00:00"/>
    <b v="0"/>
    <b v="0"/>
    <s v="film &amp; video/animation"/>
    <x v="5"/>
    <x v="7"/>
  </r>
  <r>
    <n v="720"/>
    <s v="Valenzuela, Davidson and Castro"/>
    <s v="Multi-layered upward-trending conglomeration"/>
    <n v="8700"/>
    <n v="3227"/>
    <n v="37.091954022988503"/>
    <x v="1"/>
    <n v="38"/>
    <n v="84.921052631578945"/>
    <x v="3"/>
    <s v="DKK"/>
    <n v="1519192800"/>
    <n v="1520402400"/>
    <d v="2018-02-21T06:00:00"/>
    <d v="2018-03-07T06:00:00"/>
    <b v="0"/>
    <b v="1"/>
    <s v="theater/plays"/>
    <x v="2"/>
    <x v="2"/>
  </r>
  <r>
    <n v="781"/>
    <s v="Thomas Ltd"/>
    <s v="Cross-group interactive architecture"/>
    <n v="8700"/>
    <n v="4414"/>
    <n v="50.735632183908038"/>
    <x v="1"/>
    <n v="56"/>
    <n v="78.821428571428569"/>
    <x v="4"/>
    <s v="CHF"/>
    <n v="1288501200"/>
    <n v="1292911200"/>
    <d v="2010-10-31T05:00:00"/>
    <d v="2010-12-21T06:00:00"/>
    <b v="0"/>
    <b v="0"/>
    <s v="theater/plays"/>
    <x v="2"/>
    <x v="2"/>
  </r>
  <r>
    <n v="926"/>
    <s v="Brown-Oliver"/>
    <s v="Synchronized cohesive encoding"/>
    <n v="8700"/>
    <n v="1577"/>
    <n v="18.126436781609197"/>
    <x v="0"/>
    <n v="15"/>
    <n v="105.13333333333334"/>
    <x v="2"/>
    <s v="USD"/>
    <n v="1463029200"/>
    <n v="1463374800"/>
    <d v="2016-05-12T05:00:00"/>
    <d v="2016-05-16T05:00:00"/>
    <b v="0"/>
    <b v="0"/>
    <s v="food/food trucks"/>
    <x v="0"/>
    <x v="0"/>
  </r>
  <r>
    <n v="40"/>
    <s v="Garcia, Garcia and Lopez"/>
    <s v="Reduced stable middleware"/>
    <n v="8800"/>
    <n v="14878"/>
    <n v="169.06818181818181"/>
    <x v="2"/>
    <n v="198"/>
    <n v="75.141414141414145"/>
    <x v="2"/>
    <s v="USD"/>
    <n v="1275714000"/>
    <n v="1277355600"/>
    <d v="2010-06-05T05:00:00"/>
    <d v="2010-06-24T05:00:00"/>
    <b v="0"/>
    <b v="1"/>
    <s v="technology/wearables"/>
    <x v="6"/>
    <x v="9"/>
  </r>
  <r>
    <n v="53"/>
    <s v="Smith-Jones"/>
    <s v="Reverse-engineered static concept"/>
    <n v="8800"/>
    <n v="12356"/>
    <n v="140.40909090909091"/>
    <x v="2"/>
    <n v="209"/>
    <n v="59.119617224880386"/>
    <x v="2"/>
    <s v="USD"/>
    <n v="1400562000"/>
    <n v="1403931600"/>
    <d v="2014-05-20T05:00:00"/>
    <d v="2014-06-28T05:00:00"/>
    <b v="0"/>
    <b v="0"/>
    <s v="film &amp; video/drama"/>
    <x v="5"/>
    <x v="13"/>
  </r>
  <r>
    <n v="146"/>
    <s v="Harris-Golden"/>
    <s v="Optional bandwidth-monitored middleware"/>
    <n v="8800"/>
    <n v="1518"/>
    <n v="17.25"/>
    <x v="1"/>
    <n v="51"/>
    <n v="29.764705882352942"/>
    <x v="2"/>
    <s v="USD"/>
    <n v="1320732000"/>
    <n v="1322460000"/>
    <d v="2011-11-08T06:00:00"/>
    <d v="2011-11-28T06:00:00"/>
    <b v="0"/>
    <b v="0"/>
    <s v="theater/plays"/>
    <x v="2"/>
    <x v="2"/>
  </r>
  <r>
    <n v="518"/>
    <s v="Ramirez Group"/>
    <s v="Open-architected uniform instruction set"/>
    <n v="8800"/>
    <n v="622"/>
    <n v="7.0681818181818183"/>
    <x v="0"/>
    <n v="10"/>
    <n v="62.2"/>
    <x v="2"/>
    <s v="USD"/>
    <n v="1519365600"/>
    <n v="1519538400"/>
    <d v="2018-02-23T06:00:00"/>
    <d v="2018-02-25T06:00:00"/>
    <b v="0"/>
    <b v="1"/>
    <s v="film &amp; video/animation"/>
    <x v="5"/>
    <x v="7"/>
  </r>
  <r>
    <n v="843"/>
    <s v="Porter-Hicks"/>
    <s v="De-engineered next generation parallelism"/>
    <n v="8800"/>
    <n v="2703"/>
    <n v="30.715909090909086"/>
    <x v="0"/>
    <n v="33"/>
    <n v="81.909090909090907"/>
    <x v="2"/>
    <s v="USD"/>
    <n v="1535259600"/>
    <n v="1535778000"/>
    <d v="2018-08-26T05:00:00"/>
    <d v="2018-09-01T05:00:00"/>
    <b v="0"/>
    <b v="0"/>
    <s v="photography/photography books"/>
    <x v="4"/>
    <x v="6"/>
  </r>
  <r>
    <n v="844"/>
    <s v="Rodriguez-Hansen"/>
    <s v="Intuitive cohesive groupware"/>
    <n v="8800"/>
    <n v="8747"/>
    <n v="99.39772727272728"/>
    <x v="1"/>
    <n v="94"/>
    <n v="93.053191489361708"/>
    <x v="2"/>
    <s v="USD"/>
    <n v="1327212000"/>
    <n v="1327471200"/>
    <d v="2012-01-22T06:00:00"/>
    <d v="2012-01-25T06:00:00"/>
    <b v="0"/>
    <b v="0"/>
    <s v="film &amp; video/documentary"/>
    <x v="5"/>
    <x v="14"/>
  </r>
  <r>
    <n v="861"/>
    <s v="Young, Ramsey and Powell"/>
    <s v="Devolved disintermediate analyzer"/>
    <n v="8800"/>
    <n v="9317"/>
    <n v="105.87500000000001"/>
    <x v="2"/>
    <n v="163"/>
    <n v="57.159509202453989"/>
    <x v="2"/>
    <s v="USD"/>
    <n v="1269147600"/>
    <n v="1269838800"/>
    <d v="2010-03-21T05:00:00"/>
    <d v="2010-03-29T05:00:00"/>
    <b v="0"/>
    <b v="0"/>
    <s v="theater/plays"/>
    <x v="2"/>
    <x v="2"/>
  </r>
  <r>
    <n v="897"/>
    <s v="Berry-Cannon"/>
    <s v="Organized discrete encoding"/>
    <n v="8800"/>
    <n v="2437"/>
    <n v="27.693181818181817"/>
    <x v="0"/>
    <n v="27"/>
    <n v="90.259259259259252"/>
    <x v="2"/>
    <s v="USD"/>
    <n v="1556427600"/>
    <n v="1556600400"/>
    <d v="2019-04-28T05:00:00"/>
    <d v="2019-04-30T05:00:00"/>
    <b v="0"/>
    <b v="0"/>
    <s v="theater/plays"/>
    <x v="2"/>
    <x v="2"/>
  </r>
  <r>
    <n v="323"/>
    <s v="Cole, Smith and Wood"/>
    <s v="Integrated zero-defect help-desk"/>
    <n v="8900"/>
    <n v="2148"/>
    <n v="24.134831460674157"/>
    <x v="0"/>
    <n v="26"/>
    <n v="82.615384615384613"/>
    <x v="5"/>
    <s v="GBP"/>
    <n v="1395896400"/>
    <n v="1396069200"/>
    <d v="2014-03-27T05:00:00"/>
    <d v="2014-03-29T05:00:00"/>
    <b v="0"/>
    <b v="0"/>
    <s v="film &amp; video/documentary"/>
    <x v="5"/>
    <x v="14"/>
  </r>
  <r>
    <n v="585"/>
    <s v="Pugh LLC"/>
    <s v="Reactive analyzing function"/>
    <n v="8900"/>
    <n v="13065"/>
    <n v="146.79775280898878"/>
    <x v="2"/>
    <n v="136"/>
    <n v="96.066176470588232"/>
    <x v="2"/>
    <s v="USD"/>
    <n v="1268888400"/>
    <n v="1269752400"/>
    <d v="2010-03-18T05:00:00"/>
    <d v="2010-03-28T05:00:00"/>
    <b v="0"/>
    <b v="0"/>
    <s v="publishing/translations"/>
    <x v="3"/>
    <x v="19"/>
  </r>
  <r>
    <n v="727"/>
    <s v="Quinn, Cruz and Schmidt"/>
    <s v="Enterprise-wide multimedia software"/>
    <n v="8900"/>
    <n v="14685"/>
    <n v="165"/>
    <x v="2"/>
    <n v="181"/>
    <n v="81.132596685082873"/>
    <x v="2"/>
    <s v="USD"/>
    <n v="1547964000"/>
    <n v="1552971600"/>
    <d v="2019-01-20T06:00:00"/>
    <d v="2019-03-19T05:00:00"/>
    <b v="0"/>
    <b v="0"/>
    <s v="technology/web"/>
    <x v="6"/>
    <x v="11"/>
  </r>
  <r>
    <n v="819"/>
    <s v="Buck-Khan"/>
    <s v="Integrated bandwidth-monitored alliance"/>
    <n v="8900"/>
    <n v="4509"/>
    <n v="50.662921348314605"/>
    <x v="0"/>
    <n v="47"/>
    <n v="95.936170212765958"/>
    <x v="2"/>
    <s v="USD"/>
    <n v="1353736800"/>
    <n v="1355032800"/>
    <d v="2012-11-24T06:00:00"/>
    <d v="2012-12-09T06:00:00"/>
    <b v="1"/>
    <b v="0"/>
    <s v="games/video games"/>
    <x v="7"/>
    <x v="12"/>
  </r>
  <r>
    <n v="30"/>
    <s v="Clark-Cooke"/>
    <s v="Down-sized analyzing challenge"/>
    <n v="9000"/>
    <n v="14455"/>
    <n v="160.61111111111111"/>
    <x v="2"/>
    <n v="129"/>
    <n v="112.05426356589147"/>
    <x v="2"/>
    <s v="USD"/>
    <n v="1558674000"/>
    <n v="1559106000"/>
    <d v="2019-05-24T05:00:00"/>
    <d v="2019-05-29T05:00:00"/>
    <b v="0"/>
    <b v="0"/>
    <s v="film &amp; video/animation"/>
    <x v="5"/>
    <x v="7"/>
  </r>
  <r>
    <n v="144"/>
    <s v="Martin, Lopez and Hunter"/>
    <s v="Multi-lateral actuating installation"/>
    <n v="9000"/>
    <n v="11619"/>
    <n v="129.1"/>
    <x v="2"/>
    <n v="135"/>
    <n v="86.066666666666663"/>
    <x v="2"/>
    <s v="USD"/>
    <n v="1560747600"/>
    <n v="1561438800"/>
    <d v="2019-06-17T05:00:00"/>
    <d v="2019-06-25T05:00:00"/>
    <b v="0"/>
    <b v="0"/>
    <s v="theater/plays"/>
    <x v="2"/>
    <x v="2"/>
  </r>
  <r>
    <n v="206"/>
    <s v="Austin, Baker and Kelley"/>
    <s v="Fundamental grid-enabled strategy"/>
    <n v="9000"/>
    <n v="3496"/>
    <n v="38.844444444444441"/>
    <x v="1"/>
    <n v="57"/>
    <n v="61.333333333333336"/>
    <x v="2"/>
    <s v="USD"/>
    <n v="1267250400"/>
    <n v="1268028000"/>
    <d v="2010-02-27T06:00:00"/>
    <d v="2010-03-08T06:00:00"/>
    <b v="0"/>
    <b v="0"/>
    <s v="publishing/fiction"/>
    <x v="3"/>
    <x v="17"/>
  </r>
  <r>
    <n v="343"/>
    <s v="Spencer-Weber"/>
    <s v="Optional zero-defect task-force"/>
    <n v="9000"/>
    <n v="4853"/>
    <n v="53.922222222222224"/>
    <x v="0"/>
    <n v="147"/>
    <n v="33.013605442176868"/>
    <x v="2"/>
    <s v="USD"/>
    <n v="1384840800"/>
    <n v="1389420000"/>
    <d v="2013-11-19T06:00:00"/>
    <d v="2014-01-11T06:00:00"/>
    <b v="0"/>
    <b v="0"/>
    <s v="theater/plays"/>
    <x v="2"/>
    <x v="2"/>
  </r>
  <r>
    <n v="528"/>
    <s v="Avila, Ford and Welch"/>
    <s v="Focused leadingedge matrix"/>
    <n v="9000"/>
    <n v="7227"/>
    <n v="80.300000000000011"/>
    <x v="0"/>
    <n v="80"/>
    <n v="90.337500000000006"/>
    <x v="5"/>
    <s v="GBP"/>
    <n v="1385186400"/>
    <n v="1389074400"/>
    <d v="2013-11-23T06:00:00"/>
    <d v="2014-01-07T06:00:00"/>
    <b v="0"/>
    <b v="0"/>
    <s v="music/indie rock"/>
    <x v="1"/>
    <x v="8"/>
  </r>
  <r>
    <n v="552"/>
    <s v="Mercer, Solomon and Singleton"/>
    <s v="Distributed human-resource policy"/>
    <n v="9000"/>
    <n v="8866"/>
    <n v="98.51111111111112"/>
    <x v="0"/>
    <n v="92"/>
    <n v="96.369565217391298"/>
    <x v="2"/>
    <s v="USD"/>
    <n v="1480140000"/>
    <n v="1480312800"/>
    <d v="2016-11-26T06:00:00"/>
    <d v="2016-11-28T06:00:00"/>
    <b v="0"/>
    <b v="0"/>
    <s v="theater/plays"/>
    <x v="2"/>
    <x v="2"/>
  </r>
  <r>
    <n v="572"/>
    <s v="Clements Group"/>
    <s v="Assimilated actuating policy"/>
    <n v="9000"/>
    <n v="4896"/>
    <n v="54.400000000000006"/>
    <x v="1"/>
    <n v="94"/>
    <n v="52.085106382978722"/>
    <x v="2"/>
    <s v="USD"/>
    <n v="1443416400"/>
    <n v="1444798800"/>
    <d v="2015-09-28T05:00:00"/>
    <d v="2015-10-14T05:00:00"/>
    <b v="0"/>
    <b v="1"/>
    <s v="music/rock"/>
    <x v="1"/>
    <x v="3"/>
  </r>
  <r>
    <n v="789"/>
    <s v="Kennedy-Miller"/>
    <s v="Cross-platform composite migration"/>
    <n v="9000"/>
    <n v="3351"/>
    <n v="37.233333333333334"/>
    <x v="0"/>
    <n v="45"/>
    <n v="74.466666666666669"/>
    <x v="2"/>
    <s v="USD"/>
    <n v="1401166800"/>
    <n v="1404363600"/>
    <d v="2014-05-27T05:00:00"/>
    <d v="2014-07-03T05:00:00"/>
    <b v="0"/>
    <b v="0"/>
    <s v="theater/plays"/>
    <x v="2"/>
    <x v="2"/>
  </r>
  <r>
    <n v="815"/>
    <s v="Watson-Douglas"/>
    <s v="Centralized bandwidth-monitored leverage"/>
    <n v="9000"/>
    <n v="11721"/>
    <n v="130.23333333333335"/>
    <x v="2"/>
    <n v="183"/>
    <n v="64.049180327868854"/>
    <x v="0"/>
    <s v="CAD"/>
    <n v="1511935200"/>
    <n v="1514181600"/>
    <d v="2017-11-29T06:00:00"/>
    <d v="2017-12-25T06:00:00"/>
    <b v="0"/>
    <b v="0"/>
    <s v="music/rock"/>
    <x v="1"/>
    <x v="3"/>
  </r>
  <r>
    <n v="18"/>
    <s v="Johnson-Gould"/>
    <s v="Exclusive needs-based adapter"/>
    <n v="9100"/>
    <n v="6089"/>
    <n v="66.912087912087912"/>
    <x v="1"/>
    <n v="135"/>
    <n v="45.103703703703701"/>
    <x v="2"/>
    <s v="USD"/>
    <n v="1536382800"/>
    <n v="1537074000"/>
    <d v="2018-09-08T05:00:00"/>
    <d v="2018-09-16T05:00:00"/>
    <b v="0"/>
    <b v="0"/>
    <s v="theater/plays"/>
    <x v="2"/>
    <x v="2"/>
  </r>
  <r>
    <n v="382"/>
    <s v="King Ltd"/>
    <s v="Visionary systemic process improvement"/>
    <n v="9100"/>
    <n v="5803"/>
    <n v="63.769230769230766"/>
    <x v="0"/>
    <n v="67"/>
    <n v="86.611940298507463"/>
    <x v="2"/>
    <s v="USD"/>
    <n v="1508130000"/>
    <n v="1509771600"/>
    <d v="2017-10-16T05:00:00"/>
    <d v="2017-11-04T05:00:00"/>
    <b v="0"/>
    <b v="0"/>
    <s v="photography/photography books"/>
    <x v="4"/>
    <x v="6"/>
  </r>
  <r>
    <n v="512"/>
    <s v="Williams-Walsh"/>
    <s v="Organized explicit core"/>
    <n v="9100"/>
    <n v="12678"/>
    <n v="139.31868131868131"/>
    <x v="2"/>
    <n v="239"/>
    <n v="53.046025104602514"/>
    <x v="2"/>
    <s v="USD"/>
    <n v="1404536400"/>
    <n v="1404622800"/>
    <d v="2014-07-05T05:00:00"/>
    <d v="2014-07-06T05:00:00"/>
    <b v="0"/>
    <b v="1"/>
    <s v="games/video games"/>
    <x v="7"/>
    <x v="12"/>
  </r>
  <r>
    <n v="660"/>
    <s v="Jensen-Brown"/>
    <s v="Fundamental disintermediate matrix"/>
    <n v="9100"/>
    <n v="7438"/>
    <n v="81.736263736263737"/>
    <x v="0"/>
    <n v="77"/>
    <n v="96.597402597402592"/>
    <x v="2"/>
    <s v="USD"/>
    <n v="1440133200"/>
    <n v="1440910800"/>
    <d v="2015-08-21T05:00:00"/>
    <d v="2015-08-30T05:00:00"/>
    <b v="1"/>
    <b v="0"/>
    <s v="theater/plays"/>
    <x v="2"/>
    <x v="2"/>
  </r>
  <r>
    <n v="662"/>
    <s v="Murphy-Farrell"/>
    <s v="Implemented exuding software"/>
    <n v="9100"/>
    <n v="8906"/>
    <n v="97.868131868131869"/>
    <x v="0"/>
    <n v="131"/>
    <n v="67.984732824427482"/>
    <x v="2"/>
    <s v="USD"/>
    <n v="1544335200"/>
    <n v="1544680800"/>
    <d v="2018-12-09T06:00:00"/>
    <d v="2018-12-13T06:00:00"/>
    <b v="0"/>
    <b v="0"/>
    <s v="theater/plays"/>
    <x v="2"/>
    <x v="2"/>
  </r>
  <r>
    <n v="694"/>
    <s v="Mora-Bradley"/>
    <s v="Programmable tangible ability"/>
    <n v="9100"/>
    <n v="7656"/>
    <n v="84.131868131868131"/>
    <x v="0"/>
    <n v="79"/>
    <n v="96.911392405063296"/>
    <x v="2"/>
    <s v="USD"/>
    <n v="1511762400"/>
    <n v="1514959200"/>
    <d v="2017-11-27T06:00:00"/>
    <d v="2018-01-03T06:00:00"/>
    <b v="0"/>
    <b v="0"/>
    <s v="theater/plays"/>
    <x v="2"/>
    <x v="2"/>
  </r>
  <r>
    <n v="841"/>
    <s v="Garcia, Dunn and Richardson"/>
    <s v="Automated even-keeled emulation"/>
    <n v="9100"/>
    <n v="12991"/>
    <n v="142.75824175824175"/>
    <x v="2"/>
    <n v="155"/>
    <n v="83.812903225806451"/>
    <x v="2"/>
    <s v="USD"/>
    <n v="1455861600"/>
    <n v="1457244000"/>
    <d v="2016-02-19T06:00:00"/>
    <d v="2016-03-06T06:00:00"/>
    <b v="0"/>
    <b v="0"/>
    <s v="technology/web"/>
    <x v="6"/>
    <x v="11"/>
  </r>
  <r>
    <n v="907"/>
    <s v="White, Pena and Calhoun"/>
    <s v="Quality-focused asymmetric adapter"/>
    <n v="9100"/>
    <n v="1843"/>
    <n v="20.252747252747252"/>
    <x v="0"/>
    <n v="41"/>
    <n v="44.951219512195124"/>
    <x v="2"/>
    <s v="USD"/>
    <n v="1303880400"/>
    <n v="1304485200"/>
    <d v="2011-04-27T05:00:00"/>
    <d v="2011-05-04T05:00:00"/>
    <b v="0"/>
    <b v="0"/>
    <s v="theater/plays"/>
    <x v="2"/>
    <x v="2"/>
  </r>
  <r>
    <n v="408"/>
    <s v="Mahoney, Adams and Lucas"/>
    <s v="Cloned leadingedge utilization"/>
    <n v="9200"/>
    <n v="12129"/>
    <n v="131.83695652173913"/>
    <x v="2"/>
    <n v="154"/>
    <n v="78.759740259740255"/>
    <x v="0"/>
    <s v="CAD"/>
    <n v="1466398800"/>
    <n v="1468126800"/>
    <d v="2016-06-20T05:00:00"/>
    <d v="2016-07-10T05:00:00"/>
    <b v="0"/>
    <b v="0"/>
    <s v="film &amp; video/documentary"/>
    <x v="5"/>
    <x v="14"/>
  </r>
  <r>
    <n v="489"/>
    <s v="Clark Inc"/>
    <s v="Down-sized mobile time-frame"/>
    <n v="9200"/>
    <n v="9339"/>
    <n v="101.5108695652174"/>
    <x v="2"/>
    <n v="85"/>
    <n v="109.87058823529412"/>
    <x v="1"/>
    <s v="EUR"/>
    <n v="1281934800"/>
    <n v="1282366800"/>
    <d v="2010-08-16T05:00:00"/>
    <d v="2010-08-21T05:00:00"/>
    <b v="0"/>
    <b v="0"/>
    <s v="technology/wearables"/>
    <x v="6"/>
    <x v="9"/>
  </r>
  <r>
    <n v="642"/>
    <s v="Ramos, Moreno and Lewis"/>
    <s v="Extended multi-state knowledge user"/>
    <n v="9200"/>
    <n v="13382"/>
    <n v="145.45652173913044"/>
    <x v="2"/>
    <n v="129"/>
    <n v="103.73643410852713"/>
    <x v="0"/>
    <s v="CAD"/>
    <n v="1545026400"/>
    <n v="1545804000"/>
    <d v="2018-12-17T06:00:00"/>
    <d v="2018-12-26T06:00:00"/>
    <b v="0"/>
    <b v="0"/>
    <s v="technology/wearables"/>
    <x v="6"/>
    <x v="9"/>
  </r>
  <r>
    <n v="695"/>
    <s v="Cardenas, Thompson and Carey"/>
    <s v="Configurable full-range emulation"/>
    <n v="9200"/>
    <n v="12322"/>
    <n v="133.93478260869566"/>
    <x v="2"/>
    <n v="196"/>
    <n v="62.867346938775512"/>
    <x v="1"/>
    <s v="EUR"/>
    <n v="1447480800"/>
    <n v="1448863200"/>
    <d v="2015-11-14T06:00:00"/>
    <d v="2015-11-30T06:00:00"/>
    <b v="1"/>
    <b v="0"/>
    <s v="music/rock"/>
    <x v="1"/>
    <x v="3"/>
  </r>
  <r>
    <n v="938"/>
    <s v="Allen Inc"/>
    <s v="Total dedicated benchmark"/>
    <n v="9200"/>
    <n v="10093"/>
    <n v="109.70652173913042"/>
    <x v="2"/>
    <n v="96"/>
    <n v="105.13541666666667"/>
    <x v="2"/>
    <s v="USD"/>
    <n v="1528779600"/>
    <n v="1531890000"/>
    <d v="2018-06-12T05:00:00"/>
    <d v="2018-07-18T05:00:00"/>
    <b v="0"/>
    <b v="1"/>
    <s v="publishing/fiction"/>
    <x v="3"/>
    <x v="17"/>
  </r>
  <r>
    <n v="34"/>
    <s v="Maldonado and Sons"/>
    <s v="Reverse-engineered asynchronous archive"/>
    <n v="9300"/>
    <n v="14025"/>
    <n v="150.80645161290323"/>
    <x v="2"/>
    <n v="165"/>
    <n v="85"/>
    <x v="2"/>
    <s v="USD"/>
    <n v="1490245200"/>
    <n v="1490677200"/>
    <d v="2017-03-23T05:00:00"/>
    <d v="2017-03-28T05:00:00"/>
    <b v="0"/>
    <b v="0"/>
    <s v="film &amp; video/documentary"/>
    <x v="5"/>
    <x v="14"/>
  </r>
  <r>
    <n v="148"/>
    <s v="White, Larson and Wright"/>
    <s v="Upgradable hybrid capability"/>
    <n v="9300"/>
    <n v="11255"/>
    <n v="121.02150537634408"/>
    <x v="2"/>
    <n v="107"/>
    <n v="105.18691588785046"/>
    <x v="2"/>
    <s v="USD"/>
    <n v="1500958800"/>
    <n v="1501736400"/>
    <d v="2017-07-25T05:00:00"/>
    <d v="2017-08-03T05:00:00"/>
    <b v="0"/>
    <b v="0"/>
    <s v="technology/wearables"/>
    <x v="6"/>
    <x v="9"/>
  </r>
  <r>
    <n v="237"/>
    <s v="Ellison PLC"/>
    <s v="Re-contextualized tangible open architecture"/>
    <n v="9300"/>
    <n v="14822"/>
    <n v="159.3763440860215"/>
    <x v="2"/>
    <n v="329"/>
    <n v="45.051671732522799"/>
    <x v="2"/>
    <s v="USD"/>
    <n v="1398402000"/>
    <n v="1398574800"/>
    <d v="2014-04-25T05:00:00"/>
    <d v="2014-04-27T05:00:00"/>
    <b v="0"/>
    <b v="0"/>
    <s v="film &amp; video/animation"/>
    <x v="5"/>
    <x v="7"/>
  </r>
  <r>
    <n v="356"/>
    <s v="Glass, Nunez and Mcdonald"/>
    <s v="Open-source systematic protocol"/>
    <n v="9300"/>
    <n v="3431"/>
    <n v="36.892473118279568"/>
    <x v="0"/>
    <n v="40"/>
    <n v="85.775000000000006"/>
    <x v="1"/>
    <s v="EUR"/>
    <n v="1326520800"/>
    <n v="1327298400"/>
    <d v="2012-01-14T06:00:00"/>
    <d v="2012-01-23T06:00:00"/>
    <b v="0"/>
    <b v="0"/>
    <s v="theater/plays"/>
    <x v="2"/>
    <x v="2"/>
  </r>
  <r>
    <n v="443"/>
    <s v="Clark-Bowman"/>
    <s v="Stand-alone user-facing service-desk"/>
    <n v="9300"/>
    <n v="3232"/>
    <n v="34.752688172043008"/>
    <x v="1"/>
    <n v="90"/>
    <n v="35.911111111111111"/>
    <x v="2"/>
    <s v="USD"/>
    <n v="1285822800"/>
    <n v="1287464400"/>
    <d v="2010-09-30T05:00:00"/>
    <d v="2010-10-19T05:00:00"/>
    <b v="0"/>
    <b v="0"/>
    <s v="theater/plays"/>
    <x v="2"/>
    <x v="2"/>
  </r>
  <r>
    <n v="566"/>
    <s v="Webb-Smith"/>
    <s v="Advanced content-based installation"/>
    <n v="9300"/>
    <n v="4124"/>
    <n v="44.344086021505376"/>
    <x v="0"/>
    <n v="37"/>
    <n v="111.45945945945945"/>
    <x v="2"/>
    <s v="USD"/>
    <n v="1456293600"/>
    <n v="1458277200"/>
    <d v="2016-02-24T06:00:00"/>
    <d v="2016-03-18T05:00:00"/>
    <b v="0"/>
    <b v="1"/>
    <s v="music/electric music"/>
    <x v="1"/>
    <x v="10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d v="2017-03-03T06:00:00"/>
    <d v="2017-03-30T05:00:00"/>
    <b v="0"/>
    <b v="0"/>
    <s v="film &amp; video/science fiction"/>
    <x v="5"/>
    <x v="20"/>
  </r>
  <r>
    <n v="421"/>
    <s v="Thomas-Lopez"/>
    <s v="User-centric fault-tolerant archive"/>
    <n v="9400"/>
    <n v="6015"/>
    <n v="63.989361702127653"/>
    <x v="0"/>
    <n v="118"/>
    <n v="50.974576271186443"/>
    <x v="2"/>
    <s v="USD"/>
    <n v="1498712400"/>
    <n v="1501304400"/>
    <d v="2017-06-29T05:00:00"/>
    <d v="2017-07-29T05:00:00"/>
    <b v="0"/>
    <b v="1"/>
    <s v="technology/wearables"/>
    <x v="6"/>
    <x v="9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d v="2019-01-19T06:00:00"/>
    <d v="2019-03-12T05:00:00"/>
    <b v="0"/>
    <b v="1"/>
    <s v="food/food trucks"/>
    <x v="0"/>
    <x v="0"/>
  </r>
  <r>
    <n v="641"/>
    <s v="Hunt, Barker and Baker"/>
    <s v="Business-focused leadingedge instruction set"/>
    <n v="9400"/>
    <n v="11277"/>
    <n v="119.96808510638297"/>
    <x v="2"/>
    <n v="194"/>
    <n v="58.128865979381445"/>
    <x v="4"/>
    <s v="CHF"/>
    <n v="1487570400"/>
    <n v="1489986000"/>
    <d v="2017-02-20T06:00:00"/>
    <d v="2017-03-20T05:00:00"/>
    <b v="0"/>
    <b v="0"/>
    <s v="theater/plays"/>
    <x v="2"/>
    <x v="2"/>
  </r>
  <r>
    <n v="775"/>
    <s v="Murphy LLC"/>
    <s v="Customer-focused non-volatile framework"/>
    <n v="9400"/>
    <n v="968"/>
    <n v="10.297872340425531"/>
    <x v="0"/>
    <n v="10"/>
    <n v="96.8"/>
    <x v="2"/>
    <s v="USD"/>
    <n v="1415253600"/>
    <n v="1416117600"/>
    <d v="2014-11-06T06:00:00"/>
    <d v="2014-11-16T06:00:00"/>
    <b v="0"/>
    <b v="0"/>
    <s v="music/rock"/>
    <x v="1"/>
    <x v="3"/>
  </r>
  <r>
    <n v="948"/>
    <s v="Smith-Hill"/>
    <s v="Integrated holistic paradigm"/>
    <n v="9400"/>
    <n v="5918"/>
    <n v="62.957446808510639"/>
    <x v="1"/>
    <n v="160"/>
    <n v="36.987499999999997"/>
    <x v="2"/>
    <s v="USD"/>
    <n v="1418364000"/>
    <n v="1419228000"/>
    <d v="2014-12-12T06:00:00"/>
    <d v="2014-12-22T06:00:00"/>
    <b v="1"/>
    <b v="1"/>
    <s v="film &amp; video/documentary"/>
    <x v="5"/>
    <x v="14"/>
  </r>
  <r>
    <n v="988"/>
    <s v="Gardner, Ryan and Gutierrez"/>
    <s v="Triple-buffered multi-tasking matrices"/>
    <n v="9400"/>
    <n v="4899"/>
    <n v="52.117021276595743"/>
    <x v="0"/>
    <n v="64"/>
    <n v="76.546875"/>
    <x v="2"/>
    <s v="USD"/>
    <n v="1478930400"/>
    <n v="1480744800"/>
    <d v="2016-11-12T06:00:00"/>
    <d v="2016-12-03T06:00:00"/>
    <b v="0"/>
    <b v="0"/>
    <s v="publishing/radio &amp; podcasts"/>
    <x v="3"/>
    <x v="21"/>
  </r>
  <r>
    <n v="45"/>
    <s v="Woods-Clark"/>
    <s v="Networked tertiary Graphical User Interface"/>
    <n v="9500"/>
    <n v="4530"/>
    <n v="47.684210526315788"/>
    <x v="0"/>
    <n v="48"/>
    <n v="94.375"/>
    <x v="2"/>
    <s v="USD"/>
    <n v="1478062800"/>
    <n v="1479362400"/>
    <d v="2016-11-02T05:00:00"/>
    <d v="2016-11-17T06:00:00"/>
    <b v="0"/>
    <b v="1"/>
    <s v="theater/plays"/>
    <x v="2"/>
    <x v="2"/>
  </r>
  <r>
    <n v="77"/>
    <s v="Acevedo-Huffman"/>
    <s v="Pre-emptive impactful model"/>
    <n v="9500"/>
    <n v="4460"/>
    <n v="46.94736842105263"/>
    <x v="0"/>
    <n v="56"/>
    <n v="79.642857142857139"/>
    <x v="2"/>
    <s v="USD"/>
    <n v="1285563600"/>
    <n v="1286773200"/>
    <d v="2010-09-27T05:00:00"/>
    <d v="2010-10-11T05:00:00"/>
    <b v="0"/>
    <b v="1"/>
    <s v="film &amp; video/animation"/>
    <x v="5"/>
    <x v="7"/>
  </r>
  <r>
    <n v="315"/>
    <s v="Lopez, Adams and Johnson"/>
    <s v="Open-source interactive knowledge user"/>
    <n v="9500"/>
    <n v="3220"/>
    <n v="33.89473684210526"/>
    <x v="0"/>
    <n v="31"/>
    <n v="103.87096774193549"/>
    <x v="2"/>
    <s v="USD"/>
    <n v="1400907600"/>
    <n v="1403413200"/>
    <d v="2014-05-24T05:00:00"/>
    <d v="2014-06-22T05:00:00"/>
    <b v="0"/>
    <b v="0"/>
    <s v="theater/plays"/>
    <x v="2"/>
    <x v="2"/>
  </r>
  <r>
    <n v="554"/>
    <s v="Ritter PLC"/>
    <s v="Multi-channeled upward-trending application"/>
    <n v="9500"/>
    <n v="14408"/>
    <n v="151.66315789473683"/>
    <x v="2"/>
    <n v="554"/>
    <n v="26.007220216606498"/>
    <x v="0"/>
    <s v="CAD"/>
    <n v="1482127200"/>
    <n v="1482645600"/>
    <d v="2016-12-19T06:00:00"/>
    <d v="2016-12-25T06:00:00"/>
    <b v="0"/>
    <b v="0"/>
    <s v="music/indie rock"/>
    <x v="1"/>
    <x v="8"/>
  </r>
  <r>
    <n v="630"/>
    <s v="Patterson-Johnson"/>
    <s v="Grass-roots directional workforce"/>
    <n v="9500"/>
    <n v="5973"/>
    <n v="62.873684210526314"/>
    <x v="1"/>
    <n v="87"/>
    <n v="68.65517241379311"/>
    <x v="2"/>
    <s v="USD"/>
    <n v="1556686800"/>
    <n v="1557637200"/>
    <d v="2019-05-01T05:00:00"/>
    <d v="2019-05-12T05:00:00"/>
    <b v="0"/>
    <b v="1"/>
    <s v="theater/plays"/>
    <x v="2"/>
    <x v="2"/>
  </r>
  <r>
    <n v="130"/>
    <s v="Luna, Anderson and Fox"/>
    <s v="Secured directional encryption"/>
    <n v="9600"/>
    <n v="14925"/>
    <n v="155.46875"/>
    <x v="2"/>
    <n v="533"/>
    <n v="28.001876172607879"/>
    <x v="3"/>
    <s v="DKK"/>
    <n v="1319605200"/>
    <n v="1320991200"/>
    <d v="2011-10-26T05:00:00"/>
    <d v="2011-11-11T06:00:00"/>
    <b v="0"/>
    <b v="0"/>
    <s v="film &amp; video/drama"/>
    <x v="5"/>
    <x v="13"/>
  </r>
  <r>
    <n v="138"/>
    <s v="Hogan Ltd"/>
    <s v="Stand-alone mission-critical moratorium"/>
    <n v="9600"/>
    <n v="9216"/>
    <n v="96"/>
    <x v="0"/>
    <n v="115"/>
    <n v="80.139130434782615"/>
    <x v="2"/>
    <s v="USD"/>
    <n v="1348808400"/>
    <n v="1349326800"/>
    <d v="2012-09-28T05:00:00"/>
    <d v="2012-10-04T05:00:00"/>
    <b v="0"/>
    <b v="0"/>
    <s v="games/mobile games"/>
    <x v="7"/>
    <x v="23"/>
  </r>
  <r>
    <n v="316"/>
    <s v="Martin-Marshall"/>
    <s v="Configurable demand-driven matrix"/>
    <n v="9600"/>
    <n v="6401"/>
    <n v="66.677083333333329"/>
    <x v="0"/>
    <n v="108"/>
    <n v="59.268518518518519"/>
    <x v="1"/>
    <s v="EUR"/>
    <n v="1574143200"/>
    <n v="1574229600"/>
    <d v="2019-11-19T06:00:00"/>
    <d v="2019-11-20T06:00:00"/>
    <b v="0"/>
    <b v="1"/>
    <s v="food/food trucks"/>
    <x v="0"/>
    <x v="0"/>
  </r>
  <r>
    <n v="333"/>
    <s v="Carlson, Dixon and Jones"/>
    <s v="Persistent well-modulated synergy"/>
    <n v="9600"/>
    <n v="11900"/>
    <n v="123.95833333333333"/>
    <x v="2"/>
    <n v="253"/>
    <n v="47.035573122529641"/>
    <x v="2"/>
    <s v="USD"/>
    <n v="1542693600"/>
    <n v="1545112800"/>
    <d v="2018-11-20T06:00:00"/>
    <d v="2018-12-18T06:00:00"/>
    <b v="0"/>
    <b v="0"/>
    <s v="theater/plays"/>
    <x v="2"/>
    <x v="2"/>
  </r>
  <r>
    <n v="829"/>
    <s v="Baker-Higgins"/>
    <s v="Vision-oriented scalable portal"/>
    <n v="9600"/>
    <n v="4929"/>
    <n v="51.34375"/>
    <x v="0"/>
    <n v="154"/>
    <n v="32.006493506493506"/>
    <x v="2"/>
    <s v="USD"/>
    <n v="1433826000"/>
    <n v="1435122000"/>
    <d v="2015-06-09T05:00:00"/>
    <d v="2015-06-24T05:00:00"/>
    <b v="0"/>
    <b v="0"/>
    <s v="theater/plays"/>
    <x v="2"/>
    <x v="2"/>
  </r>
  <r>
    <n v="942"/>
    <s v="Allen Inc"/>
    <s v="Horizontal optimizing model"/>
    <n v="9600"/>
    <n v="6205"/>
    <n v="64.635416666666671"/>
    <x v="0"/>
    <n v="67"/>
    <n v="92.611940298507463"/>
    <x v="6"/>
    <s v="AUD"/>
    <n v="1295935200"/>
    <n v="1296194400"/>
    <d v="2011-01-25T06:00:00"/>
    <d v="2011-01-28T06:00:00"/>
    <b v="0"/>
    <b v="0"/>
    <s v="theater/plays"/>
    <x v="2"/>
    <x v="2"/>
  </r>
  <r>
    <n v="75"/>
    <s v="White, Torres and Bishop"/>
    <s v="Multi-layered dynamic protocol"/>
    <n v="9700"/>
    <n v="14606"/>
    <n v="150.57731958762886"/>
    <x v="2"/>
    <n v="170"/>
    <n v="85.917647058823533"/>
    <x v="2"/>
    <s v="USD"/>
    <n v="1531630800"/>
    <n v="1532322000"/>
    <d v="2018-07-15T05:00:00"/>
    <d v="2018-07-23T05:00:00"/>
    <b v="0"/>
    <b v="0"/>
    <s v="photography/photography books"/>
    <x v="4"/>
    <x v="6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d v="2018-08-10T05:00:00"/>
    <d v="2018-08-13T05:00:00"/>
    <b v="1"/>
    <b v="0"/>
    <s v="photography/photography books"/>
    <x v="4"/>
    <x v="6"/>
  </r>
  <r>
    <n v="576"/>
    <s v="Moran and Sons"/>
    <s v="Object-based bottom-line superstructure"/>
    <n v="9700"/>
    <n v="6298"/>
    <n v="64.927835051546396"/>
    <x v="0"/>
    <n v="64"/>
    <n v="98.40625"/>
    <x v="2"/>
    <s v="USD"/>
    <n v="1509512400"/>
    <n v="1510984800"/>
    <d v="2017-11-01T05:00:00"/>
    <d v="2017-11-18T06:00:00"/>
    <b v="0"/>
    <b v="0"/>
    <s v="theater/plays"/>
    <x v="2"/>
    <x v="2"/>
  </r>
  <r>
    <n v="675"/>
    <s v="Giles-Smith"/>
    <s v="Right-sized web-enabled intranet"/>
    <n v="9700"/>
    <n v="11929"/>
    <n v="122.97938144329896"/>
    <x v="2"/>
    <n v="331"/>
    <n v="36.0392749244713"/>
    <x v="2"/>
    <s v="USD"/>
    <n v="1568178000"/>
    <n v="1568782800"/>
    <d v="2019-09-11T05:00:00"/>
    <d v="2019-09-18T05:00:00"/>
    <b v="0"/>
    <b v="0"/>
    <s v="journalism/audio"/>
    <x v="8"/>
    <x v="18"/>
  </r>
  <r>
    <n v="805"/>
    <s v="Smith-Nguyen"/>
    <s v="Advanced intermediate Graphic Interface"/>
    <n v="9700"/>
    <n v="4932"/>
    <n v="50.845360824742272"/>
    <x v="0"/>
    <n v="67"/>
    <n v="73.611940298507463"/>
    <x v="6"/>
    <s v="AUD"/>
    <n v="1416031200"/>
    <n v="1420437600"/>
    <d v="2014-11-15T06:00:00"/>
    <d v="2015-01-05T06:00:00"/>
    <b v="0"/>
    <b v="0"/>
    <s v="film &amp; video/documentary"/>
    <x v="5"/>
    <x v="14"/>
  </r>
  <r>
    <n v="166"/>
    <s v="Brown-Vang"/>
    <s v="Robust heuristic artificial intelligence"/>
    <n v="9800"/>
    <n v="13439"/>
    <n v="137.13265306122449"/>
    <x v="2"/>
    <n v="244"/>
    <n v="55.077868852459019"/>
    <x v="2"/>
    <s v="USD"/>
    <n v="1292997600"/>
    <n v="1293343200"/>
    <d v="2010-12-22T06:00:00"/>
    <d v="2010-12-26T06:00:00"/>
    <b v="0"/>
    <b v="0"/>
    <s v="photography/photography books"/>
    <x v="4"/>
    <x v="6"/>
  </r>
  <r>
    <n v="284"/>
    <s v="Tran LLC"/>
    <s v="Ameliorated fresh-thinking protocol"/>
    <n v="9800"/>
    <n v="8153"/>
    <n v="83.193877551020407"/>
    <x v="0"/>
    <n v="132"/>
    <n v="61.765151515151516"/>
    <x v="2"/>
    <s v="USD"/>
    <n v="1335848400"/>
    <n v="1336280400"/>
    <d v="2012-05-01T05:00:00"/>
    <d v="2012-05-06T05:00:00"/>
    <b v="0"/>
    <b v="0"/>
    <s v="technology/web"/>
    <x v="6"/>
    <x v="11"/>
  </r>
  <r>
    <n v="497"/>
    <s v="Lucero Group"/>
    <s v="Intuitive actuating benchmark"/>
    <n v="9800"/>
    <n v="3349"/>
    <n v="34.173469387755098"/>
    <x v="0"/>
    <n v="120"/>
    <n v="27.908333333333335"/>
    <x v="2"/>
    <s v="USD"/>
    <n v="1482213600"/>
    <n v="1482213600"/>
    <d v="2016-12-20T06:00:00"/>
    <d v="2016-12-20T06:00:00"/>
    <b v="0"/>
    <b v="1"/>
    <s v="technology/wearables"/>
    <x v="6"/>
    <x v="9"/>
  </r>
  <r>
    <n v="536"/>
    <s v="Shannon-Olson"/>
    <s v="Enhanced methodical middleware"/>
    <n v="9800"/>
    <n v="14697"/>
    <n v="149.96938775510205"/>
    <x v="2"/>
    <n v="140"/>
    <n v="104.97857142857143"/>
    <x v="1"/>
    <s v="EUR"/>
    <n v="1282626000"/>
    <n v="1284872400"/>
    <d v="2010-08-24T05:00:00"/>
    <d v="2010-09-19T05:00:00"/>
    <b v="0"/>
    <b v="0"/>
    <s v="publishing/fiction"/>
    <x v="3"/>
    <x v="17"/>
  </r>
  <r>
    <n v="539"/>
    <s v="Thomas, Welch and Santana"/>
    <s v="Assimilated exuding toolset"/>
    <n v="9800"/>
    <n v="7120"/>
    <n v="72.653061224489804"/>
    <x v="0"/>
    <n v="77"/>
    <n v="92.467532467532465"/>
    <x v="2"/>
    <s v="USD"/>
    <n v="1561957200"/>
    <n v="1562475600"/>
    <d v="2019-07-01T05:00:00"/>
    <d v="2019-07-07T05:00:00"/>
    <b v="0"/>
    <b v="1"/>
    <s v="food/food trucks"/>
    <x v="0"/>
    <x v="0"/>
  </r>
  <r>
    <n v="709"/>
    <s v="Silva, Walker and Martin"/>
    <s v="Grass-roots 4thgeneration product"/>
    <n v="9800"/>
    <n v="13954"/>
    <n v="142.38775510204081"/>
    <x v="2"/>
    <n v="186"/>
    <n v="75.021505376344081"/>
    <x v="1"/>
    <s v="EUR"/>
    <n v="1334811600"/>
    <n v="1335416400"/>
    <d v="2012-04-19T05:00:00"/>
    <d v="2012-04-26T05:00:00"/>
    <b v="0"/>
    <b v="0"/>
    <s v="theater/plays"/>
    <x v="2"/>
    <x v="2"/>
  </r>
  <r>
    <n v="957"/>
    <s v="Riley, Cohen and Goodman"/>
    <s v="Profound mission-critical function"/>
    <n v="9800"/>
    <n v="12434"/>
    <n v="126.87755102040816"/>
    <x v="2"/>
    <n v="131"/>
    <n v="94.916030534351151"/>
    <x v="2"/>
    <s v="USD"/>
    <n v="1329372000"/>
    <n v="1329631200"/>
    <d v="2012-02-16T06:00:00"/>
    <d v="2012-02-19T06:00:00"/>
    <b v="0"/>
    <b v="0"/>
    <s v="theater/plays"/>
    <x v="2"/>
    <x v="2"/>
  </r>
  <r>
    <n v="991"/>
    <s v="Ramirez LLC"/>
    <s v="Reduced reciprocal focus group"/>
    <n v="9800"/>
    <n v="11091"/>
    <n v="113.17346938775511"/>
    <x v="2"/>
    <n v="241"/>
    <n v="46.020746887966808"/>
    <x v="2"/>
    <s v="USD"/>
    <n v="1411621200"/>
    <n v="1411966800"/>
    <d v="2014-09-25T05:00:00"/>
    <d v="2014-09-29T05:00:00"/>
    <b v="0"/>
    <b v="1"/>
    <s v="music/rock"/>
    <x v="1"/>
    <x v="3"/>
  </r>
  <r>
    <n v="993"/>
    <s v="Erickson-Rogers"/>
    <s v="De-engineered even-keeled definition"/>
    <n v="9800"/>
    <n v="7608"/>
    <n v="77.632653061224488"/>
    <x v="1"/>
    <n v="75"/>
    <n v="101.44"/>
    <x v="1"/>
    <s v="EUR"/>
    <n v="1450936800"/>
    <n v="1452405600"/>
    <d v="2015-12-24T06:00:00"/>
    <d v="2016-01-10T06:00:00"/>
    <b v="0"/>
    <b v="1"/>
    <s v="photography/photography books"/>
    <x v="4"/>
    <x v="6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d v="2013-02-25T06:00:00"/>
    <d v="2013-03-11T05:00:00"/>
    <b v="0"/>
    <b v="0"/>
    <s v="theater/plays"/>
    <x v="2"/>
    <x v="2"/>
  </r>
  <r>
    <n v="367"/>
    <s v="Brooks, Jones and Ingram"/>
    <s v="Triple-buffered explicit methodology"/>
    <n v="9900"/>
    <n v="1870"/>
    <n v="18.888888888888889"/>
    <x v="0"/>
    <n v="75"/>
    <n v="24.933333333333334"/>
    <x v="2"/>
    <s v="USD"/>
    <n v="1413608400"/>
    <n v="1415685600"/>
    <d v="2014-10-18T05:00:00"/>
    <d v="2014-11-11T06:00:00"/>
    <b v="0"/>
    <b v="1"/>
    <s v="theater/plays"/>
    <x v="2"/>
    <x v="2"/>
  </r>
  <r>
    <n v="562"/>
    <s v="Blair Inc"/>
    <s v="Configurable bandwidth-monitored throughput"/>
    <n v="9900"/>
    <n v="1269"/>
    <n v="12.818181818181817"/>
    <x v="0"/>
    <n v="26"/>
    <n v="48.807692307692307"/>
    <x v="4"/>
    <s v="CHF"/>
    <n v="1552366800"/>
    <n v="1552539600"/>
    <d v="2019-03-12T05:00:00"/>
    <d v="2019-03-14T05:00:00"/>
    <b v="0"/>
    <b v="0"/>
    <s v="music/rock"/>
    <x v="1"/>
    <x v="3"/>
  </r>
  <r>
    <n v="940"/>
    <s v="Wiggins Ltd"/>
    <s v="Upgradable analyzing core"/>
    <n v="9900"/>
    <n v="6161"/>
    <n v="62.232323232323225"/>
    <x v="3"/>
    <n v="66"/>
    <n v="93.348484848484844"/>
    <x v="0"/>
    <s v="CAD"/>
    <n v="1354341600"/>
    <n v="1356242400"/>
    <d v="2012-12-01T06:00:00"/>
    <d v="2012-12-23T06:00:00"/>
    <b v="0"/>
    <b v="0"/>
    <s v="technology/web"/>
    <x v="6"/>
    <x v="11"/>
  </r>
  <r>
    <n v="103"/>
    <s v="Frye, Hunt and Powell"/>
    <s v="Polarized incremental emulation"/>
    <n v="10000"/>
    <n v="2461"/>
    <n v="24.610000000000003"/>
    <x v="0"/>
    <n v="37"/>
    <n v="66.513513513513516"/>
    <x v="1"/>
    <s v="EUR"/>
    <n v="1287896400"/>
    <n v="1288674000"/>
    <d v="2010-10-24T05:00:00"/>
    <d v="2010-11-02T05:00:00"/>
    <b v="0"/>
    <b v="0"/>
    <s v="music/electric music"/>
    <x v="1"/>
    <x v="10"/>
  </r>
  <r>
    <n v="609"/>
    <s v="Rose-Fuller"/>
    <s v="Upgradable holistic system engine"/>
    <n v="10000"/>
    <n v="12042"/>
    <n v="120.41999999999999"/>
    <x v="2"/>
    <n v="117"/>
    <n v="102.92307692307692"/>
    <x v="2"/>
    <s v="USD"/>
    <n v="1547618400"/>
    <n v="1549087200"/>
    <d v="2019-01-16T06:00:00"/>
    <d v="2019-02-02T06:00:00"/>
    <b v="0"/>
    <b v="0"/>
    <s v="film &amp; video/science fiction"/>
    <x v="5"/>
    <x v="20"/>
  </r>
  <r>
    <n v="652"/>
    <s v="Cisneros Ltd"/>
    <s v="Vision-oriented regional hub"/>
    <n v="10000"/>
    <n v="12684"/>
    <n v="126.84"/>
    <x v="2"/>
    <n v="409"/>
    <n v="31.012224938875306"/>
    <x v="2"/>
    <s v="USD"/>
    <n v="1470373200"/>
    <n v="1474088400"/>
    <d v="2016-08-05T05:00:00"/>
    <d v="2016-09-17T05:00:00"/>
    <b v="0"/>
    <b v="0"/>
    <s v="technology/web"/>
    <x v="6"/>
    <x v="11"/>
  </r>
  <r>
    <n v="657"/>
    <s v="Russo, Kim and Mccoy"/>
    <s v="Balanced optimal hardware"/>
    <n v="10000"/>
    <n v="824"/>
    <n v="8.24"/>
    <x v="0"/>
    <n v="14"/>
    <n v="58.857142857142854"/>
    <x v="2"/>
    <s v="USD"/>
    <n v="1514354400"/>
    <n v="1515736800"/>
    <d v="2017-12-27T06:00:00"/>
    <d v="2018-01-12T06:00:00"/>
    <b v="0"/>
    <b v="0"/>
    <s v="film &amp; video/science fiction"/>
    <x v="5"/>
    <x v="20"/>
  </r>
  <r>
    <n v="663"/>
    <s v="Everett-Wolfe"/>
    <s v="Total optimizing software"/>
    <n v="10000"/>
    <n v="7724"/>
    <n v="77.239999999999995"/>
    <x v="0"/>
    <n v="87"/>
    <n v="88.781609195402297"/>
    <x v="2"/>
    <s v="USD"/>
    <n v="1286427600"/>
    <n v="1288414800"/>
    <d v="2010-10-07T05:00:00"/>
    <d v="2010-10-30T05:00:00"/>
    <b v="0"/>
    <b v="0"/>
    <s v="theater/plays"/>
    <x v="2"/>
    <x v="2"/>
  </r>
  <r>
    <n v="739"/>
    <s v="Meyer-Avila"/>
    <s v="Multi-tiered discrete support"/>
    <n v="10000"/>
    <n v="6100"/>
    <n v="61"/>
    <x v="0"/>
    <n v="191"/>
    <n v="31.937172774869111"/>
    <x v="2"/>
    <s v="USD"/>
    <n v="1340946000"/>
    <n v="1341032400"/>
    <d v="2012-06-29T05:00:00"/>
    <d v="2012-06-30T05:00:00"/>
    <b v="0"/>
    <b v="0"/>
    <s v="music/indie rock"/>
    <x v="1"/>
    <x v="8"/>
  </r>
  <r>
    <n v="944"/>
    <s v="Walter Inc"/>
    <s v="Streamlined 5thgeneration intranet"/>
    <n v="10000"/>
    <n v="8142"/>
    <n v="81.42"/>
    <x v="0"/>
    <n v="263"/>
    <n v="30.958174904942965"/>
    <x v="6"/>
    <s v="AUD"/>
    <n v="1486706400"/>
    <n v="1488348000"/>
    <d v="2017-02-10T06:00:00"/>
    <d v="2017-03-01T06:00:00"/>
    <b v="0"/>
    <b v="0"/>
    <s v="photography/photography books"/>
    <x v="4"/>
    <x v="6"/>
  </r>
  <r>
    <n v="951"/>
    <s v="Peterson Ltd"/>
    <s v="Re-engineered 24hour matrix"/>
    <n v="14500"/>
    <n v="159056"/>
    <n v="1096.9379310344827"/>
    <x v="2"/>
    <n v="1559"/>
    <n v="102.02437459910199"/>
    <x v="2"/>
    <s v="USD"/>
    <n v="1482732000"/>
    <n v="1482818400"/>
    <d v="2016-12-26T06:00:00"/>
    <d v="2016-12-27T06:00:00"/>
    <b v="0"/>
    <b v="1"/>
    <s v="music/rock"/>
    <x v="1"/>
    <x v="3"/>
  </r>
  <r>
    <n v="643"/>
    <s v="Harris Inc"/>
    <s v="Future-proofed modular groupware"/>
    <n v="14900"/>
    <n v="32986"/>
    <n v="221.38255033557047"/>
    <x v="2"/>
    <n v="375"/>
    <n v="87.962666666666664"/>
    <x v="2"/>
    <s v="USD"/>
    <n v="1488348000"/>
    <n v="1489899600"/>
    <d v="2017-03-01T06:00:00"/>
    <d v="2017-03-19T05:00:00"/>
    <b v="0"/>
    <b v="0"/>
    <s v="theater/plays"/>
    <x v="2"/>
    <x v="2"/>
  </r>
  <r>
    <n v="195"/>
    <s v="Smith and Sons"/>
    <s v="Upgradable high-level solution"/>
    <n v="15800"/>
    <n v="57157"/>
    <n v="361.75316455696202"/>
    <x v="2"/>
    <n v="524"/>
    <n v="109.07824427480917"/>
    <x v="2"/>
    <s v="USD"/>
    <n v="1532840400"/>
    <n v="1533445200"/>
    <d v="2018-07-29T05:00:00"/>
    <d v="2018-08-05T05:00:00"/>
    <b v="0"/>
    <b v="0"/>
    <s v="music/electric music"/>
    <x v="1"/>
    <x v="10"/>
  </r>
  <r>
    <n v="733"/>
    <s v="Marquez-Kerr"/>
    <s v="Automated hybrid orchestration"/>
    <n v="15800"/>
    <n v="83267"/>
    <n v="527.00632911392404"/>
    <x v="2"/>
    <n v="980"/>
    <n v="84.96632653061225"/>
    <x v="2"/>
    <s v="USD"/>
    <n v="1406178000"/>
    <n v="1407301200"/>
    <d v="2014-07-24T05:00:00"/>
    <d v="2014-08-06T05:00:00"/>
    <b v="0"/>
    <b v="0"/>
    <s v="music/metal"/>
    <x v="1"/>
    <x v="1"/>
  </r>
  <r>
    <n v="670"/>
    <s v="Robinson Group"/>
    <s v="Re-contextualized homogeneous flexibility"/>
    <n v="16200"/>
    <n v="75955"/>
    <n v="468.85802469135803"/>
    <x v="2"/>
    <n v="1101"/>
    <n v="68.987284287011803"/>
    <x v="2"/>
    <s v="USD"/>
    <n v="1456380000"/>
    <n v="1457416800"/>
    <d v="2016-02-25T06:00:00"/>
    <d v="2016-03-08T06:00:00"/>
    <b v="0"/>
    <b v="0"/>
    <s v="music/indie rock"/>
    <x v="1"/>
    <x v="8"/>
  </r>
  <r>
    <n v="81"/>
    <s v="Gomez, Bailey and Flores"/>
    <s v="User-friendly static contingency"/>
    <n v="16800"/>
    <n v="37857"/>
    <n v="225.33928571428569"/>
    <x v="2"/>
    <n v="411"/>
    <n v="92.109489051094897"/>
    <x v="2"/>
    <s v="USD"/>
    <n v="1511416800"/>
    <n v="1513576800"/>
    <d v="2017-11-23T06:00:00"/>
    <d v="2017-12-18T06:00:00"/>
    <b v="0"/>
    <b v="0"/>
    <s v="music/rock"/>
    <x v="1"/>
    <x v="3"/>
  </r>
  <r>
    <n v="853"/>
    <s v="Collier LLC"/>
    <s v="Secured well-modulated projection"/>
    <n v="17100"/>
    <n v="111502"/>
    <n v="652.05847953216369"/>
    <x v="2"/>
    <n v="1467"/>
    <n v="76.006816632583508"/>
    <x v="0"/>
    <s v="CAD"/>
    <n v="1308546000"/>
    <n v="1308978000"/>
    <d v="2011-06-20T05:00:00"/>
    <d v="2011-06-25T05:00:00"/>
    <b v="0"/>
    <b v="1"/>
    <s v="music/indie rock"/>
    <x v="1"/>
    <x v="8"/>
  </r>
  <r>
    <n v="837"/>
    <s v="Cook-Ortiz"/>
    <s v="Right-sized dedicated standardization"/>
    <n v="17700"/>
    <n v="150960"/>
    <n v="852.88135593220341"/>
    <x v="2"/>
    <n v="1797"/>
    <n v="84.00667779632721"/>
    <x v="2"/>
    <s v="USD"/>
    <n v="1301202000"/>
    <n v="1305867600"/>
    <d v="2011-03-27T05:00:00"/>
    <d v="2011-05-20T05:00:00"/>
    <b v="0"/>
    <b v="0"/>
    <s v="music/jazz"/>
    <x v="1"/>
    <x v="5"/>
  </r>
  <r>
    <n v="506"/>
    <s v="Robles, Bell and Gonzalez"/>
    <s v="Customizable background monitoring"/>
    <n v="18000"/>
    <n v="166874"/>
    <n v="927.07777777777767"/>
    <x v="2"/>
    <n v="2528"/>
    <n v="66.010284810126578"/>
    <x v="2"/>
    <s v="USD"/>
    <n v="1511416800"/>
    <n v="1512885600"/>
    <d v="2017-11-23T06:00:00"/>
    <d v="2017-12-10T06:00:00"/>
    <b v="0"/>
    <b v="1"/>
    <s v="theater/plays"/>
    <x v="2"/>
    <x v="2"/>
  </r>
  <r>
    <n v="583"/>
    <s v="Powell and Sons"/>
    <s v="Centralized clear-thinking conglomeration"/>
    <n v="18900"/>
    <n v="60934"/>
    <n v="322.40211640211641"/>
    <x v="2"/>
    <n v="909"/>
    <n v="67.034103410341032"/>
    <x v="2"/>
    <s v="USD"/>
    <n v="1329717600"/>
    <n v="1331186400"/>
    <d v="2012-02-20T06:00:00"/>
    <d v="2012-03-08T06:00:00"/>
    <b v="0"/>
    <b v="0"/>
    <s v="film &amp; video/documentary"/>
    <x v="5"/>
    <x v="14"/>
  </r>
  <r>
    <n v="247"/>
    <s v="Johnson, Patterson and Montoya"/>
    <s v="Triple-buffered fresh-thinking frame"/>
    <n v="19800"/>
    <n v="184658"/>
    <n v="932.61616161616166"/>
    <x v="2"/>
    <n v="1884"/>
    <n v="98.013800424628457"/>
    <x v="2"/>
    <s v="USD"/>
    <n v="1482386400"/>
    <n v="1483682400"/>
    <d v="2016-12-22T06:00:00"/>
    <d v="2017-01-06T06:00:00"/>
    <b v="0"/>
    <b v="1"/>
    <s v="publishing/fiction"/>
    <x v="3"/>
    <x v="17"/>
  </r>
  <r>
    <n v="896"/>
    <s v="Wright-Bryant"/>
    <s v="Reverse-engineered client-server extranet"/>
    <n v="19800"/>
    <n v="153338"/>
    <n v="774.43434343434342"/>
    <x v="2"/>
    <n v="1460"/>
    <n v="105.02602739726028"/>
    <x v="6"/>
    <s v="AUD"/>
    <n v="1310619600"/>
    <n v="1310878800"/>
    <d v="2011-07-14T05:00:00"/>
    <d v="2011-07-17T05:00:00"/>
    <b v="0"/>
    <b v="1"/>
    <s v="food/food trucks"/>
    <x v="0"/>
    <x v="0"/>
  </r>
  <r>
    <n v="92"/>
    <s v="Santos, Bell and Lloyd"/>
    <s v="Object-based analyzing knowledge user"/>
    <n v="20000"/>
    <n v="51775"/>
    <n v="258.875"/>
    <x v="2"/>
    <n v="498"/>
    <n v="103.96586345381526"/>
    <x v="4"/>
    <s v="CHF"/>
    <n v="1277269200"/>
    <n v="1277355600"/>
    <d v="2010-06-23T05:00:00"/>
    <d v="2010-06-24T05:00:00"/>
    <b v="0"/>
    <b v="1"/>
    <s v="games/video games"/>
    <x v="7"/>
    <x v="12"/>
  </r>
  <r>
    <n v="560"/>
    <s v="Hunt LLC"/>
    <s v="Re-engineered radical policy"/>
    <n v="20000"/>
    <n v="158832"/>
    <n v="794.16"/>
    <x v="2"/>
    <n v="3177"/>
    <n v="49.994334277620396"/>
    <x v="2"/>
    <s v="USD"/>
    <n v="1321596000"/>
    <n v="1325052000"/>
    <d v="2011-11-18T06:00:00"/>
    <d v="2011-12-28T06:00:00"/>
    <b v="0"/>
    <b v="0"/>
    <s v="film &amp; video/animation"/>
    <x v="5"/>
    <x v="7"/>
  </r>
  <r>
    <n v="569"/>
    <s v="Fischer, Fowler and Arnold"/>
    <s v="Extended multi-tasking definition"/>
    <n v="20100"/>
    <n v="47705"/>
    <n v="237.33830845771143"/>
    <x v="2"/>
    <n v="589"/>
    <n v="80.993208828522924"/>
    <x v="1"/>
    <s v="EUR"/>
    <n v="1294725600"/>
    <n v="1295762400"/>
    <d v="2011-01-11T06:00:00"/>
    <d v="2011-01-23T06:00:00"/>
    <b v="0"/>
    <b v="0"/>
    <s v="film &amp; video/animation"/>
    <x v="5"/>
    <x v="7"/>
  </r>
  <r>
    <n v="332"/>
    <s v="Pacheco, Johnson and Torres"/>
    <s v="Optional bandwidth-monitored definition"/>
    <n v="20700"/>
    <n v="41396"/>
    <n v="199.9806763285024"/>
    <x v="2"/>
    <n v="470"/>
    <n v="88.076595744680844"/>
    <x v="2"/>
    <s v="USD"/>
    <n v="1364446800"/>
    <n v="1364533200"/>
    <d v="2013-03-28T05:00:00"/>
    <d v="2013-03-29T05:00:00"/>
    <b v="0"/>
    <b v="0"/>
    <s v="technology/wearables"/>
    <x v="6"/>
    <x v="9"/>
  </r>
  <r>
    <n v="373"/>
    <s v="Brown-Parker"/>
    <s v="Down-sized coherent toolset"/>
    <n v="22500"/>
    <n v="164291"/>
    <n v="730.18222222222221"/>
    <x v="2"/>
    <n v="2106"/>
    <n v="78.010921177587846"/>
    <x v="2"/>
    <s v="USD"/>
    <n v="1502946000"/>
    <n v="1503637200"/>
    <d v="2017-08-17T05:00:00"/>
    <d v="2017-08-25T05:00:00"/>
    <b v="0"/>
    <b v="0"/>
    <s v="theater/plays"/>
    <x v="2"/>
    <x v="2"/>
  </r>
  <r>
    <n v="169"/>
    <s v="Tran, Steele and Wilson"/>
    <s v="Profit-focused modular product"/>
    <n v="23300"/>
    <n v="98811"/>
    <n v="424.08154506437768"/>
    <x v="2"/>
    <n v="1267"/>
    <n v="77.988161010260455"/>
    <x v="2"/>
    <s v="USD"/>
    <n v="1339909200"/>
    <n v="1342328400"/>
    <d v="2012-06-17T05:00:00"/>
    <d v="2012-07-15T05:00:00"/>
    <b v="0"/>
    <b v="1"/>
    <s v="film &amp; video/shorts"/>
    <x v="5"/>
    <x v="15"/>
  </r>
  <r>
    <n v="855"/>
    <s v="Moses-Terry"/>
    <s v="Horizontal clear-thinking framework"/>
    <n v="23400"/>
    <n v="23956"/>
    <n v="102.37606837606839"/>
    <x v="2"/>
    <n v="452"/>
    <n v="53"/>
    <x v="6"/>
    <s v="AUD"/>
    <n v="1308373200"/>
    <n v="1311051600"/>
    <d v="2011-06-18T05:00:00"/>
    <d v="2011-07-19T05:00:00"/>
    <b v="0"/>
    <b v="0"/>
    <s v="theater/plays"/>
    <x v="2"/>
    <x v="2"/>
  </r>
  <r>
    <n v="145"/>
    <s v="Fields-Moore"/>
    <s v="Secured reciprocal array"/>
    <n v="25000"/>
    <n v="59128"/>
    <n v="236.512"/>
    <x v="2"/>
    <n v="768"/>
    <n v="76.989583333333329"/>
    <x v="4"/>
    <s v="CHF"/>
    <n v="1410066000"/>
    <n v="1410498000"/>
    <d v="2014-09-07T05:00:00"/>
    <d v="2014-09-12T05:00:00"/>
    <b v="0"/>
    <b v="0"/>
    <s v="technology/wearables"/>
    <x v="6"/>
    <x v="9"/>
  </r>
  <r>
    <n v="503"/>
    <s v="Collins LLC"/>
    <s v="Decentralized 4thgeneration time-frame"/>
    <n v="25500"/>
    <n v="45983"/>
    <n v="180.32549019607845"/>
    <x v="2"/>
    <n v="460"/>
    <n v="99.963043478260872"/>
    <x v="2"/>
    <s v="USD"/>
    <n v="1435726800"/>
    <n v="1437454800"/>
    <d v="2015-07-01T05:00:00"/>
    <d v="2015-07-21T05:00:00"/>
    <b v="0"/>
    <b v="0"/>
    <s v="film &amp; video/drama"/>
    <x v="5"/>
    <x v="13"/>
  </r>
  <r>
    <n v="621"/>
    <s v="Dean, Fox and Phillips"/>
    <s v="Extended context-sensitive forecast"/>
    <n v="25600"/>
    <n v="158669"/>
    <n v="619.80078125"/>
    <x v="2"/>
    <n v="2144"/>
    <n v="74.006063432835816"/>
    <x v="2"/>
    <s v="USD"/>
    <n v="1473742800"/>
    <n v="1474174800"/>
    <d v="2016-09-13T05:00:00"/>
    <d v="2016-09-18T05:00:00"/>
    <b v="0"/>
    <b v="0"/>
    <s v="theater/plays"/>
    <x v="2"/>
    <x v="2"/>
  </r>
  <r>
    <n v="614"/>
    <s v="Barnett and Sons"/>
    <s v="Business-focused dynamic info-mediaries"/>
    <n v="26500"/>
    <n v="41205"/>
    <n v="155.49056603773585"/>
    <x v="2"/>
    <n v="723"/>
    <n v="56.991701244813278"/>
    <x v="2"/>
    <s v="USD"/>
    <n v="1484114400"/>
    <n v="1485669600"/>
    <d v="2017-01-11T06:00:00"/>
    <d v="2017-01-29T06:00:00"/>
    <b v="0"/>
    <b v="0"/>
    <s v="theater/plays"/>
    <x v="2"/>
    <x v="2"/>
  </r>
  <r>
    <n v="182"/>
    <s v="Adams Group"/>
    <s v="Reverse-engineered bandwidth-monitored contingency"/>
    <n v="27100"/>
    <n v="195750"/>
    <n v="722.32472324723244"/>
    <x v="2"/>
    <n v="3318"/>
    <n v="58.996383363471971"/>
    <x v="3"/>
    <s v="DKK"/>
    <n v="1560574800"/>
    <n v="1561957200"/>
    <d v="2019-06-15T05:00:00"/>
    <d v="2019-07-01T05:00:00"/>
    <b v="0"/>
    <b v="0"/>
    <s v="theater/plays"/>
    <x v="2"/>
    <x v="2"/>
  </r>
  <r>
    <n v="668"/>
    <s v="Brown and Sons"/>
    <s v="Programmable leadingedge budgetary management"/>
    <n v="27500"/>
    <n v="5593"/>
    <n v="20.33818181818182"/>
    <x v="0"/>
    <n v="76"/>
    <n v="73.59210526315789"/>
    <x v="2"/>
    <s v="USD"/>
    <n v="1343797200"/>
    <n v="1344834000"/>
    <d v="2012-08-01T05:00:00"/>
    <d v="2012-08-13T05:00:00"/>
    <b v="0"/>
    <b v="0"/>
    <s v="theater/plays"/>
    <x v="2"/>
    <x v="2"/>
  </r>
  <r>
    <n v="14"/>
    <s v="Rodriguez, Rose and Stewart"/>
    <s v="Cloned directional synergy"/>
    <n v="28200"/>
    <n v="18829"/>
    <n v="66.769503546099301"/>
    <x v="0"/>
    <n v="200"/>
    <n v="94.144999999999996"/>
    <x v="2"/>
    <s v="USD"/>
    <n v="1331013600"/>
    <n v="1333342800"/>
    <d v="2012-03-06T06:00:00"/>
    <d v="2012-04-02T05:00:00"/>
    <b v="0"/>
    <b v="0"/>
    <s v="music/indie rock"/>
    <x v="1"/>
    <x v="8"/>
  </r>
  <r>
    <n v="439"/>
    <s v="Cummings Inc"/>
    <s v="Digitized transitional monitoring"/>
    <n v="28400"/>
    <n v="100900"/>
    <n v="355.28169014084506"/>
    <x v="2"/>
    <n v="2293"/>
    <n v="44.003488879197555"/>
    <x v="2"/>
    <s v="USD"/>
    <n v="1478408400"/>
    <n v="1479016800"/>
    <d v="2016-11-06T05:00:00"/>
    <d v="2016-11-13T06:00:00"/>
    <b v="0"/>
    <b v="0"/>
    <s v="film &amp; video/science fiction"/>
    <x v="5"/>
    <x v="20"/>
  </r>
  <r>
    <n v="730"/>
    <s v="Carson PLC"/>
    <s v="Visionary system-worthy attitude"/>
    <n v="28800"/>
    <n v="118847"/>
    <n v="412.6631944444444"/>
    <x v="2"/>
    <n v="1071"/>
    <n v="110.96825396825396"/>
    <x v="0"/>
    <s v="CAD"/>
    <n v="1432357200"/>
    <n v="1432875600"/>
    <d v="2015-05-23T05:00:00"/>
    <d v="2015-05-29T05:00:00"/>
    <b v="0"/>
    <b v="0"/>
    <s v="technology/wearables"/>
    <x v="6"/>
    <x v="9"/>
  </r>
  <r>
    <n v="240"/>
    <s v="Pitts-Reed"/>
    <s v="Vision-oriented dynamic service-desk"/>
    <n v="29400"/>
    <n v="123124"/>
    <n v="418.78911564625849"/>
    <x v="2"/>
    <n v="1784"/>
    <n v="69.015695067264573"/>
    <x v="2"/>
    <s v="USD"/>
    <n v="1281070800"/>
    <n v="1281157200"/>
    <d v="2010-08-06T05:00:00"/>
    <d v="2010-08-07T05:00:00"/>
    <b v="0"/>
    <b v="0"/>
    <s v="theater/plays"/>
    <x v="2"/>
    <x v="2"/>
  </r>
  <r>
    <n v="549"/>
    <s v="Jarvis and Sons"/>
    <s v="Business-focused intermediate system engine"/>
    <n v="29500"/>
    <n v="83843"/>
    <n v="284.21355932203392"/>
    <x v="2"/>
    <n v="762"/>
    <n v="110.03018372703411"/>
    <x v="2"/>
    <s v="USD"/>
    <n v="1369717200"/>
    <n v="1370494800"/>
    <d v="2013-05-28T05:00:00"/>
    <d v="2013-06-06T05:00:00"/>
    <b v="0"/>
    <b v="0"/>
    <s v="technology/wearables"/>
    <x v="6"/>
    <x v="9"/>
  </r>
  <r>
    <n v="405"/>
    <s v="Lee LLC"/>
    <s v="Synchronized secondary analyzer"/>
    <n v="29600"/>
    <n v="26527"/>
    <n v="89.618243243243242"/>
    <x v="0"/>
    <n v="435"/>
    <n v="60.981609195402299"/>
    <x v="2"/>
    <s v="USD"/>
    <n v="1528088400"/>
    <n v="1532408400"/>
    <d v="2018-06-04T05:00:00"/>
    <d v="2018-07-24T05:00:00"/>
    <b v="0"/>
    <b v="0"/>
    <s v="theater/plays"/>
    <x v="2"/>
    <x v="2"/>
  </r>
  <r>
    <n v="484"/>
    <s v="Landry Inc"/>
    <s v="Synergistic cohesive adapter"/>
    <n v="29600"/>
    <n v="77021"/>
    <n v="260.20608108108109"/>
    <x v="2"/>
    <n v="1572"/>
    <n v="48.99554707379135"/>
    <x v="5"/>
    <s v="GBP"/>
    <n v="1407128400"/>
    <n v="1411362000"/>
    <d v="2014-08-04T05:00:00"/>
    <d v="2014-09-22T05:00:00"/>
    <b v="0"/>
    <b v="1"/>
    <s v="food/food trucks"/>
    <x v="0"/>
    <x v="0"/>
  </r>
  <r>
    <n v="758"/>
    <s v="Logan-Miranda"/>
    <s v="Proactive systemic firmware"/>
    <n v="29600"/>
    <n v="167005"/>
    <n v="564.20608108108115"/>
    <x v="2"/>
    <n v="1518"/>
    <n v="110.01646903820817"/>
    <x v="0"/>
    <s v="CAD"/>
    <n v="1414126800"/>
    <n v="1414904400"/>
    <d v="2014-10-24T05:00:00"/>
    <d v="2014-11-02T05:00:00"/>
    <b v="0"/>
    <b v="0"/>
    <s v="music/rock"/>
    <x v="1"/>
    <x v="3"/>
  </r>
  <r>
    <n v="570"/>
    <s v="Martinez-Juarez"/>
    <s v="Realigned uniform knowledge user"/>
    <n v="31200"/>
    <n v="95364"/>
    <n v="305.65384615384613"/>
    <x v="2"/>
    <n v="2725"/>
    <n v="34.995963302752294"/>
    <x v="2"/>
    <s v="USD"/>
    <n v="1419055200"/>
    <n v="1419573600"/>
    <d v="2014-12-20T06:00:00"/>
    <d v="2014-12-26T06:00:00"/>
    <b v="0"/>
    <b v="1"/>
    <s v="music/rock"/>
    <x v="1"/>
    <x v="3"/>
  </r>
  <r>
    <n v="84"/>
    <s v="Cisneros-Burton"/>
    <s v="Public-key zero tolerance orchestration"/>
    <n v="31400"/>
    <n v="41564"/>
    <n v="132.36942675159236"/>
    <x v="2"/>
    <n v="374"/>
    <n v="111.1336898395722"/>
    <x v="2"/>
    <s v="USD"/>
    <n v="1343451600"/>
    <n v="1344315600"/>
    <d v="2012-07-28T05:00:00"/>
    <d v="2012-08-07T05:00:00"/>
    <b v="0"/>
    <b v="0"/>
    <s v="technology/wearables"/>
    <x v="6"/>
    <x v="9"/>
  </r>
  <r>
    <n v="307"/>
    <s v="Salazar-Dodson"/>
    <s v="Face-to-face zero tolerance moderator"/>
    <n v="32900"/>
    <n v="43473"/>
    <n v="132.13677811550153"/>
    <x v="2"/>
    <n v="659"/>
    <n v="65.968133535660087"/>
    <x v="3"/>
    <s v="DKK"/>
    <n v="1338958800"/>
    <n v="1340686800"/>
    <d v="2012-06-06T05:00:00"/>
    <d v="2012-06-26T05:00:00"/>
    <b v="0"/>
    <b v="1"/>
    <s v="publishing/fiction"/>
    <x v="3"/>
    <x v="17"/>
  </r>
  <r>
    <n v="48"/>
    <s v="Lamb Inc"/>
    <s v="Optimized leadingedge concept"/>
    <n v="33300"/>
    <n v="128862"/>
    <n v="386.97297297297297"/>
    <x v="2"/>
    <n v="2431"/>
    <n v="53.007815713698065"/>
    <x v="2"/>
    <s v="USD"/>
    <n v="1435208400"/>
    <n v="1436245200"/>
    <d v="2015-06-25T05:00:00"/>
    <d v="2015-07-07T05:00:00"/>
    <b v="0"/>
    <b v="0"/>
    <s v="theater/plays"/>
    <x v="2"/>
    <x v="2"/>
  </r>
  <r>
    <n v="353"/>
    <s v="Mills-Roy"/>
    <s v="Profit-focused multi-tasking access"/>
    <n v="33600"/>
    <n v="137961"/>
    <n v="410.59821428571428"/>
    <x v="2"/>
    <n v="1703"/>
    <n v="81.010569583088667"/>
    <x v="2"/>
    <s v="USD"/>
    <n v="1562302800"/>
    <n v="1562389200"/>
    <d v="2019-07-05T05:00:00"/>
    <d v="2019-07-06T05:00:00"/>
    <b v="0"/>
    <b v="0"/>
    <s v="theater/plays"/>
    <x v="2"/>
    <x v="2"/>
  </r>
  <r>
    <n v="330"/>
    <s v="Thompson-Bates"/>
    <s v="Expanded encompassing open architecture"/>
    <n v="33700"/>
    <n v="62330"/>
    <n v="184.95548961424333"/>
    <x v="2"/>
    <n v="1385"/>
    <n v="45.003610108303249"/>
    <x v="5"/>
    <s v="GBP"/>
    <n v="1512712800"/>
    <n v="1512799200"/>
    <d v="2017-12-08T06:00:00"/>
    <d v="2017-12-09T06:00:00"/>
    <b v="0"/>
    <b v="0"/>
    <s v="film &amp; video/documentary"/>
    <x v="5"/>
    <x v="14"/>
  </r>
  <r>
    <n v="458"/>
    <s v="Wise, Thompson and Allen"/>
    <s v="Pre-emptive neutral portal"/>
    <n v="33800"/>
    <n v="118706"/>
    <n v="351.20118343195264"/>
    <x v="2"/>
    <n v="2120"/>
    <n v="55.993396226415094"/>
    <x v="2"/>
    <s v="USD"/>
    <n v="1269752400"/>
    <n v="1273554000"/>
    <d v="2010-03-28T05:00:00"/>
    <d v="2010-05-11T05:00:00"/>
    <b v="0"/>
    <b v="0"/>
    <s v="theater/plays"/>
    <x v="2"/>
    <x v="2"/>
  </r>
  <r>
    <n v="654"/>
    <s v="Roberts, Hinton and Williams"/>
    <s v="Programmable static middleware"/>
    <n v="35000"/>
    <n v="177936"/>
    <n v="508.38857142857148"/>
    <x v="2"/>
    <n v="3016"/>
    <n v="58.9973474801061"/>
    <x v="2"/>
    <s v="USD"/>
    <n v="1440392400"/>
    <n v="1440824400"/>
    <d v="2015-08-24T05:00:00"/>
    <d v="2015-08-29T05:00:00"/>
    <b v="0"/>
    <b v="0"/>
    <s v="music/metal"/>
    <x v="1"/>
    <x v="1"/>
  </r>
  <r>
    <n v="919"/>
    <s v="Fox Ltd"/>
    <s v="Extended multimedia firmware"/>
    <n v="35600"/>
    <n v="20915"/>
    <n v="58.75"/>
    <x v="0"/>
    <n v="225"/>
    <n v="92.955555555555549"/>
    <x v="6"/>
    <s v="AUD"/>
    <n v="1507957200"/>
    <n v="1510725600"/>
    <d v="2017-10-14T05:00:00"/>
    <d v="2017-11-15T06:00:00"/>
    <b v="0"/>
    <b v="1"/>
    <s v="theater/plays"/>
    <x v="2"/>
    <x v="2"/>
  </r>
  <r>
    <n v="156"/>
    <s v="Meza-Rogers"/>
    <s v="Streamlined encompassing encryption"/>
    <n v="36400"/>
    <n v="26914"/>
    <n v="73.939560439560438"/>
    <x v="1"/>
    <n v="379"/>
    <n v="71.013192612137203"/>
    <x v="6"/>
    <s v="AUD"/>
    <n v="1570251600"/>
    <n v="1572325200"/>
    <d v="2019-10-05T05:00:00"/>
    <d v="2019-10-29T05:00:00"/>
    <b v="0"/>
    <b v="0"/>
    <s v="music/rock"/>
    <x v="1"/>
    <x v="3"/>
  </r>
  <r>
    <n v="340"/>
    <s v="Butler, Henry and Espinoza"/>
    <s v="Switchable didactic matrices"/>
    <n v="37100"/>
    <n v="34964"/>
    <n v="94.242587601078171"/>
    <x v="0"/>
    <n v="393"/>
    <n v="88.966921119592882"/>
    <x v="2"/>
    <s v="USD"/>
    <n v="1323669600"/>
    <n v="1323756000"/>
    <d v="2011-12-12T06:00:00"/>
    <d v="2011-12-13T06:00:00"/>
    <b v="0"/>
    <b v="0"/>
    <s v="photography/photography books"/>
    <x v="4"/>
    <x v="6"/>
  </r>
  <r>
    <n v="735"/>
    <s v="Caldwell PLC"/>
    <s v="Grass-roots zero administration alliance"/>
    <n v="37100"/>
    <n v="131404"/>
    <n v="354.18867924528303"/>
    <x v="2"/>
    <n v="1991"/>
    <n v="65.998995479658461"/>
    <x v="2"/>
    <s v="USD"/>
    <n v="1459314000"/>
    <n v="1459918800"/>
    <d v="2016-03-30T05:00:00"/>
    <d v="2016-04-06T05:00:00"/>
    <b v="0"/>
    <b v="0"/>
    <s v="photography/photography books"/>
    <x v="4"/>
    <x v="6"/>
  </r>
  <r>
    <n v="908"/>
    <s v="Bryant-Pope"/>
    <s v="Networked intangible help-desk"/>
    <n v="38200"/>
    <n v="121950"/>
    <n v="319.24083769633506"/>
    <x v="2"/>
    <n v="3934"/>
    <n v="30.99898322318251"/>
    <x v="2"/>
    <s v="USD"/>
    <n v="1335934800"/>
    <n v="1336885200"/>
    <d v="2012-05-02T05:00:00"/>
    <d v="2012-05-13T05:00:00"/>
    <b v="0"/>
    <b v="0"/>
    <s v="games/video games"/>
    <x v="7"/>
    <x v="12"/>
  </r>
  <r>
    <n v="714"/>
    <s v="Evans-Jones"/>
    <s v="Switchable methodical superstructure"/>
    <n v="38500"/>
    <n v="182036"/>
    <n v="472.82077922077923"/>
    <x v="2"/>
    <n v="1785"/>
    <n v="101.98095238095237"/>
    <x v="2"/>
    <s v="USD"/>
    <n v="1408424400"/>
    <n v="1408510800"/>
    <d v="2014-08-19T05:00:00"/>
    <d v="2014-08-20T05:00:00"/>
    <b v="0"/>
    <b v="0"/>
    <s v="music/rock"/>
    <x v="1"/>
    <x v="3"/>
  </r>
  <r>
    <n v="177"/>
    <s v="Lee, Gibson and Morgan"/>
    <s v="Digitized solution-oriented product"/>
    <n v="38800"/>
    <n v="161593"/>
    <n v="416.47680412371136"/>
    <x v="2"/>
    <n v="2739"/>
    <n v="58.997079225994888"/>
    <x v="2"/>
    <s v="USD"/>
    <n v="1289800800"/>
    <n v="1291960800"/>
    <d v="2010-11-15T06:00:00"/>
    <d v="2010-12-10T06:00:00"/>
    <b v="0"/>
    <b v="0"/>
    <s v="theater/plays"/>
    <x v="2"/>
    <x v="2"/>
  </r>
  <r>
    <n v="385"/>
    <s v="Warren-Harrison"/>
    <s v="Programmable incremental knowledge user"/>
    <n v="38900"/>
    <n v="56859"/>
    <n v="146.16709511568124"/>
    <x v="2"/>
    <n v="1137"/>
    <n v="50.007915567282325"/>
    <x v="2"/>
    <s v="USD"/>
    <n v="1553835600"/>
    <n v="1556600400"/>
    <d v="2019-03-29T05:00:00"/>
    <d v="2019-04-30T05:00:00"/>
    <b v="0"/>
    <b v="0"/>
    <s v="publishing/nonfiction"/>
    <x v="3"/>
    <x v="4"/>
  </r>
  <r>
    <n v="406"/>
    <s v="Lyons Inc"/>
    <s v="Balanced attitude-oriented parallelism"/>
    <n v="39300"/>
    <n v="71583"/>
    <n v="182.14503816793894"/>
    <x v="2"/>
    <n v="645"/>
    <n v="110.98139534883721"/>
    <x v="2"/>
    <s v="USD"/>
    <n v="1359525600"/>
    <n v="1360562400"/>
    <d v="2013-01-30T06:00:00"/>
    <d v="2013-02-11T06:00:00"/>
    <b v="1"/>
    <b v="0"/>
    <s v="film &amp; video/documentary"/>
    <x v="5"/>
    <x v="14"/>
  </r>
  <r>
    <n v="924"/>
    <s v="Butler-Barr"/>
    <s v="User-friendly next generation core"/>
    <n v="39400"/>
    <n v="192292"/>
    <n v="488.05076142131981"/>
    <x v="2"/>
    <n v="2289"/>
    <n v="84.006989951944078"/>
    <x v="1"/>
    <s v="EUR"/>
    <n v="1572498000"/>
    <n v="1573452000"/>
    <d v="2019-10-31T05:00:00"/>
    <d v="2019-11-11T06:00:00"/>
    <b v="0"/>
    <b v="0"/>
    <s v="theater/plays"/>
    <x v="2"/>
    <x v="2"/>
  </r>
  <r>
    <n v="236"/>
    <s v="Gallegos-Cobb"/>
    <s v="Object-based directional function"/>
    <n v="39500"/>
    <n v="4323"/>
    <n v="10.944303797468354"/>
    <x v="0"/>
    <n v="57"/>
    <n v="75.84210526315789"/>
    <x v="6"/>
    <s v="AUD"/>
    <n v="1561438800"/>
    <n v="1562043600"/>
    <d v="2019-06-25T05:00:00"/>
    <d v="2019-07-02T05:00:00"/>
    <b v="0"/>
    <b v="1"/>
    <s v="music/rock"/>
    <x v="1"/>
    <x v="3"/>
  </r>
  <r>
    <n v="874"/>
    <s v="Chung-Nguyen"/>
    <s v="Managed discrete parallelism"/>
    <n v="40200"/>
    <n v="139468"/>
    <n v="346.93532338308455"/>
    <x v="2"/>
    <n v="4358"/>
    <n v="32.002753556677376"/>
    <x v="2"/>
    <s v="USD"/>
    <n v="1271998800"/>
    <n v="1275282000"/>
    <d v="2010-04-23T05:00:00"/>
    <d v="2010-05-31T05:00:00"/>
    <b v="0"/>
    <b v="1"/>
    <s v="photography/photography books"/>
    <x v="4"/>
    <x v="6"/>
  </r>
  <r>
    <n v="903"/>
    <s v="Parker-Morris"/>
    <s v="Assimilated next generation instruction set"/>
    <n v="41000"/>
    <n v="709"/>
    <n v="1.729268292682927"/>
    <x v="3"/>
    <n v="14"/>
    <n v="50.642857142857146"/>
    <x v="2"/>
    <s v="USD"/>
    <n v="1336194000"/>
    <n v="1337490000"/>
    <d v="2012-05-05T05:00:00"/>
    <d v="2012-05-20T05:00:00"/>
    <b v="0"/>
    <b v="1"/>
    <s v="publishing/nonfiction"/>
    <x v="3"/>
    <x v="4"/>
  </r>
  <r>
    <n v="152"/>
    <s v="Bowen, Mcdonald and Hall"/>
    <s v="User-centric fault-tolerant task-force"/>
    <n v="41500"/>
    <n v="175573"/>
    <n v="423.06746987951806"/>
    <x v="2"/>
    <n v="3376"/>
    <n v="52.006220379146917"/>
    <x v="2"/>
    <s v="USD"/>
    <n v="1487311200"/>
    <n v="1487916000"/>
    <d v="2017-02-17T06:00:00"/>
    <d v="2017-02-24T06:00:00"/>
    <b v="0"/>
    <b v="0"/>
    <s v="music/indie rock"/>
    <x v="1"/>
    <x v="8"/>
  </r>
  <r>
    <n v="219"/>
    <s v="Huang-Henderson"/>
    <s v="Stand-alone mobile customer loyalty"/>
    <n v="41700"/>
    <n v="138497"/>
    <n v="332.12709832134288"/>
    <x v="2"/>
    <n v="1539"/>
    <n v="89.991552956465242"/>
    <x v="2"/>
    <s v="USD"/>
    <n v="1345093200"/>
    <n v="1346130000"/>
    <d v="2012-08-16T05:00:00"/>
    <d v="2012-08-28T05:00:00"/>
    <b v="0"/>
    <b v="0"/>
    <s v="film &amp; video/animation"/>
    <x v="5"/>
    <x v="7"/>
  </r>
  <r>
    <n v="698"/>
    <s v="Taylor, Wood and Taylor"/>
    <s v="Cloned hybrid focus group"/>
    <n v="42100"/>
    <n v="188057"/>
    <n v="446.69121140142522"/>
    <x v="2"/>
    <n v="2893"/>
    <n v="65.004147943311438"/>
    <x v="0"/>
    <s v="CAD"/>
    <n v="1322114400"/>
    <n v="1323324000"/>
    <d v="2011-11-24T06:00:00"/>
    <d v="2011-12-08T06:00:00"/>
    <b v="0"/>
    <b v="0"/>
    <s v="technology/wearables"/>
    <x v="6"/>
    <x v="9"/>
  </r>
  <r>
    <n v="873"/>
    <s v="Vazquez, Ochoa and Clark"/>
    <s v="Intuitive value-added installation"/>
    <n v="42100"/>
    <n v="79268"/>
    <n v="188.28503562945369"/>
    <x v="2"/>
    <n v="1887"/>
    <n v="42.007419183889773"/>
    <x v="2"/>
    <s v="USD"/>
    <n v="1389160800"/>
    <n v="1389592800"/>
    <d v="2014-01-08T06:00:00"/>
    <d v="2014-01-13T06:00:00"/>
    <b v="0"/>
    <b v="0"/>
    <s v="photography/photography books"/>
    <x v="4"/>
    <x v="6"/>
  </r>
  <r>
    <n v="192"/>
    <s v="Long, Morgan and Mitchell"/>
    <s v="Upgradable 4thgeneration productivity"/>
    <n v="42600"/>
    <n v="8517"/>
    <n v="19.992957746478872"/>
    <x v="0"/>
    <n v="243"/>
    <n v="35.049382716049379"/>
    <x v="2"/>
    <s v="USD"/>
    <n v="1403845200"/>
    <n v="1404190800"/>
    <d v="2014-06-27T05:00:00"/>
    <d v="2014-07-01T05:00:00"/>
    <b v="0"/>
    <b v="0"/>
    <s v="music/rock"/>
    <x v="1"/>
    <x v="3"/>
  </r>
  <r>
    <n v="954"/>
    <s v="Henderson, Parker and Diaz"/>
    <s v="Enterprise-wide client-driven policy"/>
    <n v="42600"/>
    <n v="156384"/>
    <n v="367.0985915492958"/>
    <x v="2"/>
    <n v="1548"/>
    <n v="101.02325581395348"/>
    <x v="6"/>
    <s v="AUD"/>
    <n v="1348290000"/>
    <n v="1350363600"/>
    <d v="2012-09-22T05:00:00"/>
    <d v="2012-10-16T05:00:00"/>
    <b v="0"/>
    <b v="0"/>
    <s v="technology/web"/>
    <x v="6"/>
    <x v="11"/>
  </r>
  <r>
    <n v="972"/>
    <s v="Sellers, Roach and Garrison"/>
    <s v="Multi-tiered systematic knowledge user"/>
    <n v="42700"/>
    <n v="97524"/>
    <n v="228.3934426229508"/>
    <x v="2"/>
    <n v="1681"/>
    <n v="58.015466983938133"/>
    <x v="2"/>
    <s v="USD"/>
    <n v="1401685200"/>
    <n v="1402462800"/>
    <d v="2014-06-02T05:00:00"/>
    <d v="2014-06-11T05:00:00"/>
    <b v="0"/>
    <b v="1"/>
    <s v="technology/web"/>
    <x v="6"/>
    <x v="11"/>
  </r>
  <r>
    <n v="610"/>
    <s v="Hughes, Mendez and Patterson"/>
    <s v="Stand-alone multi-state data-warehouse"/>
    <n v="42800"/>
    <n v="179356"/>
    <n v="419.0560747663551"/>
    <x v="2"/>
    <n v="6406"/>
    <n v="27.998126756166094"/>
    <x v="2"/>
    <s v="USD"/>
    <n v="1355637600"/>
    <n v="1356847200"/>
    <d v="2012-12-16T06:00:00"/>
    <d v="2012-12-30T06:00:00"/>
    <b v="0"/>
    <b v="0"/>
    <s v="theater/plays"/>
    <x v="2"/>
    <x v="2"/>
  </r>
  <r>
    <n v="941"/>
    <s v="Luna-Horne"/>
    <s v="Profound exuding pricing structure"/>
    <n v="43000"/>
    <n v="5615"/>
    <n v="13.05813953488372"/>
    <x v="0"/>
    <n v="78"/>
    <n v="71.987179487179489"/>
    <x v="2"/>
    <s v="USD"/>
    <n v="1294552800"/>
    <n v="1297576800"/>
    <d v="2011-01-09T06:00:00"/>
    <d v="2011-02-13T06:00:00"/>
    <b v="1"/>
    <b v="0"/>
    <s v="theater/plays"/>
    <x v="2"/>
    <x v="2"/>
  </r>
  <r>
    <n v="832"/>
    <s v="Bradley, Beck and Mayo"/>
    <s v="Synergized fault-tolerant hierarchy"/>
    <n v="43200"/>
    <n v="136156"/>
    <n v="315.17592592592592"/>
    <x v="2"/>
    <n v="1297"/>
    <n v="104.97764070932922"/>
    <x v="3"/>
    <s v="DKK"/>
    <n v="1445490000"/>
    <n v="1448431200"/>
    <d v="2015-10-22T05:00:00"/>
    <d v="2015-11-25T06:00:00"/>
    <b v="1"/>
    <b v="0"/>
    <s v="publishing/translations"/>
    <x v="3"/>
    <x v="19"/>
  </r>
  <r>
    <n v="580"/>
    <s v="Perez PLC"/>
    <s v="Seamless 6thgeneration extranet"/>
    <n v="43800"/>
    <n v="149578"/>
    <n v="341.5022831050228"/>
    <x v="2"/>
    <n v="3116"/>
    <n v="48.003209242618745"/>
    <x v="2"/>
    <s v="USD"/>
    <n v="1393394400"/>
    <n v="1394085600"/>
    <d v="2014-02-26T06:00:00"/>
    <d v="2014-03-06T06:00:00"/>
    <b v="0"/>
    <b v="0"/>
    <s v="theater/plays"/>
    <x v="2"/>
    <x v="2"/>
  </r>
  <r>
    <n v="766"/>
    <s v="Montgomery-Castro"/>
    <s v="De-engineered disintermediate encryption"/>
    <n v="43800"/>
    <n v="13653"/>
    <n v="31.171232876712331"/>
    <x v="0"/>
    <n v="248"/>
    <n v="55.052419354838712"/>
    <x v="6"/>
    <s v="AUD"/>
    <n v="1537333200"/>
    <n v="1537419600"/>
    <d v="2018-09-19T05:00:00"/>
    <d v="2018-09-20T05:00:00"/>
    <b v="0"/>
    <b v="0"/>
    <s v="film &amp; video/science fiction"/>
    <x v="5"/>
    <x v="20"/>
  </r>
  <r>
    <n v="179"/>
    <s v="Marks Ltd"/>
    <s v="Realigned human-resource orchestration"/>
    <n v="44500"/>
    <n v="159185"/>
    <n v="357.71910112359546"/>
    <x v="2"/>
    <n v="3537"/>
    <n v="45.005654509471306"/>
    <x v="0"/>
    <s v="CAD"/>
    <n v="1363496400"/>
    <n v="1363582800"/>
    <d v="2013-03-17T05:00:00"/>
    <d v="2013-03-18T05:00:00"/>
    <b v="0"/>
    <b v="1"/>
    <s v="theater/plays"/>
    <x v="2"/>
    <x v="2"/>
  </r>
  <r>
    <n v="121"/>
    <s v="Brown-Brown"/>
    <s v="Multi-lateral homogeneous success"/>
    <n v="45300"/>
    <n v="99361"/>
    <n v="219.33995584988963"/>
    <x v="2"/>
    <n v="903"/>
    <n v="110.0343300110742"/>
    <x v="2"/>
    <s v="USD"/>
    <n v="1412485200"/>
    <n v="1413608400"/>
    <d v="2014-10-05T05:00:00"/>
    <d v="2014-10-18T05:00:00"/>
    <b v="0"/>
    <b v="0"/>
    <s v="games/video games"/>
    <x v="7"/>
    <x v="12"/>
  </r>
  <r>
    <n v="264"/>
    <s v="Gordon PLC"/>
    <s v="Virtual reciprocal policy"/>
    <n v="45600"/>
    <n v="165375"/>
    <n v="362.66447368421052"/>
    <x v="2"/>
    <n v="5512"/>
    <n v="30.002721335268504"/>
    <x v="2"/>
    <s v="USD"/>
    <n v="1360648800"/>
    <n v="1362031200"/>
    <d v="2013-02-12T06:00:00"/>
    <d v="2013-02-28T06:00:00"/>
    <b v="0"/>
    <b v="0"/>
    <s v="theater/plays"/>
    <x v="2"/>
    <x v="2"/>
  </r>
  <r>
    <n v="29"/>
    <s v="Johnson, Parker and Haynes"/>
    <s v="Focused 6thgeneration forecast"/>
    <n v="45900"/>
    <n v="150965"/>
    <n v="328.89978213507629"/>
    <x v="2"/>
    <n v="1606"/>
    <n v="94.000622665006233"/>
    <x v="4"/>
    <s v="CHF"/>
    <n v="1532062800"/>
    <n v="1535518800"/>
    <d v="2018-07-20T05:00:00"/>
    <d v="2018-08-29T05:00:00"/>
    <b v="0"/>
    <b v="0"/>
    <s v="film &amp; video/shorts"/>
    <x v="5"/>
    <x v="15"/>
  </r>
  <r>
    <n v="396"/>
    <s v="Holmes PLC"/>
    <s v="Digitized local info-mediaries"/>
    <n v="46100"/>
    <n v="77012"/>
    <n v="167.05422993492408"/>
    <x v="2"/>
    <n v="1604"/>
    <n v="48.012468827930178"/>
    <x v="6"/>
    <s v="AUD"/>
    <n v="1538715600"/>
    <n v="1539406800"/>
    <d v="2018-10-05T05:00:00"/>
    <d v="2018-10-13T05:00:00"/>
    <b v="0"/>
    <b v="0"/>
    <s v="film &amp; video/drama"/>
    <x v="5"/>
    <x v="13"/>
  </r>
  <r>
    <n v="224"/>
    <s v="Lester-Moore"/>
    <s v="Diverse analyzing definition"/>
    <n v="46300"/>
    <n v="186885"/>
    <n v="403.63930885529157"/>
    <x v="2"/>
    <n v="3594"/>
    <n v="51.999165275459099"/>
    <x v="2"/>
    <s v="USD"/>
    <n v="1411534800"/>
    <n v="1415426400"/>
    <d v="2014-09-24T05:00:00"/>
    <d v="2014-11-08T06:00:00"/>
    <b v="0"/>
    <b v="0"/>
    <s v="film &amp; video/science fiction"/>
    <x v="5"/>
    <x v="20"/>
  </r>
  <r>
    <n v="342"/>
    <s v="Gibson-Hernandez"/>
    <s v="Visionary foreground middleware"/>
    <n v="47900"/>
    <n v="31864"/>
    <n v="66.521920668058456"/>
    <x v="0"/>
    <n v="328"/>
    <n v="97.146341463414629"/>
    <x v="2"/>
    <s v="USD"/>
    <n v="1374296400"/>
    <n v="1375333200"/>
    <d v="2013-07-20T05:00:00"/>
    <d v="2013-08-01T05:00:00"/>
    <b v="0"/>
    <b v="0"/>
    <s v="theater/plays"/>
    <x v="2"/>
    <x v="2"/>
  </r>
  <r>
    <n v="760"/>
    <s v="Smith-Kennedy"/>
    <s v="Virtual heuristic hub"/>
    <n v="48300"/>
    <n v="16592"/>
    <n v="34.351966873706004"/>
    <x v="0"/>
    <n v="210"/>
    <n v="79.009523809523813"/>
    <x v="1"/>
    <s v="EUR"/>
    <n v="1564635600"/>
    <n v="1567141200"/>
    <d v="2019-08-01T05:00:00"/>
    <d v="2019-08-30T05:00:00"/>
    <b v="0"/>
    <b v="1"/>
    <s v="games/video games"/>
    <x v="7"/>
    <x v="12"/>
  </r>
  <r>
    <n v="722"/>
    <s v="Thomas-Simmons"/>
    <s v="Proactive 24hour frame"/>
    <n v="48500"/>
    <n v="75906"/>
    <n v="156.50721649484535"/>
    <x v="2"/>
    <n v="3036"/>
    <n v="25.00197628458498"/>
    <x v="2"/>
    <s v="USD"/>
    <n v="1509948000"/>
    <n v="1512280800"/>
    <d v="2017-11-06T06:00:00"/>
    <d v="2017-12-03T06:00:00"/>
    <b v="0"/>
    <b v="0"/>
    <s v="film &amp; video/documentary"/>
    <x v="5"/>
    <x v="14"/>
  </r>
  <r>
    <n v="669"/>
    <s v="Payne, Garrett and Thomas"/>
    <s v="Upgradable bi-directional concept"/>
    <n v="48800"/>
    <n v="175020"/>
    <n v="358.64754098360658"/>
    <x v="2"/>
    <n v="1621"/>
    <n v="107.97038864898211"/>
    <x v="1"/>
    <s v="EUR"/>
    <n v="1498453200"/>
    <n v="1499230800"/>
    <d v="2017-06-26T05:00:00"/>
    <d v="2017-07-05T05:00:00"/>
    <b v="0"/>
    <b v="0"/>
    <s v="theater/plays"/>
    <x v="2"/>
    <x v="2"/>
  </r>
  <r>
    <n v="404"/>
    <s v="Bailey-Boyer"/>
    <s v="Visionary exuding Internet solution"/>
    <n v="48900"/>
    <n v="154321"/>
    <n v="315.58486707566465"/>
    <x v="2"/>
    <n v="2237"/>
    <n v="68.985695127402778"/>
    <x v="2"/>
    <s v="USD"/>
    <n v="1510639200"/>
    <n v="1510898400"/>
    <d v="2017-11-14T06:00:00"/>
    <d v="2017-11-17T06:00:00"/>
    <b v="0"/>
    <b v="0"/>
    <s v="theater/plays"/>
    <x v="2"/>
    <x v="2"/>
  </r>
  <r>
    <n v="377"/>
    <s v="Klein, Stark and Livingston"/>
    <s v="Phased methodical initiative"/>
    <n v="49700"/>
    <n v="5098"/>
    <n v="10.257545271629779"/>
    <x v="0"/>
    <n v="127"/>
    <n v="40.14173228346457"/>
    <x v="2"/>
    <s v="USD"/>
    <n v="1571720400"/>
    <n v="1572933600"/>
    <d v="2019-10-22T05:00:00"/>
    <d v="2019-11-05T06:00:00"/>
    <b v="0"/>
    <b v="0"/>
    <s v="theater/plays"/>
    <x v="2"/>
    <x v="2"/>
  </r>
  <r>
    <n v="33"/>
    <s v="Blair, Collins and Carter"/>
    <s v="Exclusive interactive approach"/>
    <n v="50200"/>
    <n v="189666"/>
    <n v="377.82071713147411"/>
    <x v="2"/>
    <n v="5419"/>
    <n v="35.000184535892231"/>
    <x v="2"/>
    <s v="USD"/>
    <n v="1412485200"/>
    <n v="1415685600"/>
    <d v="2014-10-05T05:00:00"/>
    <d v="2014-11-11T06:00:00"/>
    <b v="0"/>
    <b v="0"/>
    <s v="theater/plays"/>
    <x v="2"/>
    <x v="2"/>
  </r>
  <r>
    <n v="522"/>
    <s v="Cline, Peterson and Lowery"/>
    <s v="Innovative static budgetary management"/>
    <n v="50500"/>
    <n v="16389"/>
    <n v="32.453465346534657"/>
    <x v="0"/>
    <n v="191"/>
    <n v="85.806282722513089"/>
    <x v="2"/>
    <s v="USD"/>
    <n v="1341291600"/>
    <n v="1342328400"/>
    <d v="2012-07-03T05:00:00"/>
    <d v="2012-07-15T05:00:00"/>
    <b v="0"/>
    <b v="0"/>
    <s v="film &amp; video/shorts"/>
    <x v="5"/>
    <x v="15"/>
  </r>
  <r>
    <n v="272"/>
    <s v="Horton, Morrison and Clark"/>
    <s v="Networked radical neural-net"/>
    <n v="51100"/>
    <n v="155349"/>
    <n v="304.0097847358121"/>
    <x v="2"/>
    <n v="1894"/>
    <n v="82.021647307286173"/>
    <x v="2"/>
    <s v="USD"/>
    <n v="1562734800"/>
    <n v="1564894800"/>
    <d v="2019-07-10T05:00:00"/>
    <d v="2019-08-04T05:00:00"/>
    <b v="0"/>
    <b v="1"/>
    <s v="theater/plays"/>
    <x v="2"/>
    <x v="2"/>
  </r>
  <r>
    <n v="817"/>
    <s v="Alvarez-Bauer"/>
    <s v="Front-line intermediate moderator"/>
    <n v="51300"/>
    <n v="189192"/>
    <n v="368.79532163742692"/>
    <x v="2"/>
    <n v="2489"/>
    <n v="76.011249497790274"/>
    <x v="1"/>
    <s v="EUR"/>
    <n v="1556946000"/>
    <n v="1559365200"/>
    <d v="2019-05-04T05:00:00"/>
    <d v="2019-06-01T05:00:00"/>
    <b v="0"/>
    <b v="1"/>
    <s v="publishing/nonfiction"/>
    <x v="3"/>
    <x v="4"/>
  </r>
  <r>
    <n v="922"/>
    <s v="Soto-Anthony"/>
    <s v="Ameliorated logistical capability"/>
    <n v="51400"/>
    <n v="90440"/>
    <n v="175.95330739299609"/>
    <x v="2"/>
    <n v="2261"/>
    <n v="40"/>
    <x v="2"/>
    <s v="USD"/>
    <n v="1544335200"/>
    <n v="1545112800"/>
    <d v="2018-12-09T06:00:00"/>
    <d v="2018-12-18T06:00:00"/>
    <b v="0"/>
    <b v="1"/>
    <s v="music/world music"/>
    <x v="1"/>
    <x v="22"/>
  </r>
  <r>
    <n v="701"/>
    <s v="Mcclain LLC"/>
    <s v="Open-source multi-tasking methodology"/>
    <n v="52000"/>
    <n v="91014"/>
    <n v="175.02692307692308"/>
    <x v="2"/>
    <n v="820"/>
    <n v="110.99268292682927"/>
    <x v="2"/>
    <s v="USD"/>
    <n v="1301202000"/>
    <n v="1301806800"/>
    <d v="2011-03-27T05:00:00"/>
    <d v="2011-04-03T05:00:00"/>
    <b v="1"/>
    <b v="0"/>
    <s v="theater/plays"/>
    <x v="2"/>
    <x v="2"/>
  </r>
  <r>
    <n v="658"/>
    <s v="Howell, Myers and Olson"/>
    <s v="Self-enabling mission-critical success"/>
    <n v="52600"/>
    <n v="31594"/>
    <n v="60.064638783269963"/>
    <x v="1"/>
    <n v="390"/>
    <n v="81.010256410256417"/>
    <x v="2"/>
    <s v="USD"/>
    <n v="1440910800"/>
    <n v="1442898000"/>
    <d v="2015-08-30T05:00:00"/>
    <d v="2015-09-22T05:00:00"/>
    <b v="0"/>
    <b v="0"/>
    <s v="music/rock"/>
    <x v="1"/>
    <x v="3"/>
  </r>
  <r>
    <n v="773"/>
    <s v="Meza, Kirby and Patel"/>
    <s v="Cross-platform empowering project"/>
    <n v="53100"/>
    <n v="101185"/>
    <n v="190.55555555555554"/>
    <x v="2"/>
    <n v="2353"/>
    <n v="43.00254993625159"/>
    <x v="2"/>
    <s v="USD"/>
    <n v="1492059600"/>
    <n v="1492923600"/>
    <d v="2017-04-13T05:00:00"/>
    <d v="2017-04-23T05:00:00"/>
    <b v="0"/>
    <b v="0"/>
    <s v="theater/plays"/>
    <x v="2"/>
    <x v="2"/>
  </r>
  <r>
    <n v="822"/>
    <s v="Stewart and Sons"/>
    <s v="Distributed optimizing protocol"/>
    <n v="54000"/>
    <n v="188982"/>
    <n v="349.9666666666667"/>
    <x v="2"/>
    <n v="2100"/>
    <n v="89.991428571428571"/>
    <x v="2"/>
    <s v="USD"/>
    <n v="1393567200"/>
    <n v="1395032400"/>
    <d v="2014-02-28T06:00:00"/>
    <d v="2014-03-17T05:00:00"/>
    <b v="0"/>
    <b v="0"/>
    <s v="music/rock"/>
    <x v="1"/>
    <x v="3"/>
  </r>
  <r>
    <n v="726"/>
    <s v="Johns-Thomas"/>
    <s v="Realigned web-enabled functionalities"/>
    <n v="54300"/>
    <n v="48227"/>
    <n v="88.815837937384899"/>
    <x v="1"/>
    <n v="524"/>
    <n v="92.036259541984734"/>
    <x v="2"/>
    <s v="USD"/>
    <n v="1287982800"/>
    <n v="1288501200"/>
    <d v="2010-10-25T05:00:00"/>
    <d v="2010-10-31T05:00:00"/>
    <b v="0"/>
    <b v="1"/>
    <s v="theater/plays"/>
    <x v="2"/>
    <x v="2"/>
  </r>
  <r>
    <n v="197"/>
    <s v="Perry and Sons"/>
    <s v="Business-focused logistical framework"/>
    <n v="54700"/>
    <n v="163118"/>
    <n v="298.20475319926874"/>
    <x v="2"/>
    <n v="1989"/>
    <n v="82.010055304172951"/>
    <x v="2"/>
    <s v="USD"/>
    <n v="1498194000"/>
    <n v="1499403600"/>
    <d v="2017-06-23T05:00:00"/>
    <d v="2017-07-07T05:00:00"/>
    <b v="0"/>
    <b v="0"/>
    <s v="film &amp; video/drama"/>
    <x v="5"/>
    <x v="13"/>
  </r>
  <r>
    <n v="746"/>
    <s v="Edwards LLC"/>
    <s v="Automated system-worthy structure"/>
    <n v="55800"/>
    <n v="118580"/>
    <n v="212.50896057347671"/>
    <x v="2"/>
    <n v="3388"/>
    <n v="35"/>
    <x v="2"/>
    <s v="USD"/>
    <n v="1318136400"/>
    <n v="1318568400"/>
    <d v="2011-10-09T05:00:00"/>
    <d v="2011-10-14T05:00:00"/>
    <b v="0"/>
    <b v="0"/>
    <s v="technology/web"/>
    <x v="6"/>
    <x v="11"/>
  </r>
  <r>
    <n v="180"/>
    <s v="Olsen, Edwards and Reid"/>
    <s v="Optional clear-thinking software"/>
    <n v="56000"/>
    <n v="172736"/>
    <n v="308.45714285714286"/>
    <x v="2"/>
    <n v="2107"/>
    <n v="81.98196487897485"/>
    <x v="6"/>
    <s v="AUD"/>
    <n v="1269234000"/>
    <n v="1269666000"/>
    <d v="2010-03-22T05:00:00"/>
    <d v="2010-03-27T05:00:00"/>
    <b v="0"/>
    <b v="0"/>
    <s v="technology/wearables"/>
    <x v="6"/>
    <x v="9"/>
  </r>
  <r>
    <n v="491"/>
    <s v="Henson PLC"/>
    <s v="Universal contextually-based knowledgebase"/>
    <n v="56800"/>
    <n v="173437"/>
    <n v="305.34683098591546"/>
    <x v="2"/>
    <n v="2443"/>
    <n v="70.993450675399103"/>
    <x v="2"/>
    <s v="USD"/>
    <n v="1372654800"/>
    <n v="1374901200"/>
    <d v="2013-07-01T05:00:00"/>
    <d v="2013-07-27T05:00:00"/>
    <b v="0"/>
    <b v="1"/>
    <s v="food/food trucks"/>
    <x v="0"/>
    <x v="0"/>
  </r>
  <r>
    <n v="79"/>
    <s v="Soto LLC"/>
    <s v="Triple-buffered reciprocal project"/>
    <n v="57800"/>
    <n v="40228"/>
    <n v="69.598615916955026"/>
    <x v="0"/>
    <n v="838"/>
    <n v="48.004773269689736"/>
    <x v="2"/>
    <s v="USD"/>
    <n v="1529125200"/>
    <n v="1529557200"/>
    <d v="2018-06-16T05:00:00"/>
    <d v="2018-06-21T05:00:00"/>
    <b v="0"/>
    <b v="0"/>
    <s v="theater/plays"/>
    <x v="2"/>
    <x v="2"/>
  </r>
  <r>
    <n v="22"/>
    <s v="Collier Inc"/>
    <s v="Enhanced dynamic definition"/>
    <n v="59100"/>
    <n v="75690"/>
    <n v="128.07106598984771"/>
    <x v="2"/>
    <n v="890"/>
    <n v="85.044943820224717"/>
    <x v="2"/>
    <s v="USD"/>
    <n v="1522731600"/>
    <n v="1524027600"/>
    <d v="2018-04-03T05:00:00"/>
    <d v="2018-04-18T05:00:00"/>
    <b v="0"/>
    <b v="0"/>
    <s v="theater/plays"/>
    <x v="2"/>
    <x v="2"/>
  </r>
  <r>
    <n v="312"/>
    <s v="Martinez LLC"/>
    <s v="Robust impactful approach"/>
    <n v="59100"/>
    <n v="183345"/>
    <n v="310.2284263959391"/>
    <x v="2"/>
    <n v="3742"/>
    <n v="48.996525921966864"/>
    <x v="2"/>
    <s v="USD"/>
    <n v="1382677200"/>
    <n v="1383282000"/>
    <d v="2013-10-25T05:00:00"/>
    <d v="2013-11-01T05:00:00"/>
    <b v="0"/>
    <b v="0"/>
    <s v="theater/plays"/>
    <x v="2"/>
    <x v="2"/>
  </r>
  <r>
    <n v="631"/>
    <s v="Carlson-Hernandez"/>
    <s v="Quality-focused real-time solution"/>
    <n v="59200"/>
    <n v="183756"/>
    <n v="310.39864864864865"/>
    <x v="2"/>
    <n v="3063"/>
    <n v="59.992164544564154"/>
    <x v="2"/>
    <s v="USD"/>
    <n v="1553576400"/>
    <n v="1553922000"/>
    <d v="2019-03-26T05:00:00"/>
    <d v="2019-03-30T05:00:00"/>
    <b v="0"/>
    <b v="0"/>
    <s v="theater/plays"/>
    <x v="2"/>
    <x v="2"/>
  </r>
  <r>
    <n v="360"/>
    <s v="Larsen-Chung"/>
    <s v="Right-sized zero tolerance migration"/>
    <n v="59700"/>
    <n v="135132"/>
    <n v="226.35175879396985"/>
    <x v="2"/>
    <n v="2875"/>
    <n v="47.002434782608695"/>
    <x v="5"/>
    <s v="GBP"/>
    <n v="1293861600"/>
    <n v="1295071200"/>
    <d v="2011-01-01T06:00:00"/>
    <d v="2011-01-15T06:00:00"/>
    <b v="0"/>
    <b v="1"/>
    <s v="theater/plays"/>
    <x v="2"/>
    <x v="2"/>
  </r>
  <r>
    <n v="812"/>
    <s v="Landry Group"/>
    <s v="Expanded value-added hardware"/>
    <n v="59700"/>
    <n v="134640"/>
    <n v="225.52763819095478"/>
    <x v="2"/>
    <n v="2805"/>
    <n v="48"/>
    <x v="0"/>
    <s v="CAD"/>
    <n v="1523854800"/>
    <n v="1524286800"/>
    <d v="2018-04-16T05:00:00"/>
    <d v="2018-04-21T05:00:00"/>
    <b v="0"/>
    <b v="0"/>
    <s v="publishing/nonfiction"/>
    <x v="3"/>
    <x v="4"/>
  </r>
  <r>
    <n v="187"/>
    <s v="Fox Group"/>
    <s v="Horizontal transitional paradigm"/>
    <n v="60200"/>
    <n v="138384"/>
    <n v="229.87375415282392"/>
    <x v="2"/>
    <n v="1442"/>
    <n v="95.966712898751737"/>
    <x v="0"/>
    <s v="CAD"/>
    <n v="1361599200"/>
    <n v="1364014800"/>
    <d v="2013-02-23T06:00:00"/>
    <d v="2013-03-23T05:00:00"/>
    <b v="0"/>
    <b v="1"/>
    <s v="film &amp; video/shorts"/>
    <x v="5"/>
    <x v="15"/>
  </r>
  <r>
    <n v="979"/>
    <s v="Williams, Martin and Meyer"/>
    <s v="Innovative well-modulated capability"/>
    <n v="60200"/>
    <n v="86244"/>
    <n v="143.26245847176079"/>
    <x v="2"/>
    <n v="1015"/>
    <n v="84.969458128078813"/>
    <x v="5"/>
    <s v="GBP"/>
    <n v="1426395600"/>
    <n v="1426914000"/>
    <d v="2015-03-15T05:00:00"/>
    <d v="2015-03-21T05:00:00"/>
    <b v="0"/>
    <b v="0"/>
    <s v="theater/plays"/>
    <x v="2"/>
    <x v="2"/>
  </r>
  <r>
    <n v="391"/>
    <s v="Miller-Patel"/>
    <s v="Mandatory uniform strategy"/>
    <n v="60400"/>
    <n v="4393"/>
    <n v="7.2731788079470201"/>
    <x v="0"/>
    <n v="151"/>
    <n v="29.09271523178808"/>
    <x v="2"/>
    <s v="USD"/>
    <n v="1389679200"/>
    <n v="1389852000"/>
    <d v="2014-01-14T06:00:00"/>
    <d v="2014-01-16T06:00:00"/>
    <b v="0"/>
    <b v="0"/>
    <s v="publishing/nonfiction"/>
    <x v="3"/>
    <x v="4"/>
  </r>
  <r>
    <n v="227"/>
    <s v="Johnson-Lee"/>
    <s v="Intuitive exuding process improvement"/>
    <n v="60900"/>
    <n v="102751"/>
    <n v="168.72085385878489"/>
    <x v="2"/>
    <n v="943"/>
    <n v="108.96182396606575"/>
    <x v="2"/>
    <s v="USD"/>
    <n v="1431666000"/>
    <n v="1432184400"/>
    <d v="2015-05-15T05:00:00"/>
    <d v="2015-05-21T05:00:00"/>
    <b v="0"/>
    <b v="0"/>
    <s v="games/mobile games"/>
    <x v="7"/>
    <x v="23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d v="2011-05-21T05:00:00"/>
    <d v="2011-05-30T05:00:00"/>
    <b v="0"/>
    <b v="0"/>
    <s v="music/rock"/>
    <x v="1"/>
    <x v="3"/>
  </r>
  <r>
    <n v="111"/>
    <s v="Hart-Briggs"/>
    <s v="Re-engineered user-facing approach"/>
    <n v="61400"/>
    <n v="73653"/>
    <n v="119.95602605863192"/>
    <x v="2"/>
    <n v="676"/>
    <n v="108.95414201183432"/>
    <x v="2"/>
    <s v="USD"/>
    <n v="1348290000"/>
    <n v="1348808400"/>
    <d v="2012-09-22T05:00:00"/>
    <d v="2012-09-28T05:00:00"/>
    <b v="0"/>
    <b v="0"/>
    <s v="publishing/radio &amp; podcasts"/>
    <x v="3"/>
    <x v="21"/>
  </r>
  <r>
    <n v="249"/>
    <s v="Avila-Nelson"/>
    <s v="Up-sized intermediate website"/>
    <n v="61500"/>
    <n v="168095"/>
    <n v="273.32520325203251"/>
    <x v="2"/>
    <n v="6465"/>
    <n v="26.000773395204948"/>
    <x v="2"/>
    <s v="USD"/>
    <n v="1420178400"/>
    <n v="1420783200"/>
    <d v="2015-01-02T06:00:00"/>
    <d v="2015-01-09T06:00:00"/>
    <b v="0"/>
    <b v="0"/>
    <s v="publishing/translations"/>
    <x v="3"/>
    <x v="19"/>
  </r>
  <r>
    <n v="267"/>
    <s v="Acosta PLC"/>
    <s v="Extended eco-centric function"/>
    <n v="61600"/>
    <n v="143910"/>
    <n v="233.62012987012989"/>
    <x v="2"/>
    <n v="2768"/>
    <n v="51.990606936416185"/>
    <x v="6"/>
    <s v="AUD"/>
    <n v="1351054800"/>
    <n v="1352440800"/>
    <d v="2012-10-24T05:00:00"/>
    <d v="2012-11-09T06:00:00"/>
    <b v="0"/>
    <b v="0"/>
    <s v="theater/plays"/>
    <x v="2"/>
    <x v="2"/>
  </r>
  <r>
    <n v="676"/>
    <s v="Thompson-Moreno"/>
    <s v="Expanded needs-based orchestration"/>
    <n v="62300"/>
    <n v="118214"/>
    <n v="189.74959871589084"/>
    <x v="2"/>
    <n v="1170"/>
    <n v="101.03760683760684"/>
    <x v="2"/>
    <s v="USD"/>
    <n v="1348635600"/>
    <n v="1349413200"/>
    <d v="2012-09-26T05:00:00"/>
    <d v="2012-10-05T05:00:00"/>
    <b v="0"/>
    <b v="0"/>
    <s v="photography/photography books"/>
    <x v="4"/>
    <x v="6"/>
  </r>
  <r>
    <n v="19"/>
    <s v="Perez-Hess"/>
    <s v="Down-sized cohesive archive"/>
    <n v="62500"/>
    <n v="30331"/>
    <n v="48.529600000000002"/>
    <x v="0"/>
    <n v="674"/>
    <n v="45.001483679525222"/>
    <x v="2"/>
    <s v="USD"/>
    <n v="1551679200"/>
    <n v="1553490000"/>
    <d v="2019-03-04T06:00:00"/>
    <d v="2019-03-25T05:00:00"/>
    <b v="0"/>
    <b v="1"/>
    <s v="theater/plays"/>
    <x v="2"/>
    <x v="2"/>
  </r>
  <r>
    <n v="393"/>
    <s v="Owens, Hall and Gonzalez"/>
    <s v="De-engineered static orchestration"/>
    <n v="62800"/>
    <n v="143788"/>
    <n v="228.96178343949046"/>
    <x v="2"/>
    <n v="3059"/>
    <n v="47.004903563255965"/>
    <x v="0"/>
    <s v="CAD"/>
    <n v="1500267600"/>
    <n v="1500354000"/>
    <d v="2017-07-17T05:00:00"/>
    <d v="2017-07-18T05:00:00"/>
    <b v="0"/>
    <b v="0"/>
    <s v="music/jazz"/>
    <x v="1"/>
    <x v="5"/>
  </r>
  <r>
    <n v="198"/>
    <s v="Palmer Inc"/>
    <s v="Universal multi-state capability"/>
    <n v="63200"/>
    <n v="6041"/>
    <n v="9.5585443037974684"/>
    <x v="0"/>
    <n v="168"/>
    <n v="35.958333333333336"/>
    <x v="2"/>
    <s v="USD"/>
    <n v="1281070800"/>
    <n v="1283576400"/>
    <d v="2010-08-06T05:00:00"/>
    <d v="2010-09-04T05:00:00"/>
    <b v="0"/>
    <b v="0"/>
    <s v="music/electric music"/>
    <x v="1"/>
    <x v="10"/>
  </r>
  <r>
    <n v="703"/>
    <s v="Perez Group"/>
    <s v="Cross-platform tertiary hub"/>
    <n v="63400"/>
    <n v="197728"/>
    <n v="311.87381703470032"/>
    <x v="2"/>
    <n v="2038"/>
    <n v="97.020608439646708"/>
    <x v="2"/>
    <s v="USD"/>
    <n v="1334984400"/>
    <n v="1336453200"/>
    <d v="2012-04-21T05:00:00"/>
    <d v="2012-05-08T05:00:00"/>
    <b v="1"/>
    <b v="1"/>
    <s v="publishing/translations"/>
    <x v="3"/>
    <x v="19"/>
  </r>
  <r>
    <n v="141"/>
    <s v="Jackson LLC"/>
    <s v="Distributed motivating algorithm"/>
    <n v="64300"/>
    <n v="65323"/>
    <n v="101.59097978227061"/>
    <x v="2"/>
    <n v="1071"/>
    <n v="60.992530345471522"/>
    <x v="2"/>
    <s v="USD"/>
    <n v="1434085200"/>
    <n v="1434603600"/>
    <d v="2015-06-12T05:00:00"/>
    <d v="2015-06-18T05:00:00"/>
    <b v="0"/>
    <b v="0"/>
    <s v="technology/web"/>
    <x v="6"/>
    <x v="11"/>
  </r>
  <r>
    <n v="548"/>
    <s v="York-Pitts"/>
    <s v="Monitored discrete toolset"/>
    <n v="66100"/>
    <n v="179074"/>
    <n v="270.91376701966715"/>
    <x v="2"/>
    <n v="2985"/>
    <n v="59.991289782244557"/>
    <x v="2"/>
    <s v="USD"/>
    <n v="1459486800"/>
    <n v="1460610000"/>
    <d v="2016-04-01T05:00:00"/>
    <d v="2016-04-14T05:00:00"/>
    <b v="0"/>
    <b v="0"/>
    <s v="theater/plays"/>
    <x v="2"/>
    <x v="2"/>
  </r>
  <r>
    <n v="334"/>
    <s v="Mcgee Group"/>
    <s v="Assimilated discrete algorithm"/>
    <n v="66200"/>
    <n v="123538"/>
    <n v="186.61329305135951"/>
    <x v="2"/>
    <n v="1113"/>
    <n v="110.99550763701707"/>
    <x v="2"/>
    <s v="USD"/>
    <n v="1515564000"/>
    <n v="1516168800"/>
    <d v="2018-01-10T06:00:00"/>
    <d v="2018-01-17T06:00:00"/>
    <b v="0"/>
    <b v="0"/>
    <s v="music/rock"/>
    <x v="1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2"/>
    <s v="USD"/>
    <n v="1265868000"/>
    <n v="1267077600"/>
    <d v="2010-02-11T06:00:00"/>
    <d v="2010-02-25T06:00:00"/>
    <b v="0"/>
    <b v="1"/>
    <s v="music/indie rock"/>
    <x v="1"/>
    <x v="8"/>
  </r>
  <r>
    <n v="225"/>
    <s v="Fox-Quinn"/>
    <s v="Enterprise-wide reciprocal success"/>
    <n v="67800"/>
    <n v="176398"/>
    <n v="260.1740412979351"/>
    <x v="2"/>
    <n v="5880"/>
    <n v="29.999659863945578"/>
    <x v="2"/>
    <s v="USD"/>
    <n v="1399093200"/>
    <n v="1399093200"/>
    <d v="2014-05-03T05:00:00"/>
    <d v="2014-05-03T05:00:00"/>
    <b v="1"/>
    <b v="0"/>
    <s v="music/rock"/>
    <x v="1"/>
    <x v="3"/>
  </r>
  <r>
    <n v="478"/>
    <s v="Lyons LLC"/>
    <s v="Balanced impactful circuit"/>
    <n v="68800"/>
    <n v="162603"/>
    <n v="236.34156976744185"/>
    <x v="2"/>
    <n v="2756"/>
    <n v="58.999637155297535"/>
    <x v="2"/>
    <s v="USD"/>
    <n v="1425877200"/>
    <n v="1426914000"/>
    <d v="2015-03-09T05:00:00"/>
    <d v="2015-03-21T05:00:00"/>
    <b v="0"/>
    <b v="0"/>
    <s v="technology/wearables"/>
    <x v="6"/>
    <x v="9"/>
  </r>
  <r>
    <n v="96"/>
    <s v="Howard Ltd"/>
    <s v="Down-sized systematic policy"/>
    <n v="69700"/>
    <n v="151513"/>
    <n v="217.37876614060258"/>
    <x v="2"/>
    <n v="2331"/>
    <n v="64.999141999141997"/>
    <x v="2"/>
    <s v="USD"/>
    <n v="1299736800"/>
    <n v="1300856400"/>
    <d v="2011-03-10T06:00:00"/>
    <d v="2011-03-23T05:00:00"/>
    <b v="0"/>
    <b v="0"/>
    <s v="theater/plays"/>
    <x v="2"/>
    <x v="2"/>
  </r>
  <r>
    <n v="338"/>
    <s v="Gonzalez-Burton"/>
    <s v="Decentralized intangible encoding"/>
    <n v="69800"/>
    <n v="125042"/>
    <n v="179.14326647564468"/>
    <x v="2"/>
    <n v="1690"/>
    <n v="73.989349112426041"/>
    <x v="2"/>
    <s v="USD"/>
    <n v="1317790800"/>
    <n v="1320382800"/>
    <d v="2011-10-05T05:00:00"/>
    <d v="2011-11-04T05:00:00"/>
    <b v="0"/>
    <b v="0"/>
    <s v="theater/plays"/>
    <x v="2"/>
    <x v="2"/>
  </r>
  <r>
    <n v="845"/>
    <s v="Williams LLC"/>
    <s v="Up-sized high-level access"/>
    <n v="69900"/>
    <n v="138087"/>
    <n v="197.54935622317598"/>
    <x v="2"/>
    <n v="1354"/>
    <n v="101.98449039881831"/>
    <x v="5"/>
    <s v="GBP"/>
    <n v="1526360400"/>
    <n v="1529557200"/>
    <d v="2018-05-15T05:00:00"/>
    <d v="2018-06-21T05:00:00"/>
    <b v="0"/>
    <b v="0"/>
    <s v="technology/web"/>
    <x v="6"/>
    <x v="11"/>
  </r>
  <r>
    <n v="913"/>
    <s v="Rivera-Pearson"/>
    <s v="Re-engineered asymmetric challenge"/>
    <n v="70200"/>
    <n v="35536"/>
    <n v="50.621082621082621"/>
    <x v="0"/>
    <n v="523"/>
    <n v="67.946462715105156"/>
    <x v="6"/>
    <s v="AUD"/>
    <n v="1557637200"/>
    <n v="1558760400"/>
    <d v="2019-05-12T05:00:00"/>
    <d v="2019-05-25T05:00:00"/>
    <b v="0"/>
    <b v="0"/>
    <s v="film &amp; video/drama"/>
    <x v="5"/>
    <x v="13"/>
  </r>
  <r>
    <n v="595"/>
    <s v="Harris-Jennings"/>
    <s v="Customizable intermediate data-warehouse"/>
    <n v="70300"/>
    <n v="146595"/>
    <n v="208.52773826458036"/>
    <x v="2"/>
    <n v="1629"/>
    <n v="89.99079189686924"/>
    <x v="2"/>
    <s v="USD"/>
    <n v="1268715600"/>
    <n v="1270530000"/>
    <d v="2010-03-16T05:00:00"/>
    <d v="2010-04-06T05:00:00"/>
    <b v="0"/>
    <b v="1"/>
    <s v="theater/plays"/>
    <x v="2"/>
    <x v="2"/>
  </r>
  <r>
    <n v="754"/>
    <s v="Perez, Reed and Lee"/>
    <s v="Advanced dedicated encoding"/>
    <n v="70400"/>
    <n v="118603"/>
    <n v="168.47017045454547"/>
    <x v="2"/>
    <n v="3205"/>
    <n v="37.005616224648989"/>
    <x v="2"/>
    <s v="USD"/>
    <n v="1351400400"/>
    <n v="1355983200"/>
    <d v="2012-10-28T05:00:00"/>
    <d v="2012-12-20T06:00:00"/>
    <b v="0"/>
    <b v="0"/>
    <s v="theater/plays"/>
    <x v="2"/>
    <x v="2"/>
  </r>
  <r>
    <n v="128"/>
    <s v="Allen-Curtis"/>
    <s v="Phased human-resource core"/>
    <n v="70600"/>
    <n v="42596"/>
    <n v="60.334277620396605"/>
    <x v="1"/>
    <n v="532"/>
    <n v="80.067669172932327"/>
    <x v="2"/>
    <s v="USD"/>
    <n v="1282885200"/>
    <n v="1284008400"/>
    <d v="2010-08-27T05:00:00"/>
    <d v="2010-09-09T05:00:00"/>
    <b v="0"/>
    <b v="0"/>
    <s v="music/rock"/>
    <x v="1"/>
    <x v="3"/>
  </r>
  <r>
    <n v="336"/>
    <s v="Nunez Inc"/>
    <s v="Customizable intangible capability"/>
    <n v="70700"/>
    <n v="68602"/>
    <n v="97.032531824611041"/>
    <x v="0"/>
    <n v="1072"/>
    <n v="63.994402985074629"/>
    <x v="2"/>
    <s v="USD"/>
    <n v="1292392800"/>
    <n v="1292479200"/>
    <d v="2010-12-15T06:00:00"/>
    <d v="2010-12-16T06:00:00"/>
    <b v="0"/>
    <b v="1"/>
    <s v="music/rock"/>
    <x v="1"/>
    <x v="3"/>
  </r>
  <r>
    <n v="602"/>
    <s v="Brown Ltd"/>
    <s v="Quality-focused system-worthy support"/>
    <n v="71100"/>
    <n v="91176"/>
    <n v="128.23628691983123"/>
    <x v="2"/>
    <n v="1140"/>
    <n v="79.978947368421046"/>
    <x v="2"/>
    <s v="USD"/>
    <n v="1433480400"/>
    <n v="1434430800"/>
    <d v="2015-06-05T05:00:00"/>
    <d v="2015-06-16T05:00:00"/>
    <b v="0"/>
    <b v="0"/>
    <s v="theater/plays"/>
    <x v="2"/>
    <x v="2"/>
  </r>
  <r>
    <n v="464"/>
    <s v="Gomez LLC"/>
    <s v="Pre-emptive mission-critical hardware"/>
    <n v="71200"/>
    <n v="95020"/>
    <n v="133.45505617977528"/>
    <x v="2"/>
    <n v="2436"/>
    <n v="39.006568144499177"/>
    <x v="2"/>
    <s v="USD"/>
    <n v="1518328800"/>
    <n v="1519538400"/>
    <d v="2018-02-11T06:00:00"/>
    <d v="2018-02-25T06:00:00"/>
    <b v="0"/>
    <b v="0"/>
    <s v="theater/plays"/>
    <x v="2"/>
    <x v="2"/>
  </r>
  <r>
    <n v="871"/>
    <s v="Santana-George"/>
    <s v="Re-engineered client-driven knowledge user"/>
    <n v="71500"/>
    <n v="194912"/>
    <n v="272.6041958041958"/>
    <x v="2"/>
    <n v="2320"/>
    <n v="84.013793103448279"/>
    <x v="2"/>
    <s v="USD"/>
    <n v="1509512400"/>
    <n v="1511071200"/>
    <d v="2017-11-01T05:00:00"/>
    <d v="2017-11-19T06:00:00"/>
    <b v="0"/>
    <b v="1"/>
    <s v="theater/plays"/>
    <x v="2"/>
    <x v="2"/>
  </r>
  <r>
    <n v="632"/>
    <s v="Parker PLC"/>
    <s v="Reduced interactive matrix"/>
    <n v="72100"/>
    <n v="30902"/>
    <n v="42.859916782246884"/>
    <x v="3"/>
    <n v="278"/>
    <n v="111.15827338129496"/>
    <x v="2"/>
    <s v="USD"/>
    <n v="1414904400"/>
    <n v="1416463200"/>
    <d v="2014-11-02T05:00:00"/>
    <d v="2014-11-20T06:00:00"/>
    <b v="0"/>
    <b v="0"/>
    <s v="theater/plays"/>
    <x v="2"/>
    <x v="2"/>
  </r>
  <r>
    <n v="568"/>
    <s v="Hardin-Foley"/>
    <s v="Synergized zero tolerance help-desk"/>
    <n v="72400"/>
    <n v="134688"/>
    <n v="186.03314917127071"/>
    <x v="2"/>
    <n v="5180"/>
    <n v="26.0015444015444"/>
    <x v="2"/>
    <s v="USD"/>
    <n v="1279170000"/>
    <n v="1283058000"/>
    <d v="2010-07-15T05:00:00"/>
    <d v="2010-08-29T05:00:00"/>
    <b v="0"/>
    <b v="0"/>
    <s v="theater/plays"/>
    <x v="2"/>
    <x v="2"/>
  </r>
  <r>
    <n v="67"/>
    <s v="Lopez Inc"/>
    <s v="Team-oriented 6thgeneration middleware"/>
    <n v="72600"/>
    <n v="117892"/>
    <n v="162.38567493112947"/>
    <x v="2"/>
    <n v="4065"/>
    <n v="29.001722017220171"/>
    <x v="5"/>
    <s v="GBP"/>
    <n v="1264399200"/>
    <n v="1264831200"/>
    <d v="2010-01-25T06:00:00"/>
    <d v="2010-01-30T06:00:00"/>
    <b v="0"/>
    <b v="1"/>
    <s v="technology/wearables"/>
    <x v="6"/>
    <x v="9"/>
  </r>
  <r>
    <n v="933"/>
    <s v="Espinoza Group"/>
    <s v="Implemented tangible support"/>
    <n v="73000"/>
    <n v="175015"/>
    <n v="239.74657534246577"/>
    <x v="2"/>
    <n v="1902"/>
    <n v="92.016298633017882"/>
    <x v="2"/>
    <s v="USD"/>
    <n v="1365397200"/>
    <n v="1366520400"/>
    <d v="2013-04-08T05:00:00"/>
    <d v="2013-04-21T05:00:00"/>
    <b v="0"/>
    <b v="0"/>
    <s v="theater/plays"/>
    <x v="2"/>
    <x v="2"/>
  </r>
  <r>
    <n v="597"/>
    <s v="Todd, Freeman and Henry"/>
    <s v="Diverse systematic projection"/>
    <n v="73800"/>
    <n v="148779"/>
    <n v="201.59756097560978"/>
    <x v="2"/>
    <n v="2188"/>
    <n v="67.997714808043881"/>
    <x v="2"/>
    <s v="USD"/>
    <n v="1573970400"/>
    <n v="1575525600"/>
    <d v="2019-11-17T06:00:00"/>
    <d v="2019-12-05T06:00:00"/>
    <b v="0"/>
    <b v="0"/>
    <s v="theater/plays"/>
    <x v="2"/>
    <x v="2"/>
  </r>
  <r>
    <n v="351"/>
    <s v="Young LLC"/>
    <s v="Universal maximized methodology"/>
    <n v="74100"/>
    <n v="94631"/>
    <n v="127.70715249662618"/>
    <x v="2"/>
    <n v="2013"/>
    <n v="47.009935419771487"/>
    <x v="2"/>
    <s v="USD"/>
    <n v="1440392400"/>
    <n v="1441602000"/>
    <d v="2015-08-24T05:00:00"/>
    <d v="2015-09-07T05:00:00"/>
    <b v="0"/>
    <b v="0"/>
    <s v="music/rock"/>
    <x v="1"/>
    <x v="3"/>
  </r>
  <r>
    <n v="738"/>
    <s v="Garcia Group"/>
    <s v="Extended zero administration software"/>
    <n v="74700"/>
    <n v="1557"/>
    <n v="2.0843373493975905"/>
    <x v="0"/>
    <n v="15"/>
    <n v="103.8"/>
    <x v="2"/>
    <s v="USD"/>
    <n v="1416117600"/>
    <n v="1418018400"/>
    <d v="2014-11-16T06:00:00"/>
    <d v="2014-12-08T06:00:00"/>
    <b v="0"/>
    <b v="1"/>
    <s v="theater/plays"/>
    <x v="2"/>
    <x v="2"/>
  </r>
  <r>
    <n v="204"/>
    <s v="Daniel-Luna"/>
    <s v="Mandatory multimedia leverage"/>
    <n v="75000"/>
    <n v="2529"/>
    <n v="3.3719999999999999"/>
    <x v="0"/>
    <n v="40"/>
    <n v="63.225000000000001"/>
    <x v="2"/>
    <s v="USD"/>
    <n v="1301806800"/>
    <n v="1302670800"/>
    <d v="2011-04-03T05:00:00"/>
    <d v="2011-04-13T05:00:00"/>
    <b v="0"/>
    <b v="0"/>
    <s v="music/jazz"/>
    <x v="1"/>
    <x v="5"/>
  </r>
  <r>
    <n v="120"/>
    <s v="Vega Group"/>
    <s v="Synchronized regional synergy"/>
    <n v="75100"/>
    <n v="112272"/>
    <n v="149.49667110519306"/>
    <x v="2"/>
    <n v="1782"/>
    <n v="63.003367003367003"/>
    <x v="2"/>
    <s v="USD"/>
    <n v="1429246800"/>
    <n v="1429592400"/>
    <d v="2015-04-17T05:00:00"/>
    <d v="2015-04-21T05:00:00"/>
    <b v="0"/>
    <b v="1"/>
    <s v="games/mobile games"/>
    <x v="7"/>
    <x v="23"/>
  </r>
  <r>
    <n v="302"/>
    <s v="Ferguson, Collins and Mata"/>
    <s v="Customizable bi-directional hardware"/>
    <n v="76100"/>
    <n v="24234"/>
    <n v="31.844940867279899"/>
    <x v="0"/>
    <n v="245"/>
    <n v="98.914285714285711"/>
    <x v="2"/>
    <s v="USD"/>
    <n v="1535864400"/>
    <n v="1537074000"/>
    <d v="2018-09-02T05:00:00"/>
    <d v="2018-09-16T05:00:00"/>
    <b v="0"/>
    <b v="0"/>
    <s v="theater/plays"/>
    <x v="2"/>
    <x v="2"/>
  </r>
  <r>
    <n v="542"/>
    <s v="Harrison-Bridges"/>
    <s v="Profit-focused exuding moderator"/>
    <n v="77000"/>
    <n v="1930"/>
    <n v="2.5064935064935066"/>
    <x v="0"/>
    <n v="49"/>
    <n v="39.387755102040813"/>
    <x v="5"/>
    <s v="GBP"/>
    <n v="1453442400"/>
    <n v="1456034400"/>
    <d v="2016-01-22T06:00:00"/>
    <d v="2016-02-21T06:00:00"/>
    <b v="0"/>
    <b v="0"/>
    <s v="music/indie rock"/>
    <x v="1"/>
    <x v="8"/>
  </r>
  <r>
    <n v="664"/>
    <s v="Young PLC"/>
    <s v="Optional maximized attitude"/>
    <n v="79400"/>
    <n v="26571"/>
    <n v="33.464735516372798"/>
    <x v="0"/>
    <n v="1063"/>
    <n v="24.99623706491063"/>
    <x v="2"/>
    <s v="USD"/>
    <n v="1329717600"/>
    <n v="1330581600"/>
    <d v="2012-02-20T06:00:00"/>
    <d v="2012-03-01T06:00:00"/>
    <b v="0"/>
    <b v="0"/>
    <s v="music/jazz"/>
    <x v="1"/>
    <x v="5"/>
  </r>
  <r>
    <n v="255"/>
    <s v="Rosales, Branch and Harmon"/>
    <s v="Upgradable grid-enabled superstructure"/>
    <n v="80500"/>
    <n v="96735"/>
    <n v="120.16770186335404"/>
    <x v="2"/>
    <n v="1697"/>
    <n v="57.003535651149086"/>
    <x v="2"/>
    <s v="USD"/>
    <n v="1297836000"/>
    <n v="1298268000"/>
    <d v="2011-02-16T06:00:00"/>
    <d v="2011-02-21T06:00:00"/>
    <b v="0"/>
    <b v="1"/>
    <s v="music/rock"/>
    <x v="1"/>
    <x v="3"/>
  </r>
  <r>
    <n v="865"/>
    <s v="Ellis, Smith and Armstrong"/>
    <s v="Horizontal attitude-oriented help-desk"/>
    <n v="81000"/>
    <n v="150515"/>
    <n v="185.82098765432099"/>
    <x v="2"/>
    <n v="3272"/>
    <n v="46.000916870415651"/>
    <x v="2"/>
    <s v="USD"/>
    <n v="1410757200"/>
    <n v="1411534800"/>
    <d v="2014-09-15T05:00:00"/>
    <d v="2014-09-24T05:00:00"/>
    <b v="0"/>
    <b v="0"/>
    <s v="theater/plays"/>
    <x v="2"/>
    <x v="2"/>
  </r>
  <r>
    <n v="15"/>
    <s v="Wright, Hunt and Rowe"/>
    <s v="Extended eco-centric pricing structure"/>
    <n v="81200"/>
    <n v="38414"/>
    <n v="47.307881773399011"/>
    <x v="0"/>
    <n v="452"/>
    <n v="84.986725663716811"/>
    <x v="2"/>
    <s v="USD"/>
    <n v="1575957600"/>
    <n v="1576303200"/>
    <d v="2019-12-10T06:00:00"/>
    <d v="2019-12-14T06:00:00"/>
    <b v="0"/>
    <b v="0"/>
    <s v="technology/wearables"/>
    <x v="6"/>
    <x v="9"/>
  </r>
  <r>
    <n v="881"/>
    <s v="Charles Inc"/>
    <s v="Implemented object-oriented synergy"/>
    <n v="81300"/>
    <n v="31665"/>
    <n v="38.948339483394832"/>
    <x v="0"/>
    <n v="452"/>
    <n v="70.055309734513273"/>
    <x v="2"/>
    <s v="USD"/>
    <n v="1436418000"/>
    <n v="1438923600"/>
    <d v="2015-07-09T05:00:00"/>
    <d v="2015-08-07T05:00:00"/>
    <b v="0"/>
    <b v="1"/>
    <s v="theater/plays"/>
    <x v="2"/>
    <x v="2"/>
  </r>
  <r>
    <n v="638"/>
    <s v="Weaver Ltd"/>
    <s v="Monitored 24/7 approach"/>
    <n v="81600"/>
    <n v="9318"/>
    <n v="11.419117647058824"/>
    <x v="0"/>
    <n v="94"/>
    <n v="99.127659574468083"/>
    <x v="2"/>
    <s v="USD"/>
    <n v="1280206800"/>
    <n v="1281243600"/>
    <d v="2010-07-27T05:00:00"/>
    <d v="2010-08-08T05:00:00"/>
    <b v="0"/>
    <b v="1"/>
    <s v="theater/plays"/>
    <x v="2"/>
    <x v="2"/>
  </r>
  <r>
    <n v="136"/>
    <s v="Briggs PLC"/>
    <s v="Distributed context-sensitive flexibility"/>
    <n v="82800"/>
    <n v="2721"/>
    <n v="3.2862318840579712"/>
    <x v="1"/>
    <n v="58"/>
    <n v="46.913793103448278"/>
    <x v="2"/>
    <s v="USD"/>
    <n v="1402117200"/>
    <n v="1403154000"/>
    <d v="2014-06-07T05:00:00"/>
    <d v="2014-06-19T05:00:00"/>
    <b v="0"/>
    <b v="1"/>
    <s v="film &amp; video/drama"/>
    <x v="5"/>
    <x v="13"/>
  </r>
  <r>
    <n v="389"/>
    <s v="Knox-Garner"/>
    <s v="Automated systemic hierarchy"/>
    <n v="83000"/>
    <n v="101352"/>
    <n v="122.11084337349398"/>
    <x v="2"/>
    <n v="1152"/>
    <n v="87.979166666666671"/>
    <x v="2"/>
    <s v="USD"/>
    <n v="1288242000"/>
    <n v="1290578400"/>
    <d v="2010-10-28T05:00:00"/>
    <d v="2010-11-24T06:00:00"/>
    <b v="0"/>
    <b v="0"/>
    <s v="theater/plays"/>
    <x v="2"/>
    <x v="2"/>
  </r>
  <r>
    <n v="575"/>
    <s v="Fuentes LLC"/>
    <s v="Universal zero-defect concept"/>
    <n v="83300"/>
    <n v="52421"/>
    <n v="62.930372148859547"/>
    <x v="0"/>
    <n v="558"/>
    <n v="93.944444444444443"/>
    <x v="2"/>
    <s v="USD"/>
    <n v="1400562000"/>
    <n v="1400821200"/>
    <d v="2014-05-20T05:00:00"/>
    <d v="2014-05-23T05:00:00"/>
    <b v="0"/>
    <b v="1"/>
    <s v="theater/plays"/>
    <x v="2"/>
    <x v="2"/>
  </r>
  <r>
    <n v="261"/>
    <s v="Mason-Smith"/>
    <s v="Reverse-engineered cohesive migration"/>
    <n v="84300"/>
    <n v="26303"/>
    <n v="31.201660735468568"/>
    <x v="0"/>
    <n v="454"/>
    <n v="57.936123348017624"/>
    <x v="2"/>
    <s v="USD"/>
    <n v="1282712400"/>
    <n v="1283058000"/>
    <d v="2010-08-25T05:00:00"/>
    <d v="2010-08-29T05:00:00"/>
    <b v="0"/>
    <b v="1"/>
    <s v="music/rock"/>
    <x v="1"/>
    <x v="3"/>
  </r>
  <r>
    <n v="320"/>
    <s v="Sandoval-Powell"/>
    <s v="Phased holistic implementation"/>
    <n v="84400"/>
    <n v="8092"/>
    <n v="9.5876777251184837"/>
    <x v="0"/>
    <n v="80"/>
    <n v="101.15"/>
    <x v="2"/>
    <s v="USD"/>
    <n v="1305003600"/>
    <n v="1305781200"/>
    <d v="2011-05-10T05:00:00"/>
    <d v="2011-05-19T05:00:00"/>
    <b v="0"/>
    <b v="0"/>
    <s v="publishing/fiction"/>
    <x v="3"/>
    <x v="17"/>
  </r>
  <r>
    <n v="537"/>
    <s v="Murillo-Mcfarland"/>
    <s v="Synchronized client-driven projection"/>
    <n v="84400"/>
    <n v="98935"/>
    <n v="117.22156398104266"/>
    <x v="2"/>
    <n v="1052"/>
    <n v="94.044676806083643"/>
    <x v="3"/>
    <s v="DKK"/>
    <n v="1535605200"/>
    <n v="1537592400"/>
    <d v="2018-08-30T05:00:00"/>
    <d v="2018-09-22T05:00:00"/>
    <b v="1"/>
    <b v="1"/>
    <s v="film &amp; video/documentary"/>
    <x v="5"/>
    <x v="14"/>
  </r>
  <r>
    <n v="799"/>
    <s v="Reid-Day"/>
    <s v="Devolved tertiary time-frame"/>
    <n v="84500"/>
    <n v="73522"/>
    <n v="87.008284023668637"/>
    <x v="0"/>
    <n v="1225"/>
    <n v="60.017959183673469"/>
    <x v="5"/>
    <s v="GBP"/>
    <n v="1454133600"/>
    <n v="1454479200"/>
    <d v="2016-01-30T06:00:00"/>
    <d v="2016-02-03T06:00:00"/>
    <b v="0"/>
    <b v="0"/>
    <s v="theater/plays"/>
    <x v="2"/>
    <x v="2"/>
  </r>
  <r>
    <n v="880"/>
    <s v="Craig, Ellis and Miller"/>
    <s v="Persevering 5thgeneration throughput"/>
    <n v="84500"/>
    <n v="193101"/>
    <n v="228.52189349112427"/>
    <x v="2"/>
    <n v="2414"/>
    <n v="79.992129246064621"/>
    <x v="2"/>
    <s v="USD"/>
    <n v="1563685200"/>
    <n v="1563858000"/>
    <d v="2019-07-21T05:00:00"/>
    <d v="2019-07-23T05:00:00"/>
    <b v="0"/>
    <b v="0"/>
    <s v="music/electric music"/>
    <x v="1"/>
    <x v="10"/>
  </r>
  <r>
    <n v="17"/>
    <s v="Cochran-Nguyen"/>
    <s v="Seamless 4thgeneration methodology"/>
    <n v="84600"/>
    <n v="134845"/>
    <n v="159.39125295508273"/>
    <x v="2"/>
    <n v="1249"/>
    <n v="107.96236989591674"/>
    <x v="2"/>
    <s v="USD"/>
    <n v="1294812000"/>
    <n v="1294898400"/>
    <d v="2011-01-12T06:00:00"/>
    <d v="2011-01-13T06:00:00"/>
    <b v="0"/>
    <b v="0"/>
    <s v="film &amp; video/animation"/>
    <x v="5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2"/>
    <s v="USD"/>
    <n v="1378875600"/>
    <n v="1380171600"/>
    <d v="2013-09-11T05:00:00"/>
    <d v="2013-09-26T05:00:00"/>
    <b v="0"/>
    <b v="0"/>
    <s v="games/video games"/>
    <x v="7"/>
    <x v="12"/>
  </r>
  <r>
    <n v="824"/>
    <s v="Anderson, Williams and Cox"/>
    <s v="Streamlined national benchmark"/>
    <n v="85000"/>
    <n v="107516"/>
    <n v="126.48941176470588"/>
    <x v="2"/>
    <n v="1280"/>
    <n v="83.996875000000003"/>
    <x v="2"/>
    <s v="USD"/>
    <n v="1276923600"/>
    <n v="1279688400"/>
    <d v="2010-06-19T05:00:00"/>
    <d v="2010-07-21T05:00:00"/>
    <b v="0"/>
    <b v="1"/>
    <s v="publishing/nonfiction"/>
    <x v="3"/>
    <x v="4"/>
  </r>
  <r>
    <n v="229"/>
    <s v="Hoffman-Howard"/>
    <s v="Extended encompassing application"/>
    <n v="85600"/>
    <n v="165798"/>
    <n v="193.68925233644859"/>
    <x v="2"/>
    <n v="2551"/>
    <n v="64.99333594668758"/>
    <x v="2"/>
    <s v="USD"/>
    <n v="1496293200"/>
    <n v="1500440400"/>
    <d v="2017-06-01T05:00:00"/>
    <d v="2017-07-19T05:00:00"/>
    <b v="0"/>
    <b v="1"/>
    <s v="games/mobile games"/>
    <x v="7"/>
    <x v="23"/>
  </r>
  <r>
    <n v="629"/>
    <s v="Jackson, Martinez and Ray"/>
    <s v="Multi-tiered executive toolset"/>
    <n v="85900"/>
    <n v="55476"/>
    <n v="64.58207217694995"/>
    <x v="0"/>
    <n v="750"/>
    <n v="73.968000000000004"/>
    <x v="2"/>
    <s v="USD"/>
    <n v="1467781200"/>
    <n v="1467954000"/>
    <d v="2016-07-06T05:00:00"/>
    <d v="2016-07-08T05:00:00"/>
    <b v="0"/>
    <b v="1"/>
    <s v="theater/plays"/>
    <x v="2"/>
    <x v="2"/>
  </r>
  <r>
    <n v="835"/>
    <s v="Hodges, Smith and Kelly"/>
    <s v="Future-proofed 24hour model"/>
    <n v="86200"/>
    <n v="77355"/>
    <n v="89.738979118329468"/>
    <x v="0"/>
    <n v="1758"/>
    <n v="44.001706484641637"/>
    <x v="2"/>
    <s v="USD"/>
    <n v="1425103200"/>
    <n v="1425621600"/>
    <d v="2015-02-28T06:00:00"/>
    <d v="2015-03-06T06:00:00"/>
    <b v="0"/>
    <b v="0"/>
    <s v="technology/web"/>
    <x v="6"/>
    <x v="11"/>
  </r>
  <r>
    <n v="584"/>
    <s v="Nunez-Richards"/>
    <s v="De-engineered cohesive system engine"/>
    <n v="86400"/>
    <n v="103255"/>
    <n v="119.50810185185186"/>
    <x v="2"/>
    <n v="1613"/>
    <n v="64.01425914445133"/>
    <x v="2"/>
    <s v="USD"/>
    <n v="1335330000"/>
    <n v="1336539600"/>
    <d v="2012-04-25T05:00:00"/>
    <d v="2012-05-09T05:00:00"/>
    <b v="0"/>
    <b v="0"/>
    <s v="technology/web"/>
    <x v="6"/>
    <x v="11"/>
  </r>
  <r>
    <n v="223"/>
    <s v="Chavez, Garcia and Cantu"/>
    <s v="Synergistic explicit capability"/>
    <n v="87300"/>
    <n v="81897"/>
    <n v="93.81099656357388"/>
    <x v="0"/>
    <n v="931"/>
    <n v="87.966702470461868"/>
    <x v="2"/>
    <s v="USD"/>
    <n v="1458104400"/>
    <n v="1459314000"/>
    <d v="2016-03-16T05:00:00"/>
    <d v="2016-03-30T05:00:00"/>
    <b v="0"/>
    <b v="0"/>
    <s v="theater/plays"/>
    <x v="2"/>
    <x v="2"/>
  </r>
  <r>
    <n v="213"/>
    <s v="Morgan-Warren"/>
    <s v="Face-to-face encompassing info-mediaries"/>
    <n v="87900"/>
    <n v="171549"/>
    <n v="195.16382252559728"/>
    <x v="2"/>
    <n v="4289"/>
    <n v="39.997435299603637"/>
    <x v="2"/>
    <s v="USD"/>
    <n v="1289019600"/>
    <n v="1289714400"/>
    <d v="2010-11-06T05:00:00"/>
    <d v="2010-11-14T06:00:00"/>
    <b v="0"/>
    <b v="1"/>
    <s v="music/indie rock"/>
    <x v="1"/>
    <x v="8"/>
  </r>
  <r>
    <n v="967"/>
    <s v="Howard-Douglas"/>
    <s v="Organized human-resource attitude"/>
    <n v="88400"/>
    <n v="121138"/>
    <n v="137.03393665158373"/>
    <x v="2"/>
    <n v="1573"/>
    <n v="77.010807374443743"/>
    <x v="2"/>
    <s v="USD"/>
    <n v="1333688400"/>
    <n v="1336885200"/>
    <d v="2012-04-06T05:00:00"/>
    <d v="2012-05-13T05:00:00"/>
    <b v="0"/>
    <b v="0"/>
    <s v="music/world music"/>
    <x v="1"/>
    <x v="22"/>
  </r>
  <r>
    <n v="604"/>
    <s v="Cole, Hernandez and Rodriguez"/>
    <s v="Cross-platform logistical circuit"/>
    <n v="88700"/>
    <n v="151438"/>
    <n v="170.73055242390078"/>
    <x v="2"/>
    <n v="2857"/>
    <n v="53.005950297514879"/>
    <x v="2"/>
    <s v="USD"/>
    <n v="1295676000"/>
    <n v="1297490400"/>
    <d v="2011-01-22T06:00:00"/>
    <d v="2011-02-12T06:00:00"/>
    <b v="0"/>
    <b v="0"/>
    <s v="theater/plays"/>
    <x v="2"/>
    <x v="2"/>
  </r>
  <r>
    <n v="186"/>
    <s v="Parker Group"/>
    <s v="Grass-roots foreground policy"/>
    <n v="88800"/>
    <n v="28358"/>
    <n v="31.934684684684683"/>
    <x v="0"/>
    <n v="886"/>
    <n v="32.006772009029348"/>
    <x v="2"/>
    <s v="USD"/>
    <n v="1400821200"/>
    <n v="1402117200"/>
    <d v="2014-05-23T05:00:00"/>
    <d v="2014-06-07T05:00:00"/>
    <b v="0"/>
    <b v="0"/>
    <s v="theater/plays"/>
    <x v="2"/>
    <x v="2"/>
  </r>
  <r>
    <n v="784"/>
    <s v="Byrd Group"/>
    <s v="Profound fault-tolerant model"/>
    <n v="88900"/>
    <n v="102535"/>
    <n v="115.33745781777279"/>
    <x v="2"/>
    <n v="3308"/>
    <n v="30.996070133010882"/>
    <x v="2"/>
    <s v="USD"/>
    <n v="1457244000"/>
    <n v="1458190800"/>
    <d v="2016-03-06T06:00:00"/>
    <d v="2016-03-17T05:00:00"/>
    <b v="0"/>
    <b v="0"/>
    <s v="technology/web"/>
    <x v="6"/>
    <x v="11"/>
  </r>
  <r>
    <n v="534"/>
    <s v="Clark, Mccormick and Mendoza"/>
    <s v="Self-enabling didactic orchestration"/>
    <n v="89100"/>
    <n v="13385"/>
    <n v="15.022446689113355"/>
    <x v="0"/>
    <n v="243"/>
    <n v="55.08230452674897"/>
    <x v="2"/>
    <s v="USD"/>
    <n v="1534482000"/>
    <n v="1534568400"/>
    <d v="2018-08-17T05:00:00"/>
    <d v="2018-08-18T05:00:00"/>
    <b v="0"/>
    <b v="1"/>
    <s v="film &amp; video/drama"/>
    <x v="5"/>
    <x v="13"/>
  </r>
  <r>
    <n v="448"/>
    <s v="Price and Sons"/>
    <s v="Object-based demand-driven strategy"/>
    <n v="89900"/>
    <n v="45384"/>
    <n v="50.482758620689658"/>
    <x v="0"/>
    <n v="605"/>
    <n v="75.014876033057845"/>
    <x v="2"/>
    <s v="USD"/>
    <n v="1365915600"/>
    <n v="1366088400"/>
    <d v="2013-04-14T05:00:00"/>
    <d v="2013-04-16T05:00:00"/>
    <b v="0"/>
    <b v="1"/>
    <s v="games/video games"/>
    <x v="7"/>
    <x v="12"/>
  </r>
  <r>
    <n v="505"/>
    <s v="Jensen-Vargas"/>
    <s v="Ameliorated explicit parallelism"/>
    <n v="89900"/>
    <n v="12497"/>
    <n v="13.901001112347053"/>
    <x v="0"/>
    <n v="347"/>
    <n v="36.014409221902014"/>
    <x v="2"/>
    <s v="USD"/>
    <n v="1362722400"/>
    <n v="1366347600"/>
    <d v="2013-03-08T06:00:00"/>
    <d v="2013-04-19T05:00:00"/>
    <b v="0"/>
    <b v="1"/>
    <s v="publishing/radio &amp; podcasts"/>
    <x v="3"/>
    <x v="21"/>
  </r>
  <r>
    <n v="43"/>
    <s v="Schmitt-Mendoza"/>
    <s v="Profound explicit paradigm"/>
    <n v="90200"/>
    <n v="167717"/>
    <n v="185.9390243902439"/>
    <x v="2"/>
    <n v="6212"/>
    <n v="26.998873148744366"/>
    <x v="2"/>
    <s v="USD"/>
    <n v="1406178000"/>
    <n v="1407560400"/>
    <d v="2014-07-24T05:00:00"/>
    <d v="2014-08-09T05:00:00"/>
    <b v="0"/>
    <b v="0"/>
    <s v="publishing/radio &amp; podcasts"/>
    <x v="3"/>
    <x v="21"/>
  </r>
  <r>
    <n v="165"/>
    <s v="Cordova Ltd"/>
    <s v="Synergized radical product"/>
    <n v="90400"/>
    <n v="110279"/>
    <n v="121.99004424778761"/>
    <x v="2"/>
    <n v="2506"/>
    <n v="44.005985634477256"/>
    <x v="2"/>
    <s v="USD"/>
    <n v="1501563600"/>
    <n v="1504328400"/>
    <d v="2017-08-01T05:00:00"/>
    <d v="2017-09-02T05:00:00"/>
    <b v="0"/>
    <b v="0"/>
    <s v="technology/web"/>
    <x v="6"/>
    <x v="11"/>
  </r>
  <r>
    <n v="485"/>
    <s v="Richards-Davis"/>
    <s v="Quality-focused mission-critical structure"/>
    <n v="90600"/>
    <n v="27844"/>
    <n v="30.73289183222958"/>
    <x v="0"/>
    <n v="648"/>
    <n v="42.969135802469133"/>
    <x v="5"/>
    <s v="GBP"/>
    <n v="1560142800"/>
    <n v="1563685200"/>
    <d v="2019-06-10T05:00:00"/>
    <d v="2019-07-21T05:00:00"/>
    <b v="0"/>
    <b v="0"/>
    <s v="theater/plays"/>
    <x v="2"/>
    <x v="2"/>
  </r>
  <r>
    <n v="483"/>
    <s v="Rice-Parker"/>
    <s v="Down-sized actuating infrastructure"/>
    <n v="91400"/>
    <n v="48236"/>
    <n v="52.774617067833695"/>
    <x v="0"/>
    <n v="554"/>
    <n v="87.068592057761734"/>
    <x v="2"/>
    <s v="USD"/>
    <n v="1576130400"/>
    <n v="1576735200"/>
    <d v="2019-12-12T06:00:00"/>
    <d v="2019-12-19T06:00:00"/>
    <b v="0"/>
    <b v="0"/>
    <s v="theater/plays"/>
    <x v="2"/>
    <x v="2"/>
  </r>
  <r>
    <n v="139"/>
    <s v="Hamilton, Wright and Chavez"/>
    <s v="Down-sized empowering protocol"/>
    <n v="92100"/>
    <n v="19246"/>
    <n v="20.896851248642779"/>
    <x v="0"/>
    <n v="326"/>
    <n v="59.036809815950917"/>
    <x v="2"/>
    <s v="USD"/>
    <n v="1429592400"/>
    <n v="1430974800"/>
    <d v="2015-04-21T05:00:00"/>
    <d v="2015-05-07T05:00:00"/>
    <b v="0"/>
    <b v="1"/>
    <s v="technology/wearables"/>
    <x v="6"/>
    <x v="9"/>
  </r>
  <r>
    <n v="24"/>
    <s v="Scott, Wilson and Martin"/>
    <s v="Cross-platform intermediate frame"/>
    <n v="92400"/>
    <n v="104257"/>
    <n v="112.83225108225108"/>
    <x v="2"/>
    <n v="2673"/>
    <n v="39.003741114852225"/>
    <x v="2"/>
    <s v="USD"/>
    <n v="1403326800"/>
    <n v="1403499600"/>
    <d v="2014-06-21T05:00:00"/>
    <d v="2014-06-23T05:00:00"/>
    <b v="0"/>
    <b v="0"/>
    <s v="technology/wearables"/>
    <x v="6"/>
    <x v="9"/>
  </r>
  <r>
    <n v="811"/>
    <s v="Page, Holt and Mack"/>
    <s v="Fundamental methodical emulation"/>
    <n v="92500"/>
    <n v="71320"/>
    <n v="77.102702702702715"/>
    <x v="0"/>
    <n v="679"/>
    <n v="105.03681885125184"/>
    <x v="2"/>
    <s v="USD"/>
    <n v="1452319200"/>
    <n v="1452492000"/>
    <d v="2016-01-09T06:00:00"/>
    <d v="2016-01-11T06:00:00"/>
    <b v="0"/>
    <b v="1"/>
    <s v="games/video games"/>
    <x v="7"/>
    <x v="12"/>
  </r>
  <r>
    <n v="329"/>
    <s v="Willis and Sons"/>
    <s v="Fundamental incremental database"/>
    <n v="93800"/>
    <n v="21477"/>
    <n v="22.896588486140725"/>
    <x v="3"/>
    <n v="211"/>
    <n v="101.78672985781991"/>
    <x v="2"/>
    <s v="USD"/>
    <n v="1481522400"/>
    <n v="1482472800"/>
    <d v="2016-12-12T06:00:00"/>
    <d v="2016-12-23T06:00:00"/>
    <b v="0"/>
    <b v="0"/>
    <s v="games/video games"/>
    <x v="7"/>
    <x v="12"/>
  </r>
  <r>
    <n v="777"/>
    <s v="Henderson Ltd"/>
    <s v="Open-architected stable algorithm"/>
    <n v="93800"/>
    <n v="45987"/>
    <n v="49.026652452025587"/>
    <x v="0"/>
    <n v="676"/>
    <n v="68.028106508875737"/>
    <x v="2"/>
    <s v="USD"/>
    <n v="1316754000"/>
    <n v="1319259600"/>
    <d v="2011-09-23T05:00:00"/>
    <d v="2011-10-22T05:00:00"/>
    <b v="0"/>
    <b v="0"/>
    <s v="theater/plays"/>
    <x v="2"/>
    <x v="2"/>
  </r>
  <r>
    <n v="21"/>
    <s v="Simmons-Reynolds"/>
    <s v="Re-engineered intangible definition"/>
    <n v="94000"/>
    <n v="38533"/>
    <n v="40.992553191489364"/>
    <x v="0"/>
    <n v="558"/>
    <n v="69.055555555555557"/>
    <x v="2"/>
    <s v="USD"/>
    <n v="1313384400"/>
    <n v="1316322000"/>
    <d v="2011-08-15T05:00:00"/>
    <d v="2011-09-18T05:00:00"/>
    <b v="0"/>
    <b v="0"/>
    <s v="theater/plays"/>
    <x v="2"/>
    <x v="2"/>
  </r>
  <r>
    <n v="60"/>
    <s v="Crawford-Peters"/>
    <s v="User-centric regional database"/>
    <n v="94200"/>
    <n v="135997"/>
    <n v="144.37048832271762"/>
    <x v="2"/>
    <n v="1600"/>
    <n v="84.998125000000002"/>
    <x v="0"/>
    <s v="CAD"/>
    <n v="1342501200"/>
    <n v="1342760400"/>
    <d v="2012-07-17T05:00:00"/>
    <d v="2012-07-20T05:00:00"/>
    <b v="0"/>
    <b v="0"/>
    <s v="theater/plays"/>
    <x v="2"/>
    <x v="2"/>
  </r>
  <r>
    <n v="623"/>
    <s v="Smith, Scott and Rodriguez"/>
    <s v="Organic actuating protocol"/>
    <n v="94300"/>
    <n v="150806"/>
    <n v="159.92152704135739"/>
    <x v="2"/>
    <n v="2693"/>
    <n v="55.999257333828446"/>
    <x v="5"/>
    <s v="GBP"/>
    <n v="1437022800"/>
    <n v="1437454800"/>
    <d v="2015-07-16T05:00:00"/>
    <d v="2015-07-21T05:00:00"/>
    <b v="0"/>
    <b v="0"/>
    <s v="theater/plays"/>
    <x v="2"/>
    <x v="2"/>
  </r>
  <r>
    <n v="337"/>
    <s v="Hayden Ltd"/>
    <s v="Innovative didactic analyzer"/>
    <n v="94500"/>
    <n v="116064"/>
    <n v="122.81904761904762"/>
    <x v="2"/>
    <n v="1095"/>
    <n v="105.9945205479452"/>
    <x v="2"/>
    <s v="USD"/>
    <n v="1573452000"/>
    <n v="1573538400"/>
    <d v="2019-11-11T06:00:00"/>
    <d v="2019-11-12T06:00:00"/>
    <b v="0"/>
    <b v="0"/>
    <s v="theater/plays"/>
    <x v="2"/>
    <x v="2"/>
  </r>
  <r>
    <n v="565"/>
    <s v="Joseph LLC"/>
    <s v="Decentralized logistical collaboration"/>
    <n v="94900"/>
    <n v="194166"/>
    <n v="204.60063224446787"/>
    <x v="2"/>
    <n v="3596"/>
    <n v="53.99499443826474"/>
    <x v="2"/>
    <s v="USD"/>
    <n v="1321336800"/>
    <n v="1323064800"/>
    <d v="2011-11-15T06:00:00"/>
    <d v="2011-12-05T06:00:00"/>
    <b v="0"/>
    <b v="0"/>
    <s v="theater/plays"/>
    <x v="2"/>
    <x v="2"/>
  </r>
  <r>
    <n v="970"/>
    <s v="Glover-Nelson"/>
    <s v="Inverse context-sensitive info-mediaries"/>
    <n v="94900"/>
    <n v="57659"/>
    <n v="60.757639620653315"/>
    <x v="0"/>
    <n v="594"/>
    <n v="97.069023569023571"/>
    <x v="2"/>
    <s v="USD"/>
    <n v="1304917200"/>
    <n v="1305003600"/>
    <d v="2011-05-09T05:00:00"/>
    <d v="2011-05-10T05:00:00"/>
    <b v="0"/>
    <b v="0"/>
    <s v="theater/plays"/>
    <x v="2"/>
    <x v="2"/>
  </r>
  <r>
    <n v="578"/>
    <s v="Martinez-Johnson"/>
    <s v="Sharable radical toolset"/>
    <n v="96500"/>
    <n v="16168"/>
    <n v="16.754404145077721"/>
    <x v="0"/>
    <n v="245"/>
    <n v="65.991836734693877"/>
    <x v="2"/>
    <s v="USD"/>
    <n v="1322719200"/>
    <n v="1322978400"/>
    <d v="2011-12-01T06:00:00"/>
    <d v="2011-12-04T06:00:00"/>
    <b v="0"/>
    <b v="0"/>
    <s v="film &amp; video/science fiction"/>
    <x v="5"/>
    <x v="20"/>
  </r>
  <r>
    <n v="173"/>
    <s v="White LLC"/>
    <s v="Cross-group 4thgeneration middleware"/>
    <n v="96700"/>
    <n v="157635"/>
    <n v="163.01447776628748"/>
    <x v="2"/>
    <n v="1561"/>
    <n v="100.98334401024984"/>
    <x v="2"/>
    <s v="USD"/>
    <n v="1368853200"/>
    <n v="1369371600"/>
    <d v="2013-05-18T05:00:00"/>
    <d v="2013-05-24T05:00:00"/>
    <b v="0"/>
    <b v="0"/>
    <s v="theater/plays"/>
    <x v="2"/>
    <x v="2"/>
  </r>
  <r>
    <n v="524"/>
    <s v="Johnson-Contreras"/>
    <s v="Diverse scalable superstructure"/>
    <n v="96700"/>
    <n v="81136"/>
    <n v="83.904860392967933"/>
    <x v="0"/>
    <n v="1979"/>
    <n v="40.998484082870135"/>
    <x v="2"/>
    <s v="USD"/>
    <n v="1272258000"/>
    <n v="1273381200"/>
    <d v="2010-04-26T05:00:00"/>
    <d v="2010-05-09T05:00:00"/>
    <b v="0"/>
    <b v="0"/>
    <s v="theater/plays"/>
    <x v="2"/>
    <x v="2"/>
  </r>
  <r>
    <n v="831"/>
    <s v="Ward PLC"/>
    <s v="Front-line bottom-line Graphic Interface"/>
    <n v="97100"/>
    <n v="105817"/>
    <n v="108.97734294541709"/>
    <x v="2"/>
    <n v="4233"/>
    <n v="24.998110087408456"/>
    <x v="2"/>
    <s v="USD"/>
    <n v="1332738000"/>
    <n v="1335675600"/>
    <d v="2012-03-26T05:00:00"/>
    <d v="2012-04-29T05:00:00"/>
    <b v="0"/>
    <b v="0"/>
    <s v="photography/photography books"/>
    <x v="4"/>
    <x v="6"/>
  </r>
  <r>
    <n v="767"/>
    <s v="Hale, Pearson and Jenkins"/>
    <s v="Upgradable attitude-oriented project"/>
    <n v="97200"/>
    <n v="55372"/>
    <n v="56.967078189300416"/>
    <x v="0"/>
    <n v="513"/>
    <n v="107.93762183235867"/>
    <x v="2"/>
    <s v="USD"/>
    <n v="1444107600"/>
    <n v="1447999200"/>
    <d v="2015-10-06T05:00:00"/>
    <d v="2015-11-20T06:00:00"/>
    <b v="0"/>
    <b v="0"/>
    <s v="publishing/translations"/>
    <x v="3"/>
    <x v="19"/>
  </r>
  <r>
    <n v="399"/>
    <s v="Acosta, Mullins and Morris"/>
    <s v="Pre-emptive interactive model"/>
    <n v="97300"/>
    <n v="62127"/>
    <n v="63.850976361767728"/>
    <x v="0"/>
    <n v="941"/>
    <n v="66.022316684378325"/>
    <x v="2"/>
    <s v="USD"/>
    <n v="1296626400"/>
    <n v="1297231200"/>
    <d v="2011-02-02T06:00:00"/>
    <d v="2011-02-09T06:00:00"/>
    <b v="0"/>
    <b v="0"/>
    <s v="music/indie rock"/>
    <x v="1"/>
    <x v="8"/>
  </r>
  <r>
    <n v="995"/>
    <s v="Manning-Hamilton"/>
    <s v="Vision-oriented scalable definition"/>
    <n v="97300"/>
    <n v="153216"/>
    <n v="157.46762589928059"/>
    <x v="2"/>
    <n v="2043"/>
    <n v="74.995594713656388"/>
    <x v="2"/>
    <s v="USD"/>
    <n v="1541307600"/>
    <n v="1543816800"/>
    <d v="2018-11-04T05:00:00"/>
    <d v="2018-12-03T06:00:00"/>
    <b v="0"/>
    <b v="1"/>
    <s v="food/food trucks"/>
    <x v="0"/>
    <x v="0"/>
  </r>
  <r>
    <n v="671"/>
    <s v="Robinson-Kelly"/>
    <s v="Monitored bi-directional standardization"/>
    <n v="97600"/>
    <n v="119127"/>
    <n v="122.05635245901641"/>
    <x v="2"/>
    <n v="1073"/>
    <n v="111.02236719478098"/>
    <x v="2"/>
    <s v="USD"/>
    <n v="1280552400"/>
    <n v="1280898000"/>
    <d v="2010-07-31T05:00:00"/>
    <d v="2010-08-04T05:00:00"/>
    <b v="0"/>
    <b v="1"/>
    <s v="theater/plays"/>
    <x v="2"/>
    <x v="2"/>
  </r>
  <r>
    <n v="98"/>
    <s v="Arias, Allen and Miller"/>
    <s v="Seamless transitional portal"/>
    <n v="97800"/>
    <n v="32951"/>
    <n v="33.692229038854805"/>
    <x v="0"/>
    <n v="1220"/>
    <n v="27.009016393442622"/>
    <x v="6"/>
    <s v="AUD"/>
    <n v="1437973200"/>
    <n v="1438318800"/>
    <d v="2015-07-27T05:00:00"/>
    <d v="2015-07-31T05:00:00"/>
    <b v="0"/>
    <b v="0"/>
    <s v="games/video games"/>
    <x v="7"/>
    <x v="12"/>
  </r>
  <r>
    <n v="648"/>
    <s v="Vargas-Cox"/>
    <s v="Vision-oriented local contingency"/>
    <n v="98600"/>
    <n v="62174"/>
    <n v="63.056795131845846"/>
    <x v="1"/>
    <n v="723"/>
    <n v="85.994467496542185"/>
    <x v="2"/>
    <s v="USD"/>
    <n v="1499317200"/>
    <n v="1500872400"/>
    <d v="2017-07-06T05:00:00"/>
    <d v="2017-07-24T05:00:00"/>
    <b v="1"/>
    <b v="0"/>
    <s v="food/food trucks"/>
    <x v="0"/>
    <x v="0"/>
  </r>
  <r>
    <n v="328"/>
    <s v="Young PLC"/>
    <s v="Innovative well-modulated functionalities"/>
    <n v="98700"/>
    <n v="131826"/>
    <n v="133.56231003039514"/>
    <x v="2"/>
    <n v="2441"/>
    <n v="54.004916018025398"/>
    <x v="2"/>
    <s v="USD"/>
    <n v="1543557600"/>
    <n v="1544508000"/>
    <d v="2018-11-30T06:00:00"/>
    <d v="2018-12-11T06:00:00"/>
    <b v="0"/>
    <b v="0"/>
    <s v="music/rock"/>
    <x v="1"/>
    <x v="3"/>
  </r>
  <r>
    <n v="646"/>
    <s v="Robinson Group"/>
    <s v="Switchable reciprocal middleware"/>
    <n v="98700"/>
    <n v="87448"/>
    <n v="88.599797365754824"/>
    <x v="0"/>
    <n v="2915"/>
    <n v="29.999313893653515"/>
    <x v="2"/>
    <s v="USD"/>
    <n v="1363150800"/>
    <n v="1364101200"/>
    <d v="2013-03-13T05:00:00"/>
    <d v="2013-03-24T05:00:00"/>
    <b v="0"/>
    <b v="0"/>
    <s v="games/video games"/>
    <x v="7"/>
    <x v="12"/>
  </r>
  <r>
    <n v="461"/>
    <s v="Terry-Salinas"/>
    <s v="Networked secondary structure"/>
    <n v="98800"/>
    <n v="139354"/>
    <n v="141.04655870445345"/>
    <x v="2"/>
    <n v="2080"/>
    <n v="66.997115384615384"/>
    <x v="2"/>
    <s v="USD"/>
    <n v="1398661200"/>
    <n v="1400389200"/>
    <d v="2014-04-28T05:00:00"/>
    <d v="2014-05-18T05:00:00"/>
    <b v="0"/>
    <b v="0"/>
    <s v="film &amp; video/drama"/>
    <x v="5"/>
    <x v="13"/>
  </r>
  <r>
    <n v="134"/>
    <s v="Caldwell LLC"/>
    <s v="Secured executive concept"/>
    <n v="99500"/>
    <n v="89288"/>
    <n v="89.73668341708543"/>
    <x v="0"/>
    <n v="940"/>
    <n v="94.987234042553197"/>
    <x v="4"/>
    <s v="CHF"/>
    <n v="1308459600"/>
    <n v="1312693200"/>
    <d v="2011-06-19T05:00:00"/>
    <d v="2011-08-07T05:00:00"/>
    <b v="0"/>
    <b v="1"/>
    <s v="film &amp; video/documentary"/>
    <x v="5"/>
    <x v="14"/>
  </r>
  <r>
    <n v="678"/>
    <s v="Rodriguez-Patterson"/>
    <s v="Inverse static standardization"/>
    <n v="99500"/>
    <n v="17879"/>
    <n v="17.968844221105527"/>
    <x v="1"/>
    <n v="215"/>
    <n v="83.158139534883716"/>
    <x v="2"/>
    <s v="USD"/>
    <n v="1547877600"/>
    <n v="1548050400"/>
    <d v="2019-01-19T06:00:00"/>
    <d v="2019-01-21T06:00:00"/>
    <b v="0"/>
    <b v="0"/>
    <s v="film &amp; video/drama"/>
    <x v="5"/>
    <x v="13"/>
  </r>
  <r>
    <n v="32"/>
    <s v="Jackson PLC"/>
    <s v="Ergonomic 6thgeneration success"/>
    <n v="101000"/>
    <n v="87676"/>
    <n v="86.807920792079202"/>
    <x v="0"/>
    <n v="2307"/>
    <n v="38.004334633723452"/>
    <x v="1"/>
    <s v="EUR"/>
    <n v="1515564000"/>
    <n v="1517896800"/>
    <d v="2018-01-10T06:00:00"/>
    <d v="2018-02-06T06:00:00"/>
    <b v="0"/>
    <b v="0"/>
    <s v="film &amp; video/documentary"/>
    <x v="5"/>
    <x v="14"/>
  </r>
  <r>
    <n v="428"/>
    <s v="Mayer-Richmond"/>
    <s v="Progressive zero-defect capability"/>
    <n v="101400"/>
    <n v="47037"/>
    <n v="46.387573964497044"/>
    <x v="0"/>
    <n v="747"/>
    <n v="62.967871485943775"/>
    <x v="2"/>
    <s v="USD"/>
    <n v="1297404000"/>
    <n v="1298008800"/>
    <d v="2011-02-11T06:00:00"/>
    <d v="2011-02-18T06:00:00"/>
    <b v="0"/>
    <b v="0"/>
    <s v="film &amp; video/animation"/>
    <x v="5"/>
    <x v="7"/>
  </r>
  <r>
    <n v="440"/>
    <s v="Miller-Poole"/>
    <s v="Networked optimal adapter"/>
    <n v="102500"/>
    <n v="165954"/>
    <n v="161.90634146341463"/>
    <x v="2"/>
    <n v="3131"/>
    <n v="53.003513254551258"/>
    <x v="2"/>
    <s v="USD"/>
    <n v="1498798800"/>
    <n v="1499662800"/>
    <d v="2017-06-30T05:00:00"/>
    <d v="2017-07-10T05:00:00"/>
    <b v="0"/>
    <b v="0"/>
    <s v="film &amp; video/television"/>
    <x v="5"/>
    <x v="16"/>
  </r>
  <r>
    <n v="392"/>
    <s v="Hernandez-Grimes"/>
    <s v="Profit-focused zero administration forecast"/>
    <n v="102900"/>
    <n v="67546"/>
    <n v="65.642371234207957"/>
    <x v="0"/>
    <n v="1608"/>
    <n v="42.006218905472636"/>
    <x v="2"/>
    <s v="USD"/>
    <n v="1294293600"/>
    <n v="1294466400"/>
    <d v="2011-01-06T06:00:00"/>
    <d v="2011-01-08T06:00:00"/>
    <b v="0"/>
    <b v="0"/>
    <s v="technology/wearables"/>
    <x v="6"/>
    <x v="9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d v="2010-05-12T05:00:00"/>
    <d v="2010-05-15T05:00:00"/>
    <b v="0"/>
    <b v="0"/>
    <s v="theater/plays"/>
    <x v="2"/>
    <x v="2"/>
  </r>
  <r>
    <n v="936"/>
    <s v="Brown Ltd"/>
    <s v="Enhanced composite contingency"/>
    <n v="103200"/>
    <n v="1690"/>
    <n v="1.6375968992248062"/>
    <x v="0"/>
    <n v="21"/>
    <n v="80.476190476190482"/>
    <x v="2"/>
    <s v="USD"/>
    <n v="1563771600"/>
    <n v="1564030800"/>
    <d v="2019-07-22T05:00:00"/>
    <d v="2019-07-25T05:00:00"/>
    <b v="1"/>
    <b v="0"/>
    <s v="theater/plays"/>
    <x v="2"/>
    <x v="2"/>
  </r>
  <r>
    <n v="211"/>
    <s v="Thompson LLC"/>
    <s v="Customer-focused impactful benchmark"/>
    <n v="104400"/>
    <n v="99100"/>
    <n v="94.923371647509583"/>
    <x v="0"/>
    <n v="1625"/>
    <n v="60.984615384615381"/>
    <x v="2"/>
    <s v="USD"/>
    <n v="1377579600"/>
    <n v="1379653200"/>
    <d v="2013-08-27T05:00:00"/>
    <d v="2013-09-20T05:00:00"/>
    <b v="0"/>
    <b v="0"/>
    <s v="theater/plays"/>
    <x v="2"/>
    <x v="2"/>
  </r>
  <r>
    <n v="530"/>
    <s v="Morrow, Santiago and Soto"/>
    <s v="Stand-alone human-resource workforce"/>
    <n v="105000"/>
    <n v="96328"/>
    <n v="91.740952380952379"/>
    <x v="0"/>
    <n v="1784"/>
    <n v="53.995515695067262"/>
    <x v="2"/>
    <s v="USD"/>
    <n v="1283230800"/>
    <n v="1284440400"/>
    <d v="2010-08-31T05:00:00"/>
    <d v="2010-09-14T05:00:00"/>
    <b v="0"/>
    <b v="1"/>
    <s v="publishing/fiction"/>
    <x v="3"/>
    <x v="17"/>
  </r>
  <r>
    <n v="559"/>
    <s v="Brown, Estrada and Jensen"/>
    <s v="Exclusive systematic productivity"/>
    <n v="105300"/>
    <n v="106321"/>
    <n v="100.9696106362773"/>
    <x v="2"/>
    <n v="1022"/>
    <n v="104.03228962818004"/>
    <x v="2"/>
    <s v="USD"/>
    <n v="1470114000"/>
    <n v="1470718800"/>
    <d v="2016-08-02T05:00:00"/>
    <d v="2016-08-09T05:00:00"/>
    <b v="0"/>
    <b v="0"/>
    <s v="theater/plays"/>
    <x v="2"/>
    <x v="2"/>
  </r>
  <r>
    <n v="83"/>
    <s v="Fitzgerald PLC"/>
    <s v="Realigned user-facing concept"/>
    <n v="106400"/>
    <n v="39996"/>
    <n v="37.590225563909776"/>
    <x v="0"/>
    <n v="1000"/>
    <n v="39.996000000000002"/>
    <x v="2"/>
    <s v="USD"/>
    <n v="1469682000"/>
    <n v="1471582800"/>
    <d v="2016-07-28T05:00:00"/>
    <d v="2016-08-19T05:00:00"/>
    <b v="0"/>
    <b v="0"/>
    <s v="music/electric music"/>
    <x v="1"/>
    <x v="10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d v="2012-03-28T05:00:00"/>
    <d v="2012-04-27T05:00:00"/>
    <b v="0"/>
    <b v="0"/>
    <s v="music/jazz"/>
    <x v="1"/>
    <x v="5"/>
  </r>
  <r>
    <n v="26"/>
    <s v="Spencer-Bates"/>
    <s v="Optional responsive customer loyalty"/>
    <n v="107500"/>
    <n v="51814"/>
    <n v="48.199069767441863"/>
    <x v="1"/>
    <n v="1480"/>
    <n v="35.009459459459457"/>
    <x v="2"/>
    <s v="USD"/>
    <n v="1533013200"/>
    <n v="1535346000"/>
    <d v="2018-07-31T05:00:00"/>
    <d v="2018-08-27T05:00:00"/>
    <b v="0"/>
    <b v="0"/>
    <s v="theater/plays"/>
    <x v="2"/>
    <x v="2"/>
  </r>
  <r>
    <n v="2"/>
    <s v="Melton, Robinson and Fritz"/>
    <s v="Function-based leadingedge pricing structure"/>
    <n v="108400"/>
    <n v="142523"/>
    <n v="131.4787822878229"/>
    <x v="2"/>
    <n v="1425"/>
    <n v="100.01614035087719"/>
    <x v="6"/>
    <s v="AUD"/>
    <n v="1384668000"/>
    <n v="1384840800"/>
    <d v="2013-11-17T06:00:00"/>
    <d v="2013-11-19T06:00:00"/>
    <b v="0"/>
    <b v="0"/>
    <s v="technology/web"/>
    <x v="6"/>
    <x v="11"/>
  </r>
  <r>
    <n v="706"/>
    <s v="Moreno Ltd"/>
    <s v="Customer-focused multimedia methodology"/>
    <n v="108400"/>
    <n v="138586"/>
    <n v="127.84686346863469"/>
    <x v="2"/>
    <n v="1345"/>
    <n v="103.03791821561339"/>
    <x v="6"/>
    <s v="AUD"/>
    <n v="1546754400"/>
    <n v="1547445600"/>
    <d v="2019-01-06T06:00:00"/>
    <d v="2019-01-14T06:00:00"/>
    <b v="0"/>
    <b v="1"/>
    <s v="technology/web"/>
    <x v="6"/>
    <x v="11"/>
  </r>
  <r>
    <n v="598"/>
    <s v="Martinez, Garza and Young"/>
    <s v="Up-sized web-enabled info-mediaries"/>
    <n v="108500"/>
    <n v="175868"/>
    <n v="162.09032258064516"/>
    <x v="2"/>
    <n v="2409"/>
    <n v="73.004566210045667"/>
    <x v="1"/>
    <s v="EUR"/>
    <n v="1276578000"/>
    <n v="1279083600"/>
    <d v="2010-06-15T05:00:00"/>
    <d v="2010-07-14T05:00:00"/>
    <b v="0"/>
    <b v="0"/>
    <s v="music/rock"/>
    <x v="1"/>
    <x v="3"/>
  </r>
  <r>
    <n v="779"/>
    <s v="Webb Group"/>
    <s v="Public-key actuating projection"/>
    <n v="108700"/>
    <n v="87293"/>
    <n v="80.306347746090154"/>
    <x v="0"/>
    <n v="831"/>
    <n v="105.04572803850782"/>
    <x v="2"/>
    <s v="USD"/>
    <n v="1439528400"/>
    <n v="1440306000"/>
    <d v="2015-08-14T05:00:00"/>
    <d v="2015-08-23T05:00:00"/>
    <b v="0"/>
    <b v="1"/>
    <s v="theater/plays"/>
    <x v="2"/>
    <x v="2"/>
  </r>
  <r>
    <n v="93"/>
    <s v="Hall and Sons"/>
    <s v="Pre-emptive radical architecture"/>
    <n v="108800"/>
    <n v="65877"/>
    <n v="60.548713235294116"/>
    <x v="1"/>
    <n v="610"/>
    <n v="107.99508196721311"/>
    <x v="2"/>
    <s v="USD"/>
    <n v="1350709200"/>
    <n v="1351054800"/>
    <d v="2012-10-20T05:00:00"/>
    <d v="2012-10-24T05:00:00"/>
    <b v="0"/>
    <b v="1"/>
    <s v="theater/plays"/>
    <x v="2"/>
    <x v="2"/>
  </r>
  <r>
    <n v="387"/>
    <s v="Flores-Lambert"/>
    <s v="Triple-buffered logistical frame"/>
    <n v="109000"/>
    <n v="42795"/>
    <n v="39.261467889908261"/>
    <x v="0"/>
    <n v="424"/>
    <n v="100.93160377358491"/>
    <x v="2"/>
    <s v="USD"/>
    <n v="1339477200"/>
    <n v="1339909200"/>
    <d v="2012-06-12T05:00:00"/>
    <d v="2012-06-17T05:00:00"/>
    <b v="0"/>
    <b v="0"/>
    <s v="technology/wearables"/>
    <x v="6"/>
    <x v="9"/>
  </r>
  <r>
    <n v="8"/>
    <s v="Nunez-Richards"/>
    <s v="Exclusive attitude-oriented intranet"/>
    <n v="110100"/>
    <n v="21946"/>
    <n v="19.932788374205266"/>
    <x v="3"/>
    <n v="708"/>
    <n v="30.997175141242938"/>
    <x v="3"/>
    <s v="DKK"/>
    <n v="1281330000"/>
    <n v="1281502800"/>
    <d v="2010-08-09T05:00:00"/>
    <d v="2010-08-11T05:00:00"/>
    <b v="0"/>
    <b v="0"/>
    <s v="theater/plays"/>
    <x v="2"/>
    <x v="2"/>
  </r>
  <r>
    <n v="487"/>
    <s v="Smith-Wallace"/>
    <s v="Monitored 24/7 time-frame"/>
    <n v="110300"/>
    <n v="197024"/>
    <n v="178.62556663644605"/>
    <x v="2"/>
    <n v="2346"/>
    <n v="83.982949701619773"/>
    <x v="2"/>
    <s v="USD"/>
    <n v="1492664400"/>
    <n v="1495515600"/>
    <d v="2017-04-20T05:00:00"/>
    <d v="2017-05-23T05:00:00"/>
    <b v="0"/>
    <b v="0"/>
    <s v="theater/plays"/>
    <x v="2"/>
    <x v="2"/>
  </r>
  <r>
    <n v="776"/>
    <s v="Taylor-Rowe"/>
    <s v="Synchronized multimedia frame"/>
    <n v="110800"/>
    <n v="72623"/>
    <n v="65.544223826714799"/>
    <x v="0"/>
    <n v="2201"/>
    <n v="32.995456610631528"/>
    <x v="2"/>
    <s v="USD"/>
    <n v="1562216400"/>
    <n v="1563771600"/>
    <d v="2019-07-04T05:00:00"/>
    <d v="2019-07-22T05:00:00"/>
    <b v="0"/>
    <b v="0"/>
    <s v="theater/plays"/>
    <x v="2"/>
    <x v="2"/>
  </r>
  <r>
    <n v="999"/>
    <s v="Hernandez, Norton and Kelley"/>
    <s v="Expanded eco-centric policy"/>
    <n v="111100"/>
    <n v="62819"/>
    <n v="56.542754275427541"/>
    <x v="1"/>
    <n v="1122"/>
    <n v="55.98841354723708"/>
    <x v="2"/>
    <s v="USD"/>
    <n v="1467176400"/>
    <n v="1467781200"/>
    <d v="2016-06-29T05:00:00"/>
    <d v="2016-07-06T05:00:00"/>
    <b v="0"/>
    <b v="0"/>
    <s v="food/food trucks"/>
    <x v="0"/>
    <x v="0"/>
  </r>
  <r>
    <n v="266"/>
    <s v="Cole LLC"/>
    <s v="Proactive responsive emulation"/>
    <n v="111900"/>
    <n v="85902"/>
    <n v="76.766756032171585"/>
    <x v="0"/>
    <n v="3182"/>
    <n v="26.996228786926462"/>
    <x v="1"/>
    <s v="EUR"/>
    <n v="1415340000"/>
    <n v="1418191200"/>
    <d v="2014-11-07T06:00:00"/>
    <d v="2014-12-10T06:00:00"/>
    <b v="0"/>
    <b v="1"/>
    <s v="music/jazz"/>
    <x v="1"/>
    <x v="5"/>
  </r>
  <r>
    <n v="286"/>
    <s v="Obrien-Aguirre"/>
    <s v="Devolved uniform complexity"/>
    <n v="112100"/>
    <n v="19557"/>
    <n v="17.446030330062445"/>
    <x v="1"/>
    <n v="184"/>
    <n v="106.28804347826087"/>
    <x v="2"/>
    <s v="USD"/>
    <n v="1479880800"/>
    <n v="1480485600"/>
    <d v="2016-11-23T06:00:00"/>
    <d v="2016-11-30T06:00:00"/>
    <b v="0"/>
    <b v="0"/>
    <s v="theater/plays"/>
    <x v="2"/>
    <x v="2"/>
  </r>
  <r>
    <n v="370"/>
    <s v="Skinner PLC"/>
    <s v="Intuitive well-modulated middleware"/>
    <n v="112300"/>
    <n v="178965"/>
    <n v="159.36331255565449"/>
    <x v="2"/>
    <n v="5966"/>
    <n v="29.997485752598056"/>
    <x v="2"/>
    <s v="USD"/>
    <n v="1555304400"/>
    <n v="1555822800"/>
    <d v="2019-04-15T05:00:00"/>
    <d v="2019-04-21T05:00:00"/>
    <b v="0"/>
    <b v="0"/>
    <s v="theater/plays"/>
    <x v="2"/>
    <x v="2"/>
  </r>
  <r>
    <n v="415"/>
    <s v="Anderson-Pham"/>
    <s v="Intuitive needs-based monitoring"/>
    <n v="113500"/>
    <n v="12552"/>
    <n v="11.059030837004405"/>
    <x v="0"/>
    <n v="418"/>
    <n v="30.028708133971293"/>
    <x v="2"/>
    <s v="USD"/>
    <n v="1326434400"/>
    <n v="1327903200"/>
    <d v="2012-01-13T06:00:00"/>
    <d v="2012-01-30T06:00:00"/>
    <b v="0"/>
    <b v="0"/>
    <s v="theater/plays"/>
    <x v="2"/>
    <x v="2"/>
  </r>
  <r>
    <n v="419"/>
    <s v="Ware-Arias"/>
    <s v="Upgradable maximized protocol"/>
    <n v="113800"/>
    <n v="140469"/>
    <n v="123.43497363796135"/>
    <x v="2"/>
    <n v="5203"/>
    <n v="26.997693638285604"/>
    <x v="2"/>
    <s v="USD"/>
    <n v="1324533600"/>
    <n v="1325052000"/>
    <d v="2011-12-22T06:00:00"/>
    <d v="2011-12-28T06:00:00"/>
    <b v="0"/>
    <b v="0"/>
    <s v="technology/web"/>
    <x v="6"/>
    <x v="11"/>
  </r>
  <r>
    <n v="341"/>
    <s v="Guzman Group"/>
    <s v="Ameliorated disintermediate utilization"/>
    <n v="114300"/>
    <n v="96777"/>
    <n v="84.669291338582681"/>
    <x v="0"/>
    <n v="1257"/>
    <n v="76.990453460620529"/>
    <x v="2"/>
    <s v="USD"/>
    <n v="1440738000"/>
    <n v="1441342800"/>
    <d v="2015-08-28T05:00:00"/>
    <d v="2015-09-04T05:00:00"/>
    <b v="0"/>
    <b v="0"/>
    <s v="music/indie rock"/>
    <x v="1"/>
    <x v="8"/>
  </r>
  <r>
    <n v="384"/>
    <s v="Baker, Collins and Smith"/>
    <s v="Reactive real-time software"/>
    <n v="114400"/>
    <n v="196779"/>
    <n v="172.00961538461539"/>
    <x v="2"/>
    <n v="4799"/>
    <n v="41.004167534903104"/>
    <x v="2"/>
    <s v="USD"/>
    <n v="1486706400"/>
    <n v="1489039200"/>
    <d v="2017-02-10T06:00:00"/>
    <d v="2017-03-09T06:00:00"/>
    <b v="1"/>
    <b v="1"/>
    <s v="film &amp; video/documentary"/>
    <x v="5"/>
    <x v="14"/>
  </r>
  <r>
    <n v="388"/>
    <s v="Cruz Ltd"/>
    <s v="Exclusive dynamic adapter"/>
    <n v="114800"/>
    <n v="12938"/>
    <n v="11.270034843205574"/>
    <x v="1"/>
    <n v="145"/>
    <n v="89.227586206896547"/>
    <x v="4"/>
    <s v="CHF"/>
    <n v="1325656800"/>
    <n v="1325829600"/>
    <d v="2012-01-04T06:00:00"/>
    <d v="2012-01-06T06:00:00"/>
    <b v="0"/>
    <b v="0"/>
    <s v="music/indie rock"/>
    <x v="1"/>
    <x v="8"/>
  </r>
  <r>
    <n v="176"/>
    <s v="Stone-Orozco"/>
    <s v="Proactive scalable Graphical User Interface"/>
    <n v="115000"/>
    <n v="86060"/>
    <n v="74.834782608695647"/>
    <x v="0"/>
    <n v="782"/>
    <n v="110.05115089514067"/>
    <x v="2"/>
    <s v="USD"/>
    <n v="1472878800"/>
    <n v="1473656400"/>
    <d v="2016-09-03T05:00:00"/>
    <d v="2016-09-12T05:00:00"/>
    <b v="0"/>
    <b v="0"/>
    <s v="theater/plays"/>
    <x v="2"/>
    <x v="2"/>
  </r>
  <r>
    <n v="533"/>
    <s v="Holt, Bernard and Johnson"/>
    <s v="Multi-lateral didactic encoding"/>
    <n v="115600"/>
    <n v="184086"/>
    <n v="159.24394463667818"/>
    <x v="2"/>
    <n v="2218"/>
    <n v="82.996393146979258"/>
    <x v="5"/>
    <s v="GBP"/>
    <n v="1374642000"/>
    <n v="1377752400"/>
    <d v="2013-07-24T05:00:00"/>
    <d v="2013-08-29T05:00:00"/>
    <b v="0"/>
    <b v="0"/>
    <s v="music/indie rock"/>
    <x v="1"/>
    <x v="8"/>
  </r>
  <r>
    <n v="840"/>
    <s v="Howell and Sons"/>
    <s v="Enhanced regional moderator"/>
    <n v="116300"/>
    <n v="116583"/>
    <n v="100.24333619948409"/>
    <x v="2"/>
    <n v="3533"/>
    <n v="32.998301726577978"/>
    <x v="2"/>
    <s v="USD"/>
    <n v="1405486800"/>
    <n v="1405659600"/>
    <d v="2014-07-16T05:00:00"/>
    <d v="2014-07-18T05:00:00"/>
    <b v="0"/>
    <b v="1"/>
    <s v="theater/plays"/>
    <x v="2"/>
    <x v="2"/>
  </r>
  <r>
    <n v="455"/>
    <s v="Villanueva, Wright and Richardson"/>
    <s v="Profit-focused global product"/>
    <n v="116500"/>
    <n v="137904"/>
    <n v="118.37253218884121"/>
    <x v="2"/>
    <n v="3727"/>
    <n v="37.001341561577675"/>
    <x v="2"/>
    <s v="USD"/>
    <n v="1316754000"/>
    <n v="1318741200"/>
    <d v="2011-09-23T05:00:00"/>
    <d v="2011-10-16T05:00:00"/>
    <b v="0"/>
    <b v="0"/>
    <s v="theater/plays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2"/>
    <s v="USD"/>
    <n v="1490158800"/>
    <n v="1492146000"/>
    <d v="2017-03-22T05:00:00"/>
    <d v="2017-04-14T05:00:00"/>
    <b v="0"/>
    <b v="1"/>
    <s v="music/rock"/>
    <x v="1"/>
    <x v="3"/>
  </r>
  <r>
    <n v="322"/>
    <s v="Hebert Group"/>
    <s v="Visionary asymmetric Graphical User Interface"/>
    <n v="117900"/>
    <n v="196377"/>
    <n v="166.56234096692114"/>
    <x v="2"/>
    <n v="5168"/>
    <n v="37.998645510835914"/>
    <x v="2"/>
    <s v="USD"/>
    <n v="1290664800"/>
    <n v="1291788000"/>
    <d v="2010-11-25T06:00:00"/>
    <d v="2010-12-08T06:00:00"/>
    <b v="0"/>
    <b v="0"/>
    <s v="theater/plays"/>
    <x v="2"/>
    <x v="2"/>
  </r>
  <r>
    <n v="715"/>
    <s v="Fischer, Torres and Walker"/>
    <s v="Expanded even-keeled portal"/>
    <n v="118000"/>
    <n v="28870"/>
    <n v="24.466101694915253"/>
    <x v="0"/>
    <n v="656"/>
    <n v="44.009146341463413"/>
    <x v="2"/>
    <s v="USD"/>
    <n v="1281157200"/>
    <n v="1281589200"/>
    <d v="2010-08-07T05:00:00"/>
    <d v="2010-08-12T05:00:00"/>
    <b v="0"/>
    <b v="0"/>
    <s v="games/mobile games"/>
    <x v="7"/>
    <x v="23"/>
  </r>
  <r>
    <n v="308"/>
    <s v="Davis Ltd"/>
    <s v="Grass-roots optimizing projection"/>
    <n v="118200"/>
    <n v="87560"/>
    <n v="74.077834179357026"/>
    <x v="0"/>
    <n v="803"/>
    <n v="109.04109589041096"/>
    <x v="2"/>
    <s v="USD"/>
    <n v="1303102800"/>
    <n v="1303189200"/>
    <d v="2011-04-18T05:00:00"/>
    <d v="2011-04-19T05:00:00"/>
    <b v="0"/>
    <b v="0"/>
    <s v="theater/plays"/>
    <x v="2"/>
    <x v="2"/>
  </r>
  <r>
    <n v="634"/>
    <s v="Taylor, Johnson and Hernandez"/>
    <s v="Polarized incremental portal"/>
    <n v="118200"/>
    <n v="92824"/>
    <n v="78.531302876480552"/>
    <x v="1"/>
    <n v="1658"/>
    <n v="55.985524728588658"/>
    <x v="2"/>
    <s v="USD"/>
    <n v="1490418000"/>
    <n v="1491627600"/>
    <d v="2017-03-25T05:00:00"/>
    <d v="2017-04-08T05:00:00"/>
    <b v="0"/>
    <b v="0"/>
    <s v="film &amp; video/television"/>
    <x v="5"/>
    <x v="16"/>
  </r>
  <r>
    <n v="656"/>
    <s v="Hobbs, Brown and Lee"/>
    <s v="Vision-oriented systematic Graphical User Interface"/>
    <n v="118400"/>
    <n v="49879"/>
    <n v="42.127533783783782"/>
    <x v="0"/>
    <n v="504"/>
    <n v="98.966269841269835"/>
    <x v="6"/>
    <s v="AUD"/>
    <n v="1514440800"/>
    <n v="1514872800"/>
    <d v="2017-12-28T06:00:00"/>
    <d v="2018-01-02T06:00:00"/>
    <b v="0"/>
    <b v="0"/>
    <s v="food/food trucks"/>
    <x v="0"/>
    <x v="0"/>
  </r>
  <r>
    <n v="104"/>
    <s v="Smith, Wells and Nguyen"/>
    <s v="Self-enabling grid-enabled initiative"/>
    <n v="119200"/>
    <n v="170623"/>
    <n v="143.14010067114094"/>
    <x v="2"/>
    <n v="1917"/>
    <n v="89.005216484089729"/>
    <x v="2"/>
    <s v="USD"/>
    <n v="1495515600"/>
    <n v="1495602000"/>
    <d v="2017-05-23T05:00:00"/>
    <d v="2017-05-24T05:00:00"/>
    <b v="0"/>
    <b v="0"/>
    <s v="music/indie rock"/>
    <x v="1"/>
    <x v="8"/>
  </r>
  <r>
    <n v="640"/>
    <s v="Richardson, Woodward and Hansen"/>
    <s v="Pre-emptive context-sensitive support"/>
    <n v="119800"/>
    <n v="19769"/>
    <n v="16.501669449081803"/>
    <x v="0"/>
    <n v="257"/>
    <n v="76.922178988326849"/>
    <x v="2"/>
    <s v="USD"/>
    <n v="1453096800"/>
    <n v="1453356000"/>
    <d v="2016-01-18T06:00:00"/>
    <d v="2016-01-21T06:00:00"/>
    <b v="0"/>
    <b v="0"/>
    <s v="theater/plays"/>
    <x v="2"/>
    <x v="2"/>
  </r>
  <r>
    <n v="659"/>
    <s v="Bailey and Sons"/>
    <s v="Grass-roots dynamic emulation"/>
    <n v="120700"/>
    <n v="57010"/>
    <n v="47.232808616404313"/>
    <x v="0"/>
    <n v="750"/>
    <n v="76.013333333333335"/>
    <x v="5"/>
    <s v="GBP"/>
    <n v="1296108000"/>
    <n v="1296194400"/>
    <d v="2011-01-27T06:00:00"/>
    <d v="2011-01-28T06:00:00"/>
    <b v="0"/>
    <b v="0"/>
    <s v="film &amp; video/documentary"/>
    <x v="5"/>
    <x v="14"/>
  </r>
  <r>
    <n v="973"/>
    <s v="Herrera, Bennett and Silva"/>
    <s v="Programmable multi-state algorithm"/>
    <n v="121100"/>
    <n v="26176"/>
    <n v="21.615194054500414"/>
    <x v="0"/>
    <n v="252"/>
    <n v="103.87301587301587"/>
    <x v="2"/>
    <s v="USD"/>
    <n v="1291960800"/>
    <n v="1292133600"/>
    <d v="2010-12-10T06:00:00"/>
    <d v="2010-12-12T06:00:00"/>
    <b v="0"/>
    <b v="1"/>
    <s v="theater/plays"/>
    <x v="2"/>
    <x v="2"/>
  </r>
  <r>
    <n v="433"/>
    <s v="Potter, Harper and Everett"/>
    <s v="Decentralized composite paradigm"/>
    <n v="121400"/>
    <n v="65755"/>
    <n v="54.163920922570021"/>
    <x v="0"/>
    <n v="792"/>
    <n v="83.023989898989896"/>
    <x v="2"/>
    <s v="USD"/>
    <n v="1385359200"/>
    <n v="1386741600"/>
    <d v="2013-11-25T06:00:00"/>
    <d v="2013-12-11T06:00:00"/>
    <b v="0"/>
    <b v="1"/>
    <s v="film &amp; video/documentary"/>
    <x v="5"/>
    <x v="14"/>
  </r>
  <r>
    <n v="221"/>
    <s v="Huff LLC"/>
    <s v="Face-to-face clear-thinking Local Area Network"/>
    <n v="121500"/>
    <n v="119830"/>
    <n v="98.625514403292186"/>
    <x v="0"/>
    <n v="2179"/>
    <n v="54.993116108306566"/>
    <x v="2"/>
    <s v="USD"/>
    <n v="1340254800"/>
    <n v="1340427600"/>
    <d v="2012-06-21T05:00:00"/>
    <d v="2012-06-23T05:00:00"/>
    <b v="1"/>
    <b v="0"/>
    <s v="food/food trucks"/>
    <x v="0"/>
    <x v="0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d v="2011-04-08T05:00:00"/>
    <d v="2011-04-20T05:00:00"/>
    <b v="0"/>
    <b v="0"/>
    <s v="film &amp; video/drama"/>
    <x v="5"/>
    <x v="13"/>
  </r>
  <r>
    <n v="593"/>
    <s v="Hale-Hayes"/>
    <s v="Ameliorated client-driven open system"/>
    <n v="121600"/>
    <n v="188288"/>
    <n v="154.84210526315789"/>
    <x v="2"/>
    <n v="4006"/>
    <n v="47.001497753369947"/>
    <x v="2"/>
    <s v="USD"/>
    <n v="1395810000"/>
    <n v="1396933200"/>
    <d v="2014-03-26T05:00:00"/>
    <d v="2014-04-08T05:00:00"/>
    <b v="0"/>
    <b v="0"/>
    <s v="film &amp; video/animation"/>
    <x v="5"/>
    <x v="7"/>
  </r>
  <r>
    <n v="830"/>
    <s v="Johnson, Turner and Carroll"/>
    <s v="Persevering zero administration knowledge user"/>
    <n v="121600"/>
    <n v="1424"/>
    <n v="1.1710526315789473"/>
    <x v="0"/>
    <n v="22"/>
    <n v="64.727272727272734"/>
    <x v="2"/>
    <s v="USD"/>
    <n v="1514959200"/>
    <n v="1520056800"/>
    <d v="2018-01-03T06:00:00"/>
    <d v="2018-03-03T06:00:00"/>
    <b v="0"/>
    <b v="0"/>
    <s v="theater/plays"/>
    <x v="2"/>
    <x v="2"/>
  </r>
  <r>
    <n v="216"/>
    <s v="Johnson, Dixon and Zimmerman"/>
    <s v="Organic dynamic algorithm"/>
    <n v="121700"/>
    <n v="188721"/>
    <n v="155.07066557107643"/>
    <x v="2"/>
    <n v="1815"/>
    <n v="103.97851239669421"/>
    <x v="2"/>
    <s v="USD"/>
    <n v="1321941600"/>
    <n v="1322114400"/>
    <d v="2011-11-22T06:00:00"/>
    <d v="2011-11-24T06:00:00"/>
    <b v="0"/>
    <b v="0"/>
    <s v="theater/plays"/>
    <x v="2"/>
    <x v="2"/>
  </r>
  <r>
    <n v="649"/>
    <s v="Yang and Sons"/>
    <s v="Reactive 6thgeneration hub"/>
    <n v="121700"/>
    <n v="59003"/>
    <n v="48.482333607230892"/>
    <x v="0"/>
    <n v="602"/>
    <n v="98.011627906976742"/>
    <x v="4"/>
    <s v="CHF"/>
    <n v="1287550800"/>
    <n v="1288501200"/>
    <d v="2010-10-20T05:00:00"/>
    <d v="2010-10-31T05:00:00"/>
    <b v="1"/>
    <b v="1"/>
    <s v="theater/plays"/>
    <x v="2"/>
    <x v="2"/>
  </r>
  <r>
    <n v="76"/>
    <s v="Martin, Conway and Larsen"/>
    <s v="Horizontal next generation function"/>
    <n v="122900"/>
    <n v="95993"/>
    <n v="78.106590724165997"/>
    <x v="0"/>
    <n v="1684"/>
    <n v="57.00296912114014"/>
    <x v="2"/>
    <s v="USD"/>
    <n v="1421992800"/>
    <n v="1426222800"/>
    <d v="2015-01-23T06:00:00"/>
    <d v="2015-03-13T05:00:00"/>
    <b v="1"/>
    <b v="1"/>
    <s v="theater/plays"/>
    <x v="2"/>
    <x v="2"/>
  </r>
  <r>
    <n v="721"/>
    <s v="Dominguez-Owens"/>
    <s v="Open-architected systematic intranet"/>
    <n v="123600"/>
    <n v="5429"/>
    <n v="4.392394822006473"/>
    <x v="1"/>
    <n v="60"/>
    <n v="90.483333333333334"/>
    <x v="2"/>
    <s v="USD"/>
    <n v="1522818000"/>
    <n v="1523336400"/>
    <d v="2018-04-04T05:00:00"/>
    <d v="2018-04-10T05:00:00"/>
    <b v="0"/>
    <b v="0"/>
    <s v="music/rock"/>
    <x v="1"/>
    <x v="3"/>
  </r>
  <r>
    <n v="516"/>
    <s v="Morales-Odonnell"/>
    <s v="Exclusive 5thgeneration structure"/>
    <n v="125400"/>
    <n v="53324"/>
    <n v="42.523125996810208"/>
    <x v="0"/>
    <n v="846"/>
    <n v="63.030732860520096"/>
    <x v="2"/>
    <s v="USD"/>
    <n v="1281070800"/>
    <n v="1284354000"/>
    <d v="2010-08-06T05:00:00"/>
    <d v="2010-09-13T05:00:00"/>
    <b v="0"/>
    <b v="0"/>
    <s v="publishing/nonfiction"/>
    <x v="3"/>
    <x v="4"/>
  </r>
  <r>
    <n v="35"/>
    <s v="Mitchell and Sons"/>
    <s v="Synergized intangible challenge"/>
    <n v="125500"/>
    <n v="188628"/>
    <n v="150.30119521912351"/>
    <x v="2"/>
    <n v="1965"/>
    <n v="95.993893129770996"/>
    <x v="3"/>
    <s v="DKK"/>
    <n v="1547877600"/>
    <n v="1551506400"/>
    <d v="2019-01-19T06:00:00"/>
    <d v="2019-03-02T06:00:00"/>
    <b v="0"/>
    <b v="1"/>
    <s v="film &amp; video/drama"/>
    <x v="5"/>
    <x v="13"/>
  </r>
  <r>
    <n v="769"/>
    <s v="Johnson-Morales"/>
    <s v="Devolved 24hour forecast"/>
    <n v="125600"/>
    <n v="109106"/>
    <n v="86.867834394904463"/>
    <x v="0"/>
    <n v="3410"/>
    <n v="31.995894428152493"/>
    <x v="2"/>
    <s v="USD"/>
    <n v="1376542800"/>
    <n v="1378789200"/>
    <d v="2013-08-15T05:00:00"/>
    <d v="2013-09-10T05:00:00"/>
    <b v="0"/>
    <b v="0"/>
    <s v="games/video games"/>
    <x v="7"/>
    <x v="12"/>
  </r>
  <r>
    <n v="915"/>
    <s v="Riggs Group"/>
    <s v="Configurable upward-trending solution"/>
    <n v="125900"/>
    <n v="195936"/>
    <n v="155.62827640984909"/>
    <x v="2"/>
    <n v="1866"/>
    <n v="105.0032154340836"/>
    <x v="5"/>
    <s v="GBP"/>
    <n v="1503982800"/>
    <n v="1504760400"/>
    <d v="2017-08-29T05:00:00"/>
    <d v="2017-09-07T05:00:00"/>
    <b v="0"/>
    <b v="0"/>
    <s v="film &amp; video/television"/>
    <x v="5"/>
    <x v="16"/>
  </r>
  <r>
    <n v="70"/>
    <s v="Barker Inc"/>
    <s v="Re-engineered 24/7 task-force"/>
    <n v="128000"/>
    <n v="158389"/>
    <n v="123.74140625000001"/>
    <x v="2"/>
    <n v="2475"/>
    <n v="63.995555555555555"/>
    <x v="1"/>
    <s v="EUR"/>
    <n v="1288674000"/>
    <n v="1292911200"/>
    <d v="2010-11-02T05:00:00"/>
    <d v="2010-12-21T06:00:00"/>
    <b v="0"/>
    <b v="1"/>
    <s v="theater/plays"/>
    <x v="2"/>
    <x v="2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d v="2019-02-22T06:00:00"/>
    <d v="2019-03-17T05:00:00"/>
    <b v="0"/>
    <b v="1"/>
    <s v="music/indie rock"/>
    <x v="1"/>
    <x v="8"/>
  </r>
  <r>
    <n v="697"/>
    <s v="Fox-Williams"/>
    <s v="Profound system-worthy functionalities"/>
    <n v="128900"/>
    <n v="196960"/>
    <n v="152.80062063615205"/>
    <x v="2"/>
    <n v="7295"/>
    <n v="26.999314599040439"/>
    <x v="2"/>
    <s v="USD"/>
    <n v="1522472400"/>
    <n v="1522645200"/>
    <d v="2018-03-31T05:00:00"/>
    <d v="2018-04-02T05:00:00"/>
    <b v="0"/>
    <b v="0"/>
    <s v="music/electric music"/>
    <x v="1"/>
    <x v="10"/>
  </r>
  <r>
    <n v="983"/>
    <s v="Beck-Weber"/>
    <s v="Business-focused full-range core"/>
    <n v="129100"/>
    <n v="188404"/>
    <n v="145.93648334624322"/>
    <x v="2"/>
    <n v="2326"/>
    <n v="80.999140154772135"/>
    <x v="2"/>
    <s v="USD"/>
    <n v="1564894800"/>
    <n v="1566190800"/>
    <d v="2019-08-04T05:00:00"/>
    <d v="2019-08-19T05:00:00"/>
    <b v="0"/>
    <b v="0"/>
    <s v="film &amp; video/documentary"/>
    <x v="5"/>
    <x v="14"/>
  </r>
  <r>
    <n v="217"/>
    <s v="Moore, Dudley and Navarro"/>
    <s v="Organic multi-tasking focus group"/>
    <n v="129400"/>
    <n v="57911"/>
    <n v="44.753477588871718"/>
    <x v="0"/>
    <n v="934"/>
    <n v="62.003211991434689"/>
    <x v="2"/>
    <s v="USD"/>
    <n v="1556427600"/>
    <n v="1557205200"/>
    <d v="2019-04-28T05:00:00"/>
    <d v="2019-05-07T05:00:00"/>
    <b v="0"/>
    <b v="0"/>
    <s v="film &amp; video/science fiction"/>
    <x v="5"/>
    <x v="20"/>
  </r>
  <r>
    <n v="28"/>
    <s v="Campbell, Brown and Powell"/>
    <s v="Synchronized global task-force"/>
    <n v="130800"/>
    <n v="137635"/>
    <n v="105.22553516819573"/>
    <x v="2"/>
    <n v="2220"/>
    <n v="61.997747747747745"/>
    <x v="2"/>
    <s v="USD"/>
    <n v="1265695200"/>
    <n v="1267682400"/>
    <d v="2010-02-09T06:00:00"/>
    <d v="2010-03-04T06:00:00"/>
    <b v="0"/>
    <b v="1"/>
    <s v="theater/plays"/>
    <x v="2"/>
    <x v="2"/>
  </r>
  <r>
    <n v="20"/>
    <s v="Reeves, Thompson and Richardson"/>
    <s v="Proactive composite alliance"/>
    <n v="131800"/>
    <n v="147936"/>
    <n v="112.24279210925646"/>
    <x v="2"/>
    <n v="1396"/>
    <n v="105.97134670487107"/>
    <x v="2"/>
    <s v="USD"/>
    <n v="1406523600"/>
    <n v="1406523600"/>
    <d v="2014-07-28T05:00:00"/>
    <d v="2014-07-28T05:00:00"/>
    <b v="0"/>
    <b v="0"/>
    <s v="film &amp; video/drama"/>
    <x v="5"/>
    <x v="13"/>
  </r>
  <r>
    <n v="463"/>
    <s v="Mckee-Hill"/>
    <s v="Cross-platform upward-trending parallelism"/>
    <n v="134300"/>
    <n v="145265"/>
    <n v="108.16455696202532"/>
    <x v="2"/>
    <n v="2105"/>
    <n v="69.009501187648453"/>
    <x v="2"/>
    <s v="USD"/>
    <n v="1388469600"/>
    <n v="1388815200"/>
    <d v="2013-12-31T06:00:00"/>
    <d v="2014-01-04T06:00:00"/>
    <b v="0"/>
    <b v="0"/>
    <s v="film &amp; video/animation"/>
    <x v="5"/>
    <x v="7"/>
  </r>
  <r>
    <n v="890"/>
    <s v="Christian, Kim and Jimenez"/>
    <s v="Devolved foreground throughput"/>
    <n v="134400"/>
    <n v="155849"/>
    <n v="115.95907738095239"/>
    <x v="2"/>
    <n v="1470"/>
    <n v="106.01972789115646"/>
    <x v="2"/>
    <s v="USD"/>
    <n v="1561352400"/>
    <n v="1561438800"/>
    <d v="2019-06-24T05:00:00"/>
    <d v="2019-06-25T05:00:00"/>
    <b v="0"/>
    <b v="0"/>
    <s v="music/indie rock"/>
    <x v="1"/>
    <x v="8"/>
  </r>
  <r>
    <n v="416"/>
    <s v="Stewart-Coleman"/>
    <s v="Customer-focused disintermediate toolset"/>
    <n v="134600"/>
    <n v="59007"/>
    <n v="43.838781575037146"/>
    <x v="0"/>
    <n v="1439"/>
    <n v="41.005559416261292"/>
    <x v="2"/>
    <s v="USD"/>
    <n v="1295244000"/>
    <n v="1296021600"/>
    <d v="2011-01-17T06:00:00"/>
    <d v="2011-01-26T06:00:00"/>
    <b v="0"/>
    <b v="1"/>
    <s v="film &amp; video/documentary"/>
    <x v="5"/>
    <x v="14"/>
  </r>
  <r>
    <n v="386"/>
    <s v="Gardner Group"/>
    <s v="Progressive 5thgeneration customer loyalty"/>
    <n v="135500"/>
    <n v="103554"/>
    <n v="76.42361623616236"/>
    <x v="0"/>
    <n v="1068"/>
    <n v="96.960674157303373"/>
    <x v="2"/>
    <s v="USD"/>
    <n v="1277528400"/>
    <n v="1278565200"/>
    <d v="2010-06-26T05:00:00"/>
    <d v="2010-07-08T05:00:00"/>
    <b v="0"/>
    <b v="0"/>
    <s v="theater/plays"/>
    <x v="2"/>
    <x v="2"/>
  </r>
  <r>
    <n v="409"/>
    <s v="Stewart LLC"/>
    <s v="Secured asymmetric projection"/>
    <n v="135600"/>
    <n v="62804"/>
    <n v="46.315634218289084"/>
    <x v="0"/>
    <n v="714"/>
    <n v="87.960784313725483"/>
    <x v="2"/>
    <s v="USD"/>
    <n v="1492491600"/>
    <n v="1492837200"/>
    <d v="2017-04-18T05:00:00"/>
    <d v="2017-04-22T05:00:00"/>
    <b v="0"/>
    <b v="0"/>
    <s v="music/rock"/>
    <x v="1"/>
    <x v="3"/>
  </r>
  <r>
    <n v="339"/>
    <s v="Lewis, Taylor and Rivers"/>
    <s v="Front-line transitional algorithm"/>
    <n v="136300"/>
    <n v="108974"/>
    <n v="79.951577402787962"/>
    <x v="1"/>
    <n v="1297"/>
    <n v="84.02004626060139"/>
    <x v="0"/>
    <s v="CAD"/>
    <n v="1501650000"/>
    <n v="1502859600"/>
    <d v="2017-08-02T05:00:00"/>
    <d v="2017-08-16T05:00:00"/>
    <b v="0"/>
    <b v="0"/>
    <s v="theater/plays"/>
    <x v="2"/>
    <x v="2"/>
  </r>
  <r>
    <n v="122"/>
    <s v="Taylor PLC"/>
    <s v="Seamless zero-defect solution"/>
    <n v="136800"/>
    <n v="88055"/>
    <n v="64.367690058479525"/>
    <x v="0"/>
    <n v="3387"/>
    <n v="25.997933274284026"/>
    <x v="2"/>
    <s v="USD"/>
    <n v="1417068000"/>
    <n v="1419400800"/>
    <d v="2014-11-27T06:00:00"/>
    <d v="2014-12-24T06:00:00"/>
    <b v="0"/>
    <b v="0"/>
    <s v="publishing/fiction"/>
    <x v="3"/>
    <x v="17"/>
  </r>
  <r>
    <n v="151"/>
    <s v="Parker LLC"/>
    <s v="Customizable intermediate extranet"/>
    <n v="137200"/>
    <n v="88037"/>
    <n v="64.166909620991248"/>
    <x v="0"/>
    <n v="1467"/>
    <n v="60.011588275391958"/>
    <x v="2"/>
    <s v="USD"/>
    <n v="1402290000"/>
    <n v="1406696400"/>
    <d v="2014-06-09T05:00:00"/>
    <d v="2014-07-30T05:00:00"/>
    <b v="0"/>
    <b v="0"/>
    <s v="music/electric music"/>
    <x v="1"/>
    <x v="10"/>
  </r>
  <r>
    <n v="607"/>
    <s v="Gordon, Mendez and Johnson"/>
    <s v="Fundamental needs-based frame"/>
    <n v="137600"/>
    <n v="180667"/>
    <n v="131.29869186046511"/>
    <x v="2"/>
    <n v="2230"/>
    <n v="81.016591928251117"/>
    <x v="2"/>
    <s v="USD"/>
    <n v="1395550800"/>
    <n v="1395723600"/>
    <d v="2014-03-23T05:00:00"/>
    <d v="2014-03-25T05:00:00"/>
    <b v="0"/>
    <b v="0"/>
    <s v="food/food trucks"/>
    <x v="0"/>
    <x v="0"/>
  </r>
  <r>
    <n v="228"/>
    <s v="Pineda Group"/>
    <s v="Exclusive real-time protocol"/>
    <n v="137900"/>
    <n v="165352"/>
    <n v="119.90717911530093"/>
    <x v="2"/>
    <n v="2468"/>
    <n v="66.998379254457049"/>
    <x v="2"/>
    <s v="USD"/>
    <n v="1472619600"/>
    <n v="1474779600"/>
    <d v="2016-08-31T05:00:00"/>
    <d v="2016-09-25T05:00:00"/>
    <b v="0"/>
    <b v="0"/>
    <s v="film &amp; video/animation"/>
    <x v="5"/>
    <x v="7"/>
  </r>
  <r>
    <n v="514"/>
    <s v="Sanchez, Bradley and Flores"/>
    <s v="Centralized motivating capacity"/>
    <n v="138700"/>
    <n v="31123"/>
    <n v="22.439077144917089"/>
    <x v="1"/>
    <n v="528"/>
    <n v="58.945075757575758"/>
    <x v="4"/>
    <s v="CHF"/>
    <n v="1386309600"/>
    <n v="1386741600"/>
    <d v="2013-12-06T06:00:00"/>
    <d v="2013-12-11T06:00:00"/>
    <b v="0"/>
    <b v="1"/>
    <s v="music/rock"/>
    <x v="1"/>
    <x v="3"/>
  </r>
  <r>
    <n v="635"/>
    <s v="Mack Ltd"/>
    <s v="Reactive regional access"/>
    <n v="139000"/>
    <n v="158590"/>
    <n v="114.09352517985612"/>
    <x v="2"/>
    <n v="2266"/>
    <n v="69.986760812003524"/>
    <x v="2"/>
    <s v="USD"/>
    <n v="1360389600"/>
    <n v="1363150800"/>
    <d v="2013-02-09T06:00:00"/>
    <d v="2013-03-13T05:00:00"/>
    <b v="0"/>
    <b v="0"/>
    <s v="film &amp; video/television"/>
    <x v="5"/>
    <x v="16"/>
  </r>
  <r>
    <n v="155"/>
    <s v="Hall-Schaefer"/>
    <s v="Distributed eco-centric methodology"/>
    <n v="139500"/>
    <n v="90706"/>
    <n v="65.022222222222226"/>
    <x v="0"/>
    <n v="1194"/>
    <n v="75.968174204355108"/>
    <x v="2"/>
    <s v="USD"/>
    <n v="1269493200"/>
    <n v="1270789200"/>
    <d v="2010-03-25T05:00:00"/>
    <d v="2010-04-09T05:00:00"/>
    <b v="0"/>
    <b v="0"/>
    <s v="theater/plays"/>
    <x v="2"/>
    <x v="2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d v="2015-08-23T05:00:00"/>
    <d v="2015-09-16T05:00:00"/>
    <b v="0"/>
    <b v="0"/>
    <s v="theater/plays"/>
    <x v="2"/>
    <x v="2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d v="2015-02-12T06:00:00"/>
    <d v="2015-02-20T06:00:00"/>
    <b v="0"/>
    <b v="0"/>
    <s v="film &amp; video/documentary"/>
    <x v="5"/>
    <x v="14"/>
  </r>
  <r>
    <n v="809"/>
    <s v="Williams and Sons"/>
    <s v="Public-key bottom-line algorithm"/>
    <n v="140800"/>
    <n v="88536"/>
    <n v="62.880681818181813"/>
    <x v="0"/>
    <n v="2108"/>
    <n v="42"/>
    <x v="4"/>
    <s v="CHF"/>
    <n v="1344920400"/>
    <n v="1345006800"/>
    <d v="2012-08-14T05:00:00"/>
    <d v="2012-08-15T05:00:00"/>
    <b v="0"/>
    <b v="0"/>
    <s v="film &amp; video/documentary"/>
    <x v="5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2"/>
    <s v="USD"/>
    <n v="1413522000"/>
    <n v="1414040400"/>
    <d v="2014-10-17T05:00:00"/>
    <d v="2014-10-23T05:00:00"/>
    <b v="0"/>
    <b v="1"/>
    <s v="publishing/translations"/>
    <x v="3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2"/>
    <s v="USD"/>
    <n v="1536642000"/>
    <n v="1538283600"/>
    <d v="2018-09-11T05:00:00"/>
    <d v="2018-09-30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2"/>
    <n v="4498"/>
    <n v="42.999777678968428"/>
    <x v="6"/>
    <s v="AUD"/>
    <n v="1484632800"/>
    <n v="1484805600"/>
    <d v="2017-01-17T06:00:00"/>
    <d v="2017-01-19T06:00:00"/>
    <b v="0"/>
    <b v="0"/>
    <s v="theater/plays"/>
    <x v="2"/>
    <x v="2"/>
  </r>
  <r>
    <n v="959"/>
    <s v="Black-Graham"/>
    <s v="Operative hybrid utilization"/>
    <n v="145000"/>
    <n v="6631"/>
    <n v="4.5731034482758623"/>
    <x v="0"/>
    <n v="130"/>
    <n v="51.007692307692309"/>
    <x v="2"/>
    <s v="USD"/>
    <n v="1277701200"/>
    <n v="1280120400"/>
    <d v="2010-06-28T05:00:00"/>
    <d v="2010-07-26T05:00:00"/>
    <b v="0"/>
    <b v="0"/>
    <s v="publishing/translations"/>
    <x v="3"/>
    <x v="19"/>
  </r>
  <r>
    <n v="952"/>
    <s v="Cummings-Hayes"/>
    <s v="Virtual multi-tasking core"/>
    <n v="145500"/>
    <n v="101987"/>
    <n v="70.094158075601371"/>
    <x v="1"/>
    <n v="2266"/>
    <n v="45.007502206531335"/>
    <x v="2"/>
    <s v="USD"/>
    <n v="1470718800"/>
    <n v="1471928400"/>
    <d v="2016-08-09T05:00:00"/>
    <d v="2016-08-23T05:00:00"/>
    <b v="0"/>
    <b v="0"/>
    <s v="film &amp; video/documentary"/>
    <x v="5"/>
    <x v="14"/>
  </r>
  <r>
    <n v="680"/>
    <s v="Nelson-Valdez"/>
    <s v="Open-source 4thgeneration open system"/>
    <n v="145600"/>
    <n v="141822"/>
    <n v="97.405219780219781"/>
    <x v="0"/>
    <n v="2955"/>
    <n v="47.993908629441627"/>
    <x v="2"/>
    <s v="USD"/>
    <n v="1576303200"/>
    <n v="1576476000"/>
    <d v="2019-12-14T06:00:00"/>
    <d v="2019-12-16T06:00:00"/>
    <b v="0"/>
    <b v="1"/>
    <s v="games/mobile games"/>
    <x v="7"/>
    <x v="23"/>
  </r>
  <r>
    <n v="456"/>
    <s v="Wilson, Brooks and Clark"/>
    <s v="Operative well-modulated data-warehouse"/>
    <n v="146400"/>
    <n v="152438"/>
    <n v="104.1243169398907"/>
    <x v="2"/>
    <n v="1605"/>
    <n v="94.976947040498445"/>
    <x v="2"/>
    <s v="USD"/>
    <n v="1518242400"/>
    <n v="1518242400"/>
    <d v="2018-02-10T06:00:00"/>
    <d v="2018-02-10T06:00:00"/>
    <b v="0"/>
    <b v="1"/>
    <s v="music/indie rock"/>
    <x v="1"/>
    <x v="8"/>
  </r>
  <r>
    <n v="423"/>
    <s v="Jones-Riddle"/>
    <s v="Self-enabling real-time definition"/>
    <n v="147800"/>
    <n v="15723"/>
    <n v="10.638024357239512"/>
    <x v="0"/>
    <n v="162"/>
    <n v="97.055555555555557"/>
    <x v="2"/>
    <s v="USD"/>
    <n v="1316667600"/>
    <n v="1316840400"/>
    <d v="2011-09-22T05:00:00"/>
    <d v="2011-09-24T05:00:00"/>
    <b v="0"/>
    <b v="1"/>
    <s v="food/food trucks"/>
    <x v="0"/>
    <x v="0"/>
  </r>
  <r>
    <n v="511"/>
    <s v="Smith-Mullins"/>
    <s v="User-centric intangible neural-net"/>
    <n v="147800"/>
    <n v="35498"/>
    <n v="24.017591339648174"/>
    <x v="0"/>
    <n v="362"/>
    <n v="98.060773480662988"/>
    <x v="2"/>
    <s v="USD"/>
    <n v="1564030800"/>
    <n v="1564894800"/>
    <d v="2019-07-25T05:00:00"/>
    <d v="2019-08-04T05:00:00"/>
    <b v="0"/>
    <b v="0"/>
    <s v="theater/plays"/>
    <x v="2"/>
    <x v="2"/>
  </r>
  <r>
    <n v="451"/>
    <s v="Padilla-Porter"/>
    <s v="Innovative exuding matrix"/>
    <n v="148400"/>
    <n v="182302"/>
    <n v="122.84501347708894"/>
    <x v="2"/>
    <n v="6286"/>
    <n v="29.001272669424118"/>
    <x v="2"/>
    <s v="USD"/>
    <n v="1500440400"/>
    <n v="1503118800"/>
    <d v="2017-07-19T05:00:00"/>
    <d v="2017-08-19T05:00:00"/>
    <b v="0"/>
    <b v="0"/>
    <s v="music/rock"/>
    <x v="1"/>
    <x v="3"/>
  </r>
  <r>
    <n v="129"/>
    <s v="Morgan-Martinez"/>
    <s v="Mandatory tertiary implementation"/>
    <n v="148500"/>
    <n v="4756"/>
    <n v="3.202693602693603"/>
    <x v="1"/>
    <n v="55"/>
    <n v="86.472727272727269"/>
    <x v="6"/>
    <s v="AUD"/>
    <n v="1422943200"/>
    <n v="1425103200"/>
    <d v="2015-02-03T06:00:00"/>
    <d v="2015-02-28T06:00:00"/>
    <b v="0"/>
    <b v="0"/>
    <s v="food/food trucks"/>
    <x v="0"/>
    <x v="0"/>
  </r>
  <r>
    <n v="772"/>
    <s v="Johnson-Pace"/>
    <s v="Persistent 3rdgeneration moratorium"/>
    <n v="149600"/>
    <n v="169586"/>
    <n v="113.3596256684492"/>
    <x v="2"/>
    <n v="5139"/>
    <n v="32.999805409612762"/>
    <x v="2"/>
    <s v="USD"/>
    <n v="1549692000"/>
    <n v="1550037600"/>
    <d v="2019-02-09T06:00:00"/>
    <d v="2019-02-13T06:00:00"/>
    <b v="0"/>
    <b v="0"/>
    <s v="music/indie rock"/>
    <x v="1"/>
    <x v="8"/>
  </r>
  <r>
    <n v="164"/>
    <s v="Lopez and Sons"/>
    <s v="Polarized human-resource protocol"/>
    <n v="150500"/>
    <n v="150755"/>
    <n v="100.16943521594683"/>
    <x v="2"/>
    <n v="1396"/>
    <n v="107.99068767908309"/>
    <x v="2"/>
    <s v="USD"/>
    <n v="1507438800"/>
    <n v="1507525200"/>
    <d v="2017-10-08T05:00:00"/>
    <d v="2017-10-09T05:00:00"/>
    <b v="0"/>
    <b v="0"/>
    <s v="theater/plays"/>
    <x v="2"/>
    <x v="2"/>
  </r>
  <r>
    <n v="886"/>
    <s v="Sanders LLC"/>
    <s v="Multi-tiered explicit focus group"/>
    <n v="150600"/>
    <n v="127745"/>
    <n v="84.824037184594957"/>
    <x v="0"/>
    <n v="1825"/>
    <n v="69.9972602739726"/>
    <x v="2"/>
    <s v="USD"/>
    <n v="1282798800"/>
    <n v="1284354000"/>
    <d v="2010-08-26T05:00:00"/>
    <d v="2010-09-13T05:00:00"/>
    <b v="0"/>
    <b v="0"/>
    <s v="music/indie rock"/>
    <x v="1"/>
    <x v="8"/>
  </r>
  <r>
    <n v="538"/>
    <s v="Young, Gilbert and Escobar"/>
    <s v="Networked didactic time-frame"/>
    <n v="151300"/>
    <n v="57034"/>
    <n v="37.695968274950431"/>
    <x v="0"/>
    <n v="1296"/>
    <n v="44.007716049382715"/>
    <x v="2"/>
    <s v="USD"/>
    <n v="1379826000"/>
    <n v="1381208400"/>
    <d v="2013-09-22T05:00:00"/>
    <d v="2013-10-08T05:00:00"/>
    <b v="0"/>
    <b v="0"/>
    <s v="games/mobile games"/>
    <x v="7"/>
    <x v="23"/>
  </r>
  <r>
    <n v="435"/>
    <s v="Spence, Jackson and Kelly"/>
    <s v="Advanced discrete leverage"/>
    <n v="152400"/>
    <n v="178120"/>
    <n v="116.87664041994749"/>
    <x v="2"/>
    <n v="1713"/>
    <n v="103.98131932282546"/>
    <x v="1"/>
    <s v="EUR"/>
    <n v="1418623200"/>
    <n v="1419660000"/>
    <d v="2014-12-15T06:00:00"/>
    <d v="2014-12-27T06:00:00"/>
    <b v="0"/>
    <b v="1"/>
    <s v="theater/plays"/>
    <x v="2"/>
    <x v="2"/>
  </r>
  <r>
    <n v="501"/>
    <s v="Mccann-Le"/>
    <s v="Focused coherent methodology"/>
    <n v="153600"/>
    <n v="107743"/>
    <n v="70.145182291666657"/>
    <x v="0"/>
    <n v="1796"/>
    <n v="59.990534521158132"/>
    <x v="2"/>
    <s v="USD"/>
    <n v="1363064400"/>
    <n v="1363237200"/>
    <d v="2013-03-12T05:00:00"/>
    <d v="2013-03-14T05:00:00"/>
    <b v="0"/>
    <b v="0"/>
    <s v="film &amp; video/documentary"/>
    <x v="5"/>
    <x v="14"/>
  </r>
  <r>
    <n v="271"/>
    <s v="Foley-Cox"/>
    <s v="Progressive zero administration leverage"/>
    <n v="153700"/>
    <n v="1953"/>
    <n v="1.2706571242680547"/>
    <x v="3"/>
    <n v="61"/>
    <n v="32.016393442622949"/>
    <x v="2"/>
    <s v="USD"/>
    <n v="1449468000"/>
    <n v="1452146400"/>
    <d v="2015-12-07T06:00:00"/>
    <d v="2016-01-07T06:00:00"/>
    <b v="0"/>
    <b v="0"/>
    <s v="photography/photography books"/>
    <x v="4"/>
    <x v="6"/>
  </r>
  <r>
    <n v="410"/>
    <s v="Mcmillan Group"/>
    <s v="Advanced cohesive Graphic Interface"/>
    <n v="153700"/>
    <n v="55536"/>
    <n v="36.132726089785294"/>
    <x v="3"/>
    <n v="1111"/>
    <n v="49.987398739873989"/>
    <x v="2"/>
    <s v="USD"/>
    <n v="1430197200"/>
    <n v="1430197200"/>
    <d v="2015-04-28T05:00:00"/>
    <d v="2015-04-28T05:00:00"/>
    <b v="0"/>
    <b v="0"/>
    <s v="games/mobile games"/>
    <x v="7"/>
    <x v="23"/>
  </r>
  <r>
    <n v="946"/>
    <s v="Hall, Holmes and Walker"/>
    <s v="Public-key bandwidth-monitored intranet"/>
    <n v="153700"/>
    <n v="15238"/>
    <n v="9.9141184124918666"/>
    <x v="0"/>
    <n v="181"/>
    <n v="84.187845303867405"/>
    <x v="2"/>
    <s v="USD"/>
    <n v="1308200400"/>
    <n v="1308373200"/>
    <d v="2011-06-16T05:00:00"/>
    <d v="2011-06-18T05:00:00"/>
    <b v="0"/>
    <b v="0"/>
    <s v="theater/plays"/>
    <x v="2"/>
    <x v="2"/>
  </r>
  <r>
    <n v="472"/>
    <s v="Turner, Young and Collins"/>
    <s v="Self-enabling clear-thinking framework"/>
    <n v="153800"/>
    <n v="60342"/>
    <n v="39.234070221066318"/>
    <x v="0"/>
    <n v="575"/>
    <n v="104.94260869565217"/>
    <x v="2"/>
    <s v="USD"/>
    <n v="1552280400"/>
    <n v="1556946000"/>
    <d v="2019-03-11T05:00:00"/>
    <d v="2019-05-04T05:00:00"/>
    <b v="0"/>
    <b v="0"/>
    <s v="music/rock"/>
    <x v="1"/>
    <x v="3"/>
  </r>
  <r>
    <n v="91"/>
    <s v="Frazier, Patrick and Smith"/>
    <s v="Enhanced systemic analyzer"/>
    <n v="154300"/>
    <n v="74688"/>
    <n v="48.404406999351913"/>
    <x v="0"/>
    <n v="679"/>
    <n v="109.99705449189985"/>
    <x v="1"/>
    <s v="EUR"/>
    <n v="1470459600"/>
    <n v="1472878800"/>
    <d v="2016-08-06T05:00:00"/>
    <d v="2016-09-03T05:00:00"/>
    <b v="0"/>
    <b v="0"/>
    <s v="publishing/translations"/>
    <x v="3"/>
    <x v="19"/>
  </r>
  <r>
    <n v="910"/>
    <s v="King-Morris"/>
    <s v="Proactive incremental architecture"/>
    <n v="154500"/>
    <n v="30215"/>
    <n v="19.556634304207122"/>
    <x v="1"/>
    <n v="296"/>
    <n v="102.07770270270271"/>
    <x v="2"/>
    <s v="USD"/>
    <n v="1421906400"/>
    <n v="1421992800"/>
    <d v="2015-01-22T06:00:00"/>
    <d v="2015-01-23T06:00:00"/>
    <b v="0"/>
    <b v="0"/>
    <s v="theater/plays"/>
    <x v="2"/>
    <x v="2"/>
  </r>
  <r>
    <n v="447"/>
    <s v="Harrington-Harper"/>
    <s v="Self-enabling next generation algorithm"/>
    <n v="155200"/>
    <n v="37754"/>
    <n v="24.326030927835053"/>
    <x v="1"/>
    <n v="439"/>
    <n v="86"/>
    <x v="5"/>
    <s v="GBP"/>
    <n v="1513663200"/>
    <n v="1515045600"/>
    <d v="2017-12-19T06:00:00"/>
    <d v="2018-01-04T06:00:00"/>
    <b v="0"/>
    <b v="0"/>
    <s v="film &amp; video/television"/>
    <x v="5"/>
    <x v="16"/>
  </r>
  <r>
    <n v="215"/>
    <s v="Vargas, Banks and Palmer"/>
    <s v="Extended 24/7 implementation"/>
    <n v="156800"/>
    <n v="6024"/>
    <n v="3.841836734693878"/>
    <x v="0"/>
    <n v="143"/>
    <n v="42.125874125874127"/>
    <x v="2"/>
    <s v="USD"/>
    <n v="1550037600"/>
    <n v="1550210400"/>
    <d v="2019-02-13T06:00:00"/>
    <d v="2019-02-15T06:00:00"/>
    <b v="0"/>
    <b v="0"/>
    <s v="theater/plays"/>
    <x v="2"/>
    <x v="2"/>
  </r>
  <r>
    <n v="592"/>
    <s v="Brown Inc"/>
    <s v="Object-based bandwidth-monitored concept"/>
    <n v="156800"/>
    <n v="20243"/>
    <n v="12.910076530612244"/>
    <x v="0"/>
    <n v="253"/>
    <n v="80.011857707509876"/>
    <x v="2"/>
    <s v="USD"/>
    <n v="1401426000"/>
    <n v="1402203600"/>
    <d v="2014-05-30T05:00:00"/>
    <d v="2014-06-08T05:00:00"/>
    <b v="0"/>
    <b v="0"/>
    <s v="theater/plays"/>
    <x v="2"/>
    <x v="2"/>
  </r>
  <r>
    <n v="594"/>
    <s v="Mcbride PLC"/>
    <s v="Upgradable leadingedge Local Area Network"/>
    <n v="157300"/>
    <n v="11167"/>
    <n v="7.0991735537190088"/>
    <x v="0"/>
    <n v="157"/>
    <n v="71.127388535031841"/>
    <x v="2"/>
    <s v="USD"/>
    <n v="1467003600"/>
    <n v="1467262800"/>
    <d v="2016-06-27T05:00:00"/>
    <d v="2016-06-30T05:00:00"/>
    <b v="0"/>
    <b v="1"/>
    <s v="theater/plays"/>
    <x v="2"/>
    <x v="2"/>
  </r>
  <r>
    <n v="345"/>
    <s v="Taylor, Cisneros and Romero"/>
    <s v="Open-source neutral task-force"/>
    <n v="157600"/>
    <n v="23159"/>
    <n v="14.69479695431472"/>
    <x v="0"/>
    <n v="331"/>
    <n v="69.966767371601208"/>
    <x v="5"/>
    <s v="GBP"/>
    <n v="1436418000"/>
    <n v="1436504400"/>
    <d v="2015-07-09T05:00:00"/>
    <d v="2015-07-10T05:00:00"/>
    <b v="0"/>
    <b v="0"/>
    <s v="film &amp; video/drama"/>
    <x v="5"/>
    <x v="13"/>
  </r>
  <r>
    <n v="588"/>
    <s v="Weber Inc"/>
    <s v="Up-sized discrete firmware"/>
    <n v="157600"/>
    <n v="124517"/>
    <n v="79.008248730964468"/>
    <x v="0"/>
    <n v="1368"/>
    <n v="91.021198830409361"/>
    <x v="5"/>
    <s v="GBP"/>
    <n v="1269493200"/>
    <n v="1272171600"/>
    <d v="2010-03-25T05:00:00"/>
    <d v="2010-04-25T05:00:00"/>
    <b v="0"/>
    <b v="0"/>
    <s v="theater/plays"/>
    <x v="2"/>
    <x v="2"/>
  </r>
  <r>
    <n v="51"/>
    <s v="Bradshaw, Gill and Donovan"/>
    <s v="Inverse secondary infrastructure"/>
    <n v="158100"/>
    <n v="145243"/>
    <n v="91.867805186590772"/>
    <x v="0"/>
    <n v="1467"/>
    <n v="99.006816632583508"/>
    <x v="5"/>
    <s v="GBP"/>
    <n v="1332824400"/>
    <n v="1334206800"/>
    <d v="2012-03-27T05:00:00"/>
    <d v="2012-04-12T05:00:00"/>
    <b v="0"/>
    <b v="1"/>
    <s v="technology/wearables"/>
    <x v="6"/>
    <x v="9"/>
  </r>
  <r>
    <n v="895"/>
    <s v="Adams-Rollins"/>
    <s v="Integrated demand-driven info-mediaries"/>
    <n v="159800"/>
    <n v="11108"/>
    <n v="6.9511889862327907"/>
    <x v="0"/>
    <n v="107"/>
    <n v="103.81308411214954"/>
    <x v="2"/>
    <s v="USD"/>
    <n v="1517637600"/>
    <n v="1518415200"/>
    <d v="2018-02-03T06:00:00"/>
    <d v="2018-02-12T06:00:00"/>
    <b v="0"/>
    <b v="0"/>
    <s v="theater/plays"/>
    <x v="2"/>
    <x v="2"/>
  </r>
  <r>
    <n v="921"/>
    <s v="Stevenson PLC"/>
    <s v="Profound directional knowledge user"/>
    <n v="160400"/>
    <n v="1210"/>
    <n v="0.75436408977556113"/>
    <x v="0"/>
    <n v="38"/>
    <n v="31.842105263157894"/>
    <x v="2"/>
    <s v="USD"/>
    <n v="1329026400"/>
    <n v="1330236000"/>
    <d v="2012-02-12T06:00:00"/>
    <d v="2012-02-26T06:00:00"/>
    <b v="0"/>
    <b v="0"/>
    <s v="technology/web"/>
    <x v="6"/>
    <x v="11"/>
  </r>
  <r>
    <n v="869"/>
    <s v="Brown-Williams"/>
    <s v="Multi-channeled responsive product"/>
    <n v="161900"/>
    <n v="38376"/>
    <n v="23.703520691785052"/>
    <x v="0"/>
    <n v="526"/>
    <n v="72.958174904942965"/>
    <x v="2"/>
    <s v="USD"/>
    <n v="1277096400"/>
    <n v="1278306000"/>
    <d v="2010-06-21T05:00:00"/>
    <d v="2010-07-05T05:00:00"/>
    <b v="0"/>
    <b v="0"/>
    <s v="film &amp; video/drama"/>
    <x v="5"/>
    <x v="13"/>
  </r>
  <r>
    <n v="877"/>
    <s v="Estrada Group"/>
    <s v="Multi-lateral uniform collaboration"/>
    <n v="163600"/>
    <n v="126628"/>
    <n v="77.400977995110026"/>
    <x v="0"/>
    <n v="1229"/>
    <n v="103.033360455655"/>
    <x v="2"/>
    <s v="USD"/>
    <n v="1469509200"/>
    <n v="1469595600"/>
    <d v="2016-07-26T05:00:00"/>
    <d v="2016-07-27T05:00:00"/>
    <b v="0"/>
    <b v="0"/>
    <s v="food/food trucks"/>
    <x v="0"/>
    <x v="0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d v="2012-05-06T05:00:00"/>
    <d v="2012-05-07T05:00:00"/>
    <b v="0"/>
    <b v="0"/>
    <s v="film &amp; video/documentary"/>
    <x v="5"/>
    <x v="14"/>
  </r>
  <r>
    <n v="499"/>
    <s v="Hunt Group"/>
    <s v="Reverse-engineered executive emulation"/>
    <n v="163800"/>
    <n v="78743"/>
    <n v="48.072649572649574"/>
    <x v="0"/>
    <n v="2072"/>
    <n v="38.003378378378379"/>
    <x v="2"/>
    <s v="USD"/>
    <n v="1458018000"/>
    <n v="1458450000"/>
    <d v="2016-03-15T05:00:00"/>
    <d v="2016-03-20T05:00:00"/>
    <b v="0"/>
    <b v="1"/>
    <s v="film &amp; video/documentary"/>
    <x v="5"/>
    <x v="14"/>
  </r>
  <r>
    <n v="696"/>
    <s v="Lopez, Reid and Johnson"/>
    <s v="Total real-time hardware"/>
    <n v="164100"/>
    <n v="96888"/>
    <n v="59.042047531992694"/>
    <x v="0"/>
    <n v="889"/>
    <n v="108.98537682789652"/>
    <x v="2"/>
    <s v="USD"/>
    <n v="1429506000"/>
    <n v="1429592400"/>
    <d v="2015-04-20T05:00:00"/>
    <d v="2015-04-21T05:00:00"/>
    <b v="0"/>
    <b v="1"/>
    <s v="theater/plays"/>
    <x v="2"/>
    <x v="2"/>
  </r>
  <r>
    <n v="281"/>
    <s v="Drake PLC"/>
    <s v="Profound object-oriented paradigm"/>
    <n v="164500"/>
    <n v="150552"/>
    <n v="91.520972644376897"/>
    <x v="0"/>
    <n v="2062"/>
    <n v="73.012609117361791"/>
    <x v="2"/>
    <s v="USD"/>
    <n v="1331445600"/>
    <n v="1333256400"/>
    <d v="2012-03-11T06:00:00"/>
    <d v="2012-04-01T05:00:00"/>
    <b v="0"/>
    <b v="1"/>
    <s v="theater/plays"/>
    <x v="2"/>
    <x v="2"/>
  </r>
  <r>
    <n v="131"/>
    <s v="Fleming, Zhang and Henderson"/>
    <s v="Distributed 5thgeneration implementation"/>
    <n v="164700"/>
    <n v="166116"/>
    <n v="100.85974499089254"/>
    <x v="2"/>
    <n v="2443"/>
    <n v="67.996725337699544"/>
    <x v="5"/>
    <s v="GBP"/>
    <n v="1385704800"/>
    <n v="1386828000"/>
    <d v="2013-11-29T06:00:00"/>
    <d v="2013-12-12T06:00:00"/>
    <b v="0"/>
    <b v="0"/>
    <s v="technology/web"/>
    <x v="6"/>
    <x v="11"/>
  </r>
  <r>
    <n v="115"/>
    <s v="Barrett PLC"/>
    <s v="Team-oriented clear-thinking capacity"/>
    <n v="166700"/>
    <n v="145382"/>
    <n v="87.211757648470297"/>
    <x v="0"/>
    <n v="3304"/>
    <n v="44.001815980629537"/>
    <x v="1"/>
    <s v="EUR"/>
    <n v="1510898400"/>
    <n v="1513922400"/>
    <d v="2017-11-17T06:00:00"/>
    <d v="2017-12-22T06:00:00"/>
    <b v="0"/>
    <b v="0"/>
    <s v="publishing/fiction"/>
    <x v="3"/>
    <x v="17"/>
  </r>
  <r>
    <n v="374"/>
    <s v="Marshall Inc"/>
    <s v="Open-source multi-tasking data-warehouse"/>
    <n v="167400"/>
    <n v="22073"/>
    <n v="13.185782556750297"/>
    <x v="0"/>
    <n v="441"/>
    <n v="50.05215419501134"/>
    <x v="2"/>
    <s v="USD"/>
    <n v="1547186400"/>
    <n v="1547618400"/>
    <d v="2019-01-11T06:00:00"/>
    <d v="2019-01-16T06:00:00"/>
    <b v="0"/>
    <b v="1"/>
    <s v="film &amp; video/documentary"/>
    <x v="5"/>
    <x v="14"/>
  </r>
  <r>
    <n v="928"/>
    <s v="Dawson Group"/>
    <s v="Triple-buffered bi-directional model"/>
    <n v="167400"/>
    <n v="196386"/>
    <n v="117.31541218637993"/>
    <x v="2"/>
    <n v="3777"/>
    <n v="51.995234312946785"/>
    <x v="1"/>
    <s v="EUR"/>
    <n v="1388296800"/>
    <n v="1389074400"/>
    <d v="2013-12-29T06:00:00"/>
    <d v="2014-01-07T06:00:00"/>
    <b v="0"/>
    <b v="0"/>
    <s v="technology/web"/>
    <x v="6"/>
    <x v="11"/>
  </r>
  <r>
    <n v="759"/>
    <s v="Rodriguez PLC"/>
    <s v="Grass-roots upward-trending installation"/>
    <n v="167500"/>
    <n v="114615"/>
    <n v="68.426865671641792"/>
    <x v="0"/>
    <n v="1274"/>
    <n v="89.964678178963894"/>
    <x v="2"/>
    <s v="USD"/>
    <n v="1517810400"/>
    <n v="1520402400"/>
    <d v="2018-02-05T06:00:00"/>
    <d v="2018-03-07T06:00:00"/>
    <b v="0"/>
    <b v="0"/>
    <s v="music/electric music"/>
    <x v="1"/>
    <x v="10"/>
  </r>
  <r>
    <n v="241"/>
    <s v="Gonzalez-Martinez"/>
    <s v="Vision-oriented actuating open system"/>
    <n v="168500"/>
    <n v="171729"/>
    <n v="101.91632047477745"/>
    <x v="2"/>
    <n v="1684"/>
    <n v="101.97684085510689"/>
    <x v="6"/>
    <s v="AUD"/>
    <n v="1397365200"/>
    <n v="1398229200"/>
    <d v="2014-04-13T05:00:00"/>
    <d v="2014-04-23T05:00:00"/>
    <b v="0"/>
    <b v="1"/>
    <s v="publishing/nonfiction"/>
    <x v="3"/>
    <x v="4"/>
  </r>
  <r>
    <n v="509"/>
    <s v="White LLC"/>
    <s v="Robust zero-defect project"/>
    <n v="168500"/>
    <n v="119510"/>
    <n v="70.925816023738875"/>
    <x v="0"/>
    <n v="1258"/>
    <n v="95"/>
    <x v="2"/>
    <s v="USD"/>
    <n v="1336194000"/>
    <n v="1337058000"/>
    <d v="2012-05-05T05:00:00"/>
    <d v="2012-05-15T05:00:00"/>
    <b v="0"/>
    <b v="0"/>
    <s v="theater/plays"/>
    <x v="2"/>
    <x v="2"/>
  </r>
  <r>
    <n v="290"/>
    <s v="Wilson, Hall and Osborne"/>
    <s v="Advanced global data-warehouse"/>
    <n v="168600"/>
    <n v="91722"/>
    <n v="54.402135231316727"/>
    <x v="0"/>
    <n v="908"/>
    <n v="101.01541850220265"/>
    <x v="2"/>
    <s v="USD"/>
    <n v="1368162000"/>
    <n v="1370926800"/>
    <d v="2013-05-10T05:00:00"/>
    <d v="2013-06-11T05:00:00"/>
    <b v="0"/>
    <b v="1"/>
    <s v="film &amp; video/documentary"/>
    <x v="5"/>
    <x v="14"/>
  </r>
  <r>
    <n v="564"/>
    <s v="Hernandez-Macdonald"/>
    <s v="Organic high-level implementation"/>
    <n v="168700"/>
    <n v="141393"/>
    <n v="83.813278008298752"/>
    <x v="0"/>
    <n v="1790"/>
    <n v="78.990502793296088"/>
    <x v="2"/>
    <s v="USD"/>
    <n v="1426395600"/>
    <n v="1427086800"/>
    <d v="2015-03-15T05:00:00"/>
    <d v="2015-03-23T05:00:00"/>
    <b v="0"/>
    <b v="0"/>
    <s v="theater/plays"/>
    <x v="2"/>
    <x v="2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d v="2018-12-18T06:00:00"/>
    <d v="2019-01-03T06:00:00"/>
    <b v="0"/>
    <b v="0"/>
    <s v="theater/plays"/>
    <x v="2"/>
    <x v="2"/>
  </r>
  <r>
    <n v="705"/>
    <s v="Ford LLC"/>
    <s v="Centralized tangible success"/>
    <n v="169700"/>
    <n v="168048"/>
    <n v="99.026517383618156"/>
    <x v="0"/>
    <n v="2025"/>
    <n v="82.986666666666665"/>
    <x v="5"/>
    <s v="GBP"/>
    <n v="1386741600"/>
    <n v="1387087200"/>
    <d v="2013-12-11T06:00:00"/>
    <d v="2013-12-15T06:00:00"/>
    <b v="0"/>
    <b v="0"/>
    <s v="publishing/nonfiction"/>
    <x v="3"/>
    <x v="4"/>
  </r>
  <r>
    <n v="321"/>
    <s v="Mills, Frazier and Perez"/>
    <s v="Proactive attitude-oriented knowledge user"/>
    <n v="170400"/>
    <n v="160422"/>
    <n v="94.144366197183089"/>
    <x v="0"/>
    <n v="2468"/>
    <n v="65.000810372771468"/>
    <x v="2"/>
    <s v="USD"/>
    <n v="1301634000"/>
    <n v="1302325200"/>
    <d v="2011-04-01T05:00:00"/>
    <d v="2011-04-09T05:00:00"/>
    <b v="0"/>
    <b v="0"/>
    <s v="film &amp; video/shorts"/>
    <x v="5"/>
    <x v="15"/>
  </r>
  <r>
    <n v="553"/>
    <s v="Dougherty, Austin and Mills"/>
    <s v="De-engineered 5thgeneration contingency"/>
    <n v="170600"/>
    <n v="75022"/>
    <n v="43.975381008206334"/>
    <x v="0"/>
    <n v="1028"/>
    <n v="72.978599221789878"/>
    <x v="2"/>
    <s v="USD"/>
    <n v="1293948000"/>
    <n v="1294034400"/>
    <d v="2011-01-02T06:00:00"/>
    <d v="2011-01-03T06:00:00"/>
    <b v="0"/>
    <b v="0"/>
    <s v="music/rock"/>
    <x v="1"/>
    <x v="3"/>
  </r>
  <r>
    <n v="985"/>
    <s v="Logan-Curtis"/>
    <s v="Enhanced optimal ability"/>
    <n v="170600"/>
    <n v="114523"/>
    <n v="67.129542790152414"/>
    <x v="0"/>
    <n v="4405"/>
    <n v="25.998410896708286"/>
    <x v="2"/>
    <s v="USD"/>
    <n v="1386309600"/>
    <n v="1388556000"/>
    <d v="2013-12-06T06:00:00"/>
    <d v="2014-01-01T06:00:00"/>
    <b v="0"/>
    <b v="1"/>
    <s v="music/rock"/>
    <x v="1"/>
    <x v="3"/>
  </r>
  <r>
    <n v="674"/>
    <s v="Sanchez Ltd"/>
    <s v="Up-sized 24hour instruction set"/>
    <n v="170700"/>
    <n v="57250"/>
    <n v="33.53837141183363"/>
    <x v="1"/>
    <n v="1218"/>
    <n v="47.003284072249592"/>
    <x v="2"/>
    <s v="USD"/>
    <n v="1313730000"/>
    <n v="1317790800"/>
    <d v="2011-08-19T05:00:00"/>
    <d v="2011-10-05T05:00:00"/>
    <b v="0"/>
    <b v="0"/>
    <s v="photography/photography books"/>
    <x v="4"/>
    <x v="6"/>
  </r>
  <r>
    <n v="884"/>
    <s v="Strickland Group"/>
    <s v="Horizontal secondary interface"/>
    <n v="170800"/>
    <n v="109374"/>
    <n v="64.036299765807954"/>
    <x v="0"/>
    <n v="1886"/>
    <n v="57.992576882290564"/>
    <x v="2"/>
    <s v="USD"/>
    <n v="1399179600"/>
    <n v="1399352400"/>
    <d v="2014-05-04T05:00:00"/>
    <d v="2014-05-06T05:00:00"/>
    <b v="0"/>
    <b v="1"/>
    <s v="theater/plays"/>
    <x v="2"/>
    <x v="2"/>
  </r>
  <r>
    <n v="854"/>
    <s v="Campbell, Thomas and Obrien"/>
    <s v="Multi-channeled secondary middleware"/>
    <n v="171000"/>
    <n v="194309"/>
    <n v="113.63099415204678"/>
    <x v="2"/>
    <n v="2662"/>
    <n v="72.993613824192337"/>
    <x v="0"/>
    <s v="CAD"/>
    <n v="1574056800"/>
    <n v="1576389600"/>
    <d v="2019-11-18T06:00:00"/>
    <d v="2019-12-15T06:00:00"/>
    <b v="0"/>
    <b v="0"/>
    <s v="publishing/fiction"/>
    <x v="3"/>
    <x v="17"/>
  </r>
  <r>
    <n v="937"/>
    <s v="Tapia, Sandoval and Hurley"/>
    <s v="Cloned fresh-thinking model"/>
    <n v="171000"/>
    <n v="84891"/>
    <n v="49.64385964912281"/>
    <x v="1"/>
    <n v="976"/>
    <n v="86.978483606557376"/>
    <x v="2"/>
    <s v="USD"/>
    <n v="1448517600"/>
    <n v="1449295200"/>
    <d v="2015-11-26T06:00:00"/>
    <d v="2015-12-05T06:00:00"/>
    <b v="0"/>
    <b v="0"/>
    <s v="film &amp; video/documentary"/>
    <x v="5"/>
    <x v="14"/>
  </r>
  <r>
    <n v="154"/>
    <s v="Rodriguez-Brown"/>
    <s v="Devolved foreground benchmark"/>
    <n v="171300"/>
    <n v="100650"/>
    <n v="58.756567425569173"/>
    <x v="0"/>
    <n v="1059"/>
    <n v="95.042492917847028"/>
    <x v="2"/>
    <s v="USD"/>
    <n v="1463029200"/>
    <n v="1465016400"/>
    <d v="2016-05-12T05:00:00"/>
    <d v="2016-06-04T05:00:00"/>
    <b v="0"/>
    <b v="1"/>
    <s v="music/indie rock"/>
    <x v="1"/>
    <x v="8"/>
  </r>
  <r>
    <n v="945"/>
    <s v="Sanders, Farley and Huffman"/>
    <s v="Cross-group clear-thinking task-force"/>
    <n v="172000"/>
    <n v="55805"/>
    <n v="32.444767441860463"/>
    <x v="0"/>
    <n v="1691"/>
    <n v="33.001182732111175"/>
    <x v="2"/>
    <s v="USD"/>
    <n v="1333602000"/>
    <n v="1334898000"/>
    <d v="2012-04-05T05:00:00"/>
    <d v="2012-04-20T05:00:00"/>
    <b v="1"/>
    <b v="0"/>
    <s v="photography/photography books"/>
    <x v="4"/>
    <x v="6"/>
  </r>
  <r>
    <n v="508"/>
    <s v="Roberts Group"/>
    <s v="Up-sized radical pricing structure"/>
    <n v="172700"/>
    <n v="193820"/>
    <n v="112.22929936305732"/>
    <x v="2"/>
    <n v="3657"/>
    <n v="52.999726551818434"/>
    <x v="2"/>
    <s v="USD"/>
    <n v="1532840400"/>
    <n v="1534654800"/>
    <d v="2018-07-29T05:00:00"/>
    <d v="2018-08-19T05:00:00"/>
    <b v="0"/>
    <b v="0"/>
    <s v="theater/plays"/>
    <x v="2"/>
    <x v="2"/>
  </r>
  <r>
    <n v="335"/>
    <s v="Jordan-Acosta"/>
    <s v="Operative uniform hub"/>
    <n v="173800"/>
    <n v="198628"/>
    <n v="114.28538550057536"/>
    <x v="2"/>
    <n v="2283"/>
    <n v="87.003066141042481"/>
    <x v="2"/>
    <s v="USD"/>
    <n v="1573797600"/>
    <n v="1574920800"/>
    <d v="2019-11-15T06:00:00"/>
    <d v="2019-11-28T06:00:00"/>
    <b v="0"/>
    <b v="0"/>
    <s v="music/rock"/>
    <x v="1"/>
    <x v="3"/>
  </r>
  <r>
    <n v="270"/>
    <s v="Sawyer, Horton and Williams"/>
    <s v="Triple-buffered 4thgeneration toolset"/>
    <n v="173900"/>
    <n v="47260"/>
    <n v="27.176538240368025"/>
    <x v="1"/>
    <n v="1890"/>
    <n v="25.005291005291006"/>
    <x v="2"/>
    <s v="USD"/>
    <n v="1291269600"/>
    <n v="1291442400"/>
    <d v="2010-12-02T06:00:00"/>
    <d v="2010-12-04T06:00:00"/>
    <b v="0"/>
    <b v="0"/>
    <s v="games/video games"/>
    <x v="7"/>
    <x v="12"/>
  </r>
  <r>
    <n v="427"/>
    <s v="Hicks, Wall and Webb"/>
    <s v="Managed discrete framework"/>
    <n v="174500"/>
    <n v="197018"/>
    <n v="112.90429799426933"/>
    <x v="2"/>
    <n v="2526"/>
    <n v="77.996041171813147"/>
    <x v="2"/>
    <s v="USD"/>
    <n v="1410584400"/>
    <n v="1413349200"/>
    <d v="2014-09-13T05:00:00"/>
    <d v="2014-10-15T05:00:00"/>
    <b v="0"/>
    <b v="1"/>
    <s v="theater/plays"/>
    <x v="2"/>
    <x v="2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d v="2015-11-24T06:00:00"/>
    <d v="2015-11-27T06:00:00"/>
    <b v="1"/>
    <b v="0"/>
    <s v="theater/plays"/>
    <x v="2"/>
    <x v="2"/>
  </r>
  <r>
    <n v="519"/>
    <s v="Marsh-Coleman"/>
    <s v="Exclusive asymmetric analyzer"/>
    <n v="177700"/>
    <n v="180802"/>
    <n v="101.74563871693867"/>
    <x v="2"/>
    <n v="1773"/>
    <n v="101.97518330513255"/>
    <x v="2"/>
    <s v="USD"/>
    <n v="1420696800"/>
    <n v="1421906400"/>
    <d v="2015-01-08T06:00:00"/>
    <d v="2015-01-22T06:00:00"/>
    <b v="0"/>
    <b v="1"/>
    <s v="music/rock"/>
    <x v="1"/>
    <x v="3"/>
  </r>
  <r>
    <n v="541"/>
    <s v="Holder, Caldwell and Vance"/>
    <s v="Polarized systemic Internet solution"/>
    <n v="178000"/>
    <n v="43086"/>
    <n v="24.205617977528089"/>
    <x v="0"/>
    <n v="395"/>
    <n v="109.07848101265823"/>
    <x v="1"/>
    <s v="EUR"/>
    <n v="1433912400"/>
    <n v="1436158800"/>
    <d v="2015-06-10T05:00:00"/>
    <d v="2015-07-06T05:00:00"/>
    <b v="0"/>
    <b v="0"/>
    <s v="games/mobile games"/>
    <x v="7"/>
    <x v="23"/>
  </r>
  <r>
    <n v="378"/>
    <s v="Fleming-Oliver"/>
    <s v="Managed stable function"/>
    <n v="178200"/>
    <n v="24882"/>
    <n v="13.962962962962964"/>
    <x v="0"/>
    <n v="355"/>
    <n v="70.090140845070422"/>
    <x v="2"/>
    <s v="USD"/>
    <n v="1526878800"/>
    <n v="1530162000"/>
    <d v="2018-05-21T05:00:00"/>
    <d v="2018-06-28T05:00:00"/>
    <b v="0"/>
    <b v="0"/>
    <s v="film &amp; video/documentary"/>
    <x v="5"/>
    <x v="14"/>
  </r>
  <r>
    <n v="898"/>
    <s v="Davis-Gonzalez"/>
    <s v="Balanced regional flexibility"/>
    <n v="179100"/>
    <n v="93991"/>
    <n v="52.479620323841424"/>
    <x v="0"/>
    <n v="1221"/>
    <n v="76.978705978705975"/>
    <x v="2"/>
    <s v="USD"/>
    <n v="1576476000"/>
    <n v="1576994400"/>
    <d v="2019-12-16T06:00:00"/>
    <d v="2019-12-22T06:00:00"/>
    <b v="0"/>
    <b v="0"/>
    <s v="film &amp; video/documentary"/>
    <x v="5"/>
    <x v="14"/>
  </r>
  <r>
    <n v="551"/>
    <s v="Martin-James"/>
    <s v="Streamlined upward-trending analyzer"/>
    <n v="180100"/>
    <n v="105598"/>
    <n v="58.6329816768462"/>
    <x v="0"/>
    <n v="2779"/>
    <n v="37.99856063332134"/>
    <x v="6"/>
    <s v="AUD"/>
    <n v="1419055200"/>
    <n v="1422511200"/>
    <d v="2014-12-20T06:00:00"/>
    <d v="2015-01-29T06:00:00"/>
    <b v="0"/>
    <b v="1"/>
    <s v="technology/web"/>
    <x v="6"/>
    <x v="11"/>
  </r>
  <r>
    <n v="126"/>
    <s v="Gross PLC"/>
    <s v="Proactive methodical benchmark"/>
    <n v="180200"/>
    <n v="69617"/>
    <n v="38.633185349611544"/>
    <x v="0"/>
    <n v="774"/>
    <n v="89.944444444444443"/>
    <x v="2"/>
    <s v="USD"/>
    <n v="1471150800"/>
    <n v="1473570000"/>
    <d v="2016-08-14T05:00:00"/>
    <d v="2016-09-11T05:00:00"/>
    <b v="0"/>
    <b v="1"/>
    <s v="theater/plays"/>
    <x v="2"/>
    <x v="2"/>
  </r>
  <r>
    <n v="693"/>
    <s v="Bradford-Silva"/>
    <s v="Reverse-engineered composite hierarchy"/>
    <n v="180400"/>
    <n v="115396"/>
    <n v="63.966740576496676"/>
    <x v="0"/>
    <n v="1748"/>
    <n v="66.016018306636155"/>
    <x v="2"/>
    <s v="USD"/>
    <n v="1508216400"/>
    <n v="1509685200"/>
    <d v="2017-10-17T05:00:00"/>
    <d v="2017-11-03T05:00:00"/>
    <b v="0"/>
    <b v="0"/>
    <s v="theater/plays"/>
    <x v="2"/>
    <x v="2"/>
  </r>
  <r>
    <n v="349"/>
    <s v="Navarro and Sons"/>
    <s v="Multi-layered bottom-line frame"/>
    <n v="180800"/>
    <n v="95958"/>
    <n v="53.074115044247783"/>
    <x v="0"/>
    <n v="923"/>
    <n v="103.96316359696641"/>
    <x v="2"/>
    <s v="USD"/>
    <n v="1500008400"/>
    <n v="1502600400"/>
    <d v="2017-07-14T05:00:00"/>
    <d v="2017-08-13T05:00:00"/>
    <b v="0"/>
    <b v="0"/>
    <s v="theater/plays"/>
    <x v="2"/>
    <x v="2"/>
  </r>
  <r>
    <n v="175"/>
    <s v="Jones, Contreras and Burnett"/>
    <s v="Sharable intangible migration"/>
    <n v="181200"/>
    <n v="47459"/>
    <n v="26.191501103752756"/>
    <x v="0"/>
    <n v="1130"/>
    <n v="41.999115044247787"/>
    <x v="2"/>
    <s v="USD"/>
    <n v="1472619600"/>
    <n v="1474261200"/>
    <d v="2016-08-31T05:00:00"/>
    <d v="2016-09-19T05:00:00"/>
    <b v="0"/>
    <b v="0"/>
    <s v="theater/plays"/>
    <x v="2"/>
    <x v="2"/>
  </r>
  <r>
    <n v="453"/>
    <s v="Saunders Ltd"/>
    <s v="Multi-layered multi-tasking secured line"/>
    <n v="182400"/>
    <n v="102749"/>
    <n v="56.331688596491226"/>
    <x v="0"/>
    <n v="1181"/>
    <n v="87.001693480101608"/>
    <x v="2"/>
    <s v="USD"/>
    <n v="1480572000"/>
    <n v="1484114400"/>
    <d v="2016-12-01T06:00:00"/>
    <d v="2017-01-11T06:00:00"/>
    <b v="0"/>
    <b v="0"/>
    <s v="film &amp; video/science fiction"/>
    <x v="5"/>
    <x v="20"/>
  </r>
  <r>
    <n v="866"/>
    <s v="Jackson-Brown"/>
    <s v="Versatile 5thgeneration matrices"/>
    <n v="182800"/>
    <n v="79045"/>
    <n v="43.241247264770237"/>
    <x v="1"/>
    <n v="898"/>
    <n v="88.023385300668153"/>
    <x v="2"/>
    <s v="USD"/>
    <n v="1304830800"/>
    <n v="1304917200"/>
    <d v="2011-05-08T05:00:00"/>
    <d v="2011-05-09T05:00:00"/>
    <b v="0"/>
    <b v="0"/>
    <s v="photography/photography books"/>
    <x v="4"/>
    <x v="6"/>
  </r>
  <r>
    <n v="496"/>
    <s v="Morales Group"/>
    <s v="Optimized bi-directional extranet"/>
    <n v="183800"/>
    <n v="1667"/>
    <n v="0.90696409140369971"/>
    <x v="0"/>
    <n v="54"/>
    <n v="30.87037037037037"/>
    <x v="2"/>
    <s v="USD"/>
    <n v="1495342800"/>
    <n v="1496811600"/>
    <d v="2017-05-21T05:00:00"/>
    <d v="2017-06-07T05:00:00"/>
    <b v="0"/>
    <b v="0"/>
    <s v="film &amp; video/animation"/>
    <x v="5"/>
    <x v="7"/>
  </r>
  <r>
    <n v="681"/>
    <s v="Kelly PLC"/>
    <s v="Decentralized context-sensitive superstructure"/>
    <n v="184100"/>
    <n v="159037"/>
    <n v="86.386203150461711"/>
    <x v="0"/>
    <n v="1657"/>
    <n v="95.978877489438744"/>
    <x v="2"/>
    <s v="USD"/>
    <n v="1324447200"/>
    <n v="1324965600"/>
    <d v="2011-12-21T06:00:00"/>
    <d v="2011-12-27T06:00:00"/>
    <b v="0"/>
    <b v="0"/>
    <s v="theater/plays"/>
    <x v="2"/>
    <x v="2"/>
  </r>
  <r>
    <n v="545"/>
    <s v="Deleon and Sons"/>
    <s v="Organized value-added access"/>
    <n v="184800"/>
    <n v="164109"/>
    <n v="88.803571428571431"/>
    <x v="0"/>
    <n v="2690"/>
    <n v="61.007063197026021"/>
    <x v="2"/>
    <s v="USD"/>
    <n v="1577253600"/>
    <n v="1578981600"/>
    <d v="2019-12-25T06:00:00"/>
    <d v="2020-01-14T06:00:00"/>
    <b v="0"/>
    <b v="0"/>
    <s v="theater/plays"/>
    <x v="2"/>
    <x v="2"/>
  </r>
  <r>
    <n v="790"/>
    <s v="White-Obrien"/>
    <s v="Operative local pricing structure"/>
    <n v="185900"/>
    <n v="56774"/>
    <n v="30.540075309306079"/>
    <x v="1"/>
    <n v="1113"/>
    <n v="51.009883198562441"/>
    <x v="2"/>
    <s v="USD"/>
    <n v="1266127200"/>
    <n v="1266645600"/>
    <d v="2010-02-14T06:00:00"/>
    <d v="2010-02-20T06:00:00"/>
    <b v="0"/>
    <b v="0"/>
    <s v="theater/plays"/>
    <x v="2"/>
    <x v="2"/>
  </r>
  <r>
    <n v="531"/>
    <s v="Berry-Richardson"/>
    <s v="Automated zero tolerance implementation"/>
    <n v="186700"/>
    <n v="178338"/>
    <n v="95.521156936261391"/>
    <x v="3"/>
    <n v="3640"/>
    <n v="48.993956043956047"/>
    <x v="4"/>
    <s v="CHF"/>
    <n v="1384149600"/>
    <n v="1388988000"/>
    <d v="2013-11-11T06:00:00"/>
    <d v="2014-01-06T06:00:00"/>
    <b v="0"/>
    <b v="0"/>
    <s v="games/video games"/>
    <x v="7"/>
    <x v="12"/>
  </r>
  <r>
    <n v="956"/>
    <s v="Wood Inc"/>
    <s v="Re-engineered composite focus group"/>
    <n v="187600"/>
    <n v="35698"/>
    <n v="19.028784648187631"/>
    <x v="0"/>
    <n v="830"/>
    <n v="43.00963855421687"/>
    <x v="2"/>
    <s v="USD"/>
    <n v="1450764000"/>
    <n v="1451109600"/>
    <d v="2015-12-22T06:00:00"/>
    <d v="2015-12-26T06:00:00"/>
    <b v="0"/>
    <b v="0"/>
    <s v="film &amp; video/science fiction"/>
    <x v="5"/>
    <x v="20"/>
  </r>
  <r>
    <n v="170"/>
    <s v="Summers, Gallegos and Stein"/>
    <s v="Mandatory mobile product"/>
    <n v="188100"/>
    <n v="5528"/>
    <n v="2.93886230728336"/>
    <x v="0"/>
    <n v="67"/>
    <n v="82.507462686567166"/>
    <x v="2"/>
    <s v="USD"/>
    <n v="1501736400"/>
    <n v="1502341200"/>
    <d v="2017-08-03T05:00:00"/>
    <d v="2017-08-10T05:00:00"/>
    <b v="0"/>
    <b v="0"/>
    <s v="music/indie rock"/>
    <x v="1"/>
    <x v="8"/>
  </r>
  <r>
    <n v="414"/>
    <s v="Davis and Sons"/>
    <s v="Innovative human-resource migration"/>
    <n v="188200"/>
    <n v="159405"/>
    <n v="84.699787460148784"/>
    <x v="0"/>
    <n v="5497"/>
    <n v="28.998544660724033"/>
    <x v="2"/>
    <s v="USD"/>
    <n v="1271739600"/>
    <n v="1272430800"/>
    <d v="2010-04-20T05:00:00"/>
    <d v="2010-04-28T05:00:00"/>
    <b v="0"/>
    <b v="1"/>
    <s v="food/food trucks"/>
    <x v="0"/>
    <x v="0"/>
  </r>
  <r>
    <n v="462"/>
    <s v="Wang-Rodriguez"/>
    <s v="Total multimedia website"/>
    <n v="188800"/>
    <n v="57734"/>
    <n v="30.57944915254237"/>
    <x v="0"/>
    <n v="535"/>
    <n v="107.91401869158878"/>
    <x v="2"/>
    <s v="USD"/>
    <n v="1359525600"/>
    <n v="1362808800"/>
    <d v="2013-01-30T06:00:00"/>
    <d v="2013-03-09T06:00:00"/>
    <b v="0"/>
    <b v="0"/>
    <s v="games/mobile games"/>
    <x v="7"/>
    <x v="23"/>
  </r>
  <r>
    <n v="622"/>
    <s v="Smith-Smith"/>
    <s v="Total leadingedge neural-net"/>
    <n v="189000"/>
    <n v="5916"/>
    <n v="3.1301587301587301"/>
    <x v="0"/>
    <n v="64"/>
    <n v="92.4375"/>
    <x v="2"/>
    <s v="USD"/>
    <n v="1523768400"/>
    <n v="1526014800"/>
    <d v="2018-04-15T05:00:00"/>
    <d v="2018-05-11T05:00:00"/>
    <b v="0"/>
    <b v="0"/>
    <s v="music/indie rock"/>
    <x v="1"/>
    <x v="8"/>
  </r>
  <r>
    <n v="371"/>
    <s v="Nolan, Smith and Sanchez"/>
    <s v="Multi-channeled logistical matrices"/>
    <n v="189200"/>
    <n v="128410"/>
    <n v="67.869978858350947"/>
    <x v="0"/>
    <n v="2176"/>
    <n v="59.011948529411768"/>
    <x v="2"/>
    <s v="USD"/>
    <n v="1423375200"/>
    <n v="1427778000"/>
    <d v="2015-02-08T06:00:00"/>
    <d v="2015-03-31T05:00:00"/>
    <b v="0"/>
    <b v="0"/>
    <s v="theater/plays"/>
    <x v="2"/>
    <x v="2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d v="2016-02-05T06:00:00"/>
    <d v="2016-03-12T06:00:00"/>
    <b v="0"/>
    <b v="0"/>
    <s v="film &amp; video/animation"/>
    <x v="5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2"/>
    <s v="USD"/>
    <n v="1350622800"/>
    <n v="1351141200"/>
    <d v="2012-10-19T05:00:00"/>
    <d v="2012-10-25T05:00:00"/>
    <b v="0"/>
    <b v="0"/>
    <s v="theater/plays"/>
    <x v="2"/>
    <x v="2"/>
  </r>
  <r>
    <n v="413"/>
    <s v="Rush-Bowers"/>
    <s v="Persevering analyzing extranet"/>
    <n v="189500"/>
    <n v="117628"/>
    <n v="62.072823218997364"/>
    <x v="3"/>
    <n v="1089"/>
    <n v="108.01469237832875"/>
    <x v="2"/>
    <s v="USD"/>
    <n v="1543298400"/>
    <n v="1545631200"/>
    <d v="2018-11-27T06:00:00"/>
    <d v="2018-12-24T06:00:00"/>
    <b v="0"/>
    <b v="0"/>
    <s v="film &amp; video/animation"/>
    <x v="5"/>
    <x v="7"/>
  </r>
  <r>
    <n v="429"/>
    <s v="Robles Ltd"/>
    <s v="Right-sized demand-driven adapter"/>
    <n v="191000"/>
    <n v="173191"/>
    <n v="90.675916230366497"/>
    <x v="1"/>
    <n v="2138"/>
    <n v="81.006080449017773"/>
    <x v="2"/>
    <s v="USD"/>
    <n v="1392012000"/>
    <n v="1394427600"/>
    <d v="2014-02-10T06:00:00"/>
    <d v="2014-03-10T05:00:00"/>
    <b v="0"/>
    <b v="1"/>
    <s v="photography/photography books"/>
    <x v="4"/>
    <x v="6"/>
  </r>
  <r>
    <n v="492"/>
    <s v="Garcia Group"/>
    <s v="Persevering interactive matrix"/>
    <n v="191000"/>
    <n v="45831"/>
    <n v="23.995287958115181"/>
    <x v="1"/>
    <n v="595"/>
    <n v="77.026890756302521"/>
    <x v="2"/>
    <s v="USD"/>
    <n v="1275886800"/>
    <n v="1278910800"/>
    <d v="2010-06-07T05:00:00"/>
    <d v="2010-07-12T05:00:00"/>
    <b v="1"/>
    <b v="1"/>
    <s v="film &amp; video/shorts"/>
    <x v="5"/>
    <x v="15"/>
  </r>
  <r>
    <n v="159"/>
    <s v="Clarke, Anderson and Lee"/>
    <s v="Robust explicit hardware"/>
    <n v="191200"/>
    <n v="191222"/>
    <n v="100.01150627615063"/>
    <x v="2"/>
    <n v="1821"/>
    <n v="105.00933552992861"/>
    <x v="2"/>
    <s v="USD"/>
    <n v="1553662800"/>
    <n v="1555218000"/>
    <d v="2019-03-27T05:00:00"/>
    <d v="2019-04-14T05:00:00"/>
    <b v="0"/>
    <b v="1"/>
    <s v="theater/plays"/>
    <x v="2"/>
    <x v="2"/>
  </r>
  <r>
    <n v="189"/>
    <s v="Anthony-Shaw"/>
    <s v="Switchable contextually-based access"/>
    <n v="191300"/>
    <n v="45004"/>
    <n v="23.525352848928385"/>
    <x v="1"/>
    <n v="441"/>
    <n v="102.0498866213152"/>
    <x v="2"/>
    <s v="USD"/>
    <n v="1457071200"/>
    <n v="1457071200"/>
    <d v="2016-03-04T06:00:00"/>
    <d v="2016-03-04T06:00:00"/>
    <b v="0"/>
    <b v="0"/>
    <s v="theater/plays"/>
    <x v="2"/>
    <x v="2"/>
  </r>
  <r>
    <n v="476"/>
    <s v="Murphy PLC"/>
    <s v="Optional solution-oriented instruction set"/>
    <n v="191500"/>
    <n v="57122"/>
    <n v="29.828720626631856"/>
    <x v="0"/>
    <n v="1120"/>
    <n v="51.001785714285717"/>
    <x v="2"/>
    <s v="USD"/>
    <n v="1533877200"/>
    <n v="1534395600"/>
    <d v="2018-08-10T05:00:00"/>
    <d v="2018-08-16T05:00:00"/>
    <b v="0"/>
    <b v="0"/>
    <s v="publishing/fiction"/>
    <x v="3"/>
    <x v="17"/>
  </r>
  <r>
    <n v="645"/>
    <s v="Ferguson, Murphy and Bright"/>
    <s v="Multi-lateral heuristic throughput"/>
    <n v="192100"/>
    <n v="178483"/>
    <n v="92.911504424778755"/>
    <x v="0"/>
    <n v="4697"/>
    <n v="37.999361294443261"/>
    <x v="2"/>
    <s v="USD"/>
    <n v="1537938000"/>
    <n v="1539752400"/>
    <d v="2018-09-26T05:00:00"/>
    <d v="2018-10-17T05:00:00"/>
    <b v="0"/>
    <b v="1"/>
    <s v="music/rock"/>
    <x v="1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4"/>
    <s v="CHF"/>
    <n v="1381813200"/>
    <n v="1383976800"/>
    <d v="2013-10-15T05:00:00"/>
    <d v="2013-11-09T06:00:00"/>
    <b v="0"/>
    <b v="0"/>
    <s v="theater/plays"/>
    <x v="2"/>
    <x v="2"/>
  </r>
  <r>
    <n v="725"/>
    <s v="Dawson-Tyler"/>
    <s v="Optional 6thgeneration access"/>
    <n v="193200"/>
    <n v="97369"/>
    <n v="50.398033126293996"/>
    <x v="0"/>
    <n v="1596"/>
    <n v="61.008145363408524"/>
    <x v="2"/>
    <s v="USD"/>
    <n v="1416031200"/>
    <n v="1416204000"/>
    <d v="2014-11-15T06:00:00"/>
    <d v="2014-11-17T06:00:00"/>
    <b v="0"/>
    <b v="0"/>
    <s v="games/mobile games"/>
    <x v="7"/>
    <x v="23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d v="2015-01-01T06:00:00"/>
    <d v="2015-01-03T06:00:00"/>
    <b v="0"/>
    <b v="0"/>
    <s v="technology/web"/>
    <x v="6"/>
    <x v="11"/>
  </r>
  <r>
    <n v="209"/>
    <s v="Warren Ltd"/>
    <s v="Distributed system-worthy application"/>
    <n v="194500"/>
    <n v="41212"/>
    <n v="21.188688946015425"/>
    <x v="3"/>
    <n v="808"/>
    <n v="51.004950495049506"/>
    <x v="6"/>
    <s v="AUD"/>
    <n v="1462510800"/>
    <n v="1463115600"/>
    <d v="2016-05-06T05:00:00"/>
    <d v="2016-05-13T05:00:00"/>
    <b v="0"/>
    <b v="0"/>
    <s v="film &amp; video/documentary"/>
    <x v="5"/>
    <x v="14"/>
  </r>
  <r>
    <n v="748"/>
    <s v="Martinez PLC"/>
    <s v="Cloned actuating architecture"/>
    <n v="194900"/>
    <n v="68137"/>
    <n v="34.959979476654695"/>
    <x v="1"/>
    <n v="614"/>
    <n v="110.97231270358306"/>
    <x v="2"/>
    <s v="USD"/>
    <n v="1267423200"/>
    <n v="1269579600"/>
    <d v="2010-03-01T06:00:00"/>
    <d v="2010-03-26T05:00:00"/>
    <b v="0"/>
    <b v="1"/>
    <s v="film &amp; video/animation"/>
    <x v="5"/>
    <x v="7"/>
  </r>
  <r>
    <n v="980"/>
    <s v="Huff-Johnson"/>
    <s v="Universal fault-tolerant orchestration"/>
    <n v="195200"/>
    <n v="78630"/>
    <n v="40.281762295081968"/>
    <x v="0"/>
    <n v="742"/>
    <n v="105.97035040431267"/>
    <x v="2"/>
    <s v="USD"/>
    <n v="1446181200"/>
    <n v="1446616800"/>
    <d v="2015-10-30T05:00:00"/>
    <d v="2015-11-04T06:00:00"/>
    <b v="1"/>
    <b v="0"/>
    <s v="publishing/nonfiction"/>
    <x v="3"/>
    <x v="4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d v="2010-05-12T05:00:00"/>
    <d v="2010-06-17T05:00:00"/>
    <b v="0"/>
    <b v="1"/>
    <s v="theater/plays"/>
    <x v="2"/>
    <x v="2"/>
  </r>
  <r>
    <n v="619"/>
    <s v="Case LLC"/>
    <s v="Ameliorated foreground methodology"/>
    <n v="195900"/>
    <n v="55757"/>
    <n v="28.461970393057683"/>
    <x v="0"/>
    <n v="648"/>
    <n v="86.044753086419746"/>
    <x v="2"/>
    <s v="USD"/>
    <n v="1304658000"/>
    <n v="1304744400"/>
    <d v="2011-05-06T05:00:00"/>
    <d v="2011-05-07T05:00:00"/>
    <b v="1"/>
    <b v="1"/>
    <s v="theater/plays"/>
    <x v="2"/>
    <x v="2"/>
  </r>
  <r>
    <n v="481"/>
    <s v="Mcclure LLC"/>
    <s v="Sharable discrete budgetary management"/>
    <n v="196600"/>
    <n v="159931"/>
    <n v="81.348423194303152"/>
    <x v="0"/>
    <n v="1538"/>
    <n v="103.98634590377114"/>
    <x v="2"/>
    <s v="USD"/>
    <n v="1412139600"/>
    <n v="1415772000"/>
    <d v="2014-10-01T05:00:00"/>
    <d v="2014-11-12T06:00:00"/>
    <b v="0"/>
    <b v="1"/>
    <s v="theater/plays"/>
    <x v="2"/>
    <x v="2"/>
  </r>
  <r>
    <n v="651"/>
    <s v="Wang, Koch and Weaver"/>
    <s v="Digitized analyzing capacity"/>
    <n v="196700"/>
    <n v="174039"/>
    <n v="88.47941026944585"/>
    <x v="0"/>
    <n v="3868"/>
    <n v="44.994570837642193"/>
    <x v="1"/>
    <s v="EUR"/>
    <n v="1393048800"/>
    <n v="1394344800"/>
    <d v="2014-02-22T06:00:00"/>
    <d v="2014-03-09T06:00:00"/>
    <b v="0"/>
    <b v="0"/>
    <s v="film &amp; video/shorts"/>
    <x v="5"/>
    <x v="15"/>
  </r>
  <r>
    <n v="208"/>
    <s v="Jackson Inc"/>
    <s v="Mandatory multi-tasking encryption"/>
    <n v="196900"/>
    <n v="199110"/>
    <n v="101.12239715591672"/>
    <x v="2"/>
    <n v="2053"/>
    <n v="96.984900146127615"/>
    <x v="2"/>
    <s v="USD"/>
    <n v="1510207200"/>
    <n v="1512280800"/>
    <d v="2017-11-09T06:00:00"/>
    <d v="2017-12-03T06:00:00"/>
    <b v="0"/>
    <b v="0"/>
    <s v="film &amp; video/documentary"/>
    <x v="5"/>
    <x v="14"/>
  </r>
  <r>
    <n v="344"/>
    <s v="Berger, Johnson and Marshall"/>
    <s v="Devolved exuding emulation"/>
    <n v="197600"/>
    <n v="82959"/>
    <n v="41.983299595141702"/>
    <x v="0"/>
    <n v="830"/>
    <n v="99.950602409638549"/>
    <x v="2"/>
    <s v="USD"/>
    <n v="1516600800"/>
    <n v="1520056800"/>
    <d v="2018-01-22T06:00:00"/>
    <d v="2018-03-03T06:00:00"/>
    <b v="0"/>
    <b v="0"/>
    <s v="games/video games"/>
    <x v="7"/>
    <x v="12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d v="2012-01-18T06:00:00"/>
    <d v="2012-03-03T06:00:00"/>
    <b v="0"/>
    <b v="1"/>
    <s v="film &amp; video/animation"/>
    <x v="5"/>
    <x v="7"/>
  </r>
  <r>
    <n v="672"/>
    <s v="Kelly-Colon"/>
    <s v="Stand-alone grid-enabled leverage"/>
    <n v="197900"/>
    <n v="110689"/>
    <n v="55.931783729156137"/>
    <x v="0"/>
    <n v="4428"/>
    <n v="24.997515808491418"/>
    <x v="6"/>
    <s v="AUD"/>
    <n v="1521608400"/>
    <n v="1522472400"/>
    <d v="2018-03-21T05:00:00"/>
    <d v="2018-03-31T05:00:00"/>
    <b v="0"/>
    <b v="0"/>
    <s v="theater/plays"/>
    <x v="2"/>
    <x v="2"/>
  </r>
  <r>
    <n v="87"/>
    <s v="Farrell and Sons"/>
    <s v="Synergized 4thgeneration conglomeration"/>
    <n v="198500"/>
    <n v="123040"/>
    <n v="61.984886649874063"/>
    <x v="0"/>
    <n v="1482"/>
    <n v="83.022941970310384"/>
    <x v="6"/>
    <s v="AUD"/>
    <n v="1299564000"/>
    <n v="1300510800"/>
    <d v="2011-03-08T06:00:00"/>
    <d v="2011-03-19T05:00:00"/>
    <b v="0"/>
    <b v="1"/>
    <s v="music/rock"/>
    <x v="1"/>
    <x v="3"/>
  </r>
  <r>
    <n v="618"/>
    <s v="Miller Ltd"/>
    <s v="Open-architected mobile emulation"/>
    <n v="198600"/>
    <n v="97037"/>
    <n v="48.860523665659613"/>
    <x v="0"/>
    <n v="1198"/>
    <n v="80.999165275459092"/>
    <x v="2"/>
    <s v="USD"/>
    <n v="1367470800"/>
    <n v="1369285200"/>
    <d v="2013-05-02T05:00:00"/>
    <d v="2013-05-23T05:00:00"/>
    <b v="0"/>
    <b v="0"/>
    <s v="publishing/nonfiction"/>
    <x v="3"/>
    <x v="4"/>
  </r>
  <r>
    <n v="348"/>
    <s v="Hensley Ltd"/>
    <s v="Versatile cohesive open system"/>
    <n v="199000"/>
    <n v="142823"/>
    <n v="71.770351758793964"/>
    <x v="0"/>
    <n v="3483"/>
    <n v="41.005742176284812"/>
    <x v="2"/>
    <s v="USD"/>
    <n v="1487224800"/>
    <n v="1488348000"/>
    <d v="2017-02-16T06:00:00"/>
    <d v="2017-03-01T06:00:00"/>
    <b v="0"/>
    <b v="0"/>
    <s v="food/food trucks"/>
    <x v="0"/>
    <x v="0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d v="2011-02-21T06:00:00"/>
    <d v="2011-04-02T05:00:00"/>
    <b v="0"/>
    <b v="0"/>
    <s v="theater/plays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50"/>
    <s v="Jones, Taylor and Moore"/>
    <s v="Down-sized system-worthy secured line"/>
    <x v="0"/>
    <n v="2"/>
    <n v="2"/>
    <x v="0"/>
    <n v="1"/>
    <n v="2"/>
    <s v="IT"/>
    <s v="EUR"/>
    <n v="1375333200"/>
    <n v="1377752400"/>
    <x v="1"/>
    <d v="2013-08-29T05:00:00"/>
    <b v="0"/>
    <b v="0"/>
    <s v="music/metal"/>
    <x v="1"/>
    <s v="metal"/>
  </r>
  <r>
    <n v="100"/>
    <s v="Tucker, Fox and Green"/>
    <s v="Upgradable fault-tolerant approach"/>
    <x v="0"/>
    <n v="1"/>
    <n v="1"/>
    <x v="0"/>
    <n v="1"/>
    <n v="1"/>
    <s v="US"/>
    <s v="USD"/>
    <n v="1319000400"/>
    <n v="1320555600"/>
    <x v="2"/>
    <d v="2011-11-06T05:00:00"/>
    <b v="0"/>
    <b v="0"/>
    <s v="theater/plays"/>
    <x v="2"/>
    <s v="plays"/>
  </r>
  <r>
    <n v="150"/>
    <s v="Brown, Palmer and Pace"/>
    <s v="Networked stable workforce"/>
    <x v="0"/>
    <n v="1"/>
    <n v="1"/>
    <x v="0"/>
    <n v="1"/>
    <n v="1"/>
    <s v="US"/>
    <s v="USD"/>
    <n v="1544940000"/>
    <n v="1545026400"/>
    <x v="3"/>
    <d v="2018-12-17T06:00:00"/>
    <b v="0"/>
    <b v="0"/>
    <s v="music/rock"/>
    <x v="1"/>
    <s v="rock"/>
  </r>
  <r>
    <n v="200"/>
    <s v="Becker, Rice and White"/>
    <s v="Reduced dedicated capability"/>
    <x v="0"/>
    <n v="2"/>
    <n v="2"/>
    <x v="0"/>
    <n v="1"/>
    <n v="2"/>
    <s v="CA"/>
    <s v="CAD"/>
    <n v="1269493200"/>
    <n v="1270443600"/>
    <x v="4"/>
    <d v="2010-04-05T05:00:00"/>
    <b v="0"/>
    <b v="0"/>
    <s v="theater/plays"/>
    <x v="2"/>
    <s v="plays"/>
  </r>
  <r>
    <n v="250"/>
    <s v="Robbins and Sons"/>
    <s v="Future-proofed directional synergy"/>
    <x v="0"/>
    <n v="3"/>
    <n v="3"/>
    <x v="0"/>
    <n v="1"/>
    <n v="3"/>
    <s v="US"/>
    <s v="USD"/>
    <n v="1264399200"/>
    <n v="1267423200"/>
    <x v="5"/>
    <d v="2010-03-01T06:00:00"/>
    <b v="0"/>
    <b v="0"/>
    <s v="music/rock"/>
    <x v="1"/>
    <s v="rock"/>
  </r>
  <r>
    <n v="300"/>
    <s v="Cooke PLC"/>
    <s v="Focused executive core"/>
    <x v="0"/>
    <n v="5"/>
    <n v="5"/>
    <x v="0"/>
    <n v="1"/>
    <n v="5"/>
    <s v="DK"/>
    <s v="DKK"/>
    <n v="1504069200"/>
    <n v="1504155600"/>
    <x v="6"/>
    <d v="2017-08-31T05:00:00"/>
    <b v="0"/>
    <b v="1"/>
    <s v="publishing/nonfiction"/>
    <x v="3"/>
    <s v="nonfiction"/>
  </r>
  <r>
    <n v="350"/>
    <s v="Shannon Ltd"/>
    <s v="Pre-emptive neutral capacity"/>
    <x v="0"/>
    <n v="5"/>
    <n v="5"/>
    <x v="0"/>
    <n v="1"/>
    <n v="5"/>
    <s v="US"/>
    <s v="USD"/>
    <n v="1432098000"/>
    <n v="1433653200"/>
    <x v="7"/>
    <d v="2015-06-07T05:00:00"/>
    <b v="0"/>
    <b v="1"/>
    <s v="music/jazz"/>
    <x v="1"/>
    <s v="jazz"/>
  </r>
  <r>
    <n v="400"/>
    <s v="Bell PLC"/>
    <s v="Ergonomic eco-centric open architecture"/>
    <x v="0"/>
    <n v="2"/>
    <n v="2"/>
    <x v="0"/>
    <n v="1"/>
    <n v="2"/>
    <s v="US"/>
    <s v="USD"/>
    <n v="1376629200"/>
    <n v="1378530000"/>
    <x v="8"/>
    <d v="2013-09-07T05:00:00"/>
    <b v="0"/>
    <b v="1"/>
    <s v="photography/photography books"/>
    <x v="4"/>
    <s v="photography books"/>
  </r>
  <r>
    <n v="450"/>
    <s v="Delgado-Hatfield"/>
    <s v="Up-sized composite success"/>
    <x v="0"/>
    <n v="4"/>
    <n v="4"/>
    <x v="0"/>
    <n v="1"/>
    <n v="4"/>
    <s v="CA"/>
    <s v="CAD"/>
    <n v="1540098000"/>
    <n v="1542088800"/>
    <x v="9"/>
    <d v="2018-11-13T06:00:00"/>
    <b v="0"/>
    <b v="0"/>
    <s v="film &amp; video/animation"/>
    <x v="5"/>
    <s v="animation"/>
  </r>
  <r>
    <n v="500"/>
    <s v="Valdez Ltd"/>
    <s v="Team-oriented clear-thinking matrix"/>
    <x v="0"/>
    <n v="0"/>
    <n v="0"/>
    <x v="0"/>
    <n v="0"/>
    <n v="0"/>
    <s v="US"/>
    <s v="USD"/>
    <n v="1367384400"/>
    <n v="1369803600"/>
    <x v="10"/>
    <d v="2013-05-29T05:00:00"/>
    <b v="0"/>
    <b v="1"/>
    <s v="theater/plays"/>
    <x v="2"/>
    <s v="plays"/>
  </r>
  <r>
    <n v="550"/>
    <s v="Morrison-Henderson"/>
    <s v="De-engineered disintermediate encoding"/>
    <x v="0"/>
    <n v="4"/>
    <n v="4"/>
    <x v="1"/>
    <n v="1"/>
    <n v="4"/>
    <s v="CH"/>
    <s v="CHF"/>
    <n v="1330495200"/>
    <n v="1332306000"/>
    <x v="11"/>
    <d v="2012-03-21T05:00:00"/>
    <b v="0"/>
    <b v="0"/>
    <s v="music/indie rock"/>
    <x v="1"/>
    <s v="indie rock"/>
  </r>
  <r>
    <n v="600"/>
    <s v="Brown-George"/>
    <s v="Cross-platform tertiary array"/>
    <x v="0"/>
    <n v="5"/>
    <n v="5"/>
    <x v="0"/>
    <n v="1"/>
    <n v="5"/>
    <s v="GB"/>
    <s v="GBP"/>
    <n v="1375160400"/>
    <n v="1376197200"/>
    <x v="12"/>
    <d v="2013-08-11T05:00:00"/>
    <b v="0"/>
    <b v="0"/>
    <s v="food/food trucks"/>
    <x v="0"/>
    <s v="food trucks"/>
  </r>
  <r>
    <n v="650"/>
    <s v="Wilson, Wilson and Mathis"/>
    <s v="Optional asymmetric success"/>
    <x v="0"/>
    <n v="2"/>
    <n v="2"/>
    <x v="0"/>
    <n v="1"/>
    <n v="2"/>
    <s v="US"/>
    <s v="USD"/>
    <n v="1404795600"/>
    <n v="1407128400"/>
    <x v="13"/>
    <d v="2014-08-04T05:00:00"/>
    <b v="0"/>
    <b v="0"/>
    <s v="music/jazz"/>
    <x v="1"/>
    <s v="jazz"/>
  </r>
  <r>
    <n v="700"/>
    <s v="Cole, Petty and Cameron"/>
    <s v="Realigned zero administration paradigm"/>
    <x v="0"/>
    <n v="3"/>
    <n v="3"/>
    <x v="0"/>
    <n v="1"/>
    <n v="3"/>
    <s v="US"/>
    <s v="USD"/>
    <n v="1264399200"/>
    <n v="1265695200"/>
    <x v="5"/>
    <d v="2010-02-09T06:00:00"/>
    <b v="0"/>
    <b v="0"/>
    <s v="technology/wearables"/>
    <x v="6"/>
    <s v="wearables"/>
  </r>
  <r>
    <n v="750"/>
    <s v="Ramos and Sons"/>
    <s v="Extended responsive Internet solution"/>
    <x v="0"/>
    <n v="1"/>
    <n v="1"/>
    <x v="0"/>
    <n v="1"/>
    <n v="1"/>
    <s v="GB"/>
    <s v="GBP"/>
    <n v="1277960400"/>
    <n v="1280120400"/>
    <x v="14"/>
    <d v="2010-07-26T05:00:00"/>
    <b v="0"/>
    <b v="0"/>
    <s v="music/electric music"/>
    <x v="1"/>
    <s v="electric music"/>
  </r>
  <r>
    <n v="800"/>
    <s v="Wallace LLC"/>
    <s v="Centralized regional function"/>
    <x v="0"/>
    <n v="1"/>
    <n v="1"/>
    <x v="0"/>
    <n v="1"/>
    <n v="1"/>
    <s v="CH"/>
    <s v="CHF"/>
    <n v="1434085200"/>
    <n v="1434430800"/>
    <x v="15"/>
    <d v="2015-06-16T05:00:00"/>
    <b v="0"/>
    <b v="0"/>
    <s v="music/rock"/>
    <x v="1"/>
    <s v="rock"/>
  </r>
  <r>
    <n v="850"/>
    <s v="Hood, Perez and Meadows"/>
    <s v="Cross-group upward-trending hierarchy"/>
    <x v="0"/>
    <n v="1"/>
    <n v="1"/>
    <x v="0"/>
    <n v="1"/>
    <n v="1"/>
    <s v="US"/>
    <s v="USD"/>
    <n v="1321682400"/>
    <n v="1322978400"/>
    <x v="16"/>
    <d v="2011-12-04T06:00:00"/>
    <b v="1"/>
    <b v="0"/>
    <s v="music/rock"/>
    <x v="1"/>
    <s v="rock"/>
  </r>
  <r>
    <n v="900"/>
    <s v="Powers, Smith and Deleon"/>
    <s v="Enhanced uniform service-desk"/>
    <x v="0"/>
    <n v="2"/>
    <n v="2"/>
    <x v="0"/>
    <n v="1"/>
    <n v="2"/>
    <s v="US"/>
    <s v="USD"/>
    <n v="1411102800"/>
    <n v="1411189200"/>
    <x v="17"/>
    <d v="2014-09-20T05:00:00"/>
    <b v="0"/>
    <b v="1"/>
    <s v="technology/web"/>
    <x v="6"/>
    <s v="web"/>
  </r>
  <r>
    <n v="950"/>
    <s v="Williams, Orozco and Gomez"/>
    <s v="Persistent content-based methodology"/>
    <x v="0"/>
    <n v="5"/>
    <n v="5"/>
    <x v="0"/>
    <n v="1"/>
    <n v="5"/>
    <s v="US"/>
    <s v="USD"/>
    <n v="1555390800"/>
    <n v="1555822800"/>
    <x v="18"/>
    <d v="2019-04-21T05:00:00"/>
    <b v="0"/>
    <b v="1"/>
    <s v="theater/plays"/>
    <x v="2"/>
    <s v="plays"/>
  </r>
  <r>
    <n v="72"/>
    <s v="Hampton, Lewis and Ray"/>
    <s v="Seamless coherent parallelism"/>
    <x v="1"/>
    <n v="4022"/>
    <n v="670.33333333333326"/>
    <x v="2"/>
    <n v="54"/>
    <n v="74.481481481481481"/>
    <s v="US"/>
    <s v="USD"/>
    <n v="1435726800"/>
    <n v="1438837200"/>
    <x v="19"/>
    <d v="2015-08-06T05:00:00"/>
    <b v="0"/>
    <b v="0"/>
    <s v="film &amp; video/animation"/>
    <x v="5"/>
    <s v="animation"/>
  </r>
  <r>
    <n v="174"/>
    <s v="Santos, Black and Donovan"/>
    <s v="Pre-emptive scalable access"/>
    <x v="1"/>
    <n v="5368"/>
    <n v="894.66666666666674"/>
    <x v="2"/>
    <n v="48"/>
    <n v="111.83333333333333"/>
    <s v="US"/>
    <s v="USD"/>
    <n v="1444021200"/>
    <n v="1444107600"/>
    <x v="20"/>
    <d v="2015-10-06T05:00:00"/>
    <b v="0"/>
    <b v="1"/>
    <s v="technology/wearables"/>
    <x v="6"/>
    <s v="wearables"/>
  </r>
  <r>
    <n v="294"/>
    <s v="Turner-Davis"/>
    <s v="Automated local emulation"/>
    <x v="1"/>
    <n v="8038"/>
    <n v="1339.6666666666667"/>
    <x v="2"/>
    <n v="183"/>
    <n v="43.923497267759565"/>
    <s v="US"/>
    <s v="USD"/>
    <n v="1540530000"/>
    <n v="1541570400"/>
    <x v="21"/>
    <d v="2018-11-07T06:00:00"/>
    <b v="0"/>
    <b v="0"/>
    <s v="theater/plays"/>
    <x v="2"/>
    <s v="plays"/>
  </r>
  <r>
    <n v="591"/>
    <s v="Jensen LLC"/>
    <s v="Realigned dedicated system engine"/>
    <x v="1"/>
    <n v="6226"/>
    <n v="1037.6666666666667"/>
    <x v="2"/>
    <n v="102"/>
    <n v="61.03921568627451"/>
    <s v="US"/>
    <s v="USD"/>
    <n v="1279083600"/>
    <n v="1279947600"/>
    <x v="22"/>
    <d v="2010-07-24T05:00:00"/>
    <b v="0"/>
    <b v="0"/>
    <s v="games/video games"/>
    <x v="7"/>
    <s v="video games"/>
  </r>
  <r>
    <n v="653"/>
    <s v="Williams-Jones"/>
    <s v="Monitored incremental info-mediaries"/>
    <x v="1"/>
    <n v="14033"/>
    <n v="2338.833333333333"/>
    <x v="2"/>
    <n v="234"/>
    <n v="59.970085470085472"/>
    <s v="US"/>
    <s v="USD"/>
    <n v="1460091600"/>
    <n v="1460264400"/>
    <x v="23"/>
    <d v="2016-04-10T05:00:00"/>
    <b v="0"/>
    <b v="0"/>
    <s v="technology/web"/>
    <x v="6"/>
    <s v="web"/>
  </r>
  <r>
    <n v="36"/>
    <s v="Jackson-Lewis"/>
    <s v="Monitored multi-state encryption"/>
    <x v="2"/>
    <n v="1101"/>
    <n v="157.28571428571431"/>
    <x v="2"/>
    <n v="16"/>
    <n v="68.8125"/>
    <s v="US"/>
    <s v="USD"/>
    <n v="1298700000"/>
    <n v="1300856400"/>
    <x v="24"/>
    <d v="2011-03-23T05:00:00"/>
    <b v="0"/>
    <b v="0"/>
    <s v="theater/plays"/>
    <x v="2"/>
    <s v="plays"/>
  </r>
  <r>
    <n v="244"/>
    <s v="Herring-Bailey"/>
    <s v="Reverse-engineered system-worthy extranet"/>
    <x v="2"/>
    <n v="3988"/>
    <n v="569.71428571428578"/>
    <x v="2"/>
    <n v="53"/>
    <n v="75.245283018867923"/>
    <s v="US"/>
    <s v="USD"/>
    <n v="1405314000"/>
    <n v="1409806800"/>
    <x v="25"/>
    <d v="2014-09-04T05:00:00"/>
    <b v="0"/>
    <b v="0"/>
    <s v="theater/plays"/>
    <x v="2"/>
    <s v="plays"/>
  </r>
  <r>
    <n v="277"/>
    <s v="Ramos-Mitchell"/>
    <s v="Persevering system-worthy info-mediaries"/>
    <x v="2"/>
    <n v="7465"/>
    <n v="1066.4285714285716"/>
    <x v="2"/>
    <n v="83"/>
    <n v="89.939759036144579"/>
    <s v="US"/>
    <s v="USD"/>
    <n v="1279515600"/>
    <n v="1279688400"/>
    <x v="26"/>
    <d v="2010-07-21T05:00:00"/>
    <b v="0"/>
    <b v="0"/>
    <s v="theater/plays"/>
    <x v="2"/>
    <s v="plays"/>
  </r>
  <r>
    <n v="586"/>
    <s v="Rowe-Wong"/>
    <s v="Robust hybrid budgetary management"/>
    <x v="2"/>
    <n v="6654"/>
    <n v="950.57142857142856"/>
    <x v="2"/>
    <n v="130"/>
    <n v="51.184615384615384"/>
    <s v="US"/>
    <s v="USD"/>
    <n v="1289973600"/>
    <n v="1291615200"/>
    <x v="27"/>
    <d v="2010-12-06T06:00:00"/>
    <b v="0"/>
    <b v="0"/>
    <s v="music/rock"/>
    <x v="1"/>
    <s v="rock"/>
  </r>
  <r>
    <n v="806"/>
    <s v="Harmon-Madden"/>
    <s v="Adaptive holistic hub"/>
    <x v="2"/>
    <n v="8262"/>
    <n v="1180.2857142857142"/>
    <x v="2"/>
    <n v="76"/>
    <n v="108.71052631578948"/>
    <s v="US"/>
    <s v="USD"/>
    <n v="1330927200"/>
    <n v="1332997200"/>
    <x v="28"/>
    <d v="2012-03-29T05:00:00"/>
    <b v="0"/>
    <b v="1"/>
    <s v="film &amp; video/drama"/>
    <x v="5"/>
    <s v="drama"/>
  </r>
  <r>
    <n v="807"/>
    <s v="Walker-Taylor"/>
    <s v="Automated uniform concept"/>
    <x v="2"/>
    <n v="1848"/>
    <n v="264"/>
    <x v="2"/>
    <n v="43"/>
    <n v="42.97674418604651"/>
    <s v="US"/>
    <s v="USD"/>
    <n v="1571115600"/>
    <n v="1574920800"/>
    <x v="29"/>
    <d v="2019-11-28T06:00:00"/>
    <b v="0"/>
    <b v="1"/>
    <s v="theater/plays"/>
    <x v="2"/>
    <s v="plays"/>
  </r>
  <r>
    <n v="818"/>
    <s v="Martinez LLC"/>
    <s v="Automated local secured line"/>
    <x v="2"/>
    <n v="7664"/>
    <n v="1094.8571428571429"/>
    <x v="2"/>
    <n v="69"/>
    <n v="111.07246376811594"/>
    <s v="US"/>
    <s v="USD"/>
    <n v="1548050400"/>
    <n v="1549173600"/>
    <x v="30"/>
    <d v="2019-02-03T06:00:00"/>
    <b v="0"/>
    <b v="1"/>
    <s v="theater/plays"/>
    <x v="2"/>
    <s v="plays"/>
  </r>
  <r>
    <n v="955"/>
    <s v="Moss-Obrien"/>
    <s v="Function-based next generation emulation"/>
    <x v="2"/>
    <n v="7763"/>
    <n v="1109"/>
    <x v="2"/>
    <n v="80"/>
    <n v="97.037499999999994"/>
    <s v="US"/>
    <s v="USD"/>
    <n v="1353823200"/>
    <n v="1353996000"/>
    <x v="31"/>
    <d v="2012-11-27T06:00:00"/>
    <b v="0"/>
    <b v="0"/>
    <s v="theater/plays"/>
    <x v="2"/>
    <s v="plays"/>
  </r>
  <r>
    <n v="172"/>
    <s v="Nixon Inc"/>
    <s v="Centralized national firmware"/>
    <x v="3"/>
    <n v="663"/>
    <n v="82.875"/>
    <x v="0"/>
    <n v="26"/>
    <n v="25.5"/>
    <s v="US"/>
    <s v="USD"/>
    <n v="1405746000"/>
    <n v="1407042000"/>
    <x v="32"/>
    <d v="2014-08-03T05:00:00"/>
    <b v="0"/>
    <b v="1"/>
    <s v="film &amp; video/documentary"/>
    <x v="5"/>
    <s v="documentary"/>
  </r>
  <r>
    <n v="289"/>
    <s v="Smith, Love and Smith"/>
    <s v="Grass-roots mission-critical capability"/>
    <x v="3"/>
    <n v="13474"/>
    <n v="1684.25"/>
    <x v="2"/>
    <n v="337"/>
    <n v="39.982195845697326"/>
    <s v="CA"/>
    <s v="CAD"/>
    <n v="1438578000"/>
    <n v="1438837200"/>
    <x v="33"/>
    <d v="2015-08-06T05:00:00"/>
    <b v="0"/>
    <b v="0"/>
    <s v="theater/plays"/>
    <x v="2"/>
    <s v="plays"/>
  </r>
  <r>
    <n v="394"/>
    <s v="Noble-Bailey"/>
    <s v="Customizable dynamic info-mediaries"/>
    <x v="3"/>
    <n v="3755"/>
    <n v="469.37499999999994"/>
    <x v="2"/>
    <n v="34"/>
    <n v="110.44117647058823"/>
    <s v="US"/>
    <s v="USD"/>
    <n v="1375074000"/>
    <n v="1375938000"/>
    <x v="34"/>
    <d v="2013-08-08T05:00:00"/>
    <b v="0"/>
    <b v="1"/>
    <s v="film &amp; video/documentary"/>
    <x v="5"/>
    <s v="documentary"/>
  </r>
  <r>
    <n v="520"/>
    <s v="Frederick, Jenkins and Collins"/>
    <s v="Organic radical collaboration"/>
    <x v="3"/>
    <n v="3406"/>
    <n v="425.75"/>
    <x v="2"/>
    <n v="32"/>
    <n v="106.4375"/>
    <s v="US"/>
    <s v="USD"/>
    <n v="1555650000"/>
    <n v="1555909200"/>
    <x v="35"/>
    <d v="2019-04-22T05:00:00"/>
    <b v="0"/>
    <b v="0"/>
    <s v="theater/plays"/>
    <x v="2"/>
    <s v="plays"/>
  </r>
  <r>
    <n v="712"/>
    <s v="Garza-Bryant"/>
    <s v="Programmable leadingedge contingency"/>
    <x v="3"/>
    <n v="14725"/>
    <n v="1840.625"/>
    <x v="2"/>
    <n v="202"/>
    <n v="72.896039603960389"/>
    <s v="US"/>
    <s v="USD"/>
    <n v="1467954000"/>
    <n v="1471496400"/>
    <x v="36"/>
    <d v="2016-08-18T05:00:00"/>
    <b v="0"/>
    <b v="0"/>
    <s v="theater/plays"/>
    <x v="2"/>
    <s v="plays"/>
  </r>
  <r>
    <n v="882"/>
    <s v="White-Rosario"/>
    <s v="Balanced demand-driven definition"/>
    <x v="3"/>
    <n v="2960"/>
    <n v="370"/>
    <x v="2"/>
    <n v="80"/>
    <n v="37"/>
    <s v="US"/>
    <s v="USD"/>
    <n v="1421820000"/>
    <n v="1422165600"/>
    <x v="37"/>
    <d v="2015-01-25T06:00:00"/>
    <b v="0"/>
    <b v="0"/>
    <s v="theater/plays"/>
    <x v="2"/>
    <s v="plays"/>
  </r>
  <r>
    <n v="974"/>
    <s v="Thomas, Clay and Mendoza"/>
    <s v="Multi-channeled reciprocal interface"/>
    <x v="3"/>
    <n v="2991"/>
    <n v="373.875"/>
    <x v="2"/>
    <n v="32"/>
    <n v="93.46875"/>
    <s v="US"/>
    <s v="USD"/>
    <n v="1368853200"/>
    <n v="1368939600"/>
    <x v="38"/>
    <d v="2013-05-19T05:00:00"/>
    <b v="0"/>
    <b v="0"/>
    <s v="music/indie rock"/>
    <x v="1"/>
    <s v="indie rock"/>
  </r>
  <r>
    <n v="95"/>
    <s v="Sanchez LLC"/>
    <s v="Stand-alone system-worthy standardization"/>
    <x v="4"/>
    <n v="1017"/>
    <n v="112.99999999999999"/>
    <x v="2"/>
    <n v="27"/>
    <n v="37.666666666666664"/>
    <s v="US"/>
    <s v="USD"/>
    <n v="1571029200"/>
    <n v="1571634000"/>
    <x v="39"/>
    <d v="2019-10-21T05:00:00"/>
    <b v="0"/>
    <b v="0"/>
    <s v="film &amp; video/documentary"/>
    <x v="5"/>
    <s v="documentary"/>
  </r>
  <r>
    <n v="101"/>
    <s v="Douglas LLC"/>
    <s v="Reduced heuristic moratorium"/>
    <x v="4"/>
    <n v="9193"/>
    <n v="1021.4444444444445"/>
    <x v="2"/>
    <n v="164"/>
    <n v="56.054878048780488"/>
    <s v="US"/>
    <s v="USD"/>
    <n v="1424498400"/>
    <n v="1425103200"/>
    <x v="40"/>
    <d v="2015-02-28T06:00:00"/>
    <b v="0"/>
    <b v="1"/>
    <s v="music/electric music"/>
    <x v="1"/>
    <s v="electric music"/>
  </r>
  <r>
    <n v="285"/>
    <s v="Dawson, Brady and Gilbert"/>
    <s v="Front-line optimizing emulation"/>
    <x v="4"/>
    <n v="6357"/>
    <n v="706.33333333333337"/>
    <x v="2"/>
    <n v="254"/>
    <n v="25.027559055118111"/>
    <s v="US"/>
    <s v="USD"/>
    <n v="1473483600"/>
    <n v="1476766800"/>
    <x v="41"/>
    <d v="2016-10-18T05:00:00"/>
    <b v="0"/>
    <b v="0"/>
    <s v="theater/plays"/>
    <x v="2"/>
    <s v="plays"/>
  </r>
  <r>
    <n v="301"/>
    <s v="Wong-Walker"/>
    <s v="Multi-channeled disintermediate policy"/>
    <x v="4"/>
    <n v="12102"/>
    <n v="1344.6666666666667"/>
    <x v="2"/>
    <n v="295"/>
    <n v="41.023728813559323"/>
    <s v="US"/>
    <s v="USD"/>
    <n v="1424930400"/>
    <n v="1426395600"/>
    <x v="42"/>
    <d v="2015-03-15T05:00:00"/>
    <b v="0"/>
    <b v="0"/>
    <s v="film &amp; video/documentary"/>
    <x v="5"/>
    <s v="documentary"/>
  </r>
  <r>
    <n v="347"/>
    <s v="Petersen and Sons"/>
    <s v="Open-source full-range portal"/>
    <x v="4"/>
    <n v="12607"/>
    <n v="1400.7777777777778"/>
    <x v="2"/>
    <n v="191"/>
    <n v="66.005235602094245"/>
    <s v="US"/>
    <s v="USD"/>
    <n v="1423634400"/>
    <n v="1425708000"/>
    <x v="43"/>
    <d v="2015-03-07T06:00:00"/>
    <b v="0"/>
    <b v="0"/>
    <s v="technology/web"/>
    <x v="6"/>
    <s v="web"/>
  </r>
  <r>
    <n v="364"/>
    <s v="Ramirez-Myers"/>
    <s v="Switchable intangible definition"/>
    <x v="4"/>
    <n v="14547"/>
    <n v="1616.3333333333335"/>
    <x v="2"/>
    <n v="186"/>
    <n v="78.209677419354833"/>
    <s v="US"/>
    <s v="USD"/>
    <n v="1520229600"/>
    <n v="1522818000"/>
    <x v="44"/>
    <d v="2018-04-04T05:00:00"/>
    <b v="0"/>
    <b v="0"/>
    <s v="music/indie rock"/>
    <x v="1"/>
    <s v="indie rock"/>
  </r>
  <r>
    <n v="372"/>
    <s v="Green-Carr"/>
    <s v="Pre-emptive bifurcated artificial intelligence"/>
    <x v="4"/>
    <n v="14324"/>
    <n v="1591.5555555555554"/>
    <x v="2"/>
    <n v="169"/>
    <n v="84.757396449704146"/>
    <s v="US"/>
    <s v="USD"/>
    <n v="1420696800"/>
    <n v="1422424800"/>
    <x v="45"/>
    <d v="2015-01-28T06:00:00"/>
    <b v="0"/>
    <b v="1"/>
    <s v="film &amp; video/documentary"/>
    <x v="5"/>
    <s v="documentary"/>
  </r>
  <r>
    <n v="401"/>
    <s v="Smith-Schmidt"/>
    <s v="Inverse radical hierarchy"/>
    <x v="4"/>
    <n v="13772"/>
    <n v="1530.2222222222222"/>
    <x v="2"/>
    <n v="299"/>
    <n v="46.060200668896321"/>
    <s v="US"/>
    <s v="USD"/>
    <n v="1572152400"/>
    <n v="1572152400"/>
    <x v="46"/>
    <d v="2019-10-27T05:00:00"/>
    <b v="0"/>
    <b v="0"/>
    <s v="theater/plays"/>
    <x v="2"/>
    <s v="plays"/>
  </r>
  <r>
    <n v="449"/>
    <s v="Cuevas-Morales"/>
    <s v="Public-key coherent ability"/>
    <x v="4"/>
    <n v="8703"/>
    <n v="967"/>
    <x v="2"/>
    <n v="86"/>
    <n v="101.19767441860465"/>
    <s v="DK"/>
    <s v="DKK"/>
    <n v="1551852000"/>
    <n v="1553317200"/>
    <x v="47"/>
    <d v="2019-03-23T05:00:00"/>
    <b v="0"/>
    <b v="0"/>
    <s v="games/video games"/>
    <x v="7"/>
    <s v="video games"/>
  </r>
  <r>
    <n v="493"/>
    <s v="Adams, Walker and Wong"/>
    <s v="Seamless background framework"/>
    <x v="4"/>
    <n v="6514"/>
    <n v="723.77777777777771"/>
    <x v="2"/>
    <n v="64"/>
    <n v="101.78125"/>
    <s v="US"/>
    <s v="USD"/>
    <n v="1561784400"/>
    <n v="1562907600"/>
    <x v="48"/>
    <d v="2019-07-12T05:00:00"/>
    <b v="0"/>
    <b v="0"/>
    <s v="photography/photography books"/>
    <x v="4"/>
    <s v="photography books"/>
  </r>
  <r>
    <n v="523"/>
    <s v="Underwood, James and Jones"/>
    <s v="Triple-buffered holistic ability"/>
    <x v="4"/>
    <n v="6303"/>
    <n v="700.33333333333326"/>
    <x v="2"/>
    <n v="89"/>
    <n v="70.82022471910112"/>
    <s v="US"/>
    <s v="USD"/>
    <n v="1267682400"/>
    <n v="1268114400"/>
    <x v="49"/>
    <d v="2010-03-09T06:00:00"/>
    <b v="0"/>
    <b v="0"/>
    <s v="film &amp; video/shorts"/>
    <x v="5"/>
    <s v="shorts"/>
  </r>
  <r>
    <n v="82"/>
    <s v="Porter-George"/>
    <s v="Reactive content-based framework"/>
    <x v="5"/>
    <n v="14973"/>
    <n v="1497.3000000000002"/>
    <x v="2"/>
    <n v="180"/>
    <n v="83.183333333333337"/>
    <s v="GB"/>
    <s v="GBP"/>
    <n v="1547704800"/>
    <n v="1548309600"/>
    <x v="50"/>
    <d v="2019-01-24T06:00:00"/>
    <b v="0"/>
    <b v="1"/>
    <s v="games/video games"/>
    <x v="7"/>
    <s v="video games"/>
  </r>
  <r>
    <n v="185"/>
    <s v="Bailey PLC"/>
    <s v="Innovative actuating conglomeration"/>
    <x v="5"/>
    <n v="718"/>
    <n v="71.8"/>
    <x v="0"/>
    <n v="19"/>
    <n v="37.789473684210527"/>
    <s v="US"/>
    <s v="USD"/>
    <n v="1526187600"/>
    <n v="1527138000"/>
    <x v="51"/>
    <d v="2018-05-24T05:00:00"/>
    <b v="0"/>
    <b v="0"/>
    <s v="film &amp; video/television"/>
    <x v="5"/>
    <s v="television"/>
  </r>
  <r>
    <n v="207"/>
    <s v="Carney-Anderson"/>
    <s v="Digitized 5thgeneration knowledgebase"/>
    <x v="5"/>
    <n v="4257"/>
    <n v="425.7"/>
    <x v="2"/>
    <n v="43"/>
    <n v="99"/>
    <s v="US"/>
    <s v="USD"/>
    <n v="1535432400"/>
    <n v="1537160400"/>
    <x v="52"/>
    <d v="2018-09-17T05:00:00"/>
    <b v="0"/>
    <b v="1"/>
    <s v="music/rock"/>
    <x v="1"/>
    <s v="rock"/>
  </r>
  <r>
    <n v="252"/>
    <s v="Perez PLC"/>
    <s v="Operative bandwidth-monitored interface"/>
    <x v="5"/>
    <n v="6263"/>
    <n v="626.29999999999995"/>
    <x v="2"/>
    <n v="59"/>
    <n v="106.15254237288136"/>
    <s v="US"/>
    <s v="USD"/>
    <n v="1382677200"/>
    <n v="1383109200"/>
    <x v="53"/>
    <d v="2013-10-30T05:00:00"/>
    <b v="0"/>
    <b v="0"/>
    <s v="theater/plays"/>
    <x v="2"/>
    <s v="plays"/>
  </r>
  <r>
    <n v="846"/>
    <s v="Cooper, Stanley and Bryant"/>
    <s v="Phased empowering success"/>
    <x v="5"/>
    <n v="5085"/>
    <n v="508.5"/>
    <x v="2"/>
    <n v="48"/>
    <n v="105.9375"/>
    <s v="US"/>
    <s v="USD"/>
    <n v="1532149200"/>
    <n v="1535259600"/>
    <x v="54"/>
    <d v="2018-08-26T05:00:00"/>
    <b v="1"/>
    <b v="1"/>
    <s v="technology/web"/>
    <x v="6"/>
    <s v="web"/>
  </r>
  <r>
    <n v="879"/>
    <s v="Ortiz Inc"/>
    <s v="Stand-alone incremental parallelism"/>
    <x v="5"/>
    <n v="5438"/>
    <n v="543.79999999999995"/>
    <x v="2"/>
    <n v="53"/>
    <n v="102.60377358490567"/>
    <s v="US"/>
    <s v="USD"/>
    <n v="1487743200"/>
    <n v="1488520800"/>
    <x v="55"/>
    <d v="2017-03-03T06:00:00"/>
    <b v="0"/>
    <b v="0"/>
    <s v="publishing/nonfiction"/>
    <x v="3"/>
    <s v="nonfiction"/>
  </r>
  <r>
    <n v="978"/>
    <s v="Bailey, Nguyen and Martinez"/>
    <s v="Fundamental user-facing productivity"/>
    <x v="5"/>
    <n v="8641"/>
    <n v="864.1"/>
    <x v="2"/>
    <n v="92"/>
    <n v="93.923913043478265"/>
    <s v="US"/>
    <s v="USD"/>
    <n v="1478930400"/>
    <n v="1480831200"/>
    <x v="56"/>
    <d v="2016-12-04T06:00:00"/>
    <b v="0"/>
    <b v="0"/>
    <s v="games/video games"/>
    <x v="7"/>
    <s v="video games"/>
  </r>
  <r>
    <n v="80"/>
    <s v="Sutton, Barrett and Tucker"/>
    <s v="Cross-platform needs-based approach"/>
    <x v="6"/>
    <n v="7012"/>
    <n v="637.4545454545455"/>
    <x v="2"/>
    <n v="127"/>
    <n v="55.212598425196852"/>
    <s v="US"/>
    <s v="USD"/>
    <n v="1503982800"/>
    <n v="1506574800"/>
    <x v="57"/>
    <d v="2017-09-28T05:00:00"/>
    <b v="0"/>
    <b v="0"/>
    <s v="games/video games"/>
    <x v="7"/>
    <s v="video games"/>
  </r>
  <r>
    <n v="613"/>
    <s v="Santos, Williams and Brown"/>
    <s v="Reverse-engineered 24/7 methodology"/>
    <x v="6"/>
    <n v="1914"/>
    <n v="174"/>
    <x v="2"/>
    <n v="26"/>
    <n v="73.615384615384613"/>
    <s v="CA"/>
    <s v="CAD"/>
    <n v="1503723600"/>
    <n v="1504501200"/>
    <x v="58"/>
    <d v="2017-09-04T05:00:00"/>
    <b v="0"/>
    <b v="0"/>
    <s v="theater/plays"/>
    <x v="2"/>
    <s v="plays"/>
  </r>
  <r>
    <n v="764"/>
    <s v="Shaffer-Mason"/>
    <s v="Managed bandwidth-monitored system engine"/>
    <x v="6"/>
    <n v="8010"/>
    <n v="728.18181818181824"/>
    <x v="2"/>
    <n v="148"/>
    <n v="54.121621621621621"/>
    <s v="US"/>
    <s v="USD"/>
    <n v="1305262800"/>
    <n v="1305954000"/>
    <x v="59"/>
    <d v="2011-05-21T05:00:00"/>
    <b v="0"/>
    <b v="0"/>
    <s v="music/rock"/>
    <x v="1"/>
    <s v="rock"/>
  </r>
  <r>
    <n v="793"/>
    <s v="Rodriguez, Cox and Rodriguez"/>
    <s v="Networked disintermediate leverage"/>
    <x v="6"/>
    <n v="13045"/>
    <n v="1185.909090909091"/>
    <x v="2"/>
    <n v="181"/>
    <n v="72.071823204419886"/>
    <s v="CH"/>
    <s v="CHF"/>
    <n v="1372136400"/>
    <n v="1372482000"/>
    <x v="60"/>
    <d v="2013-06-29T05:00:00"/>
    <b v="0"/>
    <b v="0"/>
    <s v="publishing/nonfiction"/>
    <x v="3"/>
    <s v="nonfiction"/>
  </r>
  <r>
    <n v="958"/>
    <s v="Green, Robinson and Ho"/>
    <s v="De-engineered zero-defect open system"/>
    <x v="6"/>
    <n v="8081"/>
    <n v="734.63636363636363"/>
    <x v="2"/>
    <n v="112"/>
    <n v="72.151785714285708"/>
    <s v="US"/>
    <s v="USD"/>
    <n v="1277096400"/>
    <n v="1278997200"/>
    <x v="61"/>
    <d v="2010-07-13T05:00:00"/>
    <b v="0"/>
    <b v="0"/>
    <s v="film &amp; video/animation"/>
    <x v="5"/>
    <s v="animation"/>
  </r>
  <r>
    <n v="466"/>
    <s v="Obrien and Sons"/>
    <s v="Pre-emptive transitional frame"/>
    <x v="7"/>
    <n v="3984"/>
    <n v="332"/>
    <x v="2"/>
    <n v="42"/>
    <n v="94.857142857142861"/>
    <s v="US"/>
    <s v="USD"/>
    <n v="1368594000"/>
    <n v="1370581200"/>
    <x v="62"/>
    <d v="2013-06-07T05:00:00"/>
    <b v="0"/>
    <b v="1"/>
    <s v="technology/wearables"/>
    <x v="6"/>
    <s v="wearables"/>
  </r>
  <r>
    <n v="741"/>
    <s v="Garcia Ltd"/>
    <s v="Balanced mobile alliance"/>
    <x v="7"/>
    <n v="14150"/>
    <n v="1179.1666666666665"/>
    <x v="2"/>
    <n v="130"/>
    <n v="108.84615384615384"/>
    <s v="US"/>
    <s v="USD"/>
    <n v="1274590800"/>
    <n v="1274677200"/>
    <x v="63"/>
    <d v="2010-05-24T05:00:00"/>
    <b v="0"/>
    <b v="0"/>
    <s v="theater/plays"/>
    <x v="2"/>
    <s v="plays"/>
  </r>
  <r>
    <n v="742"/>
    <s v="West-Stevens"/>
    <s v="Reactive solution-oriented groupware"/>
    <x v="7"/>
    <n v="13513"/>
    <n v="1126.0833333333335"/>
    <x v="2"/>
    <n v="122"/>
    <n v="110.76229508196721"/>
    <s v="US"/>
    <s v="USD"/>
    <n v="1263880800"/>
    <n v="1267509600"/>
    <x v="64"/>
    <d v="2010-03-02T06:00:00"/>
    <b v="0"/>
    <b v="0"/>
    <s v="music/electric music"/>
    <x v="1"/>
    <s v="electric music"/>
  </r>
  <r>
    <n v="97"/>
    <s v="Stewart LLC"/>
    <s v="Cloned bi-directional architecture"/>
    <x v="8"/>
    <n v="12047"/>
    <n v="926.69230769230762"/>
    <x v="2"/>
    <n v="113"/>
    <n v="106.61061946902655"/>
    <s v="US"/>
    <s v="USD"/>
    <n v="1435208400"/>
    <n v="1439874000"/>
    <x v="65"/>
    <d v="2015-08-18T05:00:00"/>
    <b v="0"/>
    <b v="0"/>
    <s v="food/food trucks"/>
    <x v="0"/>
    <s v="food trucks"/>
  </r>
  <r>
    <n v="205"/>
    <s v="Weaver-Marquez"/>
    <s v="Focused analyzing circuit"/>
    <x v="8"/>
    <n v="5614"/>
    <n v="431.84615384615387"/>
    <x v="2"/>
    <n v="80"/>
    <n v="70.174999999999997"/>
    <s v="US"/>
    <s v="USD"/>
    <n v="1539752400"/>
    <n v="1540789200"/>
    <x v="66"/>
    <d v="2018-10-29T05:00:00"/>
    <b v="1"/>
    <b v="0"/>
    <s v="theater/plays"/>
    <x v="2"/>
    <s v="plays"/>
  </r>
  <r>
    <n v="436"/>
    <s v="King-Nguyen"/>
    <s v="Open-source incremental throughput"/>
    <x v="8"/>
    <n v="13678"/>
    <n v="1052.1538461538462"/>
    <x v="2"/>
    <n v="249"/>
    <n v="54.931726907630519"/>
    <s v="US"/>
    <s v="USD"/>
    <n v="1555736400"/>
    <n v="1555822800"/>
    <x v="67"/>
    <d v="2019-04-21T05:00:00"/>
    <b v="0"/>
    <b v="0"/>
    <s v="music/jazz"/>
    <x v="1"/>
    <s v="jazz"/>
  </r>
  <r>
    <n v="502"/>
    <s v="Johnson Inc"/>
    <s v="Reduced context-sensitive complexity"/>
    <x v="8"/>
    <n v="6889"/>
    <n v="529.92307692307691"/>
    <x v="2"/>
    <n v="186"/>
    <n v="37.037634408602152"/>
    <s v="AU"/>
    <s v="AUD"/>
    <n v="1343365200"/>
    <n v="1345870800"/>
    <x v="68"/>
    <d v="2012-08-25T05:00:00"/>
    <b v="0"/>
    <b v="1"/>
    <s v="games/video games"/>
    <x v="7"/>
    <s v="video games"/>
  </r>
  <r>
    <n v="547"/>
    <s v="Hardin-Dixon"/>
    <s v="Focused solution-oriented matrix"/>
    <x v="8"/>
    <n v="12597"/>
    <n v="969"/>
    <x v="2"/>
    <n v="156"/>
    <n v="80.75"/>
    <s v="US"/>
    <s v="USD"/>
    <n v="1422165600"/>
    <n v="1423202400"/>
    <x v="69"/>
    <d v="2015-02-06T06:00:00"/>
    <b v="0"/>
    <b v="0"/>
    <s v="film &amp; video/drama"/>
    <x v="5"/>
    <s v="drama"/>
  </r>
  <r>
    <n v="756"/>
    <s v="Serrano, Gallagher and Griffith"/>
    <s v="Customizable bi-directional monitoring"/>
    <x v="8"/>
    <n v="10037"/>
    <n v="772.07692307692309"/>
    <x v="2"/>
    <n v="148"/>
    <n v="67.817567567567565"/>
    <s v="US"/>
    <s v="USD"/>
    <n v="1421733600"/>
    <n v="1422252000"/>
    <x v="70"/>
    <d v="2015-01-26T06:00:00"/>
    <b v="0"/>
    <b v="0"/>
    <s v="theater/plays"/>
    <x v="2"/>
    <s v="plays"/>
  </r>
  <r>
    <n v="778"/>
    <s v="Moss-Guzman"/>
    <s v="Cross-platform optimizing website"/>
    <x v="8"/>
    <n v="10243"/>
    <n v="787.92307692307691"/>
    <x v="2"/>
    <n v="174"/>
    <n v="58.867816091954026"/>
    <s v="CH"/>
    <s v="CHF"/>
    <n v="1313211600"/>
    <n v="1313643600"/>
    <x v="71"/>
    <d v="2011-08-18T05:00:00"/>
    <b v="0"/>
    <b v="0"/>
    <s v="film &amp; video/animation"/>
    <x v="5"/>
    <s v="animation"/>
  </r>
  <r>
    <n v="1"/>
    <s v="Odom Inc"/>
    <s v="Managed bottom-line architecture"/>
    <x v="9"/>
    <n v="14560"/>
    <n v="1040"/>
    <x v="2"/>
    <n v="158"/>
    <n v="92.151898734177209"/>
    <s v="US"/>
    <s v="USD"/>
    <n v="1408424400"/>
    <n v="1408597200"/>
    <x v="72"/>
    <d v="2014-08-21T05:00:00"/>
    <b v="0"/>
    <b v="1"/>
    <s v="music/rock"/>
    <x v="1"/>
    <s v="rock"/>
  </r>
  <r>
    <n v="59"/>
    <s v="Wright, Fox and Marks"/>
    <s v="Assimilated real-time support"/>
    <x v="9"/>
    <n v="3851"/>
    <n v="275.07142857142861"/>
    <x v="2"/>
    <n v="128"/>
    <n v="30.0859375"/>
    <s v="US"/>
    <s v="USD"/>
    <n v="1497243600"/>
    <n v="1498539600"/>
    <x v="73"/>
    <d v="2017-06-27T05:00:00"/>
    <b v="0"/>
    <b v="1"/>
    <s v="theater/plays"/>
    <x v="2"/>
    <s v="plays"/>
  </r>
  <r>
    <n v="73"/>
    <s v="Collins-Goodman"/>
    <s v="Cross-platform even-keeled initiative"/>
    <x v="9"/>
    <n v="9253"/>
    <n v="660.92857142857144"/>
    <x v="2"/>
    <n v="88"/>
    <n v="105.14772727272727"/>
    <s v="US"/>
    <s v="USD"/>
    <n v="1480226400"/>
    <n v="1480485600"/>
    <x v="74"/>
    <d v="2016-11-30T06:00:00"/>
    <b v="0"/>
    <b v="0"/>
    <s v="music/jazz"/>
    <x v="1"/>
    <s v="jazz"/>
  </r>
  <r>
    <n v="214"/>
    <s v="Sullivan Group"/>
    <s v="Open-source fresh-thinking policy"/>
    <x v="9"/>
    <n v="14324"/>
    <n v="1023.1428571428571"/>
    <x v="2"/>
    <n v="165"/>
    <n v="86.812121212121212"/>
    <s v="US"/>
    <s v="USD"/>
    <n v="1282194000"/>
    <n v="1282712400"/>
    <x v="75"/>
    <d v="2010-08-25T05:00:00"/>
    <b v="0"/>
    <b v="0"/>
    <s v="music/rock"/>
    <x v="1"/>
    <s v="rock"/>
  </r>
  <r>
    <n v="314"/>
    <s v="Sanchez-Morgan"/>
    <s v="Realigned upward-trending strategy"/>
    <x v="9"/>
    <n v="4126"/>
    <n v="294.71428571428572"/>
    <x v="2"/>
    <n v="133"/>
    <n v="31.022556390977442"/>
    <s v="US"/>
    <s v="USD"/>
    <n v="1552366800"/>
    <n v="1552798800"/>
    <x v="76"/>
    <d v="2019-03-17T05:00:00"/>
    <b v="0"/>
    <b v="1"/>
    <s v="film &amp; video/documentary"/>
    <x v="5"/>
    <s v="documentary"/>
  </r>
  <r>
    <n v="467"/>
    <s v="Shaw Ltd"/>
    <s v="Profit-focused content-based application"/>
    <x v="9"/>
    <n v="8053"/>
    <n v="575.21428571428578"/>
    <x v="2"/>
    <n v="139"/>
    <n v="57.935251798561154"/>
    <s v="CA"/>
    <s v="CAD"/>
    <n v="1448258400"/>
    <n v="1448863200"/>
    <x v="77"/>
    <d v="2015-11-30T06:00:00"/>
    <b v="0"/>
    <b v="1"/>
    <s v="technology/web"/>
    <x v="6"/>
    <s v="web"/>
  </r>
  <r>
    <n v="617"/>
    <s v="King LLC"/>
    <s v="Multi-channeled local intranet"/>
    <x v="9"/>
    <n v="3496"/>
    <n v="249.71428571428572"/>
    <x v="2"/>
    <n v="55"/>
    <n v="63.563636363636363"/>
    <s v="US"/>
    <s v="USD"/>
    <n v="1401858000"/>
    <n v="1402722000"/>
    <x v="78"/>
    <d v="2014-06-14T05:00:00"/>
    <b v="0"/>
    <b v="0"/>
    <s v="theater/plays"/>
    <x v="2"/>
    <s v="plays"/>
  </r>
  <r>
    <n v="679"/>
    <s v="Davis Ltd"/>
    <s v="Synchronized motivating solution"/>
    <x v="9"/>
    <n v="14511"/>
    <n v="1036.5"/>
    <x v="2"/>
    <n v="363"/>
    <n v="39.97520661157025"/>
    <s v="US"/>
    <s v="USD"/>
    <n v="1571374800"/>
    <n v="1571806800"/>
    <x v="79"/>
    <d v="2019-10-23T05:00:00"/>
    <b v="0"/>
    <b v="1"/>
    <s v="food/food trucks"/>
    <x v="0"/>
    <s v="food trucks"/>
  </r>
  <r>
    <n v="684"/>
    <s v="Gilmore LLC"/>
    <s v="Optimized systemic algorithm"/>
    <x v="9"/>
    <n v="7600"/>
    <n v="542.85714285714289"/>
    <x v="2"/>
    <n v="110"/>
    <n v="69.090909090909093"/>
    <s v="CA"/>
    <s v="CAD"/>
    <n v="1277787600"/>
    <n v="1279515600"/>
    <x v="80"/>
    <d v="2010-07-19T05:00:00"/>
    <b v="0"/>
    <b v="0"/>
    <s v="publishing/nonfiction"/>
    <x v="3"/>
    <s v="nonfiction"/>
  </r>
  <r>
    <n v="757"/>
    <s v="Callahan-Gilbert"/>
    <s v="Profit-focused motivating function"/>
    <x v="9"/>
    <n v="5696"/>
    <n v="406.85714285714283"/>
    <x v="2"/>
    <n v="114"/>
    <n v="49.964912280701753"/>
    <s v="US"/>
    <s v="USD"/>
    <n v="1305176400"/>
    <n v="1305522000"/>
    <x v="81"/>
    <d v="2011-05-16T05:00:00"/>
    <b v="0"/>
    <b v="0"/>
    <s v="film &amp; video/drama"/>
    <x v="5"/>
    <s v="drama"/>
  </r>
  <r>
    <n v="863"/>
    <s v="Davis-Johnson"/>
    <s v="Automated reciprocal protocol"/>
    <x v="9"/>
    <n v="5415"/>
    <n v="386.78571428571428"/>
    <x v="2"/>
    <n v="217"/>
    <n v="24.953917050691246"/>
    <s v="US"/>
    <s v="USD"/>
    <n v="1434517200"/>
    <n v="1436504400"/>
    <x v="82"/>
    <d v="2015-07-10T05:00:00"/>
    <b v="0"/>
    <b v="1"/>
    <s v="film &amp; video/television"/>
    <x v="5"/>
    <s v="television"/>
  </r>
  <r>
    <n v="902"/>
    <s v="Wang, Silva and Byrd"/>
    <s v="Integrated bifurcated software"/>
    <x v="9"/>
    <n v="3534"/>
    <n v="252.42857142857144"/>
    <x v="2"/>
    <n v="110"/>
    <n v="32.127272727272725"/>
    <s v="US"/>
    <s v="USD"/>
    <n v="1454133600"/>
    <n v="1457762400"/>
    <x v="83"/>
    <d v="2016-03-12T06:00:00"/>
    <b v="0"/>
    <b v="0"/>
    <s v="technology/web"/>
    <x v="6"/>
    <s v="web"/>
  </r>
  <r>
    <n v="47"/>
    <s v="Bennett and Sons"/>
    <s v="Function-based multi-state software"/>
    <x v="10"/>
    <n v="7129"/>
    <n v="475.26666666666665"/>
    <x v="2"/>
    <n v="149"/>
    <n v="47.845637583892618"/>
    <s v="US"/>
    <s v="USD"/>
    <n v="1396069200"/>
    <n v="1398661200"/>
    <x v="84"/>
    <d v="2014-04-28T05:00:00"/>
    <b v="0"/>
    <b v="0"/>
    <s v="theater/plays"/>
    <x v="2"/>
    <s v="plays"/>
  </r>
  <r>
    <n v="108"/>
    <s v="Decker Inc"/>
    <s v="Universal encompassing implementation"/>
    <x v="10"/>
    <n v="8929"/>
    <n v="595.26666666666665"/>
    <x v="2"/>
    <n v="83"/>
    <n v="107.57831325301204"/>
    <s v="US"/>
    <s v="USD"/>
    <n v="1333688400"/>
    <n v="1336885200"/>
    <x v="85"/>
    <d v="2012-05-13T05:00:00"/>
    <b v="0"/>
    <b v="0"/>
    <s v="film &amp; video/documentary"/>
    <x v="5"/>
    <s v="documentary"/>
  </r>
  <r>
    <n v="268"/>
    <s v="Brown-Mckee"/>
    <s v="Networked optimal productivity"/>
    <x v="10"/>
    <n v="2708"/>
    <n v="180.53333333333333"/>
    <x v="2"/>
    <n v="48"/>
    <n v="56.416666666666664"/>
    <s v="US"/>
    <s v="USD"/>
    <n v="1349326800"/>
    <n v="1353304800"/>
    <x v="86"/>
    <d v="2012-11-19T06:00:00"/>
    <b v="0"/>
    <b v="0"/>
    <s v="film &amp; video/documentary"/>
    <x v="5"/>
    <s v="documentary"/>
  </r>
  <r>
    <n v="687"/>
    <s v="Martin, Gates and Holt"/>
    <s v="Distributed holistic neural-net"/>
    <x v="10"/>
    <n v="13980"/>
    <n v="932"/>
    <x v="2"/>
    <n v="269"/>
    <n v="51.970260223048328"/>
    <s v="US"/>
    <s v="USD"/>
    <n v="1489298400"/>
    <n v="1489554000"/>
    <x v="87"/>
    <d v="2017-03-15T05:00:00"/>
    <b v="0"/>
    <b v="0"/>
    <s v="theater/plays"/>
    <x v="2"/>
    <s v="plays"/>
  </r>
  <r>
    <n v="786"/>
    <s v="Smith-Brown"/>
    <s v="Object-based content-based ability"/>
    <x v="10"/>
    <n v="10946"/>
    <n v="729.73333333333335"/>
    <x v="2"/>
    <n v="207"/>
    <n v="52.879227053140099"/>
    <s v="IT"/>
    <s v="EUR"/>
    <n v="1522126800"/>
    <n v="1522731600"/>
    <x v="88"/>
    <d v="2018-04-03T05:00:00"/>
    <b v="0"/>
    <b v="1"/>
    <s v="music/jazz"/>
    <x v="1"/>
    <s v="jazz"/>
  </r>
  <r>
    <n v="820"/>
    <s v="Valdez, Williams and Meyer"/>
    <s v="Cross-group heuristic forecast"/>
    <x v="10"/>
    <n v="12009"/>
    <n v="800.6"/>
    <x v="2"/>
    <n v="279"/>
    <n v="43.043010752688176"/>
    <s v="GB"/>
    <s v="GBP"/>
    <n v="1532840400"/>
    <n v="1533963600"/>
    <x v="89"/>
    <d v="2018-08-11T05:00:00"/>
    <b v="0"/>
    <b v="1"/>
    <s v="music/rock"/>
    <x v="1"/>
    <s v="rock"/>
  </r>
  <r>
    <n v="842"/>
    <s v="Lawson and Sons"/>
    <s v="Reverse-engineered multi-tasking product"/>
    <x v="10"/>
    <n v="8447"/>
    <n v="563.13333333333333"/>
    <x v="2"/>
    <n v="132"/>
    <n v="63.992424242424242"/>
    <s v="IT"/>
    <s v="EUR"/>
    <n v="1529038800"/>
    <n v="1529298000"/>
    <x v="90"/>
    <d v="2018-06-18T05:00:00"/>
    <b v="0"/>
    <b v="0"/>
    <s v="technology/wearables"/>
    <x v="6"/>
    <s v="wearables"/>
  </r>
  <r>
    <n v="44"/>
    <s v="Reid-Mccullough"/>
    <s v="Visionary real-time groupware"/>
    <x v="11"/>
    <n v="10541"/>
    <n v="658.8125"/>
    <x v="2"/>
    <n v="98"/>
    <n v="107.56122448979592"/>
    <s v="DK"/>
    <s v="DKK"/>
    <n v="1552798800"/>
    <n v="1552885200"/>
    <x v="91"/>
    <d v="2019-03-18T05:00:00"/>
    <b v="0"/>
    <b v="0"/>
    <s v="publishing/fiction"/>
    <x v="3"/>
    <s v="fiction"/>
  </r>
  <r>
    <n v="365"/>
    <s v="Lucas, Hall and Bonilla"/>
    <s v="Networked bottom-line initiative"/>
    <x v="11"/>
    <n v="11735"/>
    <n v="733.4375"/>
    <x v="2"/>
    <n v="112"/>
    <n v="104.77678571428571"/>
    <s v="AU"/>
    <s v="AUD"/>
    <n v="1482991200"/>
    <n v="1485324000"/>
    <x v="92"/>
    <d v="2017-01-25T06:00:00"/>
    <b v="0"/>
    <b v="0"/>
    <s v="theater/plays"/>
    <x v="2"/>
    <s v="plays"/>
  </r>
  <r>
    <n v="532"/>
    <s v="Cordova-Torres"/>
    <s v="Pre-emptive grid-enabled contingency"/>
    <x v="11"/>
    <n v="8046"/>
    <n v="502.87499999999994"/>
    <x v="2"/>
    <n v="126"/>
    <n v="63.857142857142854"/>
    <s v="CA"/>
    <s v="CAD"/>
    <n v="1516860000"/>
    <n v="1516946400"/>
    <x v="93"/>
    <d v="2018-01-26T06:00:00"/>
    <b v="0"/>
    <b v="0"/>
    <s v="theater/plays"/>
    <x v="2"/>
    <s v="plays"/>
  </r>
  <r>
    <n v="627"/>
    <s v="Martin, Lee and Armstrong"/>
    <s v="Open-architected incremental ability"/>
    <x v="11"/>
    <n v="11108"/>
    <n v="694.25"/>
    <x v="2"/>
    <n v="154"/>
    <n v="72.129870129870127"/>
    <s v="GB"/>
    <s v="GBP"/>
    <n v="1276664400"/>
    <n v="1278738000"/>
    <x v="94"/>
    <d v="2010-07-10T05:00:00"/>
    <b v="1"/>
    <b v="0"/>
    <s v="food/food trucks"/>
    <x v="0"/>
    <s v="food trucks"/>
  </r>
  <r>
    <n v="16"/>
    <s v="Hines Inc"/>
    <s v="Cross-platform systemic adapter"/>
    <x v="12"/>
    <n v="11041"/>
    <n v="649.47058823529414"/>
    <x v="2"/>
    <n v="100"/>
    <n v="110.41"/>
    <s v="US"/>
    <s v="USD"/>
    <n v="1390370400"/>
    <n v="1392271200"/>
    <x v="95"/>
    <d v="2014-02-13T06:00:00"/>
    <b v="0"/>
    <b v="0"/>
    <s v="publishing/nonfiction"/>
    <x v="3"/>
    <s v="nonfiction"/>
  </r>
  <r>
    <n v="262"/>
    <s v="Lloyd, Kennedy and Davis"/>
    <s v="Compatible multimedia hub"/>
    <x v="12"/>
    <n v="5328"/>
    <n v="313.41176470588238"/>
    <x v="2"/>
    <n v="107"/>
    <n v="49.794392523364486"/>
    <s v="US"/>
    <s v="USD"/>
    <n v="1301979600"/>
    <n v="1304226000"/>
    <x v="96"/>
    <d v="2011-05-01T05:00:00"/>
    <b v="0"/>
    <b v="1"/>
    <s v="music/indie rock"/>
    <x v="1"/>
    <s v="indie rock"/>
  </r>
  <r>
    <n v="398"/>
    <s v="Myers LLC"/>
    <s v="Reactive bottom-line open architecture"/>
    <x v="12"/>
    <n v="12202"/>
    <n v="717.76470588235293"/>
    <x v="2"/>
    <n v="123"/>
    <n v="99.203252032520325"/>
    <s v="IT"/>
    <s v="EUR"/>
    <n v="1525755600"/>
    <n v="1525928400"/>
    <x v="97"/>
    <d v="2018-05-10T05:00:00"/>
    <b v="0"/>
    <b v="1"/>
    <s v="film &amp; video/animation"/>
    <x v="5"/>
    <s v="animation"/>
  </r>
  <r>
    <n v="417"/>
    <s v="Bradshaw, Smith and Ryan"/>
    <s v="Upgradable 24/7 emulation"/>
    <x v="12"/>
    <n v="943"/>
    <n v="55.470588235294116"/>
    <x v="0"/>
    <n v="15"/>
    <n v="62.866666666666667"/>
    <s v="US"/>
    <s v="USD"/>
    <n v="1541221200"/>
    <n v="1543298400"/>
    <x v="98"/>
    <d v="2018-11-27T06:00:00"/>
    <b v="0"/>
    <b v="0"/>
    <s v="theater/plays"/>
    <x v="2"/>
    <s v="plays"/>
  </r>
  <r>
    <n v="708"/>
    <s v="Ortega LLC"/>
    <s v="Secured bifurcated intranet"/>
    <x v="12"/>
    <n v="12020"/>
    <n v="707.05882352941171"/>
    <x v="2"/>
    <n v="137"/>
    <n v="87.737226277372258"/>
    <s v="CH"/>
    <s v="CHF"/>
    <n v="1495429200"/>
    <n v="1496293200"/>
    <x v="99"/>
    <d v="2017-06-01T05:00:00"/>
    <b v="0"/>
    <b v="0"/>
    <s v="theater/plays"/>
    <x v="2"/>
    <s v="plays"/>
  </r>
  <r>
    <n v="894"/>
    <s v="Barrett Inc"/>
    <s v="Organic cohesive neural-net"/>
    <x v="12"/>
    <n v="3208"/>
    <n v="188.70588235294116"/>
    <x v="2"/>
    <n v="56"/>
    <n v="57.285714285714285"/>
    <s v="GB"/>
    <s v="GBP"/>
    <n v="1373518800"/>
    <n v="1376110800"/>
    <x v="100"/>
    <d v="2013-08-10T05:00:00"/>
    <b v="0"/>
    <b v="1"/>
    <s v="film &amp; video/television"/>
    <x v="5"/>
    <s v="television"/>
  </r>
  <r>
    <n v="923"/>
    <s v="Wise and Sons"/>
    <s v="Sharable discrete definition"/>
    <x v="12"/>
    <n v="4044"/>
    <n v="237.88235294117646"/>
    <x v="2"/>
    <n v="40"/>
    <n v="101.1"/>
    <s v="US"/>
    <s v="USD"/>
    <n v="1279083600"/>
    <n v="1279170000"/>
    <x v="22"/>
    <d v="2010-07-15T05:00:00"/>
    <b v="0"/>
    <b v="0"/>
    <s v="theater/plays"/>
    <x v="2"/>
    <s v="plays"/>
  </r>
  <r>
    <n v="966"/>
    <s v="Davis and Sons"/>
    <s v="Seamless solution-oriented capacity"/>
    <x v="12"/>
    <n v="13468"/>
    <n v="792.23529411764707"/>
    <x v="2"/>
    <n v="245"/>
    <n v="54.971428571428568"/>
    <s v="US"/>
    <s v="USD"/>
    <n v="1497502800"/>
    <n v="1497675600"/>
    <x v="101"/>
    <d v="2017-06-17T05:00:00"/>
    <b v="0"/>
    <b v="0"/>
    <s v="theater/plays"/>
    <x v="2"/>
    <s v="plays"/>
  </r>
  <r>
    <n v="42"/>
    <s v="Werner-Bryant"/>
    <s v="Virtual uniform frame"/>
    <x v="13"/>
    <n v="7991"/>
    <n v="443.94444444444446"/>
    <x v="2"/>
    <n v="222"/>
    <n v="35.995495495495497"/>
    <s v="US"/>
    <s v="USD"/>
    <n v="1309755600"/>
    <n v="1310533200"/>
    <x v="102"/>
    <d v="2011-07-13T05:00:00"/>
    <b v="0"/>
    <b v="0"/>
    <s v="food/food trucks"/>
    <x v="0"/>
    <s v="food trucks"/>
  </r>
  <r>
    <n v="137"/>
    <s v="Hudson-Nguyen"/>
    <s v="Down-sized disintermediate support"/>
    <x v="13"/>
    <n v="4712"/>
    <n v="261.77777777777777"/>
    <x v="2"/>
    <n v="50"/>
    <n v="94.24"/>
    <s v="US"/>
    <s v="USD"/>
    <n v="1286341200"/>
    <n v="1286859600"/>
    <x v="103"/>
    <d v="2010-10-12T05:00:00"/>
    <b v="0"/>
    <b v="0"/>
    <s v="publishing/nonfiction"/>
    <x v="3"/>
    <s v="nonfiction"/>
  </r>
  <r>
    <n v="199"/>
    <s v="Hull, Baker and Martinez"/>
    <s v="Digitized reciprocal infrastructure"/>
    <x v="13"/>
    <n v="968"/>
    <n v="53.777777777777779"/>
    <x v="0"/>
    <n v="13"/>
    <n v="74.461538461538467"/>
    <s v="US"/>
    <s v="USD"/>
    <n v="1436245200"/>
    <n v="1436590800"/>
    <x v="104"/>
    <d v="2015-07-11T05:00:00"/>
    <b v="0"/>
    <b v="0"/>
    <s v="music/rock"/>
    <x v="1"/>
    <s v="rock"/>
  </r>
  <r>
    <n v="259"/>
    <s v="Watkins Ltd"/>
    <s v="Multi-channeled responsive implementation"/>
    <x v="13"/>
    <n v="10755"/>
    <n v="597.5"/>
    <x v="2"/>
    <n v="138"/>
    <n v="77.934782608695656"/>
    <s v="US"/>
    <s v="USD"/>
    <n v="1354946400"/>
    <n v="1356588000"/>
    <x v="105"/>
    <d v="2012-12-27T06:00:00"/>
    <b v="1"/>
    <b v="0"/>
    <s v="photography/photography books"/>
    <x v="4"/>
    <s v="photography books"/>
  </r>
  <r>
    <n v="291"/>
    <s v="Bell, Grimes and Kerr"/>
    <s v="Self-enabling uniform complexity"/>
    <x v="13"/>
    <n v="8219"/>
    <n v="456.61111111111109"/>
    <x v="2"/>
    <n v="107"/>
    <n v="76.813084112149539"/>
    <s v="US"/>
    <s v="USD"/>
    <n v="1318654800"/>
    <n v="1319000400"/>
    <x v="106"/>
    <d v="2011-10-19T05:00:00"/>
    <b v="1"/>
    <b v="0"/>
    <s v="technology/web"/>
    <x v="6"/>
    <s v="web"/>
  </r>
  <r>
    <n v="366"/>
    <s v="Williams, Perez and Villegas"/>
    <s v="Robust directional system engine"/>
    <x v="13"/>
    <n v="10658"/>
    <n v="592.11111111111109"/>
    <x v="2"/>
    <n v="101"/>
    <n v="105.52475247524752"/>
    <s v="US"/>
    <s v="USD"/>
    <n v="1294034400"/>
    <n v="1294120800"/>
    <x v="107"/>
    <d v="2011-01-04T06:00:00"/>
    <b v="0"/>
    <b v="1"/>
    <s v="theater/plays"/>
    <x v="2"/>
    <s v="plays"/>
  </r>
  <r>
    <n v="426"/>
    <s v="Edwards-Kane"/>
    <s v="Virtual leadingedge framework"/>
    <x v="13"/>
    <n v="10313"/>
    <n v="572.94444444444446"/>
    <x v="2"/>
    <n v="219"/>
    <n v="47.091324200913242"/>
    <s v="US"/>
    <s v="USD"/>
    <n v="1361944800"/>
    <n v="1362549600"/>
    <x v="108"/>
    <d v="2013-03-06T06:00:00"/>
    <b v="0"/>
    <b v="0"/>
    <s v="theater/plays"/>
    <x v="2"/>
    <s v="plays"/>
  </r>
  <r>
    <n v="885"/>
    <s v="Lynch Ltd"/>
    <s v="Virtual analyzing collaboration"/>
    <x v="13"/>
    <n v="2129"/>
    <n v="118.27777777777777"/>
    <x v="2"/>
    <n v="52"/>
    <n v="40.942307692307693"/>
    <s v="US"/>
    <s v="USD"/>
    <n v="1275800400"/>
    <n v="1279083600"/>
    <x v="109"/>
    <d v="2010-07-14T05:00:00"/>
    <b v="0"/>
    <b v="0"/>
    <s v="theater/plays"/>
    <x v="2"/>
    <s v="plays"/>
  </r>
  <r>
    <n v="909"/>
    <s v="Gates, Li and Thompson"/>
    <s v="Synchronized attitude-oriented frame"/>
    <x v="13"/>
    <n v="8621"/>
    <n v="478.94444444444446"/>
    <x v="2"/>
    <n v="80"/>
    <n v="107.7625"/>
    <s v="CA"/>
    <s v="CAD"/>
    <n v="1528088400"/>
    <n v="1530421200"/>
    <x v="110"/>
    <d v="2018-07-01T05:00:00"/>
    <b v="0"/>
    <b v="1"/>
    <s v="theater/plays"/>
    <x v="2"/>
    <s v="plays"/>
  </r>
  <r>
    <n v="912"/>
    <s v="Sanchez-Parsons"/>
    <s v="Reduced bifurcated pricing structure"/>
    <x v="13"/>
    <n v="14310"/>
    <n v="795"/>
    <x v="2"/>
    <n v="179"/>
    <n v="79.944134078212286"/>
    <s v="US"/>
    <s v="USD"/>
    <n v="1346821200"/>
    <n v="1347944400"/>
    <x v="111"/>
    <d v="2012-09-18T05:00:00"/>
    <b v="1"/>
    <b v="0"/>
    <s v="film &amp; video/drama"/>
    <x v="5"/>
    <s v="drama"/>
  </r>
  <r>
    <n v="114"/>
    <s v="Harper-Davis"/>
    <s v="Robust heuristic encoding"/>
    <x v="14"/>
    <n v="13816"/>
    <n v="727.15789473684208"/>
    <x v="2"/>
    <n v="126"/>
    <n v="109.65079365079364"/>
    <s v="US"/>
    <s v="USD"/>
    <n v="1554786000"/>
    <n v="1554872400"/>
    <x v="112"/>
    <d v="2019-04-10T05:00:00"/>
    <b v="0"/>
    <b v="1"/>
    <s v="technology/wearables"/>
    <x v="6"/>
    <s v="wearables"/>
  </r>
  <r>
    <n v="628"/>
    <s v="Dunn, Moreno and Green"/>
    <s v="Intuitive object-oriented task-force"/>
    <x v="14"/>
    <n v="2884"/>
    <n v="151.78947368421052"/>
    <x v="2"/>
    <n v="96"/>
    <n v="30.041666666666668"/>
    <s v="US"/>
    <s v="USD"/>
    <n v="1286168400"/>
    <n v="1286427600"/>
    <x v="113"/>
    <d v="2010-10-07T05:00:00"/>
    <b v="0"/>
    <b v="0"/>
    <s v="music/indie rock"/>
    <x v="1"/>
    <s v="indie rock"/>
  </r>
  <r>
    <n v="27"/>
    <s v="Best, Carr and Williams"/>
    <s v="Diverse transitional migration"/>
    <x v="15"/>
    <n v="1599"/>
    <n v="79.95"/>
    <x v="0"/>
    <n v="15"/>
    <n v="106.6"/>
    <s v="US"/>
    <s v="USD"/>
    <n v="1443848400"/>
    <n v="1444539600"/>
    <x v="114"/>
    <d v="2015-10-11T05:00:00"/>
    <b v="0"/>
    <b v="0"/>
    <s v="music/rock"/>
    <x v="1"/>
    <s v="rock"/>
  </r>
  <r>
    <n v="62"/>
    <s v="Sparks-West"/>
    <s v="Organized incremental standardization"/>
    <x v="15"/>
    <n v="14452"/>
    <n v="722.6"/>
    <x v="2"/>
    <n v="249"/>
    <n v="58.040160642570278"/>
    <s v="US"/>
    <s v="USD"/>
    <n v="1433480400"/>
    <n v="1433566800"/>
    <x v="115"/>
    <d v="2015-06-06T05:00:00"/>
    <b v="0"/>
    <b v="0"/>
    <s v="technology/web"/>
    <x v="6"/>
    <s v="web"/>
  </r>
  <r>
    <n v="716"/>
    <s v="Tapia, Kramer and Hicks"/>
    <s v="Advanced modular moderator"/>
    <x v="15"/>
    <n v="10353"/>
    <n v="517.65"/>
    <x v="2"/>
    <n v="157"/>
    <n v="65.942675159235662"/>
    <s v="US"/>
    <s v="USD"/>
    <n v="1373432400"/>
    <n v="1375851600"/>
    <x v="116"/>
    <d v="2013-08-07T05:00:00"/>
    <b v="0"/>
    <b v="1"/>
    <s v="theater/plays"/>
    <x v="2"/>
    <s v="plays"/>
  </r>
  <r>
    <n v="744"/>
    <s v="Fitzgerald Group"/>
    <s v="Intuitive exuding initiative"/>
    <x v="15"/>
    <n v="14240"/>
    <n v="712"/>
    <x v="2"/>
    <n v="140"/>
    <n v="101.71428571428571"/>
    <s v="US"/>
    <s v="USD"/>
    <n v="1533877200"/>
    <n v="1534050000"/>
    <x v="117"/>
    <d v="2018-08-12T05:00:00"/>
    <b v="0"/>
    <b v="1"/>
    <s v="theater/plays"/>
    <x v="2"/>
    <s v="plays"/>
  </r>
  <r>
    <n v="792"/>
    <s v="Jordan, Schneider and Hall"/>
    <s v="Reduced 6thgeneration intranet"/>
    <x v="15"/>
    <n v="680"/>
    <n v="34"/>
    <x v="0"/>
    <n v="7"/>
    <n v="97.142857142857139"/>
    <s v="US"/>
    <s v="USD"/>
    <n v="1372222800"/>
    <n v="1374642000"/>
    <x v="118"/>
    <d v="2013-07-24T05:00:00"/>
    <b v="0"/>
    <b v="1"/>
    <s v="theater/plays"/>
    <x v="2"/>
    <s v="plays"/>
  </r>
  <r>
    <n v="860"/>
    <s v="Lee PLC"/>
    <s v="Re-contextualized leadingedge firmware"/>
    <x v="15"/>
    <n v="5033"/>
    <n v="251.65"/>
    <x v="2"/>
    <n v="65"/>
    <n v="77.430769230769229"/>
    <s v="US"/>
    <s v="USD"/>
    <n v="1550556000"/>
    <n v="1551420000"/>
    <x v="119"/>
    <d v="2019-03-01T06:00:00"/>
    <b v="0"/>
    <b v="1"/>
    <s v="technology/wearables"/>
    <x v="6"/>
    <s v="wearables"/>
  </r>
  <r>
    <n v="158"/>
    <s v="Carlson Inc"/>
    <s v="Ergonomic fresh-thinking installation"/>
    <x v="16"/>
    <n v="4640"/>
    <n v="220.95238095238096"/>
    <x v="2"/>
    <n v="41"/>
    <n v="113.17073170731707"/>
    <s v="US"/>
    <s v="USD"/>
    <n v="1449554400"/>
    <n v="1449640800"/>
    <x v="120"/>
    <d v="2015-12-09T06:00:00"/>
    <b v="0"/>
    <b v="0"/>
    <s v="music/rock"/>
    <x v="1"/>
    <s v="rock"/>
  </r>
  <r>
    <n v="201"/>
    <s v="Osborne, Perkins and Knox"/>
    <s v="Cross-platform bi-directional workforce"/>
    <x v="16"/>
    <n v="14305"/>
    <n v="681.19047619047615"/>
    <x v="2"/>
    <n v="157"/>
    <n v="91.114649681528661"/>
    <s v="US"/>
    <s v="USD"/>
    <n v="1406264400"/>
    <n v="1407819600"/>
    <x v="121"/>
    <d v="2014-08-12T05:00:00"/>
    <b v="0"/>
    <b v="0"/>
    <s v="technology/web"/>
    <x v="6"/>
    <s v="web"/>
  </r>
  <r>
    <n v="304"/>
    <s v="Peterson PLC"/>
    <s v="User-friendly discrete benchmark"/>
    <x v="16"/>
    <n v="11469"/>
    <n v="546.14285714285722"/>
    <x v="2"/>
    <n v="142"/>
    <n v="80.767605633802816"/>
    <s v="US"/>
    <s v="USD"/>
    <n v="1470546000"/>
    <n v="1474088400"/>
    <x v="122"/>
    <d v="2016-09-17T05:00:00"/>
    <b v="0"/>
    <b v="0"/>
    <s v="film &amp; video/documentary"/>
    <x v="5"/>
    <s v="documentary"/>
  </r>
  <r>
    <n v="412"/>
    <s v="Rodriguez-Scott"/>
    <s v="Realigned zero tolerance software"/>
    <x v="16"/>
    <n v="14046"/>
    <n v="668.85714285714289"/>
    <x v="2"/>
    <n v="134"/>
    <n v="104.82089552238806"/>
    <s v="US"/>
    <s v="USD"/>
    <n v="1388728800"/>
    <n v="1389592800"/>
    <x v="123"/>
    <d v="2014-01-13T06:00:00"/>
    <b v="0"/>
    <b v="0"/>
    <s v="publishing/fiction"/>
    <x v="3"/>
    <s v="fiction"/>
  </r>
  <r>
    <n v="445"/>
    <s v="Anderson-Pearson"/>
    <s v="Intuitive demand-driven Local Area Network"/>
    <x v="16"/>
    <n v="10739"/>
    <n v="511.38095238095235"/>
    <x v="2"/>
    <n v="170"/>
    <n v="63.170588235294119"/>
    <s v="US"/>
    <s v="USD"/>
    <n v="1291356000"/>
    <n v="1293170400"/>
    <x v="124"/>
    <d v="2010-12-24T06:00:00"/>
    <b v="0"/>
    <b v="1"/>
    <s v="theater/plays"/>
    <x v="2"/>
    <s v="plays"/>
  </r>
  <r>
    <n v="507"/>
    <s v="Turner, Miller and Francis"/>
    <s v="Compatible well-modulated budgetary management"/>
    <x v="16"/>
    <n v="837"/>
    <n v="39.857142857142861"/>
    <x v="0"/>
    <n v="19"/>
    <n v="44.05263157894737"/>
    <s v="US"/>
    <s v="USD"/>
    <n v="1365483600"/>
    <n v="1369717200"/>
    <x v="125"/>
    <d v="2013-05-28T05:00:00"/>
    <b v="0"/>
    <b v="1"/>
    <s v="technology/web"/>
    <x v="6"/>
    <s v="web"/>
  </r>
  <r>
    <n v="525"/>
    <s v="Greene, Lloyd and Sims"/>
    <s v="Balanced leadingedge data-warehouse"/>
    <x v="16"/>
    <n v="1768"/>
    <n v="84.19047619047619"/>
    <x v="0"/>
    <n v="63"/>
    <n v="28.063492063492063"/>
    <s v="US"/>
    <s v="USD"/>
    <n v="1290492000"/>
    <n v="1290837600"/>
    <x v="126"/>
    <d v="2010-11-27T06:00:00"/>
    <b v="0"/>
    <b v="0"/>
    <s v="technology/wearables"/>
    <x v="6"/>
    <s v="wearables"/>
  </r>
  <r>
    <n v="791"/>
    <s v="Stafford, Hess and Raymond"/>
    <s v="Optional web-enabled extranet"/>
    <x v="16"/>
    <n v="540"/>
    <n v="25.714285714285712"/>
    <x v="0"/>
    <n v="6"/>
    <n v="90"/>
    <s v="US"/>
    <s v="USD"/>
    <n v="1481436000"/>
    <n v="1482818400"/>
    <x v="127"/>
    <d v="2016-12-27T06:00:00"/>
    <b v="0"/>
    <b v="0"/>
    <s v="food/food trucks"/>
    <x v="0"/>
    <s v="food trucks"/>
  </r>
  <r>
    <n v="313"/>
    <s v="Miller-Irwin"/>
    <s v="Secured maximized policy"/>
    <x v="17"/>
    <n v="8697"/>
    <n v="395.31818181818181"/>
    <x v="2"/>
    <n v="223"/>
    <n v="39"/>
    <s v="US"/>
    <s v="USD"/>
    <n v="1330322400"/>
    <n v="1330495200"/>
    <x v="128"/>
    <d v="2012-02-29T06:00:00"/>
    <b v="0"/>
    <b v="0"/>
    <s v="music/rock"/>
    <x v="1"/>
    <s v="rock"/>
  </r>
  <r>
    <n v="761"/>
    <s v="Mitchell-Lee"/>
    <s v="Customizable leadingedge model"/>
    <x v="17"/>
    <n v="14420"/>
    <n v="655.4545454545455"/>
    <x v="2"/>
    <n v="166"/>
    <n v="86.867469879518069"/>
    <s v="US"/>
    <s v="USD"/>
    <n v="1500699600"/>
    <n v="1501131600"/>
    <x v="129"/>
    <d v="2017-07-27T05:00:00"/>
    <b v="0"/>
    <b v="0"/>
    <s v="music/rock"/>
    <x v="1"/>
    <s v="rock"/>
  </r>
  <r>
    <n v="965"/>
    <s v="Nunez-King"/>
    <s v="Phased clear-thinking policy"/>
    <x v="17"/>
    <n v="8501"/>
    <n v="386.40909090909093"/>
    <x v="2"/>
    <n v="207"/>
    <n v="41.067632850241544"/>
    <s v="GB"/>
    <s v="GBP"/>
    <n v="1264399200"/>
    <n v="1267855200"/>
    <x v="5"/>
    <d v="2010-03-06T06:00:00"/>
    <b v="0"/>
    <b v="0"/>
    <s v="music/rock"/>
    <x v="1"/>
    <s v="rock"/>
  </r>
  <r>
    <n v="243"/>
    <s v="Garcia PLC"/>
    <s v="Customer-focused attitude-oriented function"/>
    <x v="18"/>
    <n v="10240"/>
    <n v="445.21739130434781"/>
    <x v="2"/>
    <n v="238"/>
    <n v="43.025210084033617"/>
    <s v="US"/>
    <s v="USD"/>
    <n v="1520143200"/>
    <n v="1520402400"/>
    <x v="130"/>
    <d v="2018-03-07T06:00:00"/>
    <b v="0"/>
    <b v="0"/>
    <s v="theater/plays"/>
    <x v="2"/>
    <s v="plays"/>
  </r>
  <r>
    <n v="357"/>
    <s v="Perez, Davis and Wilson"/>
    <s v="Implemented tangible algorithm"/>
    <x v="18"/>
    <n v="4253"/>
    <n v="184.91304347826087"/>
    <x v="2"/>
    <n v="41"/>
    <n v="103.73170731707317"/>
    <s v="US"/>
    <s v="USD"/>
    <n v="1441256400"/>
    <n v="1443416400"/>
    <x v="131"/>
    <d v="2015-09-28T05:00:00"/>
    <b v="0"/>
    <b v="0"/>
    <s v="games/video games"/>
    <x v="7"/>
    <s v="video games"/>
  </r>
  <r>
    <n v="683"/>
    <s v="Jones PLC"/>
    <s v="Virtual systemic intranet"/>
    <x v="18"/>
    <n v="8244"/>
    <n v="358.43478260869563"/>
    <x v="2"/>
    <n v="147"/>
    <n v="56.081632653061227"/>
    <s v="US"/>
    <s v="USD"/>
    <n v="1537074000"/>
    <n v="1537246800"/>
    <x v="132"/>
    <d v="2018-09-18T05:00:00"/>
    <b v="0"/>
    <b v="0"/>
    <s v="theater/plays"/>
    <x v="2"/>
    <s v="plays"/>
  </r>
  <r>
    <n v="801"/>
    <s v="Olson-Bishop"/>
    <s v="User-friendly high-level initiative"/>
    <x v="18"/>
    <n v="4667"/>
    <n v="202.9130434782609"/>
    <x v="2"/>
    <n v="106"/>
    <n v="44.028301886792455"/>
    <s v="US"/>
    <s v="USD"/>
    <n v="1577772000"/>
    <n v="1579672800"/>
    <x v="133"/>
    <d v="2020-01-22T06:00:00"/>
    <b v="0"/>
    <b v="1"/>
    <s v="photography/photography books"/>
    <x v="4"/>
    <s v="photography books"/>
  </r>
  <r>
    <n v="816"/>
    <s v="Jones, Casey and Jones"/>
    <s v="Ergonomic mission-critical moratorium"/>
    <x v="18"/>
    <n v="14150"/>
    <n v="615.21739130434787"/>
    <x v="2"/>
    <n v="133"/>
    <n v="106.39097744360902"/>
    <s v="US"/>
    <s v="USD"/>
    <n v="1392012000"/>
    <n v="1392184800"/>
    <x v="134"/>
    <d v="2014-02-12T06:00:00"/>
    <b v="1"/>
    <b v="1"/>
    <s v="theater/plays"/>
    <x v="2"/>
    <s v="plays"/>
  </r>
  <r>
    <n v="827"/>
    <s v="Miranda, Martinez and Lowery"/>
    <s v="Innovative actuating artificial intelligence"/>
    <x v="18"/>
    <n v="6134"/>
    <n v="266.69565217391306"/>
    <x v="2"/>
    <n v="82"/>
    <n v="74.804878048780495"/>
    <s v="AU"/>
    <s v="AUD"/>
    <n v="1304398800"/>
    <n v="1305435600"/>
    <x v="135"/>
    <d v="2011-05-15T05:00:00"/>
    <b v="0"/>
    <b v="1"/>
    <s v="film &amp; video/drama"/>
    <x v="5"/>
    <s v="drama"/>
  </r>
  <r>
    <n v="932"/>
    <s v="Mora, Miller and Harper"/>
    <s v="Stand-alone zero tolerance algorithm"/>
    <x v="18"/>
    <n v="4883"/>
    <n v="212.30434782608697"/>
    <x v="2"/>
    <n v="144"/>
    <n v="33.909722222222221"/>
    <s v="US"/>
    <s v="USD"/>
    <n v="1394514000"/>
    <n v="1394773200"/>
    <x v="136"/>
    <d v="2014-03-14T05:00:00"/>
    <b v="0"/>
    <b v="0"/>
    <s v="music/rock"/>
    <x v="1"/>
    <s v="rock"/>
  </r>
  <r>
    <n v="230"/>
    <s v="Miranda, Hall and Mcgrath"/>
    <s v="Progressive value-added ability"/>
    <x v="19"/>
    <n v="10084"/>
    <n v="420.16666666666669"/>
    <x v="2"/>
    <n v="101"/>
    <n v="99.841584158415841"/>
    <s v="US"/>
    <s v="USD"/>
    <n v="1575612000"/>
    <n v="1575612000"/>
    <x v="137"/>
    <d v="2019-12-06T06:00:00"/>
    <b v="0"/>
    <b v="0"/>
    <s v="games/video games"/>
    <x v="7"/>
    <s v="video games"/>
  </r>
  <r>
    <n v="238"/>
    <s v="Bolton, Sanchez and Carrillo"/>
    <s v="Distributed systemic adapter"/>
    <x v="19"/>
    <n v="10138"/>
    <n v="422.41666666666669"/>
    <x v="2"/>
    <n v="97"/>
    <n v="104.51546391752578"/>
    <s v="DK"/>
    <s v="DKK"/>
    <n v="1513231200"/>
    <n v="1515391200"/>
    <x v="138"/>
    <d v="2018-01-08T06:00:00"/>
    <b v="0"/>
    <b v="1"/>
    <s v="theater/plays"/>
    <x v="2"/>
    <s v="plays"/>
  </r>
  <r>
    <n v="274"/>
    <s v="Morgan-Jenkins"/>
    <s v="Fully-configurable background algorithm"/>
    <x v="19"/>
    <n v="773"/>
    <n v="32.208333333333336"/>
    <x v="0"/>
    <n v="15"/>
    <n v="51.533333333333331"/>
    <s v="US"/>
    <s v="USD"/>
    <n v="1509948000"/>
    <n v="1510380000"/>
    <x v="139"/>
    <d v="2017-11-11T06:00:00"/>
    <b v="0"/>
    <b v="0"/>
    <s v="theater/plays"/>
    <x v="2"/>
    <s v="plays"/>
  </r>
  <r>
    <n v="390"/>
    <s v="Davis-Allen"/>
    <s v="Digitized eco-centric core"/>
    <x v="19"/>
    <n v="4477"/>
    <n v="186.54166666666669"/>
    <x v="2"/>
    <n v="50"/>
    <n v="89.54"/>
    <s v="US"/>
    <s v="USD"/>
    <n v="1379048400"/>
    <n v="1380344400"/>
    <x v="140"/>
    <d v="2013-09-28T05:00:00"/>
    <b v="0"/>
    <b v="0"/>
    <s v="photography/photography books"/>
    <x v="4"/>
    <s v="photography books"/>
  </r>
  <r>
    <n v="460"/>
    <s v="Rich, Alvarez and King"/>
    <s v="Business-focused static ability"/>
    <x v="19"/>
    <n v="4119"/>
    <n v="171.625"/>
    <x v="2"/>
    <n v="50"/>
    <n v="82.38"/>
    <s v="US"/>
    <s v="USD"/>
    <n v="1281330000"/>
    <n v="1281589200"/>
    <x v="141"/>
    <d v="2010-08-12T05:00:00"/>
    <b v="0"/>
    <b v="0"/>
    <s v="theater/plays"/>
    <x v="2"/>
    <s v="plays"/>
  </r>
  <r>
    <n v="479"/>
    <s v="Long-Greene"/>
    <s v="Future-proofed heuristic encryption"/>
    <x v="19"/>
    <n v="12310"/>
    <n v="512.91666666666663"/>
    <x v="2"/>
    <n v="173"/>
    <n v="71.156069364161851"/>
    <s v="GB"/>
    <s v="GBP"/>
    <n v="1501304400"/>
    <n v="1501477200"/>
    <x v="142"/>
    <d v="2017-07-31T05:00:00"/>
    <b v="0"/>
    <b v="0"/>
    <s v="food/food trucks"/>
    <x v="0"/>
    <s v="food trucks"/>
  </r>
  <r>
    <n v="490"/>
    <s v="Young and Sons"/>
    <s v="Innovative disintermediate encryption"/>
    <x v="19"/>
    <n v="4596"/>
    <n v="191.5"/>
    <x v="2"/>
    <n v="144"/>
    <n v="31.916666666666668"/>
    <s v="US"/>
    <s v="USD"/>
    <n v="1573970400"/>
    <n v="1574575200"/>
    <x v="143"/>
    <d v="2019-11-24T06:00:00"/>
    <b v="0"/>
    <b v="0"/>
    <s v="journalism/audio"/>
    <x v="8"/>
    <s v="audio"/>
  </r>
  <r>
    <n v="856"/>
    <s v="Williams and Sons"/>
    <s v="Profound composite core"/>
    <x v="19"/>
    <n v="8558"/>
    <n v="356.58333333333331"/>
    <x v="2"/>
    <n v="158"/>
    <n v="54.164556962025316"/>
    <s v="US"/>
    <s v="USD"/>
    <n v="1335243600"/>
    <n v="1336712400"/>
    <x v="144"/>
    <d v="2012-05-11T05:00:00"/>
    <b v="0"/>
    <b v="0"/>
    <s v="food/food trucks"/>
    <x v="0"/>
    <s v="food trucks"/>
  </r>
  <r>
    <n v="968"/>
    <s v="Gonzalez-White"/>
    <s v="Open-architected disintermediate budgetary management"/>
    <x v="19"/>
    <n v="8117"/>
    <n v="338.20833333333337"/>
    <x v="2"/>
    <n v="114"/>
    <n v="71.201754385964918"/>
    <s v="US"/>
    <s v="USD"/>
    <n v="1293861600"/>
    <n v="1295157600"/>
    <x v="145"/>
    <d v="2011-01-16T06:00:00"/>
    <b v="0"/>
    <b v="0"/>
    <s v="food/food trucks"/>
    <x v="0"/>
    <s v="food trucks"/>
  </r>
  <r>
    <n v="989"/>
    <s v="Hernandez Inc"/>
    <s v="Versatile dedicated migration"/>
    <x v="19"/>
    <n v="11990"/>
    <n v="499.58333333333337"/>
    <x v="2"/>
    <n v="226"/>
    <n v="53.053097345132741"/>
    <s v="US"/>
    <s v="USD"/>
    <n v="1555390800"/>
    <n v="1555822800"/>
    <x v="18"/>
    <d v="2019-04-21T05:00:00"/>
    <b v="0"/>
    <b v="0"/>
    <s v="publishing/translations"/>
    <x v="3"/>
    <s v="translations"/>
  </r>
  <r>
    <n v="280"/>
    <s v="Braun PLC"/>
    <s v="Function-based high-level infrastructure"/>
    <x v="20"/>
    <n v="14536"/>
    <n v="581.44000000000005"/>
    <x v="2"/>
    <n v="393"/>
    <n v="36.987277353689571"/>
    <s v="US"/>
    <s v="USD"/>
    <n v="1511244000"/>
    <n v="1511762400"/>
    <x v="146"/>
    <d v="2017-11-27T06:00:00"/>
    <b v="0"/>
    <b v="0"/>
    <s v="film &amp; video/animation"/>
    <x v="5"/>
    <s v="animation"/>
  </r>
  <r>
    <n v="380"/>
    <s v="Davidson, Wilcox and Lewis"/>
    <s v="Optional clear-thinking process improvement"/>
    <x v="20"/>
    <n v="4008"/>
    <n v="160.32"/>
    <x v="2"/>
    <n v="84"/>
    <n v="47.714285714285715"/>
    <s v="US"/>
    <s v="USD"/>
    <n v="1371963600"/>
    <n v="1372395600"/>
    <x v="147"/>
    <d v="2013-06-28T05:00:00"/>
    <b v="0"/>
    <b v="0"/>
    <s v="theater/plays"/>
    <x v="2"/>
    <s v="plays"/>
  </r>
  <r>
    <n v="494"/>
    <s v="Hopkins-Browning"/>
    <s v="Balanced upward-trending productivity"/>
    <x v="20"/>
    <n v="13684"/>
    <n v="547.36"/>
    <x v="2"/>
    <n v="268"/>
    <n v="51.059701492537314"/>
    <s v="US"/>
    <s v="USD"/>
    <n v="1332392400"/>
    <n v="1332478800"/>
    <x v="148"/>
    <d v="2012-03-23T05:00:00"/>
    <b v="0"/>
    <b v="0"/>
    <s v="technology/wearables"/>
    <x v="6"/>
    <s v="wearables"/>
  </r>
  <r>
    <n v="124"/>
    <s v="Stanton, Neal and Rodriguez"/>
    <s v="Polarized uniform software"/>
    <x v="21"/>
    <n v="9562"/>
    <n v="367.76923076923077"/>
    <x v="2"/>
    <n v="94"/>
    <n v="101.72340425531915"/>
    <s v="IT"/>
    <s v="EUR"/>
    <n v="1557723600"/>
    <n v="1562302800"/>
    <x v="149"/>
    <d v="2019-07-05T05:00:00"/>
    <b v="0"/>
    <b v="0"/>
    <s v="photography/photography books"/>
    <x v="4"/>
    <s v="photography books"/>
  </r>
  <r>
    <n v="167"/>
    <s v="Cruz-Ward"/>
    <s v="Robust content-based emulation"/>
    <x v="21"/>
    <n v="10804"/>
    <n v="415.53846153846149"/>
    <x v="2"/>
    <n v="146"/>
    <n v="74"/>
    <s v="AU"/>
    <s v="AUD"/>
    <n v="1370840400"/>
    <n v="1371704400"/>
    <x v="150"/>
    <d v="2013-06-20T05:00:00"/>
    <b v="0"/>
    <b v="0"/>
    <s v="theater/plays"/>
    <x v="2"/>
    <s v="plays"/>
  </r>
  <r>
    <n v="327"/>
    <s v="Patterson, Salinas and Lucas"/>
    <s v="Digitized 3rdgeneration encoding"/>
    <x v="21"/>
    <n v="1002"/>
    <n v="38.53846153846154"/>
    <x v="0"/>
    <n v="33"/>
    <n v="30.363636363636363"/>
    <s v="US"/>
    <s v="USD"/>
    <n v="1566968400"/>
    <n v="1567314000"/>
    <x v="151"/>
    <d v="2019-09-01T05:00:00"/>
    <b v="0"/>
    <b v="1"/>
    <s v="theater/plays"/>
    <x v="2"/>
    <s v="plays"/>
  </r>
  <r>
    <n v="535"/>
    <s v="Garrison LLC"/>
    <s v="Profit-focused 24/7 data-warehouse"/>
    <x v="21"/>
    <n v="12533"/>
    <n v="482.03846153846149"/>
    <x v="2"/>
    <n v="202"/>
    <n v="62.044554455445542"/>
    <s v="IT"/>
    <s v="EUR"/>
    <n v="1528434000"/>
    <n v="1528606800"/>
    <x v="152"/>
    <d v="2018-06-10T05:00:00"/>
    <b v="0"/>
    <b v="1"/>
    <s v="theater/plays"/>
    <x v="2"/>
    <s v="plays"/>
  </r>
  <r>
    <n v="804"/>
    <s v="English-Mccullough"/>
    <s v="Business-focused discrete software"/>
    <x v="21"/>
    <n v="6987"/>
    <n v="268.73076923076923"/>
    <x v="2"/>
    <n v="218"/>
    <n v="32.050458715596328"/>
    <s v="US"/>
    <s v="USD"/>
    <n v="1514872800"/>
    <n v="1516600800"/>
    <x v="153"/>
    <d v="2018-01-22T06:00:00"/>
    <b v="0"/>
    <b v="0"/>
    <s v="music/rock"/>
    <x v="1"/>
    <s v="rock"/>
  </r>
  <r>
    <n v="58"/>
    <s v="Anderson-Perez"/>
    <s v="Expanded 3rdgeneration strategy"/>
    <x v="22"/>
    <n v="6132"/>
    <n v="227.11111111111114"/>
    <x v="2"/>
    <n v="211"/>
    <n v="29.061611374407583"/>
    <s v="US"/>
    <s v="USD"/>
    <n v="1442811600"/>
    <n v="1443934800"/>
    <x v="154"/>
    <d v="2015-10-04T05:00:00"/>
    <b v="0"/>
    <b v="0"/>
    <s v="theater/plays"/>
    <x v="2"/>
    <s v="plays"/>
  </r>
  <r>
    <n v="278"/>
    <s v="Higgins, Davis and Salazar"/>
    <s v="Distributed multi-tasking strategy"/>
    <x v="22"/>
    <n v="8799"/>
    <n v="325.88888888888891"/>
    <x v="2"/>
    <n v="91"/>
    <n v="96.692307692307693"/>
    <s v="US"/>
    <s v="USD"/>
    <n v="1353909600"/>
    <n v="1356069600"/>
    <x v="155"/>
    <d v="2012-12-21T06:00:00"/>
    <b v="0"/>
    <b v="0"/>
    <s v="technology/web"/>
    <x v="6"/>
    <s v="web"/>
  </r>
  <r>
    <n v="375"/>
    <s v="Leblanc-Pineda"/>
    <s v="Future-proofed upward-trending contingency"/>
    <x v="22"/>
    <n v="1479"/>
    <n v="54.777777777777779"/>
    <x v="0"/>
    <n v="25"/>
    <n v="59.16"/>
    <s v="US"/>
    <s v="USD"/>
    <n v="1444971600"/>
    <n v="1449900000"/>
    <x v="156"/>
    <d v="2015-12-12T06:00:00"/>
    <b v="0"/>
    <b v="0"/>
    <s v="music/indie rock"/>
    <x v="1"/>
    <s v="indie rock"/>
  </r>
  <r>
    <n v="425"/>
    <s v="Sullivan, Davis and Booth"/>
    <s v="Vision-oriented actuating hardware"/>
    <x v="22"/>
    <n v="7767"/>
    <n v="287.66666666666663"/>
    <x v="2"/>
    <n v="92"/>
    <n v="84.423913043478265"/>
    <s v="US"/>
    <s v="USD"/>
    <n v="1438059600"/>
    <n v="1438578000"/>
    <x v="157"/>
    <d v="2015-08-03T05:00:00"/>
    <b v="0"/>
    <b v="0"/>
    <s v="photography/photography books"/>
    <x v="4"/>
    <s v="photography books"/>
  </r>
  <r>
    <n v="574"/>
    <s v="Parker, Haley and Foster"/>
    <s v="Adaptive local task-force"/>
    <x v="22"/>
    <n v="9967"/>
    <n v="369.14814814814815"/>
    <x v="2"/>
    <n v="144"/>
    <n v="69.215277777777771"/>
    <s v="US"/>
    <s v="USD"/>
    <n v="1575698400"/>
    <n v="1576562400"/>
    <x v="158"/>
    <d v="2019-12-17T06:00:00"/>
    <b v="0"/>
    <b v="1"/>
    <s v="food/food trucks"/>
    <x v="0"/>
    <s v="food trucks"/>
  </r>
  <r>
    <n v="878"/>
    <s v="Lutz Group"/>
    <s v="Enterprise-wide foreground paradigm"/>
    <x v="22"/>
    <n v="1012"/>
    <n v="37.481481481481481"/>
    <x v="0"/>
    <n v="12"/>
    <n v="84.333333333333329"/>
    <s v="IT"/>
    <s v="EUR"/>
    <n v="1579068000"/>
    <n v="1581141600"/>
    <x v="159"/>
    <d v="2020-02-08T06:00:00"/>
    <b v="0"/>
    <b v="0"/>
    <s v="music/metal"/>
    <x v="1"/>
    <s v="metal"/>
  </r>
  <r>
    <n v="64"/>
    <s v="Mosley-Gilbert"/>
    <s v="Vision-oriented logistical intranet"/>
    <x v="23"/>
    <n v="2734"/>
    <n v="97.642857142857139"/>
    <x v="0"/>
    <n v="38"/>
    <n v="71.94736842105263"/>
    <s v="US"/>
    <s v="USD"/>
    <n v="1530507600"/>
    <n v="1531803600"/>
    <x v="160"/>
    <d v="2018-07-17T05:00:00"/>
    <b v="0"/>
    <b v="1"/>
    <s v="technology/web"/>
    <x v="6"/>
    <s v="web"/>
  </r>
  <r>
    <n v="305"/>
    <s v="Townsend Ltd"/>
    <s v="Grass-roots actuating policy"/>
    <x v="23"/>
    <n v="8014"/>
    <n v="286.21428571428572"/>
    <x v="2"/>
    <n v="85"/>
    <n v="94.28235294117647"/>
    <s v="US"/>
    <s v="USD"/>
    <n v="1458363600"/>
    <n v="1461906000"/>
    <x v="161"/>
    <d v="2016-04-29T05:00:00"/>
    <b v="0"/>
    <b v="0"/>
    <s v="theater/plays"/>
    <x v="2"/>
    <s v="plays"/>
  </r>
  <r>
    <n v="352"/>
    <s v="Adams, Willis and Sanchez"/>
    <s v="Expanded hybrid hardware"/>
    <x v="23"/>
    <n v="977"/>
    <n v="34.892857142857139"/>
    <x v="0"/>
    <n v="33"/>
    <n v="29.606060606060606"/>
    <s v="CA"/>
    <s v="CAD"/>
    <n v="1446876000"/>
    <n v="1447567200"/>
    <x v="162"/>
    <d v="2015-11-15T06:00:00"/>
    <b v="0"/>
    <b v="0"/>
    <s v="theater/plays"/>
    <x v="2"/>
    <s v="plays"/>
  </r>
  <r>
    <n v="544"/>
    <s v="Taylor Inc"/>
    <s v="Public-key 3rdgeneration system engine"/>
    <x v="23"/>
    <n v="7742"/>
    <n v="276.5"/>
    <x v="2"/>
    <n v="84"/>
    <n v="92.166666666666671"/>
    <s v="US"/>
    <s v="USD"/>
    <n v="1452232800"/>
    <n v="1453356000"/>
    <x v="163"/>
    <d v="2016-01-21T06:00:00"/>
    <b v="0"/>
    <b v="0"/>
    <s v="music/rock"/>
    <x v="1"/>
    <s v="rock"/>
  </r>
  <r>
    <n v="826"/>
    <s v="Miller-Hubbard"/>
    <s v="Digitized 6thgeneration Local Area Network"/>
    <x v="23"/>
    <n v="12797"/>
    <n v="457.03571428571428"/>
    <x v="2"/>
    <n v="194"/>
    <n v="65.963917525773198"/>
    <s v="US"/>
    <s v="USD"/>
    <n v="1292220000"/>
    <n v="1294639200"/>
    <x v="164"/>
    <d v="2011-01-10T06:00:00"/>
    <b v="0"/>
    <b v="1"/>
    <s v="theater/plays"/>
    <x v="2"/>
    <s v="plays"/>
  </r>
  <r>
    <n v="57"/>
    <s v="Bridges, Freeman and Kim"/>
    <s v="Cross-group multi-state task-force"/>
    <x v="24"/>
    <n v="6243"/>
    <n v="215.27586206896552"/>
    <x v="2"/>
    <n v="201"/>
    <n v="31.059701492537314"/>
    <s v="US"/>
    <s v="USD"/>
    <n v="1504242000"/>
    <n v="1505278800"/>
    <x v="165"/>
    <d v="2017-09-13T05:00:00"/>
    <b v="0"/>
    <b v="0"/>
    <s v="games/video games"/>
    <x v="7"/>
    <s v="video games"/>
  </r>
  <r>
    <n v="66"/>
    <s v="Sanders-Allen"/>
    <s v="Grass-roots needs-based encryption"/>
    <x v="24"/>
    <n v="1307"/>
    <n v="45.068965517241381"/>
    <x v="0"/>
    <n v="12"/>
    <n v="108.91666666666667"/>
    <s v="US"/>
    <s v="USD"/>
    <n v="1428469200"/>
    <n v="1428901200"/>
    <x v="166"/>
    <d v="2015-04-13T05:00:00"/>
    <b v="0"/>
    <b v="1"/>
    <s v="theater/plays"/>
    <x v="2"/>
    <s v="plays"/>
  </r>
  <r>
    <n v="94"/>
    <s v="Hanson Inc"/>
    <s v="Grass-roots web-enabled contingency"/>
    <x v="24"/>
    <n v="8807"/>
    <n v="303.68965517241378"/>
    <x v="2"/>
    <n v="180"/>
    <n v="48.927777777777777"/>
    <s v="GB"/>
    <s v="GBP"/>
    <n v="1554613200"/>
    <n v="1555563600"/>
    <x v="167"/>
    <d v="2019-04-18T05:00:00"/>
    <b v="0"/>
    <b v="0"/>
    <s v="technology/web"/>
    <x v="6"/>
    <s v="web"/>
  </r>
  <r>
    <n v="245"/>
    <s v="Russell-Gardner"/>
    <s v="Re-engineered systematic monitoring"/>
    <x v="24"/>
    <n v="14771"/>
    <n v="509.34482758620686"/>
    <x v="2"/>
    <n v="214"/>
    <n v="69.023364485981304"/>
    <s v="US"/>
    <s v="USD"/>
    <n v="1396846800"/>
    <n v="1396933200"/>
    <x v="168"/>
    <d v="2014-04-08T05:00:00"/>
    <b v="0"/>
    <b v="0"/>
    <s v="theater/plays"/>
    <x v="2"/>
    <s v="plays"/>
  </r>
  <r>
    <n v="263"/>
    <s v="Walker Ltd"/>
    <s v="Organic eco-centric success"/>
    <x v="24"/>
    <n v="10756"/>
    <n v="370.89655172413791"/>
    <x v="2"/>
    <n v="199"/>
    <n v="54.050251256281406"/>
    <s v="US"/>
    <s v="USD"/>
    <n v="1263016800"/>
    <n v="1263016800"/>
    <x v="169"/>
    <d v="2010-01-09T06:00:00"/>
    <b v="0"/>
    <b v="0"/>
    <s v="photography/photography books"/>
    <x v="4"/>
    <s v="photography books"/>
  </r>
  <r>
    <n v="688"/>
    <s v="Bowen, Davies and Burns"/>
    <s v="Devolved client-server monitoring"/>
    <x v="24"/>
    <n v="12449"/>
    <n v="429.27586206896552"/>
    <x v="2"/>
    <n v="175"/>
    <n v="71.137142857142862"/>
    <s v="US"/>
    <s v="USD"/>
    <n v="1547100000"/>
    <n v="1548482400"/>
    <x v="170"/>
    <d v="2019-01-26T06:00:00"/>
    <b v="0"/>
    <b v="1"/>
    <s v="film &amp; video/television"/>
    <x v="5"/>
    <s v="television"/>
  </r>
  <r>
    <n v="226"/>
    <s v="Garcia Inc"/>
    <s v="Progressive neutral middleware"/>
    <x v="25"/>
    <n v="10999"/>
    <n v="366.63333333333333"/>
    <x v="2"/>
    <n v="112"/>
    <n v="98.205357142857139"/>
    <s v="US"/>
    <s v="USD"/>
    <n v="1270702800"/>
    <n v="1273899600"/>
    <x v="171"/>
    <d v="2010-05-15T05:00:00"/>
    <b v="0"/>
    <b v="0"/>
    <s v="photography/photography books"/>
    <x v="4"/>
    <s v="photography books"/>
  </r>
  <r>
    <n v="561"/>
    <s v="Fowler-Smith"/>
    <s v="Down-sized logistical adapter"/>
    <x v="25"/>
    <n v="11091"/>
    <n v="369.7"/>
    <x v="2"/>
    <n v="198"/>
    <n v="56.015151515151516"/>
    <s v="CH"/>
    <s v="CHF"/>
    <n v="1318827600"/>
    <n v="1319000400"/>
    <x v="172"/>
    <d v="2011-10-19T05:00:00"/>
    <b v="0"/>
    <b v="0"/>
    <s v="theater/plays"/>
    <x v="2"/>
    <s v="plays"/>
  </r>
  <r>
    <n v="891"/>
    <s v="Williams, Price and Hurley"/>
    <s v="Synchronized demand-driven infrastructure"/>
    <x v="25"/>
    <n v="7758"/>
    <n v="258.59999999999997"/>
    <x v="2"/>
    <n v="165"/>
    <n v="47.018181818181816"/>
    <s v="CA"/>
    <s v="CAD"/>
    <n v="1322892000"/>
    <n v="1326693600"/>
    <x v="173"/>
    <d v="2012-01-16T06:00:00"/>
    <b v="0"/>
    <b v="0"/>
    <s v="film &amp; video/documentary"/>
    <x v="5"/>
    <s v="documentary"/>
  </r>
  <r>
    <n v="925"/>
    <s v="Wilson, Jefferson and Anderson"/>
    <s v="Profit-focused empowering system engine"/>
    <x v="25"/>
    <n v="6722"/>
    <n v="224.06666666666669"/>
    <x v="2"/>
    <n v="65"/>
    <n v="103.41538461538461"/>
    <s v="US"/>
    <s v="USD"/>
    <n v="1506056400"/>
    <n v="1507093200"/>
    <x v="174"/>
    <d v="2017-10-04T05:00:00"/>
    <b v="0"/>
    <b v="0"/>
    <s v="theater/plays"/>
    <x v="2"/>
    <s v="plays"/>
  </r>
  <r>
    <n v="38"/>
    <s v="Maldonado-Gonzalez"/>
    <s v="Digitized client-driven database"/>
    <x v="26"/>
    <n v="10085"/>
    <n v="325.32258064516128"/>
    <x v="2"/>
    <n v="134"/>
    <n v="75.261194029850742"/>
    <s v="US"/>
    <s v="USD"/>
    <n v="1287378000"/>
    <n v="1287810000"/>
    <x v="175"/>
    <d v="2010-10-23T05:00:00"/>
    <b v="0"/>
    <b v="0"/>
    <s v="photography/photography books"/>
    <x v="4"/>
    <s v="photography books"/>
  </r>
  <r>
    <n v="471"/>
    <s v="Perry and Sons"/>
    <s v="Configurable static help-desk"/>
    <x v="26"/>
    <n v="9889"/>
    <n v="319"/>
    <x v="2"/>
    <n v="194"/>
    <n v="50.97422680412371"/>
    <s v="GB"/>
    <s v="GBP"/>
    <n v="1335934800"/>
    <n v="1335934800"/>
    <x v="176"/>
    <d v="2012-05-02T05:00:00"/>
    <b v="0"/>
    <b v="1"/>
    <s v="food/food trucks"/>
    <x v="0"/>
    <s v="food trucks"/>
  </r>
  <r>
    <n v="666"/>
    <s v="York, Barr and Grant"/>
    <s v="Cloned bottom-line success"/>
    <x v="26"/>
    <n v="1985"/>
    <n v="64.032258064516128"/>
    <x v="1"/>
    <n v="25"/>
    <n v="79.400000000000006"/>
    <s v="US"/>
    <s v="USD"/>
    <n v="1377838800"/>
    <n v="1378357200"/>
    <x v="177"/>
    <d v="2013-09-05T05:00:00"/>
    <b v="0"/>
    <b v="1"/>
    <s v="theater/plays"/>
    <x v="2"/>
    <s v="plays"/>
  </r>
  <r>
    <n v="899"/>
    <s v="Best-Young"/>
    <s v="Implemented multimedia time-frame"/>
    <x v="26"/>
    <n v="12620"/>
    <n v="407.09677419354841"/>
    <x v="2"/>
    <n v="123"/>
    <n v="102.60162601626017"/>
    <s v="CH"/>
    <s v="CHF"/>
    <n v="1381122000"/>
    <n v="1382677200"/>
    <x v="178"/>
    <d v="2013-10-25T05:00:00"/>
    <b v="0"/>
    <b v="0"/>
    <s v="music/jazz"/>
    <x v="1"/>
    <s v="jazz"/>
  </r>
  <r>
    <n v="992"/>
    <s v="Morrow Inc"/>
    <s v="Networked global migration"/>
    <x v="26"/>
    <n v="13223"/>
    <n v="426.54838709677421"/>
    <x v="2"/>
    <n v="132"/>
    <n v="100.17424242424242"/>
    <s v="US"/>
    <s v="USD"/>
    <n v="1525669200"/>
    <n v="1526878800"/>
    <x v="179"/>
    <d v="2018-05-21T05:00:00"/>
    <b v="0"/>
    <b v="1"/>
    <s v="film &amp; video/drama"/>
    <x v="5"/>
    <s v="drama"/>
  </r>
  <r>
    <n v="239"/>
    <s v="Mason-Sanders"/>
    <s v="Networked web-enabled instruction set"/>
    <x v="27"/>
    <n v="3127"/>
    <n v="97.71875"/>
    <x v="0"/>
    <n v="41"/>
    <n v="76.268292682926827"/>
    <s v="US"/>
    <s v="USD"/>
    <n v="1440824400"/>
    <n v="1441170000"/>
    <x v="180"/>
    <d v="2015-09-02T05:00:00"/>
    <b v="0"/>
    <b v="0"/>
    <s v="technology/wearables"/>
    <x v="6"/>
    <s v="wearables"/>
  </r>
  <r>
    <n v="495"/>
    <s v="Bell, Edwards and Andersen"/>
    <s v="Centralized clear-thinking solution"/>
    <x v="27"/>
    <n v="13264"/>
    <n v="414.49999999999994"/>
    <x v="2"/>
    <n v="195"/>
    <n v="68.02051282051282"/>
    <s v="DK"/>
    <s v="DKK"/>
    <n v="1402376400"/>
    <n v="1402722000"/>
    <x v="181"/>
    <d v="2014-06-14T05:00:00"/>
    <b v="0"/>
    <b v="0"/>
    <s v="theater/plays"/>
    <x v="2"/>
    <s v="plays"/>
  </r>
  <r>
    <n v="813"/>
    <s v="Buckley Group"/>
    <s v="Diverse high-level attitude"/>
    <x v="27"/>
    <n v="7661"/>
    <n v="239.40625"/>
    <x v="2"/>
    <n v="68"/>
    <n v="112.66176470588235"/>
    <s v="US"/>
    <s v="USD"/>
    <n v="1346043600"/>
    <n v="1346907600"/>
    <x v="182"/>
    <d v="2012-09-06T05:00:00"/>
    <b v="0"/>
    <b v="0"/>
    <s v="games/video games"/>
    <x v="7"/>
    <s v="video games"/>
  </r>
  <r>
    <n v="814"/>
    <s v="Vincent PLC"/>
    <s v="Visionary 24hour analyzer"/>
    <x v="27"/>
    <n v="2950"/>
    <n v="92.1875"/>
    <x v="0"/>
    <n v="36"/>
    <n v="81.944444444444443"/>
    <s v="DK"/>
    <s v="DKK"/>
    <n v="1464325200"/>
    <n v="1464498000"/>
    <x v="183"/>
    <d v="2016-05-29T05:00:00"/>
    <b v="0"/>
    <b v="1"/>
    <s v="music/rock"/>
    <x v="1"/>
    <s v="rock"/>
  </r>
  <r>
    <n v="848"/>
    <s v="Cole, Salazar and Moreno"/>
    <s v="Robust motivating orchestration"/>
    <x v="27"/>
    <n v="10831"/>
    <n v="338.46875"/>
    <x v="2"/>
    <n v="172"/>
    <n v="62.970930232558139"/>
    <s v="US"/>
    <s v="USD"/>
    <n v="1276318800"/>
    <n v="1277096400"/>
    <x v="184"/>
    <d v="2010-06-21T05:00:00"/>
    <b v="0"/>
    <b v="0"/>
    <s v="film &amp; video/drama"/>
    <x v="5"/>
    <s v="drama"/>
  </r>
  <r>
    <n v="113"/>
    <s v="Wright, Hartman and Yu"/>
    <s v="User-friendly tertiary array"/>
    <x v="28"/>
    <n v="12437"/>
    <n v="376.87878787878788"/>
    <x v="2"/>
    <n v="131"/>
    <n v="94.938931297709928"/>
    <s v="US"/>
    <s v="USD"/>
    <n v="1505192400"/>
    <n v="1505797200"/>
    <x v="185"/>
    <d v="2017-09-19T05:00:00"/>
    <b v="0"/>
    <b v="0"/>
    <s v="food/food trucks"/>
    <x v="0"/>
    <s v="food trucks"/>
  </r>
  <r>
    <n v="132"/>
    <s v="Flowers and Sons"/>
    <s v="Virtual static core"/>
    <x v="28"/>
    <n v="3834"/>
    <n v="116.18181818181819"/>
    <x v="2"/>
    <n v="89"/>
    <n v="43.078651685393261"/>
    <s v="US"/>
    <s v="USD"/>
    <n v="1515736800"/>
    <n v="1517119200"/>
    <x v="186"/>
    <d v="2018-01-28T06:00:00"/>
    <b v="0"/>
    <b v="1"/>
    <s v="theater/plays"/>
    <x v="2"/>
    <s v="plays"/>
  </r>
  <r>
    <n v="331"/>
    <s v="Rose-Silva"/>
    <s v="Intuitive static portal"/>
    <x v="28"/>
    <n v="14643"/>
    <n v="443.72727272727275"/>
    <x v="2"/>
    <n v="190"/>
    <n v="77.068421052631578"/>
    <s v="US"/>
    <s v="USD"/>
    <n v="1324274400"/>
    <n v="1324360800"/>
    <x v="187"/>
    <d v="2011-12-20T06:00:00"/>
    <b v="0"/>
    <b v="0"/>
    <s v="food/food trucks"/>
    <x v="0"/>
    <s v="food trucks"/>
  </r>
  <r>
    <n v="605"/>
    <s v="Ortiz, Valenzuela and Collins"/>
    <s v="Profound solution-oriented matrix"/>
    <x v="28"/>
    <n v="6178"/>
    <n v="187.21212121212122"/>
    <x v="2"/>
    <n v="107"/>
    <n v="57.738317757009348"/>
    <s v="US"/>
    <s v="USD"/>
    <n v="1443848400"/>
    <n v="1447394400"/>
    <x v="114"/>
    <d v="2015-11-13T06:00:00"/>
    <b v="0"/>
    <b v="0"/>
    <s v="publishing/nonfiction"/>
    <x v="3"/>
    <s v="nonfiction"/>
  </r>
  <r>
    <n v="953"/>
    <s v="Boyle Ltd"/>
    <s v="Streamlined fault-tolerant conglomeration"/>
    <x v="28"/>
    <n v="1980"/>
    <n v="60"/>
    <x v="0"/>
    <n v="21"/>
    <n v="94.285714285714292"/>
    <s v="US"/>
    <s v="USD"/>
    <n v="1450591200"/>
    <n v="1453701600"/>
    <x v="188"/>
    <d v="2016-01-25T06:00:00"/>
    <b v="0"/>
    <b v="1"/>
    <s v="film &amp; video/science fiction"/>
    <x v="5"/>
    <s v="science fiction"/>
  </r>
  <r>
    <n v="89"/>
    <s v="White, Singleton and Zimmerman"/>
    <s v="Monitored scalable knowledgebase"/>
    <x v="29"/>
    <n v="8588"/>
    <n v="252.58823529411765"/>
    <x v="2"/>
    <n v="96"/>
    <n v="89.458333333333329"/>
    <s v="US"/>
    <s v="USD"/>
    <n v="1271307600"/>
    <n v="1271480400"/>
    <x v="189"/>
    <d v="2010-04-17T05:00:00"/>
    <b v="0"/>
    <b v="0"/>
    <s v="theater/plays"/>
    <x v="2"/>
    <s v="plays"/>
  </r>
  <r>
    <n v="232"/>
    <s v="Davis-Rodriguez"/>
    <s v="Progressive secondary portal"/>
    <x v="29"/>
    <n v="5823"/>
    <n v="171.26470588235293"/>
    <x v="2"/>
    <n v="92"/>
    <n v="63.293478260869563"/>
    <s v="US"/>
    <s v="USD"/>
    <n v="1469422800"/>
    <n v="1469509200"/>
    <x v="190"/>
    <d v="2016-07-26T05:00:00"/>
    <b v="0"/>
    <b v="0"/>
    <s v="theater/plays"/>
    <x v="2"/>
    <s v="plays"/>
  </r>
  <r>
    <n v="303"/>
    <s v="Guerrero, Flores and Jenkins"/>
    <s v="Networked optimal architecture"/>
    <x v="29"/>
    <n v="2809"/>
    <n v="82.617647058823536"/>
    <x v="0"/>
    <n v="32"/>
    <n v="87.78125"/>
    <s v="US"/>
    <s v="USD"/>
    <n v="1452146400"/>
    <n v="1452578400"/>
    <x v="191"/>
    <d v="2016-01-12T06:00:00"/>
    <b v="0"/>
    <b v="0"/>
    <s v="music/indie rock"/>
    <x v="1"/>
    <s v="indie rock"/>
  </r>
  <r>
    <n v="376"/>
    <s v="Perry PLC"/>
    <s v="Mandatory uniform matrix"/>
    <x v="29"/>
    <n v="12275"/>
    <n v="361.02941176470591"/>
    <x v="2"/>
    <n v="131"/>
    <n v="93.702290076335885"/>
    <s v="US"/>
    <s v="USD"/>
    <n v="1404622800"/>
    <n v="1405141200"/>
    <x v="192"/>
    <d v="2014-07-12T05:00:00"/>
    <b v="0"/>
    <b v="0"/>
    <s v="music/rock"/>
    <x v="1"/>
    <s v="rock"/>
  </r>
  <r>
    <n v="407"/>
    <s v="Herrera-Wilson"/>
    <s v="Organized bandwidth-monitored core"/>
    <x v="29"/>
    <n v="12100"/>
    <n v="355.88235294117646"/>
    <x v="2"/>
    <n v="484"/>
    <n v="25"/>
    <s v="DK"/>
    <s v="DKK"/>
    <n v="1570942800"/>
    <n v="1571547600"/>
    <x v="193"/>
    <d v="2019-10-20T05:00:00"/>
    <b v="0"/>
    <b v="0"/>
    <s v="theater/plays"/>
    <x v="2"/>
    <s v="plays"/>
  </r>
  <r>
    <n v="606"/>
    <s v="Valencia PLC"/>
    <s v="Extended asynchronous initiative"/>
    <x v="29"/>
    <n v="6405"/>
    <n v="188.38235294117646"/>
    <x v="2"/>
    <n v="160"/>
    <n v="40.03125"/>
    <s v="GB"/>
    <s v="GBP"/>
    <n v="1457330400"/>
    <n v="1458277200"/>
    <x v="194"/>
    <d v="2016-03-18T05:00:00"/>
    <b v="0"/>
    <b v="0"/>
    <s v="music/rock"/>
    <x v="1"/>
    <s v="rock"/>
  </r>
  <r>
    <n v="798"/>
    <s v="Small-Fuentes"/>
    <s v="Seamless maximized product"/>
    <x v="29"/>
    <n v="6408"/>
    <n v="188.47058823529412"/>
    <x v="2"/>
    <n v="121"/>
    <n v="52.958677685950413"/>
    <s v="US"/>
    <s v="USD"/>
    <n v="1338440400"/>
    <n v="1340859600"/>
    <x v="195"/>
    <d v="2012-06-28T05:00:00"/>
    <b v="0"/>
    <b v="1"/>
    <s v="theater/plays"/>
    <x v="2"/>
    <s v="plays"/>
  </r>
  <r>
    <n v="883"/>
    <s v="Simmons-Villarreal"/>
    <s v="Customer-focused mobile Graphic Interface"/>
    <x v="29"/>
    <n v="8089"/>
    <n v="237.91176470588232"/>
    <x v="2"/>
    <n v="193"/>
    <n v="41.911917098445599"/>
    <s v="US"/>
    <s v="USD"/>
    <n v="1274763600"/>
    <n v="1277874000"/>
    <x v="196"/>
    <d v="2010-06-30T05:00:00"/>
    <b v="0"/>
    <b v="0"/>
    <s v="film &amp; video/shorts"/>
    <x v="5"/>
    <s v="shorts"/>
  </r>
  <r>
    <n v="31"/>
    <s v="Schroeder Ltd"/>
    <s v="Progressive needs-based focus group"/>
    <x v="30"/>
    <n v="10850"/>
    <n v="310"/>
    <x v="2"/>
    <n v="226"/>
    <n v="48.008849557522126"/>
    <s v="GB"/>
    <s v="GBP"/>
    <n v="1451973600"/>
    <n v="1454392800"/>
    <x v="197"/>
    <d v="2016-02-02T06:00:00"/>
    <b v="0"/>
    <b v="0"/>
    <s v="games/video games"/>
    <x v="7"/>
    <s v="video games"/>
  </r>
  <r>
    <n v="107"/>
    <s v="Tucker, Schmidt and Reid"/>
    <s v="Multi-layered encompassing installation"/>
    <x v="30"/>
    <n v="6527"/>
    <n v="186.48571428571427"/>
    <x v="2"/>
    <n v="86"/>
    <n v="75.895348837209298"/>
    <s v="US"/>
    <s v="USD"/>
    <n v="1524459600"/>
    <n v="1525928400"/>
    <x v="198"/>
    <d v="2018-05-10T05:00:00"/>
    <b v="0"/>
    <b v="1"/>
    <s v="theater/plays"/>
    <x v="2"/>
    <s v="plays"/>
  </r>
  <r>
    <n v="163"/>
    <s v="Burton-Watkins"/>
    <s v="Extended reciprocal circuit"/>
    <x v="30"/>
    <n v="8864"/>
    <n v="253.25714285714284"/>
    <x v="2"/>
    <n v="246"/>
    <n v="36.032520325203251"/>
    <s v="US"/>
    <s v="USD"/>
    <n v="1508475600"/>
    <n v="1512712800"/>
    <x v="199"/>
    <d v="2017-12-08T06:00:00"/>
    <b v="0"/>
    <b v="1"/>
    <s v="photography/photography books"/>
    <x v="4"/>
    <s v="photography books"/>
  </r>
  <r>
    <n v="269"/>
    <s v="Miles and Sons"/>
    <s v="Persistent attitude-oriented approach"/>
    <x v="30"/>
    <n v="8842"/>
    <n v="252.62857142857143"/>
    <x v="2"/>
    <n v="87"/>
    <n v="101.63218390804597"/>
    <s v="US"/>
    <s v="USD"/>
    <n v="1548914400"/>
    <n v="1550728800"/>
    <x v="200"/>
    <d v="2019-02-21T06:00:00"/>
    <b v="0"/>
    <b v="0"/>
    <s v="film &amp; video/television"/>
    <x v="5"/>
    <s v="television"/>
  </r>
  <r>
    <n v="298"/>
    <s v="Chase, Garcia and Johnson"/>
    <s v="Adaptive intangible database"/>
    <x v="30"/>
    <n v="5037"/>
    <n v="143.91428571428571"/>
    <x v="2"/>
    <n v="72"/>
    <n v="69.958333333333329"/>
    <s v="US"/>
    <s v="USD"/>
    <n v="1456466400"/>
    <n v="1458018000"/>
    <x v="201"/>
    <d v="2016-03-15T05:00:00"/>
    <b v="0"/>
    <b v="1"/>
    <s v="music/rock"/>
    <x v="1"/>
    <s v="rock"/>
  </r>
  <r>
    <n v="571"/>
    <s v="Wilson and Sons"/>
    <s v="Monitored grid-enabled model"/>
    <x v="30"/>
    <n v="3295"/>
    <n v="94.142857142857139"/>
    <x v="0"/>
    <n v="35"/>
    <n v="94.142857142857139"/>
    <s v="IT"/>
    <s v="EUR"/>
    <n v="1434690000"/>
    <n v="1438750800"/>
    <x v="202"/>
    <d v="2015-08-05T05:00:00"/>
    <b v="0"/>
    <b v="0"/>
    <s v="film &amp; video/shorts"/>
    <x v="5"/>
    <s v="shorts"/>
  </r>
  <r>
    <n v="762"/>
    <s v="Davis Ltd"/>
    <s v="Upgradable uniform service-desk"/>
    <x v="30"/>
    <n v="6204"/>
    <n v="177.25714285714284"/>
    <x v="2"/>
    <n v="100"/>
    <n v="62.04"/>
    <s v="AU"/>
    <s v="AUD"/>
    <n v="1354082400"/>
    <n v="1355032800"/>
    <x v="203"/>
    <d v="2012-12-09T06:00:00"/>
    <b v="0"/>
    <b v="0"/>
    <s v="music/jazz"/>
    <x v="1"/>
    <s v="jazz"/>
  </r>
  <r>
    <n v="862"/>
    <s v="Lewis and Sons"/>
    <s v="Profound disintermediate open system"/>
    <x v="30"/>
    <n v="6560"/>
    <n v="187.42857142857144"/>
    <x v="2"/>
    <n v="85"/>
    <n v="77.17647058823529"/>
    <s v="US"/>
    <s v="USD"/>
    <n v="1312174800"/>
    <n v="1312520400"/>
    <x v="204"/>
    <d v="2011-08-05T05:00:00"/>
    <b v="0"/>
    <b v="0"/>
    <s v="theater/plays"/>
    <x v="2"/>
    <s v="plays"/>
  </r>
  <r>
    <n v="930"/>
    <s v="Hall, Buchanan and Benton"/>
    <s v="Configurable fault-tolerant structure"/>
    <x v="30"/>
    <n v="3930"/>
    <n v="112.28571428571428"/>
    <x v="2"/>
    <n v="85"/>
    <n v="46.235294117647058"/>
    <s v="US"/>
    <s v="USD"/>
    <n v="1424844000"/>
    <n v="1425448800"/>
    <x v="205"/>
    <d v="2015-03-04T06:00:00"/>
    <b v="0"/>
    <b v="1"/>
    <s v="theater/plays"/>
    <x v="2"/>
    <s v="plays"/>
  </r>
  <r>
    <n v="184"/>
    <s v="Howard, Carter and Griffith"/>
    <s v="Adaptive asynchronous emulation"/>
    <x v="31"/>
    <n v="10550"/>
    <n v="293.05555555555554"/>
    <x v="2"/>
    <n v="340"/>
    <n v="31.029411764705884"/>
    <s v="US"/>
    <s v="USD"/>
    <n v="1556859600"/>
    <n v="1556946000"/>
    <x v="206"/>
    <d v="2019-05-04T05:00:00"/>
    <b v="0"/>
    <b v="0"/>
    <s v="theater/plays"/>
    <x v="2"/>
    <s v="plays"/>
  </r>
  <r>
    <n v="470"/>
    <s v="Grimes, Holland and Sloan"/>
    <s v="Extended dedicated archive"/>
    <x v="31"/>
    <n v="10289"/>
    <n v="285.80555555555554"/>
    <x v="2"/>
    <n v="381"/>
    <n v="27.00524934383202"/>
    <s v="US"/>
    <s v="USD"/>
    <n v="1481522400"/>
    <n v="1482127200"/>
    <x v="207"/>
    <d v="2016-12-19T06:00:00"/>
    <b v="0"/>
    <b v="0"/>
    <s v="technology/wearables"/>
    <x v="6"/>
    <s v="wearables"/>
  </r>
  <r>
    <n v="690"/>
    <s v="Walsh-Watts"/>
    <s v="Polarized actuating implementation"/>
    <x v="31"/>
    <n v="8158"/>
    <n v="226.61111111111109"/>
    <x v="2"/>
    <n v="190"/>
    <n v="42.93684210526316"/>
    <s v="US"/>
    <s v="USD"/>
    <n v="1322373600"/>
    <n v="1322892000"/>
    <x v="208"/>
    <d v="2011-12-03T06:00:00"/>
    <b v="0"/>
    <b v="1"/>
    <s v="film &amp; video/documentary"/>
    <x v="5"/>
    <s v="documentary"/>
  </r>
  <r>
    <n v="751"/>
    <s v="Lane-Barber"/>
    <s v="Universal value-added moderator"/>
    <x v="31"/>
    <n v="8363"/>
    <n v="232.30555555555554"/>
    <x v="2"/>
    <n v="270"/>
    <n v="30.974074074074075"/>
    <s v="US"/>
    <s v="USD"/>
    <n v="1458190800"/>
    <n v="1459486800"/>
    <x v="209"/>
    <d v="2016-04-01T05:00:00"/>
    <b v="1"/>
    <b v="1"/>
    <s v="publishing/nonfiction"/>
    <x v="3"/>
    <s v="nonfiction"/>
  </r>
  <r>
    <n v="788"/>
    <s v="Joyce PLC"/>
    <s v="Synchronized directional capability"/>
    <x v="31"/>
    <n v="3174"/>
    <n v="88.166666666666671"/>
    <x v="3"/>
    <n v="31"/>
    <n v="102.38709677419355"/>
    <s v="US"/>
    <s v="USD"/>
    <n v="1350709200"/>
    <n v="1352527200"/>
    <x v="210"/>
    <d v="2012-11-10T06:00:00"/>
    <b v="0"/>
    <b v="0"/>
    <s v="film &amp; video/animation"/>
    <x v="5"/>
    <s v="animation"/>
  </r>
  <r>
    <n v="825"/>
    <s v="Solomon PLC"/>
    <s v="Open-architected 24/7 infrastructure"/>
    <x v="31"/>
    <n v="13950"/>
    <n v="387.5"/>
    <x v="2"/>
    <n v="157"/>
    <n v="88.853503184713375"/>
    <s v="GB"/>
    <s v="GBP"/>
    <n v="1500958800"/>
    <n v="1501995600"/>
    <x v="211"/>
    <d v="2017-08-06T05:00:00"/>
    <b v="0"/>
    <b v="0"/>
    <s v="film &amp; video/shorts"/>
    <x v="5"/>
    <s v="shorts"/>
  </r>
  <r>
    <n v="917"/>
    <s v="Cooper Inc"/>
    <s v="Polarized discrete product"/>
    <x v="31"/>
    <n v="2097"/>
    <n v="58.25"/>
    <x v="3"/>
    <n v="27"/>
    <n v="77.666666666666671"/>
    <s v="GB"/>
    <s v="GBP"/>
    <n v="1309237200"/>
    <n v="1311310800"/>
    <x v="212"/>
    <d v="2011-07-22T05:00:00"/>
    <b v="0"/>
    <b v="1"/>
    <s v="film &amp; video/shorts"/>
    <x v="5"/>
    <s v="shorts"/>
  </r>
  <r>
    <n v="947"/>
    <s v="Smith-Powell"/>
    <s v="Upgradable clear-thinking hardware"/>
    <x v="31"/>
    <n v="961"/>
    <n v="26.694444444444443"/>
    <x v="0"/>
    <n v="13"/>
    <n v="73.92307692307692"/>
    <s v="US"/>
    <s v="USD"/>
    <n v="1411707600"/>
    <n v="1412312400"/>
    <x v="213"/>
    <d v="2014-10-03T05:00:00"/>
    <b v="0"/>
    <b v="0"/>
    <s v="theater/plays"/>
    <x v="2"/>
    <s v="plays"/>
  </r>
  <r>
    <n v="962"/>
    <s v="Harris, Russell and Mitchell"/>
    <s v="User-centric cohesive policy"/>
    <x v="31"/>
    <n v="10657"/>
    <n v="296.02777777777777"/>
    <x v="2"/>
    <n v="266"/>
    <n v="40.063909774436091"/>
    <s v="US"/>
    <s v="USD"/>
    <n v="1384408800"/>
    <n v="1386223200"/>
    <x v="214"/>
    <d v="2013-12-05T06:00:00"/>
    <b v="0"/>
    <b v="0"/>
    <s v="food/food trucks"/>
    <x v="0"/>
    <s v="food trucks"/>
  </r>
  <r>
    <n v="46"/>
    <s v="Vaughn, Hunt and Caldwell"/>
    <s v="Virtual grid-enabled task-force"/>
    <x v="32"/>
    <n v="4247"/>
    <n v="114.78378378378378"/>
    <x v="2"/>
    <n v="92"/>
    <n v="46.163043478260867"/>
    <s v="US"/>
    <s v="USD"/>
    <n v="1278565200"/>
    <n v="1280552400"/>
    <x v="215"/>
    <d v="2010-07-31T05:00:00"/>
    <b v="0"/>
    <b v="0"/>
    <s v="music/rock"/>
    <x v="1"/>
    <s v="rock"/>
  </r>
  <r>
    <n v="102"/>
    <s v="Garcia Inc"/>
    <s v="Front-line web-enabled model"/>
    <x v="32"/>
    <n v="10422"/>
    <n v="281.67567567567568"/>
    <x v="2"/>
    <n v="336"/>
    <n v="31.017857142857142"/>
    <s v="US"/>
    <s v="USD"/>
    <n v="1526274000"/>
    <n v="1526878800"/>
    <x v="216"/>
    <d v="2018-05-21T05:00:00"/>
    <b v="0"/>
    <b v="1"/>
    <s v="technology/wearables"/>
    <x v="6"/>
    <s v="wearables"/>
  </r>
  <r>
    <n v="190"/>
    <s v="Cook LLC"/>
    <s v="Up-sized dynamic throughput"/>
    <x v="32"/>
    <n v="2538"/>
    <n v="68.594594594594597"/>
    <x v="0"/>
    <n v="24"/>
    <n v="105.75"/>
    <s v="US"/>
    <s v="USD"/>
    <n v="1370322000"/>
    <n v="1370408400"/>
    <x v="217"/>
    <d v="2013-06-05T05:00:00"/>
    <b v="0"/>
    <b v="1"/>
    <s v="theater/plays"/>
    <x v="2"/>
    <s v="plays"/>
  </r>
  <r>
    <n v="362"/>
    <s v="Lawrence Group"/>
    <s v="Automated actuating conglomeration"/>
    <x v="32"/>
    <n v="13755"/>
    <n v="371.75675675675677"/>
    <x v="2"/>
    <n v="191"/>
    <n v="72.015706806282722"/>
    <s v="US"/>
    <s v="USD"/>
    <n v="1296108000"/>
    <n v="1299391200"/>
    <x v="218"/>
    <d v="2011-03-06T06:00:00"/>
    <b v="0"/>
    <b v="0"/>
    <s v="music/rock"/>
    <x v="1"/>
    <s v="rock"/>
  </r>
  <r>
    <n v="563"/>
    <s v="Kelley, Stanton and Sanchez"/>
    <s v="Optional tangible pricing structure"/>
    <x v="32"/>
    <n v="5107"/>
    <n v="138.02702702702703"/>
    <x v="2"/>
    <n v="85"/>
    <n v="60.082352941176474"/>
    <s v="AU"/>
    <s v="AUD"/>
    <n v="1542088800"/>
    <n v="1543816800"/>
    <x v="219"/>
    <d v="2018-12-03T06:00:00"/>
    <b v="0"/>
    <b v="0"/>
    <s v="film &amp; video/documentary"/>
    <x v="5"/>
    <s v="documentary"/>
  </r>
  <r>
    <n v="737"/>
    <s v="Gardner Inc"/>
    <s v="Function-based systematic Graphical User Interface"/>
    <x v="32"/>
    <n v="5028"/>
    <n v="135.8918918918919"/>
    <x v="2"/>
    <n v="180"/>
    <n v="27.933333333333334"/>
    <s v="US"/>
    <s v="USD"/>
    <n v="1478844000"/>
    <n v="1479880800"/>
    <x v="220"/>
    <d v="2016-11-23T06:00:00"/>
    <b v="0"/>
    <b v="0"/>
    <s v="music/indie rock"/>
    <x v="1"/>
    <s v="indie rock"/>
  </r>
  <r>
    <n v="916"/>
    <s v="Clements Ltd"/>
    <s v="Persistent bandwidth-monitored framework"/>
    <x v="32"/>
    <n v="1343"/>
    <n v="36.297297297297298"/>
    <x v="0"/>
    <n v="52"/>
    <n v="25.826923076923077"/>
    <s v="US"/>
    <s v="USD"/>
    <n v="1418882400"/>
    <n v="1419660000"/>
    <x v="221"/>
    <d v="2014-12-27T06:00:00"/>
    <b v="0"/>
    <b v="0"/>
    <s v="photography/photography books"/>
    <x v="4"/>
    <s v="photography books"/>
  </r>
  <r>
    <n v="964"/>
    <s v="Peck, Higgins and Smith"/>
    <s v="Devolved disintermediate encryption"/>
    <x v="32"/>
    <n v="13164"/>
    <n v="355.7837837837838"/>
    <x v="2"/>
    <n v="155"/>
    <n v="84.92903225806451"/>
    <s v="US"/>
    <s v="USD"/>
    <n v="1431320400"/>
    <n v="1431752400"/>
    <x v="222"/>
    <d v="2015-05-16T05:00:00"/>
    <b v="0"/>
    <b v="0"/>
    <s v="theater/plays"/>
    <x v="2"/>
    <s v="plays"/>
  </r>
  <r>
    <n v="233"/>
    <s v="Reid, Rivera and Perry"/>
    <s v="Multi-lateral national adapter"/>
    <x v="33"/>
    <n v="6000"/>
    <n v="157.89473684210526"/>
    <x v="2"/>
    <n v="62"/>
    <n v="96.774193548387103"/>
    <s v="US"/>
    <s v="USD"/>
    <n v="1307854800"/>
    <n v="1309237200"/>
    <x v="223"/>
    <d v="2011-06-28T05:00:00"/>
    <b v="0"/>
    <b v="0"/>
    <s v="film &amp; video/animation"/>
    <x v="5"/>
    <s v="animation"/>
  </r>
  <r>
    <n v="299"/>
    <s v="Ramsey and Sons"/>
    <s v="Grass-roots contextually-based algorithm"/>
    <x v="33"/>
    <n v="1954"/>
    <n v="51.421052631578945"/>
    <x v="0"/>
    <n v="49"/>
    <n v="39.877551020408163"/>
    <s v="US"/>
    <s v="USD"/>
    <n v="1456984800"/>
    <n v="1461819600"/>
    <x v="224"/>
    <d v="2016-04-28T05:00:00"/>
    <b v="0"/>
    <b v="0"/>
    <s v="food/food trucks"/>
    <x v="0"/>
    <s v="food trucks"/>
  </r>
  <r>
    <n v="355"/>
    <s v="Burns-Burnett"/>
    <s v="Front-line scalable definition"/>
    <x v="33"/>
    <n v="2241"/>
    <n v="58.973684210526315"/>
    <x v="3"/>
    <n v="86"/>
    <n v="26.058139534883722"/>
    <s v="US"/>
    <s v="USD"/>
    <n v="1485064800"/>
    <n v="1488520800"/>
    <x v="225"/>
    <d v="2017-03-03T06:00:00"/>
    <b v="0"/>
    <b v="0"/>
    <s v="technology/wearables"/>
    <x v="6"/>
    <s v="wearables"/>
  </r>
  <r>
    <n v="918"/>
    <s v="Jones-Gonzalez"/>
    <s v="Seamless dynamic website"/>
    <x v="33"/>
    <n v="9021"/>
    <n v="237.39473684210526"/>
    <x v="2"/>
    <n v="156"/>
    <n v="57.82692307692308"/>
    <s v="CH"/>
    <s v="CHF"/>
    <n v="1343365200"/>
    <n v="1344315600"/>
    <x v="68"/>
    <d v="2012-08-07T05:00:00"/>
    <b v="0"/>
    <b v="0"/>
    <s v="publishing/radio &amp; podcasts"/>
    <x v="3"/>
    <s v="radio &amp; podcasts"/>
  </r>
  <r>
    <n v="74"/>
    <s v="Davis-Michael"/>
    <s v="Progressive tertiary framework"/>
    <x v="34"/>
    <n v="4776"/>
    <n v="122.46153846153847"/>
    <x v="2"/>
    <n v="85"/>
    <n v="56.188235294117646"/>
    <s v="GB"/>
    <s v="GBP"/>
    <n v="1459054800"/>
    <n v="1459141200"/>
    <x v="226"/>
    <d v="2016-03-28T05:00:00"/>
    <b v="0"/>
    <b v="0"/>
    <s v="music/metal"/>
    <x v="1"/>
    <s v="metal"/>
  </r>
  <r>
    <n v="106"/>
    <s v="Brandt, Carter and Wood"/>
    <s v="Ameliorated clear-thinking circuit"/>
    <x v="34"/>
    <n v="14006"/>
    <n v="359.12820512820514"/>
    <x v="2"/>
    <n v="147"/>
    <n v="95.278911564625844"/>
    <s v="US"/>
    <s v="USD"/>
    <n v="1567918800"/>
    <n v="1568350800"/>
    <x v="227"/>
    <d v="2019-09-13T05:00:00"/>
    <b v="0"/>
    <b v="0"/>
    <s v="theater/plays"/>
    <x v="2"/>
    <s v="plays"/>
  </r>
  <r>
    <n v="275"/>
    <s v="Ward, Sanchez and Kemp"/>
    <s v="Stand-alone discrete Graphical User Interface"/>
    <x v="34"/>
    <n v="9419"/>
    <n v="241.51282051282053"/>
    <x v="2"/>
    <n v="116"/>
    <n v="81.198275862068968"/>
    <s v="US"/>
    <s v="USD"/>
    <n v="1554526800"/>
    <n v="1555218000"/>
    <x v="228"/>
    <d v="2019-04-14T05:00:00"/>
    <b v="0"/>
    <b v="0"/>
    <s v="publishing/translations"/>
    <x v="3"/>
    <s v="translations"/>
  </r>
  <r>
    <n v="608"/>
    <s v="Johnson Group"/>
    <s v="Compatible full-range leverage"/>
    <x v="34"/>
    <n v="11075"/>
    <n v="283.97435897435901"/>
    <x v="2"/>
    <n v="316"/>
    <n v="35.047468354430379"/>
    <s v="US"/>
    <s v="USD"/>
    <n v="1551852000"/>
    <n v="1552197600"/>
    <x v="47"/>
    <d v="2019-03-10T06:00:00"/>
    <b v="0"/>
    <b v="1"/>
    <s v="music/jazz"/>
    <x v="1"/>
    <s v="jazz"/>
  </r>
  <r>
    <n v="743"/>
    <s v="Clark-Conrad"/>
    <s v="Exclusive bandwidth-monitored orchestration"/>
    <x v="34"/>
    <n v="504"/>
    <n v="12.923076923076923"/>
    <x v="0"/>
    <n v="17"/>
    <n v="29.647058823529413"/>
    <s v="US"/>
    <s v="USD"/>
    <n v="1445403600"/>
    <n v="1445922000"/>
    <x v="229"/>
    <d v="2015-10-27T05:00:00"/>
    <b v="0"/>
    <b v="1"/>
    <s v="theater/plays"/>
    <x v="2"/>
    <s v="plays"/>
  </r>
  <r>
    <n v="765"/>
    <s v="Matthews LLC"/>
    <s v="Advanced transitional help-desk"/>
    <x v="34"/>
    <n v="8125"/>
    <n v="208.33333333333334"/>
    <x v="2"/>
    <n v="198"/>
    <n v="41.035353535353536"/>
    <s v="US"/>
    <s v="USD"/>
    <n v="1492232400"/>
    <n v="1494392400"/>
    <x v="230"/>
    <d v="2017-05-10T05:00:00"/>
    <b v="1"/>
    <b v="1"/>
    <s v="music/indie rock"/>
    <x v="1"/>
    <s v="indie rock"/>
  </r>
  <r>
    <n v="359"/>
    <s v="Salazar-Moon"/>
    <s v="Compatible needs-based architecture"/>
    <x v="35"/>
    <n v="11948"/>
    <n v="298.7"/>
    <x v="2"/>
    <n v="187"/>
    <n v="63.893048128342244"/>
    <s v="US"/>
    <s v="USD"/>
    <n v="1314421200"/>
    <n v="1315026000"/>
    <x v="231"/>
    <d v="2011-09-03T05:00:00"/>
    <b v="0"/>
    <b v="0"/>
    <s v="film &amp; video/animation"/>
    <x v="5"/>
    <s v="animation"/>
  </r>
  <r>
    <n v="454"/>
    <s v="Woods Inc"/>
    <s v="Upgradable upward-trending portal"/>
    <x v="35"/>
    <n v="1763"/>
    <n v="44.074999999999996"/>
    <x v="0"/>
    <n v="39"/>
    <n v="45.205128205128204"/>
    <s v="US"/>
    <s v="USD"/>
    <n v="1382331600"/>
    <n v="1385445600"/>
    <x v="232"/>
    <d v="2013-11-26T06:00:00"/>
    <b v="0"/>
    <b v="1"/>
    <s v="film &amp; video/drama"/>
    <x v="5"/>
    <s v="drama"/>
  </r>
  <r>
    <n v="468"/>
    <s v="Hughes Inc"/>
    <s v="Streamlined neutral analyzer"/>
    <x v="35"/>
    <n v="1620"/>
    <n v="40.5"/>
    <x v="0"/>
    <n v="16"/>
    <n v="101.25"/>
    <s v="US"/>
    <s v="USD"/>
    <n v="1555218000"/>
    <n v="1556600400"/>
    <x v="233"/>
    <d v="2019-04-30T05:00:00"/>
    <b v="0"/>
    <b v="0"/>
    <s v="theater/plays"/>
    <x v="2"/>
    <s v="plays"/>
  </r>
  <r>
    <n v="474"/>
    <s v="Santos-Young"/>
    <s v="Enhanced neutral ability"/>
    <x v="35"/>
    <n v="14606"/>
    <n v="365.15"/>
    <x v="2"/>
    <n v="142"/>
    <n v="102.85915492957747"/>
    <s v="US"/>
    <s v="USD"/>
    <n v="1418709600"/>
    <n v="1418796000"/>
    <x v="234"/>
    <d v="2014-12-17T06:00:00"/>
    <b v="0"/>
    <b v="0"/>
    <s v="film &amp; video/television"/>
    <x v="5"/>
    <s v="television"/>
  </r>
  <r>
    <n v="858"/>
    <s v="Ayala, Crawford and Taylor"/>
    <s v="Realigned 5thgeneration knowledge user"/>
    <x v="35"/>
    <n v="2778"/>
    <n v="69.45"/>
    <x v="0"/>
    <n v="35"/>
    <n v="79.371428571428567"/>
    <s v="US"/>
    <s v="USD"/>
    <n v="1524286800"/>
    <n v="1524891600"/>
    <x v="235"/>
    <d v="2018-04-28T05:00:00"/>
    <b v="1"/>
    <b v="0"/>
    <s v="food/food trucks"/>
    <x v="0"/>
    <s v="food trucks"/>
  </r>
  <r>
    <n v="976"/>
    <s v="Huerta, Roberts and Dickerson"/>
    <s v="Self-enabling value-added artificial intelligence"/>
    <x v="35"/>
    <n v="12886"/>
    <n v="322.14999999999998"/>
    <x v="2"/>
    <n v="140"/>
    <n v="92.042857142857144"/>
    <s v="US"/>
    <s v="USD"/>
    <n v="1296194400"/>
    <n v="1296712800"/>
    <x v="236"/>
    <d v="2011-02-03T06:00:00"/>
    <b v="0"/>
    <b v="1"/>
    <s v="theater/plays"/>
    <x v="2"/>
    <s v="plays"/>
  </r>
  <r>
    <n v="256"/>
    <s v="Smith-Reid"/>
    <s v="Optimized actuating toolset"/>
    <x v="36"/>
    <n v="959"/>
    <n v="23.390243902439025"/>
    <x v="0"/>
    <n v="15"/>
    <n v="63.93333333333333"/>
    <s v="GB"/>
    <s v="GBP"/>
    <n v="1453615200"/>
    <n v="1456812000"/>
    <x v="237"/>
    <d v="2016-03-01T06:00:00"/>
    <b v="0"/>
    <b v="0"/>
    <s v="music/rock"/>
    <x v="1"/>
    <s v="rock"/>
  </r>
  <r>
    <n v="309"/>
    <s v="Harris-Perry"/>
    <s v="User-centric 6thgeneration attitude"/>
    <x v="36"/>
    <n v="3087"/>
    <n v="75.292682926829272"/>
    <x v="1"/>
    <n v="75"/>
    <n v="41.16"/>
    <s v="US"/>
    <s v="USD"/>
    <n v="1316581200"/>
    <n v="1318309200"/>
    <x v="238"/>
    <d v="2011-10-11T05:00:00"/>
    <b v="0"/>
    <b v="1"/>
    <s v="music/indie rock"/>
    <x v="1"/>
    <s v="indie rock"/>
  </r>
  <r>
    <n v="823"/>
    <s v="Dyer Inc"/>
    <s v="Secured well-modulated system engine"/>
    <x v="36"/>
    <n v="14640"/>
    <n v="357.07317073170731"/>
    <x v="2"/>
    <n v="252"/>
    <n v="58.095238095238095"/>
    <s v="US"/>
    <s v="USD"/>
    <n v="1410325200"/>
    <n v="1412485200"/>
    <x v="239"/>
    <d v="2014-10-05T05:00:00"/>
    <b v="1"/>
    <b v="1"/>
    <s v="music/rock"/>
    <x v="1"/>
    <s v="rock"/>
  </r>
  <r>
    <n v="3"/>
    <s v="Mcdonald, Gonzalez and Ross"/>
    <s v="Vision-oriented fresh-thinking conglomeration"/>
    <x v="37"/>
    <n v="2477"/>
    <n v="58.976190476190467"/>
    <x v="0"/>
    <n v="24"/>
    <n v="103.20833333333333"/>
    <s v="US"/>
    <s v="USD"/>
    <n v="1565499600"/>
    <n v="1568955600"/>
    <x v="240"/>
    <d v="2019-09-20T05:00:00"/>
    <b v="0"/>
    <b v="0"/>
    <s v="music/rock"/>
    <x v="1"/>
    <s v="rock"/>
  </r>
  <r>
    <n v="13"/>
    <s v="Walker, Taylor and Coleman"/>
    <s v="Multi-tiered directional open architecture"/>
    <x v="37"/>
    <n v="10295"/>
    <n v="245.11904761904765"/>
    <x v="2"/>
    <n v="98"/>
    <n v="105.05102040816327"/>
    <s v="US"/>
    <s v="USD"/>
    <n v="1465621200"/>
    <n v="1466658000"/>
    <x v="241"/>
    <d v="2016-06-23T05:00:00"/>
    <b v="0"/>
    <b v="0"/>
    <s v="music/indie rock"/>
    <x v="1"/>
    <s v="indie rock"/>
  </r>
  <r>
    <n v="157"/>
    <s v="Curtis-Curtis"/>
    <s v="User-friendly reciprocal initiative"/>
    <x v="37"/>
    <n v="2212"/>
    <n v="52.666666666666664"/>
    <x v="0"/>
    <n v="30"/>
    <n v="73.733333333333334"/>
    <s v="AU"/>
    <s v="AUD"/>
    <n v="1388383200"/>
    <n v="1389420000"/>
    <x v="242"/>
    <d v="2014-01-11T06:00:00"/>
    <b v="0"/>
    <b v="0"/>
    <s v="photography/photography books"/>
    <x v="4"/>
    <s v="photography books"/>
  </r>
  <r>
    <n v="482"/>
    <s v="Martin, Russell and Baker"/>
    <s v="Focused solution-oriented instruction set"/>
    <x v="37"/>
    <n v="689"/>
    <n v="16.404761904761905"/>
    <x v="0"/>
    <n v="9"/>
    <n v="76.555555555555557"/>
    <s v="US"/>
    <s v="USD"/>
    <n v="1330063200"/>
    <n v="1331013600"/>
    <x v="243"/>
    <d v="2012-03-06T06:00:00"/>
    <b v="0"/>
    <b v="1"/>
    <s v="publishing/fiction"/>
    <x v="3"/>
    <s v="fiction"/>
  </r>
  <r>
    <n v="546"/>
    <s v="Benjamin, Paul and Ferguson"/>
    <s v="Cloned global Graphical User Interface"/>
    <x v="37"/>
    <n v="6870"/>
    <n v="163.57142857142856"/>
    <x v="2"/>
    <n v="88"/>
    <n v="78.068181818181813"/>
    <s v="US"/>
    <s v="USD"/>
    <n v="1537160400"/>
    <n v="1537419600"/>
    <x v="244"/>
    <d v="2018-09-20T05:00:00"/>
    <b v="0"/>
    <b v="1"/>
    <s v="theater/plays"/>
    <x v="2"/>
    <s v="plays"/>
  </r>
  <r>
    <n v="728"/>
    <s v="Stewart Inc"/>
    <s v="Versatile mission-critical knowledgebase"/>
    <x v="37"/>
    <n v="735"/>
    <n v="17.5"/>
    <x v="0"/>
    <n v="10"/>
    <n v="73.5"/>
    <s v="US"/>
    <s v="USD"/>
    <n v="1464152400"/>
    <n v="1465102800"/>
    <x v="245"/>
    <d v="2016-06-05T05:00:00"/>
    <b v="0"/>
    <b v="0"/>
    <s v="theater/plays"/>
    <x v="2"/>
    <s v="plays"/>
  </r>
  <r>
    <n v="734"/>
    <s v="Stone PLC"/>
    <s v="Exclusive 5thgeneration leverage"/>
    <x v="37"/>
    <n v="13404"/>
    <n v="319.14285714285711"/>
    <x v="2"/>
    <n v="536"/>
    <n v="25.007462686567163"/>
    <s v="US"/>
    <s v="USD"/>
    <n v="1485583200"/>
    <n v="1486620000"/>
    <x v="246"/>
    <d v="2017-02-09T06:00:00"/>
    <b v="0"/>
    <b v="1"/>
    <s v="theater/plays"/>
    <x v="2"/>
    <s v="plays"/>
  </r>
  <r>
    <n v="864"/>
    <s v="Stevenson-Thompson"/>
    <s v="Automated static workforce"/>
    <x v="37"/>
    <n v="14577"/>
    <n v="347.07142857142856"/>
    <x v="2"/>
    <n v="150"/>
    <n v="97.18"/>
    <s v="US"/>
    <s v="USD"/>
    <n v="1471582800"/>
    <n v="1472014800"/>
    <x v="247"/>
    <d v="2016-08-24T05:00:00"/>
    <b v="0"/>
    <b v="0"/>
    <s v="film &amp; video/shorts"/>
    <x v="5"/>
    <s v="shorts"/>
  </r>
  <r>
    <n v="620"/>
    <s v="Swanson, Wilson and Baker"/>
    <s v="Synergized well-modulated project"/>
    <x v="38"/>
    <n v="11525"/>
    <n v="268.02325581395348"/>
    <x v="2"/>
    <n v="128"/>
    <n v="90.0390625"/>
    <s v="AU"/>
    <s v="AUD"/>
    <n v="1467954000"/>
    <n v="1468299600"/>
    <x v="36"/>
    <d v="2016-07-12T05:00:00"/>
    <b v="0"/>
    <b v="0"/>
    <s v="photography/photography books"/>
    <x v="4"/>
    <s v="photography books"/>
  </r>
  <r>
    <n v="710"/>
    <s v="Huynh, Gallegos and Mills"/>
    <s v="Reduced next generation info-mediaries"/>
    <x v="38"/>
    <n v="6358"/>
    <n v="147.86046511627907"/>
    <x v="2"/>
    <n v="125"/>
    <n v="50.863999999999997"/>
    <s v="US"/>
    <s v="USD"/>
    <n v="1531544400"/>
    <n v="1532149200"/>
    <x v="248"/>
    <d v="2018-07-21T05:00:00"/>
    <b v="0"/>
    <b v="1"/>
    <s v="theater/plays"/>
    <x v="2"/>
    <s v="plays"/>
  </r>
  <r>
    <n v="770"/>
    <s v="Mathis-Rodriguez"/>
    <s v="User-centric attitude-oriented intranet"/>
    <x v="38"/>
    <n v="11642"/>
    <n v="270.74418604651163"/>
    <x v="2"/>
    <n v="216"/>
    <n v="53.898148148148145"/>
    <s v="IT"/>
    <s v="EUR"/>
    <n v="1397451600"/>
    <n v="1398056400"/>
    <x v="249"/>
    <d v="2014-04-21T05:00:00"/>
    <b v="0"/>
    <b v="1"/>
    <s v="theater/plays"/>
    <x v="2"/>
    <s v="plays"/>
  </r>
  <r>
    <n v="7"/>
    <s v="Carter-Guzman"/>
    <s v="Centralized cohesive challenge"/>
    <x v="39"/>
    <n v="14741"/>
    <n v="327.57777777777778"/>
    <x v="2"/>
    <n v="227"/>
    <n v="64.93832599118943"/>
    <s v="DK"/>
    <s v="DKK"/>
    <n v="1439442000"/>
    <n v="1439614800"/>
    <x v="250"/>
    <d v="2015-08-15T05:00:00"/>
    <b v="0"/>
    <b v="0"/>
    <s v="theater/plays"/>
    <x v="2"/>
    <s v="plays"/>
  </r>
  <r>
    <n v="23"/>
    <s v="Gray-Jenkins"/>
    <s v="Devolved next generation adapter"/>
    <x v="39"/>
    <n v="14942"/>
    <n v="332.04444444444448"/>
    <x v="2"/>
    <n v="142"/>
    <n v="105.22535211267606"/>
    <s v="GB"/>
    <s v="GBP"/>
    <n v="1550124000"/>
    <n v="1554699600"/>
    <x v="251"/>
    <d v="2019-04-08T05:00:00"/>
    <b v="0"/>
    <b v="0"/>
    <s v="film &amp; video/documentary"/>
    <x v="5"/>
    <s v="documentary"/>
  </r>
  <r>
    <n v="78"/>
    <s v="Montgomery, Larson and Spencer"/>
    <s v="User-centric bifurcated knowledge user"/>
    <x v="39"/>
    <n v="13536"/>
    <n v="300.8"/>
    <x v="2"/>
    <n v="330"/>
    <n v="41.018181818181816"/>
    <s v="US"/>
    <s v="USD"/>
    <n v="1523854800"/>
    <n v="1523941200"/>
    <x v="252"/>
    <d v="2018-04-17T05:00:00"/>
    <b v="0"/>
    <b v="0"/>
    <s v="publishing/translations"/>
    <x v="3"/>
    <s v="translations"/>
  </r>
  <r>
    <n v="133"/>
    <s v="Gates PLC"/>
    <s v="Secured content-based product"/>
    <x v="39"/>
    <n v="13985"/>
    <n v="310.77777777777777"/>
    <x v="2"/>
    <n v="159"/>
    <n v="87.95597484276729"/>
    <s v="US"/>
    <s v="USD"/>
    <n v="1313125200"/>
    <n v="1315026000"/>
    <x v="253"/>
    <d v="2011-09-03T05:00:00"/>
    <b v="0"/>
    <b v="0"/>
    <s v="music/world music"/>
    <x v="1"/>
    <s v="world music"/>
  </r>
  <r>
    <n v="246"/>
    <s v="Walters-Carter"/>
    <s v="Seamless value-added standardization"/>
    <x v="39"/>
    <n v="14649"/>
    <n v="325.5333333333333"/>
    <x v="2"/>
    <n v="222"/>
    <n v="65.986486486486484"/>
    <s v="US"/>
    <s v="USD"/>
    <n v="1375678800"/>
    <n v="1376024400"/>
    <x v="254"/>
    <d v="2013-08-09T05:00:00"/>
    <b v="0"/>
    <b v="0"/>
    <s v="technology/web"/>
    <x v="6"/>
    <s v="web"/>
  </r>
  <r>
    <n v="647"/>
    <s v="Jordan-Wolfe"/>
    <s v="Inverse multimedia Graphic Interface"/>
    <x v="39"/>
    <n v="1863"/>
    <n v="41.4"/>
    <x v="0"/>
    <n v="18"/>
    <n v="103.5"/>
    <s v="US"/>
    <s v="USD"/>
    <n v="1523250000"/>
    <n v="1525323600"/>
    <x v="255"/>
    <d v="2018-05-03T05:00:00"/>
    <b v="0"/>
    <b v="0"/>
    <s v="publishing/translations"/>
    <x v="3"/>
    <s v="translations"/>
  </r>
  <r>
    <n v="755"/>
    <s v="Chen, Pollard and Clarke"/>
    <s v="Stand-alone multi-state project"/>
    <x v="39"/>
    <n v="7496"/>
    <n v="166.57777777777778"/>
    <x v="2"/>
    <n v="288"/>
    <n v="26.027777777777779"/>
    <s v="DK"/>
    <s v="DKK"/>
    <n v="1514354400"/>
    <n v="1515391200"/>
    <x v="256"/>
    <d v="2018-01-08T06:00:00"/>
    <b v="0"/>
    <b v="1"/>
    <s v="theater/plays"/>
    <x v="2"/>
    <s v="plays"/>
  </r>
  <r>
    <n v="254"/>
    <s v="Barry Group"/>
    <s v="De-engineered static Local Area Network"/>
    <x v="40"/>
    <n v="8505"/>
    <n v="184.89130434782609"/>
    <x v="2"/>
    <n v="88"/>
    <n v="96.647727272727266"/>
    <s v="US"/>
    <s v="USD"/>
    <n v="1487656800"/>
    <n v="1487829600"/>
    <x v="257"/>
    <d v="2017-02-23T06:00:00"/>
    <b v="0"/>
    <b v="0"/>
    <s v="publishing/nonfiction"/>
    <x v="3"/>
    <s v="nonfiction"/>
  </r>
  <r>
    <n v="63"/>
    <s v="Baker, Morgan and Brown"/>
    <s v="Assimilated didactic open system"/>
    <x v="41"/>
    <n v="557"/>
    <n v="11.851063829787234"/>
    <x v="0"/>
    <n v="5"/>
    <n v="111.4"/>
    <s v="US"/>
    <s v="USD"/>
    <n v="1493355600"/>
    <n v="1493874000"/>
    <x v="258"/>
    <d v="2017-05-04T05:00:00"/>
    <b v="0"/>
    <b v="0"/>
    <s v="theater/plays"/>
    <x v="2"/>
    <s v="plays"/>
  </r>
  <r>
    <n v="112"/>
    <s v="Jones-Meyer"/>
    <s v="Re-engineered client-driven hub"/>
    <x v="41"/>
    <n v="12635"/>
    <n v="268.82978723404256"/>
    <x v="2"/>
    <n v="361"/>
    <n v="35"/>
    <s v="AU"/>
    <s v="AUD"/>
    <n v="1408856400"/>
    <n v="1410152400"/>
    <x v="259"/>
    <d v="2014-09-08T05:00:00"/>
    <b v="0"/>
    <b v="0"/>
    <s v="technology/web"/>
    <x v="6"/>
    <s v="web"/>
  </r>
  <r>
    <n v="465"/>
    <s v="Gonzalez-Robbins"/>
    <s v="Up-sized responsive protocol"/>
    <x v="41"/>
    <n v="8829"/>
    <n v="187.85106382978722"/>
    <x v="2"/>
    <n v="80"/>
    <n v="110.3625"/>
    <s v="US"/>
    <s v="USD"/>
    <n v="1517032800"/>
    <n v="1517810400"/>
    <x v="260"/>
    <d v="2018-02-05T06:00:00"/>
    <b v="0"/>
    <b v="0"/>
    <s v="publishing/translations"/>
    <x v="3"/>
    <s v="translations"/>
  </r>
  <r>
    <n v="753"/>
    <s v="Guerrero-Griffin"/>
    <s v="Networked web-enabled product"/>
    <x v="41"/>
    <n v="12065"/>
    <n v="256.70212765957444"/>
    <x v="2"/>
    <n v="137"/>
    <n v="88.065693430656935"/>
    <s v="US"/>
    <s v="USD"/>
    <n v="1274590800"/>
    <n v="1275886800"/>
    <x v="63"/>
    <d v="2010-06-07T05:00:00"/>
    <b v="0"/>
    <b v="0"/>
    <s v="photography/photography books"/>
    <x v="4"/>
    <s v="photography books"/>
  </r>
  <r>
    <n v="847"/>
    <s v="Miller, Glenn and Adams"/>
    <s v="Distributed actuating project"/>
    <x v="41"/>
    <n v="11174"/>
    <n v="237.74468085106383"/>
    <x v="2"/>
    <n v="110"/>
    <n v="101.58181818181818"/>
    <s v="US"/>
    <s v="USD"/>
    <n v="1515304800"/>
    <n v="1515564000"/>
    <x v="261"/>
    <d v="2018-01-10T06:00:00"/>
    <b v="0"/>
    <b v="0"/>
    <s v="food/food trucks"/>
    <x v="0"/>
    <s v="food trucks"/>
  </r>
  <r>
    <n v="872"/>
    <s v="Davis LLC"/>
    <s v="Compatible logistical paradigm"/>
    <x v="41"/>
    <n v="7992"/>
    <n v="170.04255319148936"/>
    <x v="2"/>
    <n v="81"/>
    <n v="98.666666666666671"/>
    <s v="AU"/>
    <s v="AUD"/>
    <n v="1535950800"/>
    <n v="1536382800"/>
    <x v="262"/>
    <d v="2018-09-08T05:00:00"/>
    <b v="0"/>
    <b v="0"/>
    <s v="film &amp; video/science fiction"/>
    <x v="5"/>
    <s v="science fiction"/>
  </r>
  <r>
    <n v="88"/>
    <s v="Clark Group"/>
    <s v="Grass-roots fault-tolerant policy"/>
    <x v="42"/>
    <n v="12516"/>
    <n v="260.75"/>
    <x v="2"/>
    <n v="113"/>
    <n v="110.76106194690266"/>
    <s v="US"/>
    <s v="USD"/>
    <n v="1429160400"/>
    <n v="1431061200"/>
    <x v="263"/>
    <d v="2015-05-08T05:00:00"/>
    <b v="0"/>
    <b v="0"/>
    <s v="publishing/translations"/>
    <x v="3"/>
    <s v="translations"/>
  </r>
  <r>
    <n v="222"/>
    <s v="Johnson LLC"/>
    <s v="Cross-group cohesive circuit"/>
    <x v="42"/>
    <n v="6623"/>
    <n v="137.97916666666669"/>
    <x v="2"/>
    <n v="138"/>
    <n v="47.992753623188406"/>
    <s v="US"/>
    <s v="USD"/>
    <n v="1412226000"/>
    <n v="1412312400"/>
    <x v="264"/>
    <d v="2014-10-03T05:00:00"/>
    <b v="0"/>
    <b v="0"/>
    <s v="photography/photography books"/>
    <x v="4"/>
    <s v="photography books"/>
  </r>
  <r>
    <n v="452"/>
    <s v="Morris Group"/>
    <s v="Realigned impactful artificial intelligence"/>
    <x v="42"/>
    <n v="3045"/>
    <n v="63.4375"/>
    <x v="0"/>
    <n v="31"/>
    <n v="98.225806451612897"/>
    <s v="US"/>
    <s v="USD"/>
    <n v="1278392400"/>
    <n v="1278478800"/>
    <x v="265"/>
    <d v="2010-07-07T05:00:00"/>
    <b v="0"/>
    <b v="0"/>
    <s v="film &amp; video/drama"/>
    <x v="5"/>
    <s v="drama"/>
  </r>
  <r>
    <n v="768"/>
    <s v="Ramirez-Calderon"/>
    <s v="Fundamental zero tolerance alliance"/>
    <x v="42"/>
    <n v="11088"/>
    <n v="231"/>
    <x v="2"/>
    <n v="150"/>
    <n v="73.92"/>
    <s v="US"/>
    <s v="USD"/>
    <n v="1386741600"/>
    <n v="1388037600"/>
    <x v="266"/>
    <d v="2013-12-26T06:00:00"/>
    <b v="0"/>
    <b v="0"/>
    <s v="theater/plays"/>
    <x v="2"/>
    <s v="plays"/>
  </r>
  <r>
    <n v="867"/>
    <s v="Kane, Pruitt and Rivera"/>
    <s v="Cross-platform next generation service-desk"/>
    <x v="42"/>
    <n v="7797"/>
    <n v="162.4375"/>
    <x v="2"/>
    <n v="300"/>
    <n v="25.99"/>
    <s v="US"/>
    <s v="USD"/>
    <n v="1539061200"/>
    <n v="1539579600"/>
    <x v="267"/>
    <d v="2018-10-15T05:00:00"/>
    <b v="0"/>
    <b v="0"/>
    <s v="food/food trucks"/>
    <x v="0"/>
    <s v="food trucks"/>
  </r>
  <r>
    <n v="85"/>
    <s v="Hill, Lawson and Wilkinson"/>
    <s v="Multi-tiered eco-centric architecture"/>
    <x v="43"/>
    <n v="6430"/>
    <n v="131.22448979591837"/>
    <x v="2"/>
    <n v="71"/>
    <n v="90.563380281690144"/>
    <s v="AU"/>
    <s v="AUD"/>
    <n v="1315717200"/>
    <n v="1316408400"/>
    <x v="268"/>
    <d v="2011-09-19T05:00:00"/>
    <b v="0"/>
    <b v="0"/>
    <s v="music/indie rock"/>
    <x v="1"/>
    <s v="indie rock"/>
  </r>
  <r>
    <n v="117"/>
    <s v="Chaney-Dennis"/>
    <s v="Business-focused 24hour groupware"/>
    <x v="43"/>
    <n v="8523"/>
    <n v="173.9387755102041"/>
    <x v="2"/>
    <n v="275"/>
    <n v="30.992727272727272"/>
    <s v="US"/>
    <s v="USD"/>
    <n v="1316667600"/>
    <n v="1317186000"/>
    <x v="269"/>
    <d v="2011-09-28T05:00:00"/>
    <b v="0"/>
    <b v="0"/>
    <s v="film &amp; video/television"/>
    <x v="5"/>
    <s v="television"/>
  </r>
  <r>
    <n v="171"/>
    <s v="Blair Group"/>
    <s v="Public-key 3rdgeneration budgetary management"/>
    <x v="43"/>
    <n v="521"/>
    <n v="10.63265306122449"/>
    <x v="0"/>
    <n v="5"/>
    <n v="104.2"/>
    <s v="US"/>
    <s v="USD"/>
    <n v="1395291600"/>
    <n v="1397192400"/>
    <x v="270"/>
    <d v="2014-04-11T05:00:00"/>
    <b v="0"/>
    <b v="0"/>
    <s v="publishing/translations"/>
    <x v="3"/>
    <s v="translations"/>
  </r>
  <r>
    <n v="265"/>
    <s v="Lee and Sons"/>
    <s v="Persevering interactive emulation"/>
    <x v="43"/>
    <n v="6031"/>
    <n v="123.08163265306122"/>
    <x v="2"/>
    <n v="86"/>
    <n v="70.127906976744185"/>
    <s v="US"/>
    <s v="USD"/>
    <n v="1451800800"/>
    <n v="1455602400"/>
    <x v="271"/>
    <d v="2016-02-16T06:00:00"/>
    <b v="0"/>
    <b v="0"/>
    <s v="theater/plays"/>
    <x v="2"/>
    <s v="plays"/>
  </r>
  <r>
    <n v="723"/>
    <s v="Beck-Knight"/>
    <s v="Exclusive fresh-thinking model"/>
    <x v="43"/>
    <n v="13250"/>
    <n v="270.40816326530609"/>
    <x v="2"/>
    <n v="144"/>
    <n v="92.013888888888886"/>
    <s v="AU"/>
    <s v="AUD"/>
    <n v="1456898400"/>
    <n v="1458709200"/>
    <x v="272"/>
    <d v="2016-03-23T05:00:00"/>
    <b v="0"/>
    <b v="0"/>
    <s v="theater/plays"/>
    <x v="2"/>
    <s v="plays"/>
  </r>
  <r>
    <n v="747"/>
    <s v="Greer and Sons"/>
    <s v="Secured clear-thinking intranet"/>
    <x v="43"/>
    <n v="11214"/>
    <n v="228.85714285714286"/>
    <x v="2"/>
    <n v="280"/>
    <n v="40.049999999999997"/>
    <s v="US"/>
    <s v="USD"/>
    <n v="1283403600"/>
    <n v="1284354000"/>
    <x v="273"/>
    <d v="2010-09-13T05:00:00"/>
    <b v="0"/>
    <b v="0"/>
    <s v="theater/plays"/>
    <x v="2"/>
    <s v="plays"/>
  </r>
  <r>
    <n v="821"/>
    <s v="Alvarez-Andrews"/>
    <s v="Extended impactful secured line"/>
    <x v="43"/>
    <n v="14273"/>
    <n v="291.28571428571428"/>
    <x v="2"/>
    <n v="210"/>
    <n v="67.966666666666669"/>
    <s v="US"/>
    <s v="USD"/>
    <n v="1488261600"/>
    <n v="1489381200"/>
    <x v="274"/>
    <d v="2017-03-13T05:00:00"/>
    <b v="0"/>
    <b v="0"/>
    <s v="film &amp; video/documentary"/>
    <x v="5"/>
    <s v="documentary"/>
  </r>
  <r>
    <n v="852"/>
    <s v="Brady Ltd"/>
    <s v="Open-source reciprocal standardization"/>
    <x v="43"/>
    <n v="2505"/>
    <n v="51.122448979591837"/>
    <x v="0"/>
    <n v="31"/>
    <n v="80.806451612903231"/>
    <s v="US"/>
    <s v="USD"/>
    <n v="1310792400"/>
    <n v="1311656400"/>
    <x v="275"/>
    <d v="2011-07-26T05:00:00"/>
    <b v="0"/>
    <b v="1"/>
    <s v="games/video games"/>
    <x v="7"/>
    <s v="video games"/>
  </r>
  <r>
    <n v="119"/>
    <s v="Clark and Sons"/>
    <s v="Reverse-engineered full-range Internet solution"/>
    <x v="44"/>
    <n v="10748"/>
    <n v="214.96"/>
    <x v="2"/>
    <n v="154"/>
    <n v="69.79220779220779"/>
    <s v="US"/>
    <s v="USD"/>
    <n v="1402894800"/>
    <n v="1404363600"/>
    <x v="276"/>
    <d v="2014-07-03T05:00:00"/>
    <b v="0"/>
    <b v="1"/>
    <s v="film &amp; video/documentary"/>
    <x v="5"/>
    <s v="documentary"/>
  </r>
  <r>
    <n v="142"/>
    <s v="Figueroa Ltd"/>
    <s v="Expanded solution-oriented benchmark"/>
    <x v="44"/>
    <n v="11502"/>
    <n v="230.03999999999996"/>
    <x v="2"/>
    <n v="117"/>
    <n v="98.307692307692307"/>
    <s v="US"/>
    <s v="USD"/>
    <n v="1333688400"/>
    <n v="1337230800"/>
    <x v="85"/>
    <d v="2012-05-17T05:00:00"/>
    <b v="0"/>
    <b v="0"/>
    <s v="technology/web"/>
    <x v="6"/>
    <s v="web"/>
  </r>
  <r>
    <n v="258"/>
    <s v="Duncan, Mcdonald and Miller"/>
    <s v="Assimilated coherent hardware"/>
    <x v="44"/>
    <n v="13424"/>
    <n v="268.48"/>
    <x v="2"/>
    <n v="186"/>
    <n v="72.172043010752688"/>
    <s v="US"/>
    <s v="USD"/>
    <n v="1481176800"/>
    <n v="1482904800"/>
    <x v="277"/>
    <d v="2016-12-28T06:00:00"/>
    <b v="0"/>
    <b v="1"/>
    <s v="theater/plays"/>
    <x v="2"/>
    <s v="plays"/>
  </r>
  <r>
    <n v="420"/>
    <s v="Blair, Reyes and Woods"/>
    <s v="Cross-platform interactive synergy"/>
    <x v="44"/>
    <n v="6423"/>
    <n v="128.46"/>
    <x v="2"/>
    <n v="94"/>
    <n v="68.329787234042556"/>
    <s v="US"/>
    <s v="USD"/>
    <n v="1498366800"/>
    <n v="1499576400"/>
    <x v="278"/>
    <d v="2017-07-09T05:00:00"/>
    <b v="0"/>
    <b v="0"/>
    <s v="theater/plays"/>
    <x v="2"/>
    <s v="plays"/>
  </r>
  <r>
    <n v="457"/>
    <s v="Sheppard, Smith and Spence"/>
    <s v="Cloned asymmetric functionalities"/>
    <x v="44"/>
    <n v="1332"/>
    <n v="26.640000000000004"/>
    <x v="0"/>
    <n v="46"/>
    <n v="28.956521739130434"/>
    <s v="US"/>
    <s v="USD"/>
    <n v="1476421200"/>
    <n v="1476594000"/>
    <x v="279"/>
    <d v="2016-10-16T05:00:00"/>
    <b v="0"/>
    <b v="0"/>
    <s v="theater/plays"/>
    <x v="2"/>
    <s v="plays"/>
  </r>
  <r>
    <n v="473"/>
    <s v="Richardson Inc"/>
    <s v="Assimilated fault-tolerant capacity"/>
    <x v="44"/>
    <n v="8907"/>
    <n v="178.14000000000001"/>
    <x v="2"/>
    <n v="106"/>
    <n v="84.028301886792448"/>
    <s v="US"/>
    <s v="USD"/>
    <n v="1529989200"/>
    <n v="1530075600"/>
    <x v="280"/>
    <d v="2018-06-27T05:00:00"/>
    <b v="0"/>
    <b v="0"/>
    <s v="music/electric music"/>
    <x v="1"/>
    <s v="electric music"/>
  </r>
  <r>
    <n v="691"/>
    <s v="Ray, Li and Li"/>
    <s v="Front-line disintermediate hub"/>
    <x v="44"/>
    <n v="7119"/>
    <n v="142.38"/>
    <x v="2"/>
    <n v="237"/>
    <n v="30.037974683544302"/>
    <s v="US"/>
    <s v="USD"/>
    <n v="1349240400"/>
    <n v="1350709200"/>
    <x v="281"/>
    <d v="2012-10-20T05:00:00"/>
    <b v="1"/>
    <b v="1"/>
    <s v="film &amp; video/documentary"/>
    <x v="5"/>
    <s v="documentary"/>
  </r>
  <r>
    <n v="774"/>
    <s v="Gonzalez-Snow"/>
    <s v="Polarized user-facing interface"/>
    <x v="44"/>
    <n v="6775"/>
    <n v="135.5"/>
    <x v="2"/>
    <n v="78"/>
    <n v="86.858974358974365"/>
    <s v="IT"/>
    <s v="EUR"/>
    <n v="1463979600"/>
    <n v="1467522000"/>
    <x v="282"/>
    <d v="2016-07-03T05:00:00"/>
    <b v="0"/>
    <b v="0"/>
    <s v="technology/web"/>
    <x v="6"/>
    <s v="web"/>
  </r>
  <r>
    <n v="183"/>
    <s v="Rogers, Huerta and Medina"/>
    <s v="Pre-emptive bandwidth-monitored instruction set"/>
    <x v="45"/>
    <n v="3525"/>
    <n v="69.117647058823522"/>
    <x v="0"/>
    <n v="86"/>
    <n v="40.988372093023258"/>
    <s v="CA"/>
    <s v="CAD"/>
    <n v="1284008400"/>
    <n v="1285131600"/>
    <x v="283"/>
    <d v="2010-09-22T05:00:00"/>
    <b v="0"/>
    <b v="0"/>
    <s v="music/rock"/>
    <x v="1"/>
    <s v="rock"/>
  </r>
  <r>
    <n v="424"/>
    <s v="Schmidt-Gomez"/>
    <s v="User-centric impactful projection"/>
    <x v="45"/>
    <n v="2064"/>
    <n v="40.470588235294116"/>
    <x v="0"/>
    <n v="83"/>
    <n v="24.867469879518072"/>
    <s v="US"/>
    <s v="USD"/>
    <n v="1524027600"/>
    <n v="1524546000"/>
    <x v="284"/>
    <d v="2018-04-24T05:00:00"/>
    <b v="0"/>
    <b v="0"/>
    <s v="music/indie rock"/>
    <x v="1"/>
    <s v="indie rock"/>
  </r>
  <r>
    <n v="431"/>
    <s v="Rosales LLC"/>
    <s v="Compatible multimedia utilization"/>
    <x v="45"/>
    <n v="9817"/>
    <n v="192.49019607843135"/>
    <x v="2"/>
    <n v="94"/>
    <n v="104.43617021276596"/>
    <s v="US"/>
    <s v="USD"/>
    <n v="1529643600"/>
    <n v="1531112400"/>
    <x v="285"/>
    <d v="2018-07-09T05:00:00"/>
    <b v="1"/>
    <b v="0"/>
    <s v="theater/plays"/>
    <x v="2"/>
    <s v="plays"/>
  </r>
  <r>
    <n v="529"/>
    <s v="Gallegos Inc"/>
    <s v="Seamless logistical encryption"/>
    <x v="45"/>
    <n v="574"/>
    <n v="11.254901960784313"/>
    <x v="0"/>
    <n v="9"/>
    <n v="63.777777777777779"/>
    <s v="US"/>
    <s v="USD"/>
    <n v="1399698000"/>
    <n v="1402117200"/>
    <x v="286"/>
    <d v="2014-06-07T05:00:00"/>
    <b v="0"/>
    <b v="0"/>
    <s v="games/video games"/>
    <x v="7"/>
    <s v="video games"/>
  </r>
  <r>
    <n v="624"/>
    <s v="White, Robertson and Roberts"/>
    <s v="Down-sized national software"/>
    <x v="45"/>
    <n v="14249"/>
    <n v="279.39215686274508"/>
    <x v="2"/>
    <n v="432"/>
    <n v="32.983796296296298"/>
    <s v="US"/>
    <s v="USD"/>
    <n v="1422165600"/>
    <n v="1422684000"/>
    <x v="69"/>
    <d v="2015-01-31T06:00:00"/>
    <b v="0"/>
    <b v="0"/>
    <s v="photography/photography books"/>
    <x v="4"/>
    <s v="photography books"/>
  </r>
  <r>
    <n v="665"/>
    <s v="Park-Goodman"/>
    <s v="Customer-focused impactful extranet"/>
    <x v="45"/>
    <n v="12219"/>
    <n v="239.58823529411765"/>
    <x v="2"/>
    <n v="272"/>
    <n v="44.922794117647058"/>
    <s v="US"/>
    <s v="USD"/>
    <n v="1310187600"/>
    <n v="1311397200"/>
    <x v="287"/>
    <d v="2011-07-23T05:00:00"/>
    <b v="0"/>
    <b v="1"/>
    <s v="film &amp; video/documentary"/>
    <x v="5"/>
    <s v="documentary"/>
  </r>
  <r>
    <n v="780"/>
    <s v="Brooks-Rodriguez"/>
    <s v="Implemented intangible instruction set"/>
    <x v="45"/>
    <n v="5421"/>
    <n v="106.29411764705883"/>
    <x v="2"/>
    <n v="164"/>
    <n v="33.054878048780488"/>
    <s v="US"/>
    <s v="USD"/>
    <n v="1469163600"/>
    <n v="1470805200"/>
    <x v="288"/>
    <d v="2016-08-10T05:00:00"/>
    <b v="0"/>
    <b v="1"/>
    <s v="film &amp; video/drama"/>
    <x v="5"/>
    <s v="drama"/>
  </r>
  <r>
    <n v="782"/>
    <s v="Williams and Sons"/>
    <s v="Centralized asymmetric framework"/>
    <x v="45"/>
    <n v="10981"/>
    <n v="215.31372549019611"/>
    <x v="2"/>
    <n v="161"/>
    <n v="68.204968944099377"/>
    <s v="US"/>
    <s v="USD"/>
    <n v="1298959200"/>
    <n v="1301374800"/>
    <x v="289"/>
    <d v="2011-03-29T05:00:00"/>
    <b v="0"/>
    <b v="1"/>
    <s v="film &amp; video/animation"/>
    <x v="5"/>
    <s v="animation"/>
  </r>
  <r>
    <n v="971"/>
    <s v="Garner and Sons"/>
    <s v="Versatile neutral workforce"/>
    <x v="45"/>
    <n v="1414"/>
    <n v="27.725490196078432"/>
    <x v="0"/>
    <n v="24"/>
    <n v="58.916666666666664"/>
    <s v="US"/>
    <s v="USD"/>
    <n v="1381208400"/>
    <n v="1381726800"/>
    <x v="290"/>
    <d v="2013-10-14T05:00:00"/>
    <b v="0"/>
    <b v="0"/>
    <s v="film &amp; video/television"/>
    <x v="5"/>
    <s v="television"/>
  </r>
  <r>
    <n v="6"/>
    <s v="Ortiz, Coleman and Mitchell"/>
    <s v="Operative upward-trending algorithm"/>
    <x v="46"/>
    <n v="1090"/>
    <n v="20.961538461538463"/>
    <x v="0"/>
    <n v="18"/>
    <n v="60.555555555555557"/>
    <s v="GB"/>
    <s v="GBP"/>
    <n v="1505278800"/>
    <n v="1505365200"/>
    <x v="291"/>
    <d v="2017-09-14T05:00:00"/>
    <b v="0"/>
    <b v="0"/>
    <s v="film &amp; video/documentary"/>
    <x v="5"/>
    <s v="documentary"/>
  </r>
  <r>
    <n v="10"/>
    <s v="Green Ltd"/>
    <s v="Monitored empowering installation"/>
    <x v="46"/>
    <n v="13838"/>
    <n v="266.11538461538464"/>
    <x v="2"/>
    <n v="220"/>
    <n v="62.9"/>
    <s v="US"/>
    <s v="USD"/>
    <n v="1281762000"/>
    <n v="1285909200"/>
    <x v="292"/>
    <d v="2010-10-01T05:00:00"/>
    <b v="0"/>
    <b v="0"/>
    <s v="film &amp; video/drama"/>
    <x v="5"/>
    <s v="drama"/>
  </r>
  <r>
    <n v="109"/>
    <s v="Romero and Sons"/>
    <s v="Object-based client-server application"/>
    <x v="46"/>
    <n v="3079"/>
    <n v="59.21153846153846"/>
    <x v="0"/>
    <n v="60"/>
    <n v="51.31666666666667"/>
    <s v="US"/>
    <s v="USD"/>
    <n v="1389506400"/>
    <n v="1389679200"/>
    <x v="293"/>
    <d v="2014-01-14T06:00:00"/>
    <b v="0"/>
    <b v="0"/>
    <s v="film &amp; video/television"/>
    <x v="5"/>
    <s v="television"/>
  </r>
  <r>
    <n v="363"/>
    <s v="Gray-Davis"/>
    <s v="Re-contextualized local initiative"/>
    <x v="46"/>
    <n v="8330"/>
    <n v="160.19230769230771"/>
    <x v="2"/>
    <n v="139"/>
    <n v="59.928057553956833"/>
    <s v="US"/>
    <s v="USD"/>
    <n v="1324965600"/>
    <n v="1325052000"/>
    <x v="294"/>
    <d v="2011-12-28T06:00:00"/>
    <b v="0"/>
    <b v="0"/>
    <s v="music/rock"/>
    <x v="1"/>
    <s v="rock"/>
  </r>
  <r>
    <n v="368"/>
    <s v="Whitaker, Wallace and Daniels"/>
    <s v="Reactive directional capacity"/>
    <x v="46"/>
    <n v="14394"/>
    <n v="276.80769230769232"/>
    <x v="2"/>
    <n v="206"/>
    <n v="69.873786407766985"/>
    <s v="GB"/>
    <s v="GBP"/>
    <n v="1286946000"/>
    <n v="1288933200"/>
    <x v="295"/>
    <d v="2010-11-05T05:00:00"/>
    <b v="0"/>
    <b v="1"/>
    <s v="film &amp; video/documentary"/>
    <x v="5"/>
    <s v="documentary"/>
  </r>
  <r>
    <n v="486"/>
    <s v="Davis, Cox and Fox"/>
    <s v="Compatible exuding Graphical User Interface"/>
    <x v="46"/>
    <n v="702"/>
    <n v="13.5"/>
    <x v="0"/>
    <n v="21"/>
    <n v="33.428571428571431"/>
    <s v="GB"/>
    <s v="GBP"/>
    <n v="1520575200"/>
    <n v="1521867600"/>
    <x v="296"/>
    <d v="2018-03-24T05:00:00"/>
    <b v="0"/>
    <b v="1"/>
    <s v="publishing/translations"/>
    <x v="3"/>
    <s v="translations"/>
  </r>
  <r>
    <n v="556"/>
    <s v="Smith and Sons"/>
    <s v="Grass-roots 24/7 attitude"/>
    <x v="46"/>
    <n v="12467"/>
    <n v="239.75"/>
    <x v="2"/>
    <n v="122"/>
    <n v="102.18852459016394"/>
    <s v="US"/>
    <s v="USD"/>
    <n v="1315285200"/>
    <n v="1315890000"/>
    <x v="297"/>
    <d v="2011-09-13T05:00:00"/>
    <b v="0"/>
    <b v="1"/>
    <s v="publishing/translations"/>
    <x v="3"/>
    <s v="translations"/>
  </r>
  <r>
    <n v="808"/>
    <s v="Harris, Medina and Mitchell"/>
    <s v="Enhanced regional flexibility"/>
    <x v="46"/>
    <n v="1583"/>
    <n v="30.44230769230769"/>
    <x v="0"/>
    <n v="19"/>
    <n v="83.315789473684205"/>
    <s v="US"/>
    <s v="USD"/>
    <n v="1463461200"/>
    <n v="1464930000"/>
    <x v="298"/>
    <d v="2016-06-03T05:00:00"/>
    <b v="0"/>
    <b v="0"/>
    <s v="food/food trucks"/>
    <x v="0"/>
    <s v="food trucks"/>
  </r>
  <r>
    <n v="125"/>
    <s v="Pratt LLC"/>
    <s v="Stand-alone web-enabled moderator"/>
    <x v="47"/>
    <n v="8475"/>
    <n v="159.90566037735849"/>
    <x v="2"/>
    <n v="180"/>
    <n v="47.083333333333336"/>
    <s v="US"/>
    <s v="USD"/>
    <n v="1537333200"/>
    <n v="1537678800"/>
    <x v="299"/>
    <d v="2018-09-23T05:00:00"/>
    <b v="0"/>
    <b v="0"/>
    <s v="theater/plays"/>
    <x v="2"/>
    <s v="plays"/>
  </r>
  <r>
    <n v="381"/>
    <s v="Michael, Anderson and Vincent"/>
    <s v="Cross-group global moratorium"/>
    <x v="47"/>
    <n v="9749"/>
    <n v="183.9433962264151"/>
    <x v="2"/>
    <n v="155"/>
    <n v="62.896774193548389"/>
    <s v="US"/>
    <s v="USD"/>
    <n v="1433739600"/>
    <n v="1437714000"/>
    <x v="300"/>
    <d v="2015-07-24T05:00:00"/>
    <b v="0"/>
    <b v="0"/>
    <s v="theater/plays"/>
    <x v="2"/>
    <s v="plays"/>
  </r>
  <r>
    <n v="488"/>
    <s v="Cordova, Shaw and Wang"/>
    <s v="Virtual secondary open architecture"/>
    <x v="47"/>
    <n v="11663"/>
    <n v="220.0566037735849"/>
    <x v="2"/>
    <n v="115"/>
    <n v="101.41739130434783"/>
    <s v="US"/>
    <s v="USD"/>
    <n v="1454479200"/>
    <n v="1455948000"/>
    <x v="301"/>
    <d v="2016-02-20T06:00:00"/>
    <b v="0"/>
    <b v="0"/>
    <s v="theater/plays"/>
    <x v="2"/>
    <s v="plays"/>
  </r>
  <r>
    <n v="540"/>
    <s v="Brown-Pena"/>
    <s v="Front-line client-server secured line"/>
    <x v="47"/>
    <n v="14097"/>
    <n v="265.98113207547169"/>
    <x v="2"/>
    <n v="247"/>
    <n v="57.072874493927124"/>
    <s v="US"/>
    <s v="USD"/>
    <n v="1525496400"/>
    <n v="1527397200"/>
    <x v="302"/>
    <d v="2018-05-27T05:00:00"/>
    <b v="0"/>
    <b v="0"/>
    <s v="photography/photography books"/>
    <x v="4"/>
    <s v="photography books"/>
  </r>
  <r>
    <n v="603"/>
    <s v="Christian, Yates and Greer"/>
    <s v="Vision-oriented 5thgeneration array"/>
    <x v="47"/>
    <n v="6342"/>
    <n v="119.66037735849055"/>
    <x v="2"/>
    <n v="102"/>
    <n v="62.176470588235297"/>
    <s v="US"/>
    <s v="USD"/>
    <n v="1555563600"/>
    <n v="1557896400"/>
    <x v="303"/>
    <d v="2019-05-15T05:00:00"/>
    <b v="0"/>
    <b v="0"/>
    <s v="theater/plays"/>
    <x v="2"/>
    <s v="plays"/>
  </r>
  <r>
    <n v="677"/>
    <s v="Murphy-Fox"/>
    <s v="Organic system-worthy orchestration"/>
    <x v="47"/>
    <n v="4432"/>
    <n v="83.622641509433961"/>
    <x v="0"/>
    <n v="111"/>
    <n v="39.927927927927925"/>
    <s v="US"/>
    <s v="USD"/>
    <n v="1468126800"/>
    <n v="1472446800"/>
    <x v="304"/>
    <d v="2016-08-29T05:00:00"/>
    <b v="0"/>
    <b v="0"/>
    <s v="publishing/fiction"/>
    <x v="3"/>
    <s v="fiction"/>
  </r>
  <r>
    <n v="740"/>
    <s v="Nelson, Smith and Graham"/>
    <s v="Phased system-worthy conglomeration"/>
    <x v="47"/>
    <n v="1592"/>
    <n v="30.037735849056602"/>
    <x v="0"/>
    <n v="16"/>
    <n v="99.5"/>
    <s v="US"/>
    <s v="USD"/>
    <n v="1486101600"/>
    <n v="1486360800"/>
    <x v="305"/>
    <d v="2017-02-06T06:00:00"/>
    <b v="0"/>
    <b v="0"/>
    <s v="theater/plays"/>
    <x v="2"/>
    <s v="plays"/>
  </r>
  <r>
    <n v="857"/>
    <s v="Miranda, Gray and Hale"/>
    <s v="Programmable disintermediate matrices"/>
    <x v="47"/>
    <n v="7413"/>
    <n v="139.86792452830187"/>
    <x v="2"/>
    <n v="225"/>
    <n v="32.946666666666665"/>
    <s v="CH"/>
    <s v="CHF"/>
    <n v="1328421600"/>
    <n v="1330408800"/>
    <x v="306"/>
    <d v="2012-02-28T06:00:00"/>
    <b v="1"/>
    <b v="0"/>
    <s v="film &amp; video/shorts"/>
    <x v="5"/>
    <s v="shorts"/>
  </r>
  <r>
    <n v="920"/>
    <s v="Green, Murphy and Webb"/>
    <s v="Versatile directional project"/>
    <x v="47"/>
    <n v="9676"/>
    <n v="182.56603773584905"/>
    <x v="2"/>
    <n v="255"/>
    <n v="37.945098039215686"/>
    <s v="US"/>
    <s v="USD"/>
    <n v="1549519200"/>
    <n v="1551247200"/>
    <x v="307"/>
    <d v="2019-02-27T06:00:00"/>
    <b v="1"/>
    <b v="0"/>
    <s v="film &amp; video/animation"/>
    <x v="5"/>
    <s v="animation"/>
  </r>
  <r>
    <n v="118"/>
    <s v="Robinson, Lopez and Christensen"/>
    <s v="Organic next generation protocol"/>
    <x v="48"/>
    <n v="6351"/>
    <n v="117.61111111111111"/>
    <x v="2"/>
    <n v="67"/>
    <n v="94.791044776119406"/>
    <s v="US"/>
    <s v="USD"/>
    <n v="1390716000"/>
    <n v="1391234400"/>
    <x v="308"/>
    <d v="2014-02-01T06:00:00"/>
    <b v="0"/>
    <b v="0"/>
    <s v="photography/photography books"/>
    <x v="4"/>
    <s v="photography books"/>
  </r>
  <r>
    <n v="143"/>
    <s v="Avila-Jones"/>
    <s v="Implemented discrete secured line"/>
    <x v="48"/>
    <n v="7322"/>
    <n v="135.59259259259261"/>
    <x v="2"/>
    <n v="70"/>
    <n v="104.6"/>
    <s v="US"/>
    <s v="USD"/>
    <n v="1277701200"/>
    <n v="1279429200"/>
    <x v="309"/>
    <d v="2010-07-18T05:00:00"/>
    <b v="0"/>
    <b v="0"/>
    <s v="music/indie rock"/>
    <x v="1"/>
    <s v="indie rock"/>
  </r>
  <r>
    <n v="369"/>
    <s v="Smith-Gonzalez"/>
    <s v="Polarized needs-based approach"/>
    <x v="48"/>
    <n v="14743"/>
    <n v="273.01851851851848"/>
    <x v="2"/>
    <n v="154"/>
    <n v="95.733766233766232"/>
    <s v="US"/>
    <s v="USD"/>
    <n v="1359871200"/>
    <n v="1363237200"/>
    <x v="310"/>
    <d v="2013-03-14T05:00:00"/>
    <b v="0"/>
    <b v="1"/>
    <s v="film &amp; video/television"/>
    <x v="5"/>
    <s v="television"/>
  </r>
  <r>
    <n v="434"/>
    <s v="Floyd-Sims"/>
    <s v="Cloned transitional hierarchy"/>
    <x v="48"/>
    <n v="903"/>
    <n v="16.722222222222221"/>
    <x v="1"/>
    <n v="10"/>
    <n v="90.3"/>
    <s v="CA"/>
    <s v="CAD"/>
    <n v="1480572000"/>
    <n v="1481781600"/>
    <x v="311"/>
    <d v="2016-12-15T06:00:00"/>
    <b v="1"/>
    <b v="0"/>
    <s v="theater/plays"/>
    <x v="2"/>
    <s v="plays"/>
  </r>
  <r>
    <n v="442"/>
    <s v="Calderon, Bradford and Dean"/>
    <s v="Devolved system-worthy framework"/>
    <x v="48"/>
    <n v="10731"/>
    <n v="198.72222222222223"/>
    <x v="2"/>
    <n v="143"/>
    <n v="75.04195804195804"/>
    <s v="IT"/>
    <s v="EUR"/>
    <n v="1504328400"/>
    <n v="1505710800"/>
    <x v="312"/>
    <d v="2017-09-18T05:00:00"/>
    <b v="0"/>
    <b v="0"/>
    <s v="theater/plays"/>
    <x v="2"/>
    <s v="plays"/>
  </r>
  <r>
    <n v="682"/>
    <s v="Nguyen and Sons"/>
    <s v="Compatible 5thgeneration concept"/>
    <x v="48"/>
    <n v="8109"/>
    <n v="150.16666666666666"/>
    <x v="2"/>
    <n v="103"/>
    <n v="78.728155339805824"/>
    <s v="US"/>
    <s v="USD"/>
    <n v="1386741600"/>
    <n v="1387519200"/>
    <x v="266"/>
    <d v="2013-12-20T06:00:00"/>
    <b v="0"/>
    <b v="0"/>
    <s v="theater/plays"/>
    <x v="2"/>
    <s v="plays"/>
  </r>
  <r>
    <n v="975"/>
    <s v="Ayala Group"/>
    <s v="Right-sized maximized migration"/>
    <x v="48"/>
    <n v="8366"/>
    <n v="154.92592592592592"/>
    <x v="2"/>
    <n v="135"/>
    <n v="61.970370370370368"/>
    <s v="US"/>
    <s v="USD"/>
    <n v="1448776800"/>
    <n v="1452146400"/>
    <x v="313"/>
    <d v="2016-01-07T06:00:00"/>
    <b v="0"/>
    <b v="1"/>
    <s v="theater/plays"/>
    <x v="2"/>
    <s v="plays"/>
  </r>
  <r>
    <n v="25"/>
    <s v="Caldwell, Velazquez and Wilson"/>
    <s v="Monitored impactful analyzer"/>
    <x v="49"/>
    <n v="11904"/>
    <n v="216.43636363636364"/>
    <x v="2"/>
    <n v="163"/>
    <n v="73.030674846625772"/>
    <s v="US"/>
    <s v="USD"/>
    <n v="1305694800"/>
    <n v="1307422800"/>
    <x v="314"/>
    <d v="2011-06-07T05:00:00"/>
    <b v="0"/>
    <b v="1"/>
    <s v="games/video games"/>
    <x v="7"/>
    <s v="video games"/>
  </r>
  <r>
    <n v="140"/>
    <s v="Bautista-Cross"/>
    <s v="Fully-configurable coherent Internet solution"/>
    <x v="49"/>
    <n v="12274"/>
    <n v="223.16363636363636"/>
    <x v="2"/>
    <n v="186"/>
    <n v="65.989247311827953"/>
    <s v="US"/>
    <s v="USD"/>
    <n v="1519538400"/>
    <n v="1519970400"/>
    <x v="315"/>
    <d v="2018-03-02T06:00:00"/>
    <b v="0"/>
    <b v="0"/>
    <s v="film &amp; video/documentary"/>
    <x v="5"/>
    <s v="documentary"/>
  </r>
  <r>
    <n v="161"/>
    <s v="Bruce Group"/>
    <s v="Cross-platform methodical process improvement"/>
    <x v="49"/>
    <n v="4300"/>
    <n v="78.181818181818187"/>
    <x v="0"/>
    <n v="75"/>
    <n v="57.333333333333336"/>
    <s v="US"/>
    <s v="USD"/>
    <n v="1442984400"/>
    <n v="1443502800"/>
    <x v="316"/>
    <d v="2015-09-29T05:00:00"/>
    <b v="0"/>
    <b v="1"/>
    <s v="technology/web"/>
    <x v="6"/>
    <s v="web"/>
  </r>
  <r>
    <n v="276"/>
    <s v="Fields Ltd"/>
    <s v="Front-line foreground project"/>
    <x v="49"/>
    <n v="5324"/>
    <n v="96.8"/>
    <x v="0"/>
    <n v="133"/>
    <n v="40.030075187969928"/>
    <s v="US"/>
    <s v="USD"/>
    <n v="1334811600"/>
    <n v="1335243600"/>
    <x v="317"/>
    <d v="2012-04-24T05:00:00"/>
    <b v="0"/>
    <b v="1"/>
    <s v="games/video games"/>
    <x v="7"/>
    <s v="video games"/>
  </r>
  <r>
    <n v="361"/>
    <s v="Anderson and Sons"/>
    <s v="Quality-focused reciprocal structure"/>
    <x v="49"/>
    <n v="9546"/>
    <n v="173.56363636363636"/>
    <x v="2"/>
    <n v="88"/>
    <n v="108.47727272727273"/>
    <s v="US"/>
    <s v="USD"/>
    <n v="1507352400"/>
    <n v="1509426000"/>
    <x v="318"/>
    <d v="2017-10-31T05:00:00"/>
    <b v="0"/>
    <b v="0"/>
    <s v="theater/plays"/>
    <x v="2"/>
    <s v="plays"/>
  </r>
  <r>
    <n v="906"/>
    <s v="Hayes Group"/>
    <s v="Implemented even-keeled standardization"/>
    <x v="49"/>
    <n v="8964"/>
    <n v="162.98181818181817"/>
    <x v="2"/>
    <n v="191"/>
    <n v="46.931937172774866"/>
    <s v="US"/>
    <s v="USD"/>
    <n v="1494651600"/>
    <n v="1497762000"/>
    <x v="319"/>
    <d v="2017-06-18T05:00:00"/>
    <b v="1"/>
    <b v="1"/>
    <s v="film &amp; video/documentary"/>
    <x v="5"/>
    <s v="documentary"/>
  </r>
  <r>
    <n v="929"/>
    <s v="Turner-Terrell"/>
    <s v="Polarized tertiary function"/>
    <x v="49"/>
    <n v="11952"/>
    <n v="217.30909090909088"/>
    <x v="2"/>
    <n v="184"/>
    <n v="64.956521739130437"/>
    <s v="GB"/>
    <s v="GBP"/>
    <n v="1493787600"/>
    <n v="1494997200"/>
    <x v="320"/>
    <d v="2017-05-17T05:00:00"/>
    <b v="0"/>
    <b v="0"/>
    <s v="theater/plays"/>
    <x v="2"/>
    <s v="plays"/>
  </r>
  <r>
    <n v="960"/>
    <s v="Robbins Group"/>
    <s v="Function-based interactive matrix"/>
    <x v="49"/>
    <n v="4678"/>
    <n v="85.054545454545448"/>
    <x v="0"/>
    <n v="55"/>
    <n v="85.054545454545448"/>
    <s v="US"/>
    <s v="USD"/>
    <n v="1454911200"/>
    <n v="1458104400"/>
    <x v="321"/>
    <d v="2016-03-16T05:00:00"/>
    <b v="0"/>
    <b v="0"/>
    <s v="technology/web"/>
    <x v="6"/>
    <s v="web"/>
  </r>
  <r>
    <n v="41"/>
    <s v="Watts Group"/>
    <s v="Universal 5thgeneration neural-net"/>
    <x v="50"/>
    <n v="11924"/>
    <n v="212.92857142857144"/>
    <x v="2"/>
    <n v="111"/>
    <n v="107.42342342342343"/>
    <s v="IT"/>
    <s v="EUR"/>
    <n v="1346734800"/>
    <n v="1348981200"/>
    <x v="322"/>
    <d v="2012-09-30T05:00:00"/>
    <b v="0"/>
    <b v="1"/>
    <s v="music/rock"/>
    <x v="1"/>
    <s v="rock"/>
  </r>
  <r>
    <n v="288"/>
    <s v="Garcia Ltd"/>
    <s v="Secured global success"/>
    <x v="50"/>
    <n v="5476"/>
    <n v="97.785714285714292"/>
    <x v="0"/>
    <n v="137"/>
    <n v="39.970802919708028"/>
    <s v="DK"/>
    <s v="DKK"/>
    <n v="1331701200"/>
    <n v="1331787600"/>
    <x v="323"/>
    <d v="2012-03-15T05:00:00"/>
    <b v="0"/>
    <b v="1"/>
    <s v="music/metal"/>
    <x v="1"/>
    <s v="metal"/>
  </r>
  <r>
    <n v="469"/>
    <s v="Olsen-Ryan"/>
    <s v="Assimilated neutral utilization"/>
    <x v="50"/>
    <n v="10328"/>
    <n v="184.42857142857144"/>
    <x v="2"/>
    <n v="159"/>
    <n v="64.95597484276729"/>
    <s v="US"/>
    <s v="USD"/>
    <n v="1431925200"/>
    <n v="1432098000"/>
    <x v="324"/>
    <d v="2015-05-20T05:00:00"/>
    <b v="0"/>
    <b v="0"/>
    <s v="film &amp; video/drama"/>
    <x v="5"/>
    <s v="drama"/>
  </r>
  <r>
    <n v="673"/>
    <s v="Turner, Scott and Gentry"/>
    <s v="Assimilated regional groupware"/>
    <x v="50"/>
    <n v="2445"/>
    <n v="43.660714285714285"/>
    <x v="0"/>
    <n v="58"/>
    <n v="42.155172413793103"/>
    <s v="IT"/>
    <s v="EUR"/>
    <n v="1460696400"/>
    <n v="1462510800"/>
    <x v="325"/>
    <d v="2016-05-06T05:00:00"/>
    <b v="0"/>
    <b v="0"/>
    <s v="music/indie rock"/>
    <x v="1"/>
    <s v="indie rock"/>
  </r>
  <r>
    <n v="717"/>
    <s v="Barnes, Wilcox and Riley"/>
    <s v="Reverse-engineered well-modulated ability"/>
    <x v="50"/>
    <n v="13868"/>
    <n v="247.64285714285714"/>
    <x v="2"/>
    <n v="555"/>
    <n v="24.987387387387386"/>
    <s v="US"/>
    <s v="USD"/>
    <n v="1313989200"/>
    <n v="1315803600"/>
    <x v="326"/>
    <d v="2011-09-12T05:00:00"/>
    <b v="0"/>
    <b v="0"/>
    <s v="film &amp; video/documentary"/>
    <x v="5"/>
    <s v="documentary"/>
  </r>
  <r>
    <n v="729"/>
    <s v="Moore Group"/>
    <s v="Multi-lateral object-oriented open system"/>
    <x v="50"/>
    <n v="10397"/>
    <n v="185.66071428571428"/>
    <x v="2"/>
    <n v="122"/>
    <n v="85.221311475409834"/>
    <s v="US"/>
    <s v="USD"/>
    <n v="1359957600"/>
    <n v="1360130400"/>
    <x v="327"/>
    <d v="2013-02-06T06:00:00"/>
    <b v="0"/>
    <b v="0"/>
    <s v="film &amp; video/drama"/>
    <x v="5"/>
    <s v="drama"/>
  </r>
  <r>
    <n v="763"/>
    <s v="Rowland PLC"/>
    <s v="Inverse client-driven product"/>
    <x v="50"/>
    <n v="6338"/>
    <n v="113.17857142857144"/>
    <x v="2"/>
    <n v="235"/>
    <n v="26.970212765957445"/>
    <s v="US"/>
    <s v="USD"/>
    <n v="1336453200"/>
    <n v="1339477200"/>
    <x v="328"/>
    <d v="2012-06-12T05:00:00"/>
    <b v="0"/>
    <b v="1"/>
    <s v="theater/plays"/>
    <x v="2"/>
    <s v="plays"/>
  </r>
  <r>
    <n v="771"/>
    <s v="Smith, Mack and Williams"/>
    <s v="Self-enabling 5thgeneration paradigm"/>
    <x v="50"/>
    <n v="2769"/>
    <n v="49.446428571428569"/>
    <x v="1"/>
    <n v="26"/>
    <n v="106.5"/>
    <s v="US"/>
    <s v="USD"/>
    <n v="1548482400"/>
    <n v="1550815200"/>
    <x v="329"/>
    <d v="2019-02-22T06:00:00"/>
    <b v="0"/>
    <b v="0"/>
    <s v="theater/plays"/>
    <x v="2"/>
    <s v="plays"/>
  </r>
  <r>
    <n v="889"/>
    <s v="Santos Group"/>
    <s v="Secured dynamic capacity"/>
    <x v="50"/>
    <n v="9508"/>
    <n v="169.78571428571431"/>
    <x v="2"/>
    <n v="122"/>
    <n v="77.93442622950819"/>
    <s v="US"/>
    <s v="USD"/>
    <n v="1394600400"/>
    <n v="1395205200"/>
    <x v="330"/>
    <d v="2014-03-19T05:00:00"/>
    <b v="0"/>
    <b v="1"/>
    <s v="music/electric music"/>
    <x v="1"/>
    <s v="electric music"/>
  </r>
  <r>
    <n v="901"/>
    <s v="Hogan Group"/>
    <s v="Versatile bottom-line definition"/>
    <x v="50"/>
    <n v="8746"/>
    <n v="156.17857142857144"/>
    <x v="2"/>
    <n v="159"/>
    <n v="55.0062893081761"/>
    <s v="US"/>
    <s v="USD"/>
    <n v="1531803600"/>
    <n v="1534654800"/>
    <x v="331"/>
    <d v="2018-08-19T05:00:00"/>
    <b v="0"/>
    <b v="1"/>
    <s v="music/rock"/>
    <x v="1"/>
    <s v="rock"/>
  </r>
  <r>
    <n v="68"/>
    <s v="Moreno-Turner"/>
    <s v="Inverse multi-tasking installation"/>
    <x v="51"/>
    <n v="14508"/>
    <n v="254.52631578947367"/>
    <x v="2"/>
    <n v="246"/>
    <n v="58.975609756097562"/>
    <s v="IT"/>
    <s v="EUR"/>
    <n v="1501131600"/>
    <n v="1505192400"/>
    <x v="332"/>
    <d v="2017-09-12T05:00:00"/>
    <b v="0"/>
    <b v="1"/>
    <s v="theater/plays"/>
    <x v="2"/>
    <s v="plays"/>
  </r>
  <r>
    <n v="218"/>
    <s v="Price-Rodriguez"/>
    <s v="Adaptive logistical initiative"/>
    <x v="51"/>
    <n v="12309"/>
    <n v="215.94736842105263"/>
    <x v="2"/>
    <n v="397"/>
    <n v="31.005037783375315"/>
    <s v="GB"/>
    <s v="GBP"/>
    <n v="1320991200"/>
    <n v="1323928800"/>
    <x v="333"/>
    <d v="2011-12-15T06:00:00"/>
    <b v="0"/>
    <b v="1"/>
    <s v="film &amp; video/shorts"/>
    <x v="5"/>
    <s v="shorts"/>
  </r>
  <r>
    <n v="257"/>
    <s v="Williams Inc"/>
    <s v="Decentralized exuding strategy"/>
    <x v="51"/>
    <n v="8322"/>
    <n v="146"/>
    <x v="2"/>
    <n v="92"/>
    <n v="90.456521739130437"/>
    <s v="US"/>
    <s v="USD"/>
    <n v="1362463200"/>
    <n v="1363669200"/>
    <x v="334"/>
    <d v="2013-03-19T05:00:00"/>
    <b v="0"/>
    <b v="0"/>
    <s v="theater/plays"/>
    <x v="2"/>
    <s v="plays"/>
  </r>
  <r>
    <n v="318"/>
    <s v="Young, Hart and Ryan"/>
    <s v="Decentralized demand-driven open system"/>
    <x v="51"/>
    <n v="903"/>
    <n v="15.842105263157894"/>
    <x v="0"/>
    <n v="17"/>
    <n v="53.117647058823529"/>
    <s v="US"/>
    <s v="USD"/>
    <n v="1392357600"/>
    <n v="1392530400"/>
    <x v="335"/>
    <d v="2014-02-16T06:00:00"/>
    <b v="0"/>
    <b v="0"/>
    <s v="music/rock"/>
    <x v="1"/>
    <s v="rock"/>
  </r>
  <r>
    <n v="961"/>
    <s v="Mason, Case and May"/>
    <s v="Optimized content-based collaboration"/>
    <x v="51"/>
    <n v="6800"/>
    <n v="119.29824561403508"/>
    <x v="2"/>
    <n v="155"/>
    <n v="43.87096774193548"/>
    <s v="US"/>
    <s v="USD"/>
    <n v="1297922400"/>
    <n v="1298268000"/>
    <x v="336"/>
    <d v="2011-02-21T06:00:00"/>
    <b v="0"/>
    <b v="0"/>
    <s v="publishing/translations"/>
    <x v="3"/>
    <s v="translations"/>
  </r>
  <r>
    <n v="558"/>
    <s v="Ho Ltd"/>
    <s v="Enhanced client-driven capacity"/>
    <x v="52"/>
    <n v="7966"/>
    <n v="137.34482758620689"/>
    <x v="2"/>
    <n v="126"/>
    <n v="63.222222222222221"/>
    <s v="US"/>
    <s v="USD"/>
    <n v="1456293600"/>
    <n v="1460005200"/>
    <x v="337"/>
    <d v="2016-04-07T05:00:00"/>
    <b v="0"/>
    <b v="0"/>
    <s v="theater/plays"/>
    <x v="2"/>
    <s v="plays"/>
  </r>
  <r>
    <n v="752"/>
    <s v="Lowery Group"/>
    <s v="Sharable motivating emulation"/>
    <x v="52"/>
    <n v="5362"/>
    <n v="92.448275862068968"/>
    <x v="1"/>
    <n v="114"/>
    <n v="47.035087719298247"/>
    <s v="US"/>
    <s v="USD"/>
    <n v="1280984400"/>
    <n v="1282539600"/>
    <x v="338"/>
    <d v="2010-08-23T05:00:00"/>
    <b v="0"/>
    <b v="1"/>
    <s v="theater/plays"/>
    <x v="2"/>
    <s v="plays"/>
  </r>
  <r>
    <n v="888"/>
    <s v="Palmer Ltd"/>
    <s v="Reverse-engineered uniform knowledge user"/>
    <x v="52"/>
    <n v="12174"/>
    <n v="209.89655172413794"/>
    <x v="2"/>
    <n v="290"/>
    <n v="41.979310344827589"/>
    <s v="US"/>
    <s v="USD"/>
    <n v="1491886800"/>
    <n v="1493528400"/>
    <x v="339"/>
    <d v="2017-04-30T05:00:00"/>
    <b v="0"/>
    <b v="0"/>
    <s v="theater/plays"/>
    <x v="2"/>
    <s v="plays"/>
  </r>
  <r>
    <n v="911"/>
    <s v="Carter, Cole and Curtis"/>
    <s v="Cloned responsive standardization"/>
    <x v="52"/>
    <n v="11539"/>
    <n v="198.94827586206895"/>
    <x v="2"/>
    <n v="462"/>
    <n v="24.976190476190474"/>
    <s v="US"/>
    <s v="USD"/>
    <n v="1568005200"/>
    <n v="1568178000"/>
    <x v="340"/>
    <d v="2019-09-11T05:00:00"/>
    <b v="1"/>
    <b v="0"/>
    <s v="technology/web"/>
    <x v="6"/>
    <s v="web"/>
  </r>
  <r>
    <n v="517"/>
    <s v="Ramirez LLC"/>
    <s v="Multi-tiered maximized orchestration"/>
    <x v="53"/>
    <n v="6608"/>
    <n v="112.00000000000001"/>
    <x v="2"/>
    <n v="78"/>
    <n v="84.717948717948715"/>
    <s v="US"/>
    <s v="USD"/>
    <n v="1493960400"/>
    <n v="1494392400"/>
    <x v="341"/>
    <d v="2017-05-10T05:00:00"/>
    <b v="0"/>
    <b v="0"/>
    <s v="food/food trucks"/>
    <x v="0"/>
    <s v="food trucks"/>
  </r>
  <r>
    <n v="949"/>
    <s v="Wright LLC"/>
    <s v="Seamless clear-thinking conglomeration"/>
    <x v="53"/>
    <n v="9520"/>
    <n v="161.35593220338984"/>
    <x v="2"/>
    <n v="203"/>
    <n v="46.896551724137929"/>
    <s v="US"/>
    <s v="USD"/>
    <n v="1429333200"/>
    <n v="1430974800"/>
    <x v="342"/>
    <d v="2015-05-07T05:00:00"/>
    <b v="0"/>
    <b v="0"/>
    <s v="technology/web"/>
    <x v="6"/>
    <s v="web"/>
  </r>
  <r>
    <n v="963"/>
    <s v="Rodriguez-Robinson"/>
    <s v="Ergonomic methodical hub"/>
    <x v="53"/>
    <n v="4997"/>
    <n v="84.694915254237287"/>
    <x v="0"/>
    <n v="114"/>
    <n v="43.833333333333336"/>
    <s v="IT"/>
    <s v="EUR"/>
    <n v="1299304800"/>
    <n v="1299823200"/>
    <x v="343"/>
    <d v="2011-03-11T06:00:00"/>
    <b v="0"/>
    <b v="1"/>
    <s v="photography/photography books"/>
    <x v="4"/>
    <s v="photography books"/>
  </r>
  <r>
    <n v="54"/>
    <s v="Roy PLC"/>
    <s v="Multi-channeled neutral customer loyalty"/>
    <x v="54"/>
    <n v="5392"/>
    <n v="89.86666666666666"/>
    <x v="0"/>
    <n v="120"/>
    <n v="44.93333333333333"/>
    <s v="US"/>
    <s v="USD"/>
    <n v="1520748000"/>
    <n v="1521262800"/>
    <x v="344"/>
    <d v="2018-03-17T05:00:00"/>
    <b v="0"/>
    <b v="0"/>
    <s v="technology/wearables"/>
    <x v="6"/>
    <s v="wearables"/>
  </r>
  <r>
    <n v="71"/>
    <s v="Tate, Bass and House"/>
    <s v="Organic object-oriented budgetary management"/>
    <x v="54"/>
    <n v="6484"/>
    <n v="108.06666666666666"/>
    <x v="2"/>
    <n v="76"/>
    <n v="85.315789473684205"/>
    <s v="US"/>
    <s v="USD"/>
    <n v="1575093600"/>
    <n v="1575439200"/>
    <x v="345"/>
    <d v="2019-12-04T06:00:00"/>
    <b v="0"/>
    <b v="0"/>
    <s v="theater/plays"/>
    <x v="2"/>
    <s v="plays"/>
  </r>
  <r>
    <n v="557"/>
    <s v="Lam-Hamilton"/>
    <s v="Team-oriented global strategy"/>
    <x v="54"/>
    <n v="11960"/>
    <n v="199.33333333333334"/>
    <x v="2"/>
    <n v="221"/>
    <n v="54.117647058823529"/>
    <s v="US"/>
    <s v="USD"/>
    <n v="1443762000"/>
    <n v="1444021200"/>
    <x v="346"/>
    <d v="2015-10-05T05:00:00"/>
    <b v="0"/>
    <b v="1"/>
    <s v="film &amp; video/science fiction"/>
    <x v="5"/>
    <s v="science fiction"/>
  </r>
  <r>
    <n v="581"/>
    <s v="Sanchez, Cross and Savage"/>
    <s v="Sharable mobile knowledgebase"/>
    <x v="54"/>
    <n v="3841"/>
    <n v="64.016666666666666"/>
    <x v="0"/>
    <n v="71"/>
    <n v="54.098591549295776"/>
    <s v="US"/>
    <s v="USD"/>
    <n v="1304053200"/>
    <n v="1305349200"/>
    <x v="347"/>
    <d v="2011-05-14T05:00:00"/>
    <b v="0"/>
    <b v="0"/>
    <s v="technology/web"/>
    <x v="6"/>
    <s v="web"/>
  </r>
  <r>
    <n v="692"/>
    <s v="Murray Ltd"/>
    <s v="Decentralized 4thgeneration challenge"/>
    <x v="54"/>
    <n v="5438"/>
    <n v="90.633333333333326"/>
    <x v="0"/>
    <n v="77"/>
    <n v="70.623376623376629"/>
    <s v="GB"/>
    <s v="GBP"/>
    <n v="1562648400"/>
    <n v="1564203600"/>
    <x v="348"/>
    <d v="2019-07-27T05:00:00"/>
    <b v="0"/>
    <b v="0"/>
    <s v="music/rock"/>
    <x v="1"/>
    <s v="rock"/>
  </r>
  <r>
    <n v="851"/>
    <s v="Bright and Sons"/>
    <s v="Object-based needs-based info-mediaries"/>
    <x v="54"/>
    <n v="12468"/>
    <n v="207.79999999999998"/>
    <x v="2"/>
    <n v="160"/>
    <n v="77.924999999999997"/>
    <s v="US"/>
    <s v="USD"/>
    <n v="1335934800"/>
    <n v="1338786000"/>
    <x v="176"/>
    <d v="2012-06-04T05:00:00"/>
    <b v="0"/>
    <b v="0"/>
    <s v="music/electric music"/>
    <x v="1"/>
    <s v="electric music"/>
  </r>
  <r>
    <n v="892"/>
    <s v="Anderson, Parks and Estrada"/>
    <s v="Realigned discrete structure"/>
    <x v="54"/>
    <n v="13835"/>
    <n v="230.58333333333331"/>
    <x v="2"/>
    <n v="182"/>
    <n v="76.016483516483518"/>
    <s v="US"/>
    <s v="USD"/>
    <n v="1274418000"/>
    <n v="1277960400"/>
    <x v="349"/>
    <d v="2010-07-01T05:00:00"/>
    <b v="0"/>
    <b v="0"/>
    <s v="publishing/translations"/>
    <x v="3"/>
    <s v="translations"/>
  </r>
  <r>
    <n v="65"/>
    <s v="Berry-Boyer"/>
    <s v="Mandatory incremental projection"/>
    <x v="55"/>
    <n v="14405"/>
    <n v="236.14754098360655"/>
    <x v="2"/>
    <n v="236"/>
    <n v="61.038135593220339"/>
    <s v="US"/>
    <s v="USD"/>
    <n v="1296108000"/>
    <n v="1296712800"/>
    <x v="218"/>
    <d v="2011-02-03T06:00:00"/>
    <b v="0"/>
    <b v="0"/>
    <s v="theater/plays"/>
    <x v="2"/>
    <s v="plays"/>
  </r>
  <r>
    <n v="162"/>
    <s v="Keith, Alvarez and Potter"/>
    <s v="Extended bottom-line open architecture"/>
    <x v="55"/>
    <n v="9134"/>
    <n v="149.73770491803279"/>
    <x v="2"/>
    <n v="157"/>
    <n v="58.178343949044589"/>
    <s v="CH"/>
    <s v="CHF"/>
    <n v="1544248800"/>
    <n v="1546840800"/>
    <x v="350"/>
    <d v="2019-01-07T06:00:00"/>
    <b v="0"/>
    <b v="0"/>
    <s v="music/rock"/>
    <x v="1"/>
    <s v="rock"/>
  </r>
  <r>
    <n v="296"/>
    <s v="Smith-Hess"/>
    <s v="Grass-roots real-time Local Area Network"/>
    <x v="55"/>
    <n v="3352"/>
    <n v="54.950819672131146"/>
    <x v="0"/>
    <n v="38"/>
    <n v="88.21052631578948"/>
    <s v="AU"/>
    <s v="AUD"/>
    <n v="1548655200"/>
    <n v="1550556000"/>
    <x v="351"/>
    <d v="2019-02-19T06:00:00"/>
    <b v="0"/>
    <b v="0"/>
    <s v="theater/plays"/>
    <x v="2"/>
    <s v="plays"/>
  </r>
  <r>
    <n v="354"/>
    <s v="Brown Group"/>
    <s v="Profit-focused transitional capability"/>
    <x v="55"/>
    <n v="7548"/>
    <n v="123.73770491803278"/>
    <x v="2"/>
    <n v="80"/>
    <n v="94.35"/>
    <s v="DK"/>
    <s v="DKK"/>
    <n v="1378184400"/>
    <n v="1378789200"/>
    <x v="352"/>
    <d v="2013-09-10T05:00:00"/>
    <b v="0"/>
    <b v="0"/>
    <s v="film &amp; video/documentary"/>
    <x v="5"/>
    <s v="documentary"/>
  </r>
  <r>
    <n v="803"/>
    <s v="Perez, Brown and Meyers"/>
    <s v="Stand-alone background customer loyalty"/>
    <x v="55"/>
    <n v="6527"/>
    <n v="107"/>
    <x v="2"/>
    <n v="233"/>
    <n v="28.012875536480685"/>
    <s v="US"/>
    <s v="USD"/>
    <n v="1548568800"/>
    <n v="1551506400"/>
    <x v="353"/>
    <d v="2019-03-02T06:00:00"/>
    <b v="0"/>
    <b v="0"/>
    <s v="theater/plays"/>
    <x v="2"/>
    <s v="plays"/>
  </r>
  <r>
    <n v="935"/>
    <s v="Richards, Stevens and Fleming"/>
    <s v="Object-based full-range knowledge user"/>
    <x v="55"/>
    <n v="10012"/>
    <n v="164.13114754098362"/>
    <x v="2"/>
    <n v="132"/>
    <n v="75.848484848484844"/>
    <s v="US"/>
    <s v="USD"/>
    <n v="1437714000"/>
    <n v="1438318800"/>
    <x v="354"/>
    <d v="2015-07-31T05:00:00"/>
    <b v="0"/>
    <b v="0"/>
    <s v="theater/plays"/>
    <x v="2"/>
    <s v="plays"/>
  </r>
  <r>
    <n v="9"/>
    <s v="Rangel, Holt and Jones"/>
    <s v="Open-source fresh-thinking model"/>
    <x v="56"/>
    <n v="3208"/>
    <n v="51.741935483870968"/>
    <x v="0"/>
    <n v="44"/>
    <n v="72.909090909090907"/>
    <s v="US"/>
    <s v="USD"/>
    <n v="1379566800"/>
    <n v="1383804000"/>
    <x v="355"/>
    <d v="2013-11-07T06:00:00"/>
    <b v="0"/>
    <b v="0"/>
    <s v="music/electric music"/>
    <x v="1"/>
    <s v="electric music"/>
  </r>
  <r>
    <n v="149"/>
    <s v="Payne, Oliver and Burch"/>
    <s v="Managed fresh-thinking flexibility"/>
    <x v="56"/>
    <n v="13632"/>
    <n v="219.87096774193549"/>
    <x v="2"/>
    <n v="195"/>
    <n v="69.907692307692301"/>
    <s v="US"/>
    <s v="USD"/>
    <n v="1357020000"/>
    <n v="1361512800"/>
    <x v="356"/>
    <d v="2013-02-22T06:00:00"/>
    <b v="0"/>
    <b v="0"/>
    <s v="music/indie rock"/>
    <x v="1"/>
    <s v="indie rock"/>
  </r>
  <r>
    <n v="248"/>
    <s v="Roberts and Sons"/>
    <s v="Streamlined holistic knowledgebase"/>
    <x v="56"/>
    <n v="13103"/>
    <n v="211.33870967741933"/>
    <x v="2"/>
    <n v="218"/>
    <n v="60.105504587155963"/>
    <s v="AU"/>
    <s v="AUD"/>
    <n v="1420005600"/>
    <n v="1420437600"/>
    <x v="357"/>
    <d v="2015-01-05T06:00:00"/>
    <b v="0"/>
    <b v="0"/>
    <s v="games/mobile games"/>
    <x v="7"/>
    <s v="mobile games"/>
  </r>
  <r>
    <n v="444"/>
    <s v="Hensley Ltd"/>
    <s v="Versatile global attitude"/>
    <x v="56"/>
    <n v="10938"/>
    <n v="176.41935483870967"/>
    <x v="2"/>
    <n v="296"/>
    <n v="36.952702702702702"/>
    <s v="US"/>
    <s v="USD"/>
    <n v="1311483600"/>
    <n v="1311656400"/>
    <x v="358"/>
    <d v="2011-07-26T05:00:00"/>
    <b v="0"/>
    <b v="1"/>
    <s v="music/indie rock"/>
    <x v="1"/>
    <s v="indie rock"/>
  </r>
  <r>
    <n v="579"/>
    <s v="Franklin Inc"/>
    <s v="Focused multimedia knowledgebase"/>
    <x v="56"/>
    <n v="6269"/>
    <n v="101.11290322580646"/>
    <x v="2"/>
    <n v="87"/>
    <n v="72.05747126436782"/>
    <s v="US"/>
    <s v="USD"/>
    <n v="1312693200"/>
    <n v="1313730000"/>
    <x v="359"/>
    <d v="2011-08-19T05:00:00"/>
    <b v="0"/>
    <b v="0"/>
    <s v="music/jazz"/>
    <x v="1"/>
    <s v="jazz"/>
  </r>
  <r>
    <n v="612"/>
    <s v="Wang, Nguyen and Horton"/>
    <s v="Innovative holistic hub"/>
    <x v="56"/>
    <n v="8645"/>
    <n v="139.43548387096774"/>
    <x v="2"/>
    <n v="192"/>
    <n v="45.026041666666664"/>
    <s v="US"/>
    <s v="USD"/>
    <n v="1287810000"/>
    <n v="1289800800"/>
    <x v="360"/>
    <d v="2010-11-15T06:00:00"/>
    <b v="0"/>
    <b v="0"/>
    <s v="music/electric music"/>
    <x v="1"/>
    <s v="electric music"/>
  </r>
  <r>
    <n v="711"/>
    <s v="Anderson LLC"/>
    <s v="Customizable full-range artificial intelligence"/>
    <x v="56"/>
    <n v="1260"/>
    <n v="20.322580645161288"/>
    <x v="0"/>
    <n v="14"/>
    <n v="90"/>
    <s v="IT"/>
    <s v="EUR"/>
    <n v="1453615200"/>
    <n v="1453788000"/>
    <x v="237"/>
    <d v="2016-01-26T06:00:00"/>
    <b v="1"/>
    <b v="1"/>
    <s v="theater/plays"/>
    <x v="2"/>
    <s v="plays"/>
  </r>
  <r>
    <n v="802"/>
    <s v="Rodriguez, Anderson and Porter"/>
    <s v="Reverse-engineered zero-defect infrastructure"/>
    <x v="56"/>
    <n v="12216"/>
    <n v="197.03225806451613"/>
    <x v="2"/>
    <n v="142"/>
    <n v="86.028169014084511"/>
    <s v="US"/>
    <s v="USD"/>
    <n v="1562216400"/>
    <n v="1562389200"/>
    <x v="361"/>
    <d v="2019-07-06T05:00:00"/>
    <b v="0"/>
    <b v="0"/>
    <s v="photography/photography books"/>
    <x v="4"/>
    <s v="photography books"/>
  </r>
  <r>
    <n v="934"/>
    <s v="Davis, Crawford and Lopez"/>
    <s v="Reactive radical framework"/>
    <x v="56"/>
    <n v="11280"/>
    <n v="181.93548387096774"/>
    <x v="2"/>
    <n v="105"/>
    <n v="107.42857142857143"/>
    <s v="US"/>
    <s v="USD"/>
    <n v="1456120800"/>
    <n v="1456639200"/>
    <x v="362"/>
    <d v="2016-02-28T06:00:00"/>
    <b v="0"/>
    <b v="0"/>
    <s v="theater/plays"/>
    <x v="2"/>
    <s v="plays"/>
  </r>
  <r>
    <n v="987"/>
    <s v="Wilson Group"/>
    <s v="Ameliorated foreground focus group"/>
    <x v="56"/>
    <n v="13441"/>
    <n v="216.79032258064518"/>
    <x v="2"/>
    <n v="480"/>
    <n v="28.002083333333335"/>
    <s v="US"/>
    <s v="USD"/>
    <n v="1493269200"/>
    <n v="1494478800"/>
    <x v="363"/>
    <d v="2017-05-11T05:00:00"/>
    <b v="0"/>
    <b v="0"/>
    <s v="film &amp; video/documentary"/>
    <x v="5"/>
    <s v="documentary"/>
  </r>
  <r>
    <n v="11"/>
    <s v="Perez, Johnson and Gardner"/>
    <s v="Grass-roots zero administration system engine"/>
    <x v="57"/>
    <n v="3030"/>
    <n v="48.095238095238095"/>
    <x v="0"/>
    <n v="27"/>
    <n v="112.22222222222223"/>
    <s v="US"/>
    <s v="USD"/>
    <n v="1285045200"/>
    <n v="1285563600"/>
    <x v="364"/>
    <d v="2010-09-27T05:00:00"/>
    <b v="0"/>
    <b v="1"/>
    <s v="theater/plays"/>
    <x v="2"/>
    <s v="plays"/>
  </r>
  <r>
    <n v="12"/>
    <s v="Kim Ltd"/>
    <s v="Assimilated hybrid intranet"/>
    <x v="57"/>
    <n v="5629"/>
    <n v="89.349206349206341"/>
    <x v="0"/>
    <n v="55"/>
    <n v="102.34545454545454"/>
    <s v="US"/>
    <s v="USD"/>
    <n v="1571720400"/>
    <n v="1572411600"/>
    <x v="365"/>
    <d v="2019-10-30T05:00:00"/>
    <b v="0"/>
    <b v="0"/>
    <s v="film &amp; video/drama"/>
    <x v="5"/>
    <s v="drama"/>
  </r>
  <r>
    <n v="260"/>
    <s v="Allen-Jones"/>
    <s v="Centralized modular initiative"/>
    <x v="57"/>
    <n v="9935"/>
    <n v="157.69841269841268"/>
    <x v="2"/>
    <n v="261"/>
    <n v="38.065134099616856"/>
    <s v="US"/>
    <s v="USD"/>
    <n v="1348808400"/>
    <n v="1349845200"/>
    <x v="366"/>
    <d v="2012-10-10T05:00:00"/>
    <b v="0"/>
    <b v="0"/>
    <s v="music/rock"/>
    <x v="1"/>
    <s v="rock"/>
  </r>
  <r>
    <n v="287"/>
    <s v="Ferguson PLC"/>
    <s v="Public-key intangible superstructure"/>
    <x v="57"/>
    <n v="13213"/>
    <n v="209.73015873015873"/>
    <x v="2"/>
    <n v="176"/>
    <n v="75.07386363636364"/>
    <s v="US"/>
    <s v="USD"/>
    <n v="1430197200"/>
    <n v="1430197200"/>
    <x v="367"/>
    <d v="2015-04-28T05:00:00"/>
    <b v="0"/>
    <b v="0"/>
    <s v="music/electric music"/>
    <x v="1"/>
    <s v="electric music"/>
  </r>
  <r>
    <n v="311"/>
    <s v="Flores PLC"/>
    <s v="Focused real-time help-desk"/>
    <x v="57"/>
    <n v="12812"/>
    <n v="203.36507936507937"/>
    <x v="2"/>
    <n v="121"/>
    <n v="105.88429752066116"/>
    <s v="US"/>
    <s v="USD"/>
    <n v="1297836000"/>
    <n v="1298872800"/>
    <x v="368"/>
    <d v="2011-02-28T06:00:00"/>
    <b v="0"/>
    <b v="0"/>
    <s v="theater/plays"/>
    <x v="2"/>
    <s v="plays"/>
  </r>
  <r>
    <n v="383"/>
    <s v="Baker Ltd"/>
    <s v="Progressive intangible flexibility"/>
    <x v="57"/>
    <n v="14199"/>
    <n v="225.38095238095238"/>
    <x v="2"/>
    <n v="189"/>
    <n v="75.126984126984127"/>
    <s v="US"/>
    <s v="USD"/>
    <n v="1550037600"/>
    <n v="1550556000"/>
    <x v="369"/>
    <d v="2019-02-19T06:00:00"/>
    <b v="0"/>
    <b v="1"/>
    <s v="food/food trucks"/>
    <x v="0"/>
    <s v="food trucks"/>
  </r>
  <r>
    <n v="459"/>
    <s v="Lane, Ryan and Chapman"/>
    <s v="Switchable demand-driven help-desk"/>
    <x v="57"/>
    <n v="5674"/>
    <n v="90.063492063492063"/>
    <x v="0"/>
    <n v="105"/>
    <n v="54.038095238095238"/>
    <s v="US"/>
    <s v="USD"/>
    <n v="1419746400"/>
    <n v="1421906400"/>
    <x v="370"/>
    <d v="2015-01-22T06:00:00"/>
    <b v="0"/>
    <b v="0"/>
    <s v="film &amp; video/documentary"/>
    <x v="5"/>
    <s v="documentary"/>
  </r>
  <r>
    <n v="555"/>
    <s v="Anderson Group"/>
    <s v="Organic maximized database"/>
    <x v="57"/>
    <n v="14089"/>
    <n v="223.63492063492063"/>
    <x v="2"/>
    <n v="135"/>
    <n v="104.36296296296297"/>
    <s v="DK"/>
    <s v="DKK"/>
    <n v="1396414800"/>
    <n v="1399093200"/>
    <x v="371"/>
    <d v="2014-05-03T05:00:00"/>
    <b v="0"/>
    <b v="0"/>
    <s v="music/rock"/>
    <x v="1"/>
    <s v="rock"/>
  </r>
  <r>
    <n v="601"/>
    <s v="Waters and Sons"/>
    <s v="Inverse neutral structure"/>
    <x v="57"/>
    <n v="13018"/>
    <n v="206.63492063492063"/>
    <x v="2"/>
    <n v="194"/>
    <n v="67.103092783505161"/>
    <s v="US"/>
    <s v="USD"/>
    <n v="1401426000"/>
    <n v="1402894800"/>
    <x v="372"/>
    <d v="2014-06-16T05:00:00"/>
    <b v="1"/>
    <b v="0"/>
    <s v="technology/wearables"/>
    <x v="6"/>
    <s v="wearables"/>
  </r>
  <r>
    <n v="616"/>
    <s v="Burnett-Mora"/>
    <s v="Quality-focused 24/7 superstructure"/>
    <x v="58"/>
    <n v="12129"/>
    <n v="189.515625"/>
    <x v="2"/>
    <n v="238"/>
    <n v="50.962184873949582"/>
    <s v="GB"/>
    <s v="GBP"/>
    <n v="1379653200"/>
    <n v="1379739600"/>
    <x v="373"/>
    <d v="2013-09-21T05:00:00"/>
    <b v="0"/>
    <b v="1"/>
    <s v="music/indie rock"/>
    <x v="1"/>
    <s v="indie rock"/>
  </r>
  <r>
    <n v="626"/>
    <s v="Tucker, Mccoy and Marquez"/>
    <s v="Synergistic tertiary budgetary management"/>
    <x v="58"/>
    <n v="13205"/>
    <n v="206.32812500000003"/>
    <x v="2"/>
    <n v="189"/>
    <n v="69.867724867724874"/>
    <s v="US"/>
    <s v="USD"/>
    <n v="1285650000"/>
    <n v="1286427600"/>
    <x v="374"/>
    <d v="2010-10-07T05:00:00"/>
    <b v="0"/>
    <b v="1"/>
    <s v="theater/plays"/>
    <x v="2"/>
    <s v="plays"/>
  </r>
  <r>
    <n v="810"/>
    <s v="Ball-Fisher"/>
    <s v="Multi-layered intangible instruction set"/>
    <x v="58"/>
    <n v="12360"/>
    <n v="193.125"/>
    <x v="2"/>
    <n v="221"/>
    <n v="55.927601809954751"/>
    <s v="US"/>
    <s v="USD"/>
    <n v="1511848800"/>
    <n v="1512712800"/>
    <x v="375"/>
    <d v="2017-12-08T06:00:00"/>
    <b v="0"/>
    <b v="1"/>
    <s v="theater/plays"/>
    <x v="2"/>
    <s v="plays"/>
  </r>
  <r>
    <n v="838"/>
    <s v="Jordan-Fischer"/>
    <s v="Vision-oriented high-level extranet"/>
    <x v="58"/>
    <n v="8890"/>
    <n v="138.90625"/>
    <x v="2"/>
    <n v="261"/>
    <n v="34.061302681992338"/>
    <s v="US"/>
    <s v="USD"/>
    <n v="1538024400"/>
    <n v="1538802000"/>
    <x v="376"/>
    <d v="2018-10-06T05:00:00"/>
    <b v="0"/>
    <b v="0"/>
    <s v="theater/plays"/>
    <x v="2"/>
    <s v="plays"/>
  </r>
  <r>
    <n v="914"/>
    <s v="Ramirez, Padilla and Barrera"/>
    <s v="Diverse client-driven conglomeration"/>
    <x v="58"/>
    <n v="3676"/>
    <n v="57.4375"/>
    <x v="0"/>
    <n v="141"/>
    <n v="26.070921985815602"/>
    <s v="GB"/>
    <s v="GBP"/>
    <n v="1375592400"/>
    <n v="1376629200"/>
    <x v="377"/>
    <d v="2013-08-16T05:00:00"/>
    <b v="0"/>
    <b v="0"/>
    <s v="theater/plays"/>
    <x v="2"/>
    <s v="plays"/>
  </r>
  <r>
    <n v="293"/>
    <s v="Ross Group"/>
    <s v="Organized executive solution"/>
    <x v="59"/>
    <n v="1065"/>
    <n v="16.384615384615383"/>
    <x v="1"/>
    <n v="32"/>
    <n v="33.28125"/>
    <s v="IT"/>
    <s v="EUR"/>
    <n v="1286254800"/>
    <n v="1287032400"/>
    <x v="378"/>
    <d v="2010-10-14T05:00:00"/>
    <b v="0"/>
    <b v="0"/>
    <s v="theater/plays"/>
    <x v="2"/>
    <s v="plays"/>
  </r>
  <r>
    <n v="306"/>
    <s v="Rush, Reed and Hall"/>
    <s v="Enterprise-wide 3rdgeneration knowledge user"/>
    <x v="59"/>
    <n v="514"/>
    <n v="7.9076923076923071"/>
    <x v="0"/>
    <n v="7"/>
    <n v="73.428571428571431"/>
    <s v="US"/>
    <s v="USD"/>
    <n v="1500008400"/>
    <n v="1500267600"/>
    <x v="379"/>
    <d v="2017-07-17T05:00:00"/>
    <b v="0"/>
    <b v="1"/>
    <s v="theater/plays"/>
    <x v="2"/>
    <s v="plays"/>
  </r>
  <r>
    <n v="325"/>
    <s v="Saunders Group"/>
    <s v="Programmable systemic implementation"/>
    <x v="59"/>
    <n v="5897"/>
    <n v="90.723076923076931"/>
    <x v="0"/>
    <n v="73"/>
    <n v="80.780821917808225"/>
    <s v="US"/>
    <s v="USD"/>
    <n v="1529125200"/>
    <n v="1531112400"/>
    <x v="380"/>
    <d v="2018-07-09T05:00:00"/>
    <b v="0"/>
    <b v="1"/>
    <s v="theater/plays"/>
    <x v="2"/>
    <s v="plays"/>
  </r>
  <r>
    <n v="904"/>
    <s v="Rodriguez, Johnson and Jackson"/>
    <s v="Digitized foreground array"/>
    <x v="59"/>
    <n v="795"/>
    <n v="12.230769230769232"/>
    <x v="0"/>
    <n v="16"/>
    <n v="49.6875"/>
    <s v="US"/>
    <s v="USD"/>
    <n v="1349326800"/>
    <n v="1349672400"/>
    <x v="86"/>
    <d v="2012-10-08T05:00:00"/>
    <b v="0"/>
    <b v="0"/>
    <s v="publishing/radio &amp; podcasts"/>
    <x v="3"/>
    <s v="radio &amp; podcasts"/>
  </r>
  <r>
    <n v="984"/>
    <s v="Lewis-Jacobson"/>
    <s v="Exclusive system-worthy Graphic Interface"/>
    <x v="59"/>
    <n v="9910"/>
    <n v="152.46153846153848"/>
    <x v="2"/>
    <n v="381"/>
    <n v="26.010498687664043"/>
    <s v="US"/>
    <s v="USD"/>
    <n v="1567918800"/>
    <n v="1570165200"/>
    <x v="227"/>
    <d v="2019-10-04T05:00:00"/>
    <b v="0"/>
    <b v="0"/>
    <s v="theater/plays"/>
    <x v="2"/>
    <s v="plays"/>
  </r>
  <r>
    <n v="55"/>
    <s v="Wright, Brooks and Villarreal"/>
    <s v="Reverse-engineered bifurcated strategy"/>
    <x v="60"/>
    <n v="11746"/>
    <n v="177.96969696969697"/>
    <x v="2"/>
    <n v="131"/>
    <n v="89.664122137404576"/>
    <s v="US"/>
    <s v="USD"/>
    <n v="1532926800"/>
    <n v="1533358800"/>
    <x v="381"/>
    <d v="2018-08-04T05:00:00"/>
    <b v="0"/>
    <b v="0"/>
    <s v="music/jazz"/>
    <x v="1"/>
    <s v="jazz"/>
  </r>
  <r>
    <n v="193"/>
    <s v="Calhoun, Rogers and Long"/>
    <s v="Progressive discrete hub"/>
    <x v="60"/>
    <n v="3012"/>
    <n v="45.636363636363633"/>
    <x v="0"/>
    <n v="65"/>
    <n v="46.338461538461537"/>
    <s v="US"/>
    <s v="USD"/>
    <n v="1523163600"/>
    <n v="1523509200"/>
    <x v="382"/>
    <d v="2018-04-12T05:00:00"/>
    <b v="1"/>
    <b v="0"/>
    <s v="music/indie rock"/>
    <x v="1"/>
    <s v="indie rock"/>
  </r>
  <r>
    <n v="317"/>
    <s v="Summers PLC"/>
    <s v="Cross-group coherent hierarchy"/>
    <x v="60"/>
    <n v="1269"/>
    <n v="19.227272727272727"/>
    <x v="0"/>
    <n v="30"/>
    <n v="42.3"/>
    <s v="US"/>
    <s v="USD"/>
    <n v="1494738000"/>
    <n v="1495861200"/>
    <x v="383"/>
    <d v="2017-05-27T05:00:00"/>
    <b v="0"/>
    <b v="0"/>
    <s v="theater/plays"/>
    <x v="2"/>
    <s v="plays"/>
  </r>
  <r>
    <n v="794"/>
    <s v="Welch Inc"/>
    <s v="Optional optimal website"/>
    <x v="60"/>
    <n v="8276"/>
    <n v="125.39393939393939"/>
    <x v="2"/>
    <n v="110"/>
    <n v="75.236363636363635"/>
    <s v="US"/>
    <s v="USD"/>
    <n v="1513922400"/>
    <n v="1514959200"/>
    <x v="384"/>
    <d v="2018-01-03T06:00:00"/>
    <b v="0"/>
    <b v="0"/>
    <s v="music/rock"/>
    <x v="1"/>
    <s v="rock"/>
  </r>
  <r>
    <n v="996"/>
    <s v="Butler LLC"/>
    <s v="Future-proofed upward-trending migration"/>
    <x v="60"/>
    <n v="4814"/>
    <n v="72.939393939393938"/>
    <x v="0"/>
    <n v="112"/>
    <n v="42.982142857142854"/>
    <s v="US"/>
    <s v="USD"/>
    <n v="1357106400"/>
    <n v="1359698400"/>
    <x v="385"/>
    <d v="2013-02-01T06:00:00"/>
    <b v="0"/>
    <b v="0"/>
    <s v="theater/plays"/>
    <x v="2"/>
    <s v="plays"/>
  </r>
  <r>
    <n v="573"/>
    <s v="Valenzuela-Cook"/>
    <s v="Total incremental productivity"/>
    <x v="61"/>
    <n v="7496"/>
    <n v="111.88059701492537"/>
    <x v="2"/>
    <n v="300"/>
    <n v="24.986666666666668"/>
    <s v="US"/>
    <s v="USD"/>
    <n v="1399006800"/>
    <n v="1399179600"/>
    <x v="386"/>
    <d v="2014-05-04T05:00:00"/>
    <b v="0"/>
    <b v="0"/>
    <s v="journalism/audio"/>
    <x v="8"/>
    <s v="audio"/>
  </r>
  <r>
    <n v="633"/>
    <s v="Yu and Sons"/>
    <s v="Adaptive context-sensitive architecture"/>
    <x v="61"/>
    <n v="5569"/>
    <n v="83.119402985074629"/>
    <x v="0"/>
    <n v="105"/>
    <n v="53.038095238095238"/>
    <s v="US"/>
    <s v="USD"/>
    <n v="1446876000"/>
    <n v="1447221600"/>
    <x v="162"/>
    <d v="2015-11-11T06:00:00"/>
    <b v="0"/>
    <b v="0"/>
    <s v="film &amp; video/animation"/>
    <x v="5"/>
    <s v="animation"/>
  </r>
  <r>
    <n v="785"/>
    <s v="Peterson, Fletcher and Sanchez"/>
    <s v="Multi-channeled bi-directional moratorium"/>
    <x v="61"/>
    <n v="12939"/>
    <n v="193.11940298507463"/>
    <x v="2"/>
    <n v="127"/>
    <n v="101.88188976377953"/>
    <s v="AU"/>
    <s v="AUD"/>
    <n v="1556341200"/>
    <n v="1559278800"/>
    <x v="387"/>
    <d v="2019-05-31T05:00:00"/>
    <b v="0"/>
    <b v="1"/>
    <s v="film &amp; video/animation"/>
    <x v="5"/>
    <s v="animation"/>
  </r>
  <r>
    <n v="849"/>
    <s v="Jones-Ryan"/>
    <s v="Vision-oriented uniform instruction set"/>
    <x v="61"/>
    <n v="8917"/>
    <n v="133.08955223880596"/>
    <x v="2"/>
    <n v="307"/>
    <n v="29.045602605863191"/>
    <s v="US"/>
    <s v="USD"/>
    <n v="1328767200"/>
    <n v="1329026400"/>
    <x v="388"/>
    <d v="2012-02-12T06:00:00"/>
    <b v="0"/>
    <b v="1"/>
    <s v="music/indie rock"/>
    <x v="1"/>
    <s v="indie rock"/>
  </r>
  <r>
    <n v="981"/>
    <s v="Diaz-Little"/>
    <s v="Grass-roots executive synergy"/>
    <x v="61"/>
    <n v="11941"/>
    <n v="178.22388059701493"/>
    <x v="2"/>
    <n v="323"/>
    <n v="36.969040247678016"/>
    <s v="US"/>
    <s v="USD"/>
    <n v="1514181600"/>
    <n v="1517032800"/>
    <x v="389"/>
    <d v="2018-01-27T06:00:00"/>
    <b v="0"/>
    <b v="0"/>
    <s v="technology/web"/>
    <x v="6"/>
    <s v="web"/>
  </r>
  <r>
    <n v="105"/>
    <s v="Charles-Johnson"/>
    <s v="Total fresh-thinking system engine"/>
    <x v="62"/>
    <n v="9829"/>
    <n v="144.54411764705884"/>
    <x v="2"/>
    <n v="95"/>
    <n v="103.46315789473684"/>
    <s v="US"/>
    <s v="USD"/>
    <n v="1364878800"/>
    <n v="1366434000"/>
    <x v="390"/>
    <d v="2013-04-20T05:00:00"/>
    <b v="0"/>
    <b v="0"/>
    <s v="technology/web"/>
    <x v="6"/>
    <s v="web"/>
  </r>
  <r>
    <n v="446"/>
    <s v="Martin, Martin and Solis"/>
    <s v="Assimilated uniform methodology"/>
    <x v="62"/>
    <n v="5579"/>
    <n v="82.044117647058826"/>
    <x v="0"/>
    <n v="186"/>
    <n v="29.99462365591398"/>
    <s v="US"/>
    <s v="USD"/>
    <n v="1355810400"/>
    <n v="1355983200"/>
    <x v="391"/>
    <d v="2012-12-20T06:00:00"/>
    <b v="0"/>
    <b v="0"/>
    <s v="technology/wearables"/>
    <x v="6"/>
    <s v="wearables"/>
  </r>
  <r>
    <n v="567"/>
    <s v="Johns PLC"/>
    <s v="Distributed high-level open architecture"/>
    <x v="62"/>
    <n v="14865"/>
    <n v="218.60294117647058"/>
    <x v="2"/>
    <n v="244"/>
    <n v="60.922131147540981"/>
    <s v="US"/>
    <s v="USD"/>
    <n v="1404968400"/>
    <n v="1405141200"/>
    <x v="392"/>
    <d v="2014-07-12T05:00:00"/>
    <b v="0"/>
    <b v="0"/>
    <s v="music/rock"/>
    <x v="1"/>
    <s v="rock"/>
  </r>
  <r>
    <n v="833"/>
    <s v="Levine, Martin and Hernandez"/>
    <s v="Expanded asynchronous groupware"/>
    <x v="62"/>
    <n v="10723"/>
    <n v="157.69117647058823"/>
    <x v="2"/>
    <n v="165"/>
    <n v="64.987878787878785"/>
    <s v="DK"/>
    <s v="DKK"/>
    <n v="1297663200"/>
    <n v="1298613600"/>
    <x v="393"/>
    <d v="2011-02-25T06:00:00"/>
    <b v="0"/>
    <b v="0"/>
    <s v="publishing/translations"/>
    <x v="3"/>
    <s v="translations"/>
  </r>
  <r>
    <n v="655"/>
    <s v="Gonzalez, Williams and Benson"/>
    <s v="Multi-layered bottom-line encryption"/>
    <x v="63"/>
    <n v="13212"/>
    <n v="191.47826086956522"/>
    <x v="2"/>
    <n v="264"/>
    <n v="50.045454545454547"/>
    <s v="US"/>
    <s v="USD"/>
    <n v="1488434400"/>
    <n v="1489554000"/>
    <x v="394"/>
    <d v="2017-03-15T05:00:00"/>
    <b v="1"/>
    <b v="0"/>
    <s v="photography/photography books"/>
    <x v="4"/>
    <s v="photography books"/>
  </r>
  <r>
    <n v="667"/>
    <s v="Little Ltd"/>
    <s v="Decentralized bandwidth-monitored ability"/>
    <x v="63"/>
    <n v="12155"/>
    <n v="176.15942028985506"/>
    <x v="2"/>
    <n v="419"/>
    <n v="29.009546539379475"/>
    <s v="US"/>
    <s v="USD"/>
    <n v="1410325200"/>
    <n v="1411102800"/>
    <x v="239"/>
    <d v="2014-09-19T05:00:00"/>
    <b v="0"/>
    <b v="0"/>
    <s v="journalism/audio"/>
    <x v="8"/>
    <s v="audio"/>
  </r>
  <r>
    <n v="713"/>
    <s v="Mays LLC"/>
    <s v="Multi-layered global groupware"/>
    <x v="63"/>
    <n v="11174"/>
    <n v="161.94202898550725"/>
    <x v="2"/>
    <n v="103"/>
    <n v="108.48543689320388"/>
    <s v="US"/>
    <s v="USD"/>
    <n v="1471842000"/>
    <n v="1472878800"/>
    <x v="395"/>
    <d v="2016-09-03T05:00:00"/>
    <b v="0"/>
    <b v="0"/>
    <s v="publishing/radio &amp; podcasts"/>
    <x v="3"/>
    <s v="radio &amp; podcasts"/>
  </r>
  <r>
    <n v="719"/>
    <s v="Pace, Simpson and Watkins"/>
    <s v="Down-sized uniform ability"/>
    <x v="63"/>
    <n v="10557"/>
    <n v="153"/>
    <x v="2"/>
    <n v="123"/>
    <n v="85.829268292682926"/>
    <s v="US"/>
    <s v="USD"/>
    <n v="1338267600"/>
    <n v="1339218000"/>
    <x v="396"/>
    <d v="2012-06-09T05:00:00"/>
    <b v="0"/>
    <b v="0"/>
    <s v="publishing/fiction"/>
    <x v="3"/>
    <s v="fiction"/>
  </r>
  <r>
    <n v="745"/>
    <s v="Hill, Mccann and Moore"/>
    <s v="Streamlined needs-based knowledge user"/>
    <x v="63"/>
    <n v="2091"/>
    <n v="30.304347826086957"/>
    <x v="0"/>
    <n v="34"/>
    <n v="61.5"/>
    <s v="US"/>
    <s v="USD"/>
    <n v="1275195600"/>
    <n v="1277528400"/>
    <x v="397"/>
    <d v="2010-06-26T05:00:00"/>
    <b v="0"/>
    <b v="0"/>
    <s v="technology/wearables"/>
    <x v="6"/>
    <s v="wearables"/>
  </r>
  <r>
    <n v="441"/>
    <s v="Rodriguez-West"/>
    <s v="Automated optimal function"/>
    <x v="64"/>
    <n v="1744"/>
    <n v="24.914285714285715"/>
    <x v="0"/>
    <n v="32"/>
    <n v="54.5"/>
    <s v="US"/>
    <s v="USD"/>
    <n v="1335416400"/>
    <n v="1337835600"/>
    <x v="398"/>
    <d v="2012-05-24T05:00:00"/>
    <b v="0"/>
    <b v="0"/>
    <s v="technology/wearables"/>
    <x v="6"/>
    <s v="wearables"/>
  </r>
  <r>
    <n v="868"/>
    <s v="Wood, Buckley and Meza"/>
    <s v="Front-line web-enabled installation"/>
    <x v="64"/>
    <n v="12939"/>
    <n v="184.84285714285716"/>
    <x v="2"/>
    <n v="126"/>
    <n v="102.69047619047619"/>
    <s v="US"/>
    <s v="USD"/>
    <n v="1381554000"/>
    <n v="1382504400"/>
    <x v="399"/>
    <d v="2013-10-23T05:00:00"/>
    <b v="0"/>
    <b v="0"/>
    <s v="theater/plays"/>
    <x v="2"/>
    <s v="plays"/>
  </r>
  <r>
    <n v="977"/>
    <s v="Johnson Group"/>
    <s v="Vision-oriented interactive solution"/>
    <x v="64"/>
    <n v="5177"/>
    <n v="73.957142857142856"/>
    <x v="0"/>
    <n v="67"/>
    <n v="77.268656716417908"/>
    <s v="US"/>
    <s v="USD"/>
    <n v="1517983200"/>
    <n v="1520748000"/>
    <x v="400"/>
    <d v="2018-03-11T06:00:00"/>
    <b v="0"/>
    <b v="0"/>
    <s v="food/food trucks"/>
    <x v="0"/>
    <s v="food trucks"/>
  </r>
  <r>
    <n v="194"/>
    <s v="Sandoval Group"/>
    <s v="Assimilated multi-tasking archive"/>
    <x v="65"/>
    <n v="8716"/>
    <n v="122.7605633802817"/>
    <x v="2"/>
    <n v="126"/>
    <n v="69.174603174603178"/>
    <s v="US"/>
    <s v="USD"/>
    <n v="1442206800"/>
    <n v="1443589200"/>
    <x v="401"/>
    <d v="2015-09-30T05:00:00"/>
    <b v="0"/>
    <b v="0"/>
    <s v="music/metal"/>
    <x v="1"/>
    <s v="metal"/>
  </r>
  <r>
    <n v="251"/>
    <s v="Singleton Ltd"/>
    <s v="Enhanced user-facing function"/>
    <x v="65"/>
    <n v="3840"/>
    <n v="54.084507042253513"/>
    <x v="0"/>
    <n v="101"/>
    <n v="38.019801980198018"/>
    <s v="US"/>
    <s v="USD"/>
    <n v="1355032800"/>
    <n v="1355205600"/>
    <x v="402"/>
    <d v="2012-12-11T06:00:00"/>
    <b v="0"/>
    <b v="0"/>
    <s v="theater/plays"/>
    <x v="2"/>
    <s v="plays"/>
  </r>
  <r>
    <n v="324"/>
    <s v="Harris, Hall and Harris"/>
    <s v="Inverse analyzing matrices"/>
    <x v="65"/>
    <n v="11648"/>
    <n v="164.05633802816902"/>
    <x v="2"/>
    <n v="307"/>
    <n v="37.941368078175898"/>
    <s v="US"/>
    <s v="USD"/>
    <n v="1434862800"/>
    <n v="1435899600"/>
    <x v="403"/>
    <d v="2015-07-03T05:00:00"/>
    <b v="0"/>
    <b v="1"/>
    <s v="theater/plays"/>
    <x v="2"/>
    <s v="plays"/>
  </r>
  <r>
    <n v="395"/>
    <s v="Taylor PLC"/>
    <s v="Enhanced incremental budgetary management"/>
    <x v="65"/>
    <n v="9238"/>
    <n v="130.11267605633802"/>
    <x v="2"/>
    <n v="220"/>
    <n v="41.990909090909092"/>
    <s v="US"/>
    <s v="USD"/>
    <n v="1323324000"/>
    <n v="1323410400"/>
    <x v="404"/>
    <d v="2011-12-09T06:00:00"/>
    <b v="1"/>
    <b v="0"/>
    <s v="theater/plays"/>
    <x v="2"/>
    <s v="plays"/>
  </r>
  <r>
    <n v="590"/>
    <s v="Cox Group"/>
    <s v="Synergized analyzing process improvement"/>
    <x v="65"/>
    <n v="5824"/>
    <n v="82.028169014084511"/>
    <x v="0"/>
    <n v="86"/>
    <n v="67.720930232558146"/>
    <s v="AU"/>
    <s v="AUD"/>
    <n v="1419141600"/>
    <n v="1420092000"/>
    <x v="405"/>
    <d v="2015-01-01T06:00:00"/>
    <b v="0"/>
    <b v="0"/>
    <s v="publishing/radio &amp; podcasts"/>
    <x v="3"/>
    <s v="radio &amp; podcasts"/>
  </r>
  <r>
    <n v="795"/>
    <s v="Vasquez Inc"/>
    <s v="Stand-alone asynchronous functionalities"/>
    <x v="65"/>
    <n v="1022"/>
    <n v="14.394366197183098"/>
    <x v="0"/>
    <n v="31"/>
    <n v="32.967741935483872"/>
    <s v="US"/>
    <s v="USD"/>
    <n v="1477976400"/>
    <n v="1478235600"/>
    <x v="406"/>
    <d v="2016-11-04T05:00:00"/>
    <b v="0"/>
    <b v="0"/>
    <s v="film &amp; video/drama"/>
    <x v="5"/>
    <s v="drama"/>
  </r>
  <r>
    <n v="828"/>
    <s v="Munoz, Cherry and Bell"/>
    <s v="Cross-platform reciprocal budgetary management"/>
    <x v="65"/>
    <n v="4899"/>
    <n v="69"/>
    <x v="0"/>
    <n v="70"/>
    <n v="69.98571428571428"/>
    <s v="US"/>
    <s v="USD"/>
    <n v="1535432400"/>
    <n v="1537592400"/>
    <x v="52"/>
    <d v="2018-09-22T05:00:00"/>
    <b v="0"/>
    <b v="0"/>
    <s v="theater/plays"/>
    <x v="2"/>
    <s v="plays"/>
  </r>
  <r>
    <n v="49"/>
    <s v="Casey-Kelly"/>
    <s v="Sharable holistic interface"/>
    <x v="66"/>
    <n v="13653"/>
    <n v="189.625"/>
    <x v="2"/>
    <n v="303"/>
    <n v="45.059405940594061"/>
    <s v="US"/>
    <s v="USD"/>
    <n v="1571547600"/>
    <n v="1575439200"/>
    <x v="407"/>
    <d v="2019-12-04T06:00:00"/>
    <b v="0"/>
    <b v="0"/>
    <s v="music/rock"/>
    <x v="1"/>
    <s v="rock"/>
  </r>
  <r>
    <n v="52"/>
    <s v="Hernandez, Rodriguez and Clark"/>
    <s v="Organic foreground leverage"/>
    <x v="66"/>
    <n v="2459"/>
    <n v="34.152777777777779"/>
    <x v="0"/>
    <n v="75"/>
    <n v="32.786666666666669"/>
    <s v="US"/>
    <s v="USD"/>
    <n v="1284526800"/>
    <n v="1284872400"/>
    <x v="408"/>
    <d v="2010-09-19T05:00:00"/>
    <b v="0"/>
    <b v="0"/>
    <s v="theater/plays"/>
    <x v="2"/>
    <s v="plays"/>
  </r>
  <r>
    <n v="116"/>
    <s v="David-Clark"/>
    <s v="De-engineered motivating standardization"/>
    <x v="66"/>
    <n v="6336"/>
    <n v="88"/>
    <x v="0"/>
    <n v="73"/>
    <n v="86.794520547945211"/>
    <s v="US"/>
    <s v="USD"/>
    <n v="1442552400"/>
    <n v="1442638800"/>
    <x v="409"/>
    <d v="2015-09-19T05:00:00"/>
    <b v="0"/>
    <b v="0"/>
    <s v="theater/plays"/>
    <x v="2"/>
    <s v="plays"/>
  </r>
  <r>
    <n v="178"/>
    <s v="Alexander-Williams"/>
    <s v="Triple-buffered cohesive structure"/>
    <x v="66"/>
    <n v="6927"/>
    <n v="96.208333333333329"/>
    <x v="0"/>
    <n v="210"/>
    <n v="32.985714285714288"/>
    <s v="US"/>
    <s v="USD"/>
    <n v="1505970000"/>
    <n v="1506747600"/>
    <x v="410"/>
    <d v="2017-09-30T05:00:00"/>
    <b v="0"/>
    <b v="0"/>
    <s v="food/food trucks"/>
    <x v="0"/>
    <s v="food trucks"/>
  </r>
  <r>
    <n v="231"/>
    <s v="Williams, Carter and Gonzalez"/>
    <s v="Cross-platform uniform hardware"/>
    <x v="66"/>
    <n v="5523"/>
    <n v="76.708333333333329"/>
    <x v="1"/>
    <n v="67"/>
    <n v="82.432835820895519"/>
    <s v="US"/>
    <s v="USD"/>
    <n v="1369112400"/>
    <n v="1374123600"/>
    <x v="411"/>
    <d v="2013-07-18T05:00:00"/>
    <b v="0"/>
    <b v="0"/>
    <s v="theater/plays"/>
    <x v="2"/>
    <s v="plays"/>
  </r>
  <r>
    <n v="297"/>
    <s v="Brown, Herring and Bass"/>
    <s v="Organized client-driven capacity"/>
    <x v="66"/>
    <n v="6785"/>
    <n v="94.236111111111114"/>
    <x v="0"/>
    <n v="104"/>
    <n v="65.240384615384613"/>
    <s v="AU"/>
    <s v="AUD"/>
    <n v="1389679200"/>
    <n v="1390456800"/>
    <x v="412"/>
    <d v="2014-01-23T06:00:00"/>
    <b v="0"/>
    <b v="1"/>
    <s v="theater/plays"/>
    <x v="2"/>
    <s v="plays"/>
  </r>
  <r>
    <n v="326"/>
    <s v="Pham, Avila and Nash"/>
    <s v="Multi-channeled next generation architecture"/>
    <x v="66"/>
    <n v="3326"/>
    <n v="46.194444444444443"/>
    <x v="0"/>
    <n v="128"/>
    <n v="25.984375"/>
    <s v="US"/>
    <s v="USD"/>
    <n v="1451109600"/>
    <n v="1451628000"/>
    <x v="413"/>
    <d v="2016-01-01T06:00:00"/>
    <b v="0"/>
    <b v="0"/>
    <s v="film &amp; video/animation"/>
    <x v="5"/>
    <s v="animation"/>
  </r>
  <r>
    <n v="379"/>
    <s v="Reilly, Aguirre and Johnson"/>
    <s v="Realigned clear-thinking migration"/>
    <x v="66"/>
    <n v="2912"/>
    <n v="40.444444444444443"/>
    <x v="0"/>
    <n v="44"/>
    <n v="66.181818181818187"/>
    <s v="GB"/>
    <s v="GBP"/>
    <n v="1319691600"/>
    <n v="1320904800"/>
    <x v="414"/>
    <d v="2011-11-10T06:00:00"/>
    <b v="0"/>
    <b v="0"/>
    <s v="theater/plays"/>
    <x v="2"/>
    <s v="plays"/>
  </r>
  <r>
    <n v="927"/>
    <s v="Davis-Gardner"/>
    <s v="Synergistic dynamic utilization"/>
    <x v="66"/>
    <n v="3301"/>
    <n v="45.847222222222221"/>
    <x v="0"/>
    <n v="37"/>
    <n v="89.21621621621621"/>
    <s v="US"/>
    <s v="USD"/>
    <n v="1342069200"/>
    <n v="1344574800"/>
    <x v="415"/>
    <d v="2012-08-10T05:00:00"/>
    <b v="0"/>
    <b v="0"/>
    <s v="theater/plays"/>
    <x v="2"/>
    <s v="plays"/>
  </r>
  <r>
    <n v="982"/>
    <s v="Freeman-French"/>
    <s v="Multi-layered optimal application"/>
    <x v="66"/>
    <n v="6115"/>
    <n v="84.930555555555557"/>
    <x v="0"/>
    <n v="75"/>
    <n v="81.533333333333331"/>
    <s v="US"/>
    <s v="USD"/>
    <n v="1311051600"/>
    <n v="1311224400"/>
    <x v="416"/>
    <d v="2011-07-21T05:00:00"/>
    <b v="0"/>
    <b v="1"/>
    <s v="film &amp; video/documentary"/>
    <x v="5"/>
    <s v="documentary"/>
  </r>
  <r>
    <n v="292"/>
    <s v="Ho-Harris"/>
    <s v="Versatile cohesive encoding"/>
    <x v="67"/>
    <n v="717"/>
    <n v="9.8219178082191778"/>
    <x v="0"/>
    <n v="10"/>
    <n v="71.7"/>
    <s v="US"/>
    <s v="USD"/>
    <n v="1331874000"/>
    <n v="1333429200"/>
    <x v="417"/>
    <d v="2012-04-03T05:00:00"/>
    <b v="0"/>
    <b v="0"/>
    <s v="food/food trucks"/>
    <x v="0"/>
    <s v="food trucks"/>
  </r>
  <r>
    <n v="402"/>
    <s v="Ruiz, Richardson and Cole"/>
    <s v="Team-oriented static interface"/>
    <x v="67"/>
    <n v="2946"/>
    <n v="40.356164383561641"/>
    <x v="0"/>
    <n v="40"/>
    <n v="73.650000000000006"/>
    <s v="US"/>
    <s v="USD"/>
    <n v="1325829600"/>
    <n v="1329890400"/>
    <x v="418"/>
    <d v="2012-02-22T06:00:00"/>
    <b v="0"/>
    <b v="1"/>
    <s v="film &amp; video/shorts"/>
    <x v="5"/>
    <s v="shorts"/>
  </r>
  <r>
    <n v="689"/>
    <s v="Nguyen Inc"/>
    <s v="Seamless directional capacity"/>
    <x v="67"/>
    <n v="7348"/>
    <n v="100.65753424657535"/>
    <x v="2"/>
    <n v="69"/>
    <n v="106.49275362318841"/>
    <s v="US"/>
    <s v="USD"/>
    <n v="1383022800"/>
    <n v="1384063200"/>
    <x v="419"/>
    <d v="2013-11-10T06:00:00"/>
    <b v="0"/>
    <b v="0"/>
    <s v="technology/web"/>
    <x v="6"/>
    <s v="web"/>
  </r>
  <r>
    <n v="707"/>
    <s v="Moore, Cook and Wright"/>
    <s v="Visionary maximized Local Area Network"/>
    <x v="67"/>
    <n v="11579"/>
    <n v="158.61643835616439"/>
    <x v="2"/>
    <n v="168"/>
    <n v="68.922619047619051"/>
    <s v="US"/>
    <s v="USD"/>
    <n v="1544248800"/>
    <n v="1547359200"/>
    <x v="350"/>
    <d v="2019-01-13T06:00:00"/>
    <b v="0"/>
    <b v="0"/>
    <s v="film &amp; video/drama"/>
    <x v="5"/>
    <s v="drama"/>
  </r>
  <r>
    <n v="834"/>
    <s v="Gallegos, Wagner and Gaines"/>
    <s v="Expanded fault-tolerant emulation"/>
    <x v="67"/>
    <n v="11228"/>
    <n v="153.8082191780822"/>
    <x v="2"/>
    <n v="119"/>
    <n v="94.352941176470594"/>
    <s v="US"/>
    <s v="USD"/>
    <n v="1371963600"/>
    <n v="1372482000"/>
    <x v="147"/>
    <d v="2013-06-29T05:00:00"/>
    <b v="0"/>
    <b v="0"/>
    <s v="theater/plays"/>
    <x v="2"/>
    <s v="plays"/>
  </r>
  <r>
    <n v="859"/>
    <s v="Martinez Ltd"/>
    <s v="Multi-layered upward-trending groupware"/>
    <x v="67"/>
    <n v="2594"/>
    <n v="35.534246575342465"/>
    <x v="0"/>
    <n v="63"/>
    <n v="41.174603174603178"/>
    <s v="US"/>
    <s v="USD"/>
    <n v="1362117600"/>
    <n v="1363669200"/>
    <x v="420"/>
    <d v="2013-03-19T05:00:00"/>
    <b v="0"/>
    <b v="1"/>
    <s v="theater/plays"/>
    <x v="2"/>
    <s v="plays"/>
  </r>
  <r>
    <n v="86"/>
    <s v="Davis-Smith"/>
    <s v="Organic motivating firmware"/>
    <x v="68"/>
    <n v="12405"/>
    <n v="167.63513513513513"/>
    <x v="2"/>
    <n v="203"/>
    <n v="61.108374384236456"/>
    <s v="US"/>
    <s v="USD"/>
    <n v="1430715600"/>
    <n v="1431838800"/>
    <x v="421"/>
    <d v="2015-05-17T05:00:00"/>
    <b v="1"/>
    <b v="0"/>
    <s v="theater/plays"/>
    <x v="2"/>
    <s v="plays"/>
  </r>
  <r>
    <n v="475"/>
    <s v="Nichols Ltd"/>
    <s v="Function-based attitude-oriented groupware"/>
    <x v="68"/>
    <n v="8432"/>
    <n v="113.94594594594594"/>
    <x v="2"/>
    <n v="211"/>
    <n v="39.962085308056871"/>
    <s v="US"/>
    <s v="USD"/>
    <n v="1372136400"/>
    <n v="1372482000"/>
    <x v="60"/>
    <d v="2013-06-29T05:00:00"/>
    <b v="0"/>
    <b v="1"/>
    <s v="publishing/translations"/>
    <x v="3"/>
    <s v="translations"/>
  </r>
  <r>
    <n v="699"/>
    <s v="King Inc"/>
    <s v="Ergonomic dedicated focus group"/>
    <x v="68"/>
    <n v="6245"/>
    <n v="84.391891891891888"/>
    <x v="0"/>
    <n v="56"/>
    <n v="111.51785714285714"/>
    <s v="US"/>
    <s v="USD"/>
    <n v="1561438800"/>
    <n v="1561525200"/>
    <x v="422"/>
    <d v="2019-06-26T05:00:00"/>
    <b v="0"/>
    <b v="0"/>
    <s v="film &amp; video/drama"/>
    <x v="5"/>
    <s v="drama"/>
  </r>
  <r>
    <n v="783"/>
    <s v="Vega, Chan and Carney"/>
    <s v="Down-sized systematic utilization"/>
    <x v="68"/>
    <n v="10451"/>
    <n v="141.22972972972974"/>
    <x v="2"/>
    <n v="138"/>
    <n v="75.731884057971016"/>
    <s v="US"/>
    <s v="USD"/>
    <n v="1387260000"/>
    <n v="1387864800"/>
    <x v="423"/>
    <d v="2013-12-24T06:00:00"/>
    <b v="0"/>
    <b v="0"/>
    <s v="music/rock"/>
    <x v="1"/>
    <s v="rock"/>
  </r>
  <r>
    <n v="234"/>
    <s v="Mendoza-Parker"/>
    <s v="Enterprise-wide motivating matrices"/>
    <x v="69"/>
    <n v="8181"/>
    <n v="109.08"/>
    <x v="2"/>
    <n v="149"/>
    <n v="54.906040268456373"/>
    <s v="IT"/>
    <s v="EUR"/>
    <n v="1503378000"/>
    <n v="1503982800"/>
    <x v="424"/>
    <d v="2017-08-29T05:00:00"/>
    <b v="0"/>
    <b v="1"/>
    <s v="games/video games"/>
    <x v="7"/>
    <s v="video games"/>
  </r>
  <r>
    <n v="504"/>
    <s v="Smith-Miller"/>
    <s v="De-engineered cohesive moderator"/>
    <x v="69"/>
    <n v="6924"/>
    <n v="92.320000000000007"/>
    <x v="0"/>
    <n v="62"/>
    <n v="111.6774193548387"/>
    <s v="IT"/>
    <s v="EUR"/>
    <n v="1431925200"/>
    <n v="1432011600"/>
    <x v="324"/>
    <d v="2015-05-19T05:00:00"/>
    <b v="0"/>
    <b v="0"/>
    <s v="music/rock"/>
    <x v="1"/>
    <s v="rock"/>
  </r>
  <r>
    <n v="625"/>
    <s v="Martinez Inc"/>
    <s v="Organic upward-trending Graphical User Interface"/>
    <x v="69"/>
    <n v="5803"/>
    <n v="77.373333333333335"/>
    <x v="0"/>
    <n v="62"/>
    <n v="93.596774193548384"/>
    <s v="US"/>
    <s v="USD"/>
    <n v="1580104800"/>
    <n v="1581314400"/>
    <x v="425"/>
    <d v="2020-02-10T06:00:00"/>
    <b v="0"/>
    <b v="0"/>
    <s v="theater/plays"/>
    <x v="2"/>
    <s v="plays"/>
  </r>
  <r>
    <n v="686"/>
    <s v="Jones, Wiley and Robbins"/>
    <s v="Front-line cohesive extranet"/>
    <x v="69"/>
    <n v="14381"/>
    <n v="191.74666666666667"/>
    <x v="2"/>
    <n v="134"/>
    <n v="107.32089552238806"/>
    <s v="US"/>
    <s v="USD"/>
    <n v="1522126800"/>
    <n v="1523077200"/>
    <x v="88"/>
    <d v="2018-04-07T05:00:00"/>
    <b v="0"/>
    <b v="0"/>
    <s v="technology/wearables"/>
    <x v="6"/>
    <s v="wearables"/>
  </r>
  <r>
    <n v="943"/>
    <s v="Peterson, Gonzalez and Spencer"/>
    <s v="Synchronized fault-tolerant algorithm"/>
    <x v="69"/>
    <n v="11969"/>
    <n v="159.58666666666667"/>
    <x v="2"/>
    <n v="114"/>
    <n v="104.99122807017544"/>
    <s v="US"/>
    <s v="USD"/>
    <n v="1411534800"/>
    <n v="1414558800"/>
    <x v="426"/>
    <d v="2014-10-29T05:00:00"/>
    <b v="0"/>
    <b v="0"/>
    <s v="food/food trucks"/>
    <x v="0"/>
    <s v="food trucks"/>
  </r>
  <r>
    <n v="4"/>
    <s v="Larson-Little"/>
    <s v="Proactive foreground core"/>
    <x v="70"/>
    <n v="5265"/>
    <n v="69.276315789473685"/>
    <x v="0"/>
    <n v="53"/>
    <n v="99.339622641509436"/>
    <s v="US"/>
    <s v="USD"/>
    <n v="1547964000"/>
    <n v="1548309600"/>
    <x v="427"/>
    <d v="2019-01-24T06:00:00"/>
    <b v="0"/>
    <b v="0"/>
    <s v="theater/plays"/>
    <x v="2"/>
    <s v="plays"/>
  </r>
  <r>
    <n v="5"/>
    <s v="Harris Group"/>
    <s v="Open-source optimizing database"/>
    <x v="70"/>
    <n v="13195"/>
    <n v="173.61842105263159"/>
    <x v="2"/>
    <n v="174"/>
    <n v="75.833333333333329"/>
    <s v="DK"/>
    <s v="DKK"/>
    <n v="1346130000"/>
    <n v="1347080400"/>
    <x v="428"/>
    <d v="2012-09-08T05:00:00"/>
    <b v="0"/>
    <b v="0"/>
    <s v="theater/plays"/>
    <x v="2"/>
    <s v="plays"/>
  </r>
  <r>
    <n v="99"/>
    <s v="Baker-Morris"/>
    <s v="Fully-configurable motivating approach"/>
    <x v="70"/>
    <n v="14951"/>
    <n v="196.7236842105263"/>
    <x v="2"/>
    <n v="164"/>
    <n v="91.16463414634147"/>
    <s v="US"/>
    <s v="USD"/>
    <n v="1416895200"/>
    <n v="1419400800"/>
    <x v="429"/>
    <d v="2014-12-24T06:00:00"/>
    <b v="0"/>
    <b v="0"/>
    <s v="theater/plays"/>
    <x v="2"/>
    <s v="plays"/>
  </r>
  <r>
    <n v="521"/>
    <s v="Wilson Ltd"/>
    <s v="Function-based multi-state software"/>
    <x v="70"/>
    <n v="11061"/>
    <n v="145.53947368421052"/>
    <x v="2"/>
    <n v="369"/>
    <n v="29.975609756097562"/>
    <s v="US"/>
    <s v="USD"/>
    <n v="1471928400"/>
    <n v="1472446800"/>
    <x v="430"/>
    <d v="2016-08-29T05:00:00"/>
    <b v="0"/>
    <b v="1"/>
    <s v="film &amp; video/drama"/>
    <x v="5"/>
    <s v="drama"/>
  </r>
  <r>
    <n v="797"/>
    <s v="Houston, Moore and Rogers"/>
    <s v="Optional tangible utilization"/>
    <x v="70"/>
    <n v="8332"/>
    <n v="109.63157894736841"/>
    <x v="2"/>
    <n v="185"/>
    <n v="45.037837837837834"/>
    <s v="US"/>
    <s v="USD"/>
    <n v="1546149600"/>
    <n v="1548136800"/>
    <x v="431"/>
    <d v="2019-01-22T06:00:00"/>
    <b v="0"/>
    <b v="0"/>
    <s v="technology/web"/>
    <x v="6"/>
    <s v="web"/>
  </r>
  <r>
    <n v="997"/>
    <s v="Ball LLC"/>
    <s v="Right-sized full-range throughput"/>
    <x v="70"/>
    <n v="4603"/>
    <n v="60.565789473684205"/>
    <x v="1"/>
    <n v="139"/>
    <n v="33.115107913669064"/>
    <s v="IT"/>
    <s v="EUR"/>
    <n v="1390197600"/>
    <n v="1390629600"/>
    <x v="432"/>
    <d v="2014-01-25T06:00:00"/>
    <b v="0"/>
    <b v="0"/>
    <s v="theater/plays"/>
    <x v="2"/>
    <s v="plays"/>
  </r>
  <r>
    <n v="135"/>
    <s v="Le, Burton and Evans"/>
    <s v="Balanced zero-defect software"/>
    <x v="71"/>
    <n v="5488"/>
    <n v="71.27272727272728"/>
    <x v="0"/>
    <n v="117"/>
    <n v="46.905982905982903"/>
    <s v="US"/>
    <s v="USD"/>
    <n v="1362636000"/>
    <n v="1363064400"/>
    <x v="433"/>
    <d v="2013-03-12T05:00:00"/>
    <b v="0"/>
    <b v="1"/>
    <s v="theater/plays"/>
    <x v="2"/>
    <s v="plays"/>
  </r>
  <r>
    <n v="432"/>
    <s v="Harper-Bryan"/>
    <s v="Re-contextualized dedicated hardware"/>
    <x v="71"/>
    <n v="6369"/>
    <n v="82.714285714285722"/>
    <x v="0"/>
    <n v="91"/>
    <n v="69.989010989010993"/>
    <s v="US"/>
    <s v="USD"/>
    <n v="1399006800"/>
    <n v="1400734800"/>
    <x v="386"/>
    <d v="2014-05-22T05:00:00"/>
    <b v="0"/>
    <b v="0"/>
    <s v="theater/plays"/>
    <x v="2"/>
    <s v="plays"/>
  </r>
  <r>
    <n v="736"/>
    <s v="Silva-Hawkins"/>
    <s v="Proactive heuristic orchestration"/>
    <x v="71"/>
    <n v="2533"/>
    <n v="32.896103896103895"/>
    <x v="1"/>
    <n v="29"/>
    <n v="87.34482758620689"/>
    <s v="US"/>
    <s v="USD"/>
    <n v="1424412000"/>
    <n v="1424757600"/>
    <x v="434"/>
    <d v="2015-02-24T06:00:00"/>
    <b v="0"/>
    <b v="0"/>
    <s v="publishing/nonfiction"/>
    <x v="3"/>
    <s v="nonfiction"/>
  </r>
  <r>
    <n v="839"/>
    <s v="Pierce-Ramirez"/>
    <s v="Organized scalable initiative"/>
    <x v="71"/>
    <n v="14644"/>
    <n v="190.18181818181819"/>
    <x v="2"/>
    <n v="157"/>
    <n v="93.273885350318466"/>
    <s v="US"/>
    <s v="USD"/>
    <n v="1395032400"/>
    <n v="1398920400"/>
    <x v="435"/>
    <d v="2014-05-01T05:00:00"/>
    <b v="0"/>
    <b v="1"/>
    <s v="film &amp; video/documentary"/>
    <x v="5"/>
    <s v="documentary"/>
  </r>
  <r>
    <n v="870"/>
    <s v="Hansen-Austin"/>
    <s v="Adaptive demand-driven encryption"/>
    <x v="71"/>
    <n v="6920"/>
    <n v="89.870129870129873"/>
    <x v="0"/>
    <n v="121"/>
    <n v="57.190082644628099"/>
    <s v="US"/>
    <s v="USD"/>
    <n v="1440392400"/>
    <n v="1442552400"/>
    <x v="436"/>
    <d v="2015-09-18T05:00:00"/>
    <b v="0"/>
    <b v="0"/>
    <s v="theater/plays"/>
    <x v="2"/>
    <s v="plays"/>
  </r>
  <r>
    <n v="90"/>
    <s v="Kramer Group"/>
    <s v="Synergistic explicit parallelism"/>
    <x v="72"/>
    <n v="6132"/>
    <n v="78.615384615384613"/>
    <x v="0"/>
    <n v="106"/>
    <n v="57.849056603773583"/>
    <s v="US"/>
    <s v="USD"/>
    <n v="1456380000"/>
    <n v="1456380000"/>
    <x v="437"/>
    <d v="2016-02-25T06:00:00"/>
    <b v="0"/>
    <b v="1"/>
    <s v="theater/plays"/>
    <x v="2"/>
    <s v="plays"/>
  </r>
  <r>
    <n v="273"/>
    <s v="Thomas and Sons"/>
    <s v="Re-engineered heuristic forecast"/>
    <x v="72"/>
    <n v="10704"/>
    <n v="137.23076923076923"/>
    <x v="2"/>
    <n v="282"/>
    <n v="37.957446808510639"/>
    <s v="CA"/>
    <s v="CAD"/>
    <n v="1505624400"/>
    <n v="1505883600"/>
    <x v="438"/>
    <d v="2017-09-20T05:00:00"/>
    <b v="0"/>
    <b v="0"/>
    <s v="theater/plays"/>
    <x v="2"/>
    <s v="plays"/>
  </r>
  <r>
    <n v="310"/>
    <s v="Velazquez, Hunt and Ortiz"/>
    <s v="Switchable zero tolerance website"/>
    <x v="72"/>
    <n v="1586"/>
    <n v="20.333333333333332"/>
    <x v="0"/>
    <n v="16"/>
    <n v="99.125"/>
    <s v="US"/>
    <s v="USD"/>
    <n v="1270789200"/>
    <n v="1272171600"/>
    <x v="439"/>
    <d v="2010-04-25T05:00:00"/>
    <b v="0"/>
    <b v="0"/>
    <s v="games/video games"/>
    <x v="7"/>
    <s v="video games"/>
  </r>
  <r>
    <n v="411"/>
    <s v="Beck, Thompson and Martinez"/>
    <s v="Down-sized maximized function"/>
    <x v="72"/>
    <n v="8161"/>
    <n v="104.62820512820512"/>
    <x v="2"/>
    <n v="82"/>
    <n v="99.524390243902445"/>
    <s v="US"/>
    <s v="USD"/>
    <n v="1496034000"/>
    <n v="1496206800"/>
    <x v="440"/>
    <d v="2017-05-31T05:00:00"/>
    <b v="0"/>
    <b v="0"/>
    <s v="theater/plays"/>
    <x v="2"/>
    <s v="plays"/>
  </r>
  <r>
    <n v="510"/>
    <s v="Best, Miller and Thomas"/>
    <s v="Re-engineered mobile task-force"/>
    <x v="72"/>
    <n v="9289"/>
    <n v="119.08974358974358"/>
    <x v="2"/>
    <n v="131"/>
    <n v="70.908396946564892"/>
    <s v="AU"/>
    <s v="AUD"/>
    <n v="1527742800"/>
    <n v="1529816400"/>
    <x v="441"/>
    <d v="2018-06-24T05:00:00"/>
    <b v="0"/>
    <b v="0"/>
    <s v="film &amp; video/drama"/>
    <x v="5"/>
    <s v="drama"/>
  </r>
  <r>
    <n v="796"/>
    <s v="Freeman-Ferguson"/>
    <s v="Profound full-range open system"/>
    <x v="72"/>
    <n v="4275"/>
    <n v="54.807692307692314"/>
    <x v="0"/>
    <n v="78"/>
    <n v="54.807692307692307"/>
    <s v="US"/>
    <s v="USD"/>
    <n v="1407474000"/>
    <n v="1408078800"/>
    <x v="442"/>
    <d v="2014-08-15T05:00:00"/>
    <b v="0"/>
    <b v="1"/>
    <s v="games/mobile games"/>
    <x v="7"/>
    <s v="mobile games"/>
  </r>
  <r>
    <n v="887"/>
    <s v="Cooper LLC"/>
    <s v="Multi-layered systematic knowledgebase"/>
    <x v="72"/>
    <n v="2289"/>
    <n v="29.346153846153843"/>
    <x v="0"/>
    <n v="31"/>
    <n v="73.838709677419359"/>
    <s v="US"/>
    <s v="USD"/>
    <n v="1437109200"/>
    <n v="1441170000"/>
    <x v="443"/>
    <d v="2015-09-02T05:00:00"/>
    <b v="0"/>
    <b v="1"/>
    <s v="theater/plays"/>
    <x v="2"/>
    <s v="plays"/>
  </r>
  <r>
    <n v="939"/>
    <s v="Williams, Johnson and Campbell"/>
    <s v="Streamlined human-resource Graphic Interface"/>
    <x v="72"/>
    <n v="3839"/>
    <n v="49.217948717948715"/>
    <x v="0"/>
    <n v="67"/>
    <n v="57.298507462686565"/>
    <s v="US"/>
    <s v="USD"/>
    <n v="1304744400"/>
    <n v="1306213200"/>
    <x v="444"/>
    <d v="2011-05-24T05:00:00"/>
    <b v="0"/>
    <b v="1"/>
    <s v="games/video games"/>
    <x v="7"/>
    <s v="video games"/>
  </r>
  <r>
    <n v="986"/>
    <s v="Chan, Washington and Callahan"/>
    <s v="Optional zero administration neural-net"/>
    <x v="72"/>
    <n v="3144"/>
    <n v="40.307692307692307"/>
    <x v="0"/>
    <n v="92"/>
    <n v="34.173913043478258"/>
    <s v="US"/>
    <s v="USD"/>
    <n v="1301979600"/>
    <n v="1303189200"/>
    <x v="96"/>
    <d v="2011-04-19T05:00:00"/>
    <b v="0"/>
    <b v="0"/>
    <s v="music/rock"/>
    <x v="1"/>
    <s v="rock"/>
  </r>
  <r>
    <n v="990"/>
    <s v="Ortiz-Roberts"/>
    <s v="Devolved foreground customer loyalty"/>
    <x v="72"/>
    <n v="6839"/>
    <n v="87.679487179487182"/>
    <x v="0"/>
    <n v="64"/>
    <n v="106.859375"/>
    <s v="US"/>
    <s v="USD"/>
    <n v="1456984800"/>
    <n v="1458882000"/>
    <x v="224"/>
    <d v="2016-03-25T05:00:00"/>
    <b v="0"/>
    <b v="1"/>
    <s v="film &amp; video/drama"/>
    <x v="5"/>
    <s v="drama"/>
  </r>
  <r>
    <n v="69"/>
    <s v="Jones-Watson"/>
    <s v="Switchable disintermediate moderator"/>
    <x v="73"/>
    <n v="1901"/>
    <n v="24.063291139240505"/>
    <x v="1"/>
    <n v="17"/>
    <n v="111.82352941176471"/>
    <s v="US"/>
    <s v="USD"/>
    <n v="1292738400"/>
    <n v="1295676000"/>
    <x v="445"/>
    <d v="2011-01-22T06:00:00"/>
    <b v="0"/>
    <b v="0"/>
    <s v="theater/plays"/>
    <x v="2"/>
    <s v="plays"/>
  </r>
  <r>
    <n v="220"/>
    <s v="Owens-Le"/>
    <s v="Focused composite approach"/>
    <x v="73"/>
    <n v="667"/>
    <n v="8.4430379746835449"/>
    <x v="0"/>
    <n v="17"/>
    <n v="39.235294117647058"/>
    <s v="US"/>
    <s v="USD"/>
    <n v="1309496400"/>
    <n v="1311051600"/>
    <x v="446"/>
    <d v="2011-07-19T05:00:00"/>
    <b v="1"/>
    <b v="0"/>
    <s v="theater/plays"/>
    <x v="2"/>
    <s v="plays"/>
  </r>
  <r>
    <n v="589"/>
    <s v="Avery, Brown and Parker"/>
    <s v="Exclusive intangible extranet"/>
    <x v="73"/>
    <n v="5113"/>
    <n v="64.721518987341781"/>
    <x v="0"/>
    <n v="102"/>
    <n v="50.127450980392155"/>
    <s v="US"/>
    <s v="USD"/>
    <n v="1436072400"/>
    <n v="1436677200"/>
    <x v="447"/>
    <d v="2015-07-12T05:00:00"/>
    <b v="0"/>
    <b v="0"/>
    <s v="film &amp; video/documentary"/>
    <x v="5"/>
    <s v="documentary"/>
  </r>
  <r>
    <n v="596"/>
    <s v="Becker-Scott"/>
    <s v="Managed optimizing archive"/>
    <x v="73"/>
    <n v="7875"/>
    <n v="99.683544303797461"/>
    <x v="0"/>
    <n v="183"/>
    <n v="43.032786885245905"/>
    <s v="US"/>
    <s v="USD"/>
    <n v="1457157600"/>
    <n v="1457762400"/>
    <x v="448"/>
    <d v="2016-03-12T06:00:00"/>
    <b v="0"/>
    <b v="1"/>
    <s v="film &amp; video/drama"/>
    <x v="5"/>
    <s v="drama"/>
  </r>
  <r>
    <n v="875"/>
    <s v="Mueller-Harmon"/>
    <s v="Implemented tangible approach"/>
    <x v="73"/>
    <n v="5465"/>
    <n v="69.177215189873422"/>
    <x v="0"/>
    <n v="67"/>
    <n v="81.567164179104481"/>
    <s v="US"/>
    <s v="USD"/>
    <n v="1294898400"/>
    <n v="1294984800"/>
    <x v="449"/>
    <d v="2011-01-14T06:00:00"/>
    <b v="0"/>
    <b v="0"/>
    <s v="music/rock"/>
    <x v="1"/>
    <s v="rock"/>
  </r>
  <r>
    <n v="905"/>
    <s v="Haynes PLC"/>
    <s v="Re-engineered clear-thinking project"/>
    <x v="73"/>
    <n v="12955"/>
    <n v="163.98734177215189"/>
    <x v="2"/>
    <n v="236"/>
    <n v="54.894067796610166"/>
    <s v="US"/>
    <s v="USD"/>
    <n v="1379566800"/>
    <n v="1379826000"/>
    <x v="355"/>
    <d v="2013-09-22T05:00:00"/>
    <b v="0"/>
    <b v="0"/>
    <s v="theater/plays"/>
    <x v="2"/>
    <s v="plays"/>
  </r>
  <r>
    <n v="931"/>
    <s v="Lowery, Hayden and Cruz"/>
    <s v="Digitized 24/7 budgetary management"/>
    <x v="73"/>
    <n v="5729"/>
    <n v="72.51898734177216"/>
    <x v="0"/>
    <n v="112"/>
    <n v="51.151785714285715"/>
    <s v="US"/>
    <s v="USD"/>
    <n v="1403931600"/>
    <n v="1404104400"/>
    <x v="450"/>
    <d v="2014-06-30T05:00:00"/>
    <b v="0"/>
    <b v="1"/>
    <s v="theater/plays"/>
    <x v="2"/>
    <s v="plays"/>
  </r>
  <r>
    <n v="969"/>
    <s v="Lopez-King"/>
    <s v="Multi-lateral radical solution"/>
    <x v="73"/>
    <n v="8550"/>
    <n v="108.22784810126582"/>
    <x v="2"/>
    <n v="93"/>
    <n v="91.935483870967744"/>
    <s v="US"/>
    <s v="USD"/>
    <n v="1576994400"/>
    <n v="1577599200"/>
    <x v="451"/>
    <d v="2019-12-29T06:00:00"/>
    <b v="0"/>
    <b v="0"/>
    <s v="theater/plays"/>
    <x v="2"/>
    <s v="plays"/>
  </r>
  <r>
    <n v="56"/>
    <s v="Flores, Miller and Johnson"/>
    <s v="Horizontal context-sensitive knowledge user"/>
    <x v="74"/>
    <n v="11493"/>
    <n v="143.66249999999999"/>
    <x v="2"/>
    <n v="164"/>
    <n v="70.079268292682926"/>
    <s v="US"/>
    <s v="USD"/>
    <n v="1420869600"/>
    <n v="1421474400"/>
    <x v="452"/>
    <d v="2015-01-17T06:00:00"/>
    <b v="0"/>
    <b v="0"/>
    <s v="technology/wearables"/>
    <x v="6"/>
    <s v="wearables"/>
  </r>
  <r>
    <n v="160"/>
    <s v="Evans Group"/>
    <s v="Stand-alone actuating support"/>
    <x v="74"/>
    <n v="12985"/>
    <n v="162.3125"/>
    <x v="2"/>
    <n v="164"/>
    <n v="79.176829268292678"/>
    <s v="US"/>
    <s v="USD"/>
    <n v="1556341200"/>
    <n v="1557723600"/>
    <x v="387"/>
    <d v="2019-05-13T05:00:00"/>
    <b v="0"/>
    <b v="0"/>
    <s v="technology/wearables"/>
    <x v="6"/>
    <s v="wearables"/>
  </r>
  <r>
    <n v="279"/>
    <s v="Smith-Jenkins"/>
    <s v="Vision-oriented methodical application"/>
    <x v="74"/>
    <n v="13656"/>
    <n v="170.70000000000002"/>
    <x v="2"/>
    <n v="546"/>
    <n v="25.010989010989011"/>
    <s v="US"/>
    <s v="USD"/>
    <n v="1535950800"/>
    <n v="1536210000"/>
    <x v="262"/>
    <d v="2018-09-06T05:00:00"/>
    <b v="0"/>
    <b v="0"/>
    <s v="theater/plays"/>
    <x v="2"/>
    <s v="plays"/>
  </r>
  <r>
    <n v="346"/>
    <s v="Little-Marsh"/>
    <s v="Virtual attitude-oriented migration"/>
    <x v="74"/>
    <n v="2758"/>
    <n v="34.475000000000001"/>
    <x v="0"/>
    <n v="25"/>
    <n v="110.32"/>
    <s v="US"/>
    <s v="USD"/>
    <n v="1503550800"/>
    <n v="1508302800"/>
    <x v="453"/>
    <d v="2017-10-18T05:00:00"/>
    <b v="0"/>
    <b v="1"/>
    <s v="music/indie rock"/>
    <x v="1"/>
    <s v="indie rock"/>
  </r>
  <r>
    <n v="731"/>
    <s v="Cruz, Hall and Mason"/>
    <s v="Synergized content-based hierarchy"/>
    <x v="74"/>
    <n v="7220"/>
    <n v="90.25"/>
    <x v="1"/>
    <n v="219"/>
    <n v="32.968036529680369"/>
    <s v="US"/>
    <s v="USD"/>
    <n v="1500786000"/>
    <n v="1500872400"/>
    <x v="454"/>
    <d v="2017-07-24T05:00:00"/>
    <b v="0"/>
    <b v="0"/>
    <s v="technology/web"/>
    <x v="6"/>
    <s v="web"/>
  </r>
  <r>
    <n v="37"/>
    <s v="Black, Armstrong and Anderson"/>
    <s v="Profound attitude-oriented functionalities"/>
    <x v="75"/>
    <n v="11339"/>
    <n v="139.98765432098764"/>
    <x v="2"/>
    <n v="107"/>
    <n v="105.97196261682242"/>
    <s v="US"/>
    <s v="USD"/>
    <n v="1570338000"/>
    <n v="1573192800"/>
    <x v="455"/>
    <d v="2019-11-08T06:00:00"/>
    <b v="0"/>
    <b v="1"/>
    <s v="publishing/fiction"/>
    <x v="3"/>
    <s v="fiction"/>
  </r>
  <r>
    <n v="212"/>
    <s v="Johnson Inc"/>
    <s v="Profound next generation infrastructure"/>
    <x v="75"/>
    <n v="12300"/>
    <n v="151.85185185185185"/>
    <x v="2"/>
    <n v="168"/>
    <n v="73.214285714285708"/>
    <s v="US"/>
    <s v="USD"/>
    <n v="1576389600"/>
    <n v="1580364000"/>
    <x v="456"/>
    <d v="2020-01-30T06:00:00"/>
    <b v="0"/>
    <b v="0"/>
    <s v="theater/plays"/>
    <x v="2"/>
    <s v="plays"/>
  </r>
  <r>
    <n v="283"/>
    <s v="Lucas-Mullins"/>
    <s v="Business-focused dynamic instruction set"/>
    <x v="75"/>
    <n v="1517"/>
    <n v="18.728395061728396"/>
    <x v="0"/>
    <n v="29"/>
    <n v="52.310344827586206"/>
    <s v="DK"/>
    <s v="DKK"/>
    <n v="1464584400"/>
    <n v="1465016400"/>
    <x v="457"/>
    <d v="2016-06-04T05:00:00"/>
    <b v="0"/>
    <b v="0"/>
    <s v="music/rock"/>
    <x v="1"/>
    <s v="rock"/>
  </r>
  <r>
    <n v="397"/>
    <s v="Jones-Martin"/>
    <s v="Virtual systematic monitoring"/>
    <x v="75"/>
    <n v="14083"/>
    <n v="173.8641975308642"/>
    <x v="2"/>
    <n v="454"/>
    <n v="31.019823788546255"/>
    <s v="US"/>
    <s v="USD"/>
    <n v="1369285200"/>
    <n v="1369803600"/>
    <x v="458"/>
    <d v="2013-05-29T05:00:00"/>
    <b v="0"/>
    <b v="0"/>
    <s v="music/rock"/>
    <x v="1"/>
    <s v="rock"/>
  </r>
  <r>
    <n v="430"/>
    <s v="Cochran Ltd"/>
    <s v="Re-engineered attitude-oriented frame"/>
    <x v="75"/>
    <n v="5487"/>
    <n v="67.740740740740748"/>
    <x v="0"/>
    <n v="84"/>
    <n v="65.321428571428569"/>
    <s v="US"/>
    <s v="USD"/>
    <n v="1569733200"/>
    <n v="1572670800"/>
    <x v="459"/>
    <d v="2019-11-02T05:00:00"/>
    <b v="0"/>
    <b v="0"/>
    <s v="theater/plays"/>
    <x v="2"/>
    <s v="plays"/>
  </r>
  <r>
    <n v="437"/>
    <s v="Hansen Group"/>
    <s v="Centralized regional interface"/>
    <x v="75"/>
    <n v="9969"/>
    <n v="123.07407407407408"/>
    <x v="2"/>
    <n v="192"/>
    <n v="51.921875"/>
    <s v="US"/>
    <s v="USD"/>
    <n v="1442120400"/>
    <n v="1442379600"/>
    <x v="460"/>
    <d v="2015-09-16T05:00:00"/>
    <b v="0"/>
    <b v="1"/>
    <s v="film &amp; video/animation"/>
    <x v="5"/>
    <s v="animation"/>
  </r>
  <r>
    <n v="836"/>
    <s v="Macias Inc"/>
    <s v="Optimized didactic intranet"/>
    <x v="75"/>
    <n v="6086"/>
    <n v="75.135802469135797"/>
    <x v="0"/>
    <n v="94"/>
    <n v="64.744680851063833"/>
    <s v="US"/>
    <s v="USD"/>
    <n v="1265349600"/>
    <n v="1266300000"/>
    <x v="461"/>
    <d v="2010-02-16T06:00:00"/>
    <b v="0"/>
    <b v="0"/>
    <s v="music/indie rock"/>
    <x v="1"/>
    <s v="indie rock"/>
  </r>
  <r>
    <n v="188"/>
    <s v="Walker, Jones and Rodriguez"/>
    <s v="Networked didactic info-mediaries"/>
    <x v="76"/>
    <n v="2625"/>
    <n v="32.012195121951223"/>
    <x v="0"/>
    <n v="35"/>
    <n v="75"/>
    <s v="IT"/>
    <s v="EUR"/>
    <n v="1417500000"/>
    <n v="1417586400"/>
    <x v="462"/>
    <d v="2014-12-03T06:00:00"/>
    <b v="0"/>
    <b v="0"/>
    <s v="theater/plays"/>
    <x v="2"/>
    <s v="plays"/>
  </r>
  <r>
    <n v="196"/>
    <s v="King Inc"/>
    <s v="Organic bandwidth-monitored frame"/>
    <x v="76"/>
    <n v="5178"/>
    <n v="63.146341463414636"/>
    <x v="0"/>
    <n v="100"/>
    <n v="51.78"/>
    <s v="DK"/>
    <s v="DKK"/>
    <n v="1472878800"/>
    <n v="1474520400"/>
    <x v="463"/>
    <d v="2016-09-22T05:00:00"/>
    <b v="0"/>
    <b v="0"/>
    <s v="technology/wearables"/>
    <x v="6"/>
    <s v="wearables"/>
  </r>
  <r>
    <n v="577"/>
    <s v="Stevens Inc"/>
    <s v="Adaptive 24hour projection"/>
    <x v="76"/>
    <n v="1546"/>
    <n v="18.853658536585368"/>
    <x v="1"/>
    <n v="37"/>
    <n v="41.783783783783782"/>
    <s v="US"/>
    <s v="USD"/>
    <n v="1299823200"/>
    <n v="1302066000"/>
    <x v="464"/>
    <d v="2011-04-06T05:00:00"/>
    <b v="0"/>
    <b v="0"/>
    <s v="music/jazz"/>
    <x v="1"/>
    <s v="jazz"/>
  </r>
  <r>
    <n v="611"/>
    <s v="Brady, Cortez and Rodriguez"/>
    <s v="Multi-lateral maximized core"/>
    <x v="76"/>
    <n v="1136"/>
    <n v="13.853658536585368"/>
    <x v="1"/>
    <n v="15"/>
    <n v="75.733333333333334"/>
    <s v="US"/>
    <s v="USD"/>
    <n v="1374728400"/>
    <n v="1375765200"/>
    <x v="465"/>
    <d v="2013-08-06T05:00:00"/>
    <b v="0"/>
    <b v="0"/>
    <s v="theater/plays"/>
    <x v="2"/>
    <s v="plays"/>
  </r>
  <r>
    <n v="147"/>
    <s v="Moss, Norman and Dunlap"/>
    <s v="Upgradable upward-trending workforce"/>
    <x v="77"/>
    <n v="9337"/>
    <n v="112.49397590361446"/>
    <x v="2"/>
    <n v="199"/>
    <n v="46.91959798994975"/>
    <s v="US"/>
    <s v="USD"/>
    <n v="1465794000"/>
    <n v="1466312400"/>
    <x v="466"/>
    <d v="2016-06-19T05:00:00"/>
    <b v="0"/>
    <b v="1"/>
    <s v="theater/plays"/>
    <x v="2"/>
    <s v="plays"/>
  </r>
  <r>
    <n v="202"/>
    <s v="Mcknight-Freeman"/>
    <s v="Upgradable scalable methodology"/>
    <x v="77"/>
    <n v="6543"/>
    <n v="78.831325301204828"/>
    <x v="1"/>
    <n v="82"/>
    <n v="79.792682926829272"/>
    <s v="US"/>
    <s v="USD"/>
    <n v="1317531600"/>
    <n v="1317877200"/>
    <x v="467"/>
    <d v="2011-10-06T05:00:00"/>
    <b v="0"/>
    <b v="0"/>
    <s v="food/food trucks"/>
    <x v="0"/>
    <s v="food trucks"/>
  </r>
  <r>
    <n v="438"/>
    <s v="Mathis, Hall and Hansen"/>
    <s v="Streamlined web-enabled knowledgebase"/>
    <x v="77"/>
    <n v="14827"/>
    <n v="178.63855421686748"/>
    <x v="2"/>
    <n v="247"/>
    <n v="60.02834008097166"/>
    <s v="US"/>
    <s v="USD"/>
    <n v="1362376800"/>
    <n v="1364965200"/>
    <x v="468"/>
    <d v="2013-04-03T05:00:00"/>
    <b v="0"/>
    <b v="0"/>
    <s v="theater/plays"/>
    <x v="2"/>
    <s v="plays"/>
  </r>
  <r>
    <n v="513"/>
    <s v="Harrison, Blackwell and Mendez"/>
    <s v="Synchronized 6thgeneration adapter"/>
    <x v="77"/>
    <n v="3260"/>
    <n v="39.277108433734945"/>
    <x v="1"/>
    <n v="35"/>
    <n v="93.142857142857139"/>
    <s v="US"/>
    <s v="USD"/>
    <n v="1284008400"/>
    <n v="1284181200"/>
    <x v="283"/>
    <d v="2010-09-11T05:00:00"/>
    <b v="0"/>
    <b v="0"/>
    <s v="film &amp; video/television"/>
    <x v="5"/>
    <s v="television"/>
  </r>
  <r>
    <n v="526"/>
    <s v="Smith-Sparks"/>
    <s v="Digitized bandwidth-monitored open architecture"/>
    <x v="77"/>
    <n v="12944"/>
    <n v="155.95180722891567"/>
    <x v="2"/>
    <n v="147"/>
    <n v="88.054421768707485"/>
    <s v="US"/>
    <s v="USD"/>
    <n v="1451109600"/>
    <n v="1454306400"/>
    <x v="413"/>
    <d v="2016-02-01T06:00:00"/>
    <b v="0"/>
    <b v="1"/>
    <s v="theater/plays"/>
    <x v="2"/>
    <s v="plays"/>
  </r>
  <r>
    <n v="718"/>
    <s v="Reyes PLC"/>
    <s v="Expanded optimal pricing structure"/>
    <x v="77"/>
    <n v="8317"/>
    <n v="100.20481927710843"/>
    <x v="2"/>
    <n v="297"/>
    <n v="28.003367003367003"/>
    <s v="US"/>
    <s v="USD"/>
    <n v="1371445200"/>
    <n v="1373691600"/>
    <x v="469"/>
    <d v="2013-07-13T05:00:00"/>
    <b v="0"/>
    <b v="0"/>
    <s v="technology/wearables"/>
    <x v="6"/>
    <s v="wearables"/>
  </r>
  <r>
    <n v="876"/>
    <s v="Dixon, Perez and Banks"/>
    <s v="Re-engineered encompassing definition"/>
    <x v="77"/>
    <n v="2111"/>
    <n v="25.433734939759034"/>
    <x v="0"/>
    <n v="57"/>
    <n v="37.035087719298247"/>
    <s v="CA"/>
    <s v="CAD"/>
    <n v="1559970000"/>
    <n v="1562043600"/>
    <x v="470"/>
    <d v="2019-07-02T05:00:00"/>
    <b v="0"/>
    <b v="0"/>
    <s v="photography/photography books"/>
    <x v="4"/>
    <s v="photography books"/>
  </r>
  <r>
    <n v="191"/>
    <s v="Sutton PLC"/>
    <s v="Mandatory reciprocal superstructure"/>
    <x v="78"/>
    <n v="3188"/>
    <n v="37.952380952380956"/>
    <x v="0"/>
    <n v="86"/>
    <n v="37.069767441860463"/>
    <s v="IT"/>
    <s v="EUR"/>
    <n v="1552366800"/>
    <n v="1552626000"/>
    <x v="76"/>
    <d v="2019-03-15T05:00:00"/>
    <b v="0"/>
    <b v="0"/>
    <s v="theater/plays"/>
    <x v="2"/>
    <s v="plays"/>
  </r>
  <r>
    <n v="242"/>
    <s v="Hill, Martin and Garcia"/>
    <s v="Sharable scalable core"/>
    <x v="78"/>
    <n v="10729"/>
    <n v="127.72619047619047"/>
    <x v="2"/>
    <n v="250"/>
    <n v="42.915999999999997"/>
    <s v="US"/>
    <s v="USD"/>
    <n v="1494392400"/>
    <n v="1495256400"/>
    <x v="471"/>
    <d v="2017-05-20T05:00:00"/>
    <b v="0"/>
    <b v="1"/>
    <s v="music/rock"/>
    <x v="1"/>
    <s v="rock"/>
  </r>
  <r>
    <n v="282"/>
    <s v="Ross, Kelly and Brown"/>
    <s v="Virtual contextually-based circuit"/>
    <x v="78"/>
    <n v="9076"/>
    <n v="108.04761904761904"/>
    <x v="2"/>
    <n v="133"/>
    <n v="68.240601503759393"/>
    <s v="US"/>
    <s v="USD"/>
    <n v="1480226400"/>
    <n v="1480744800"/>
    <x v="74"/>
    <d v="2016-12-03T06:00:00"/>
    <b v="0"/>
    <b v="1"/>
    <s v="film &amp; video/television"/>
    <x v="5"/>
    <s v="television"/>
  </r>
  <r>
    <n v="319"/>
    <s v="Mills Group"/>
    <s v="Advanced empowering matrix"/>
    <x v="78"/>
    <n v="3251"/>
    <n v="38.702380952380956"/>
    <x v="1"/>
    <n v="64"/>
    <n v="50.796875"/>
    <s v="US"/>
    <s v="USD"/>
    <n v="1281589200"/>
    <n v="1283662800"/>
    <x v="472"/>
    <d v="2010-09-05T05:00:00"/>
    <b v="0"/>
    <b v="0"/>
    <s v="technology/web"/>
    <x v="6"/>
    <s v="web"/>
  </r>
  <r>
    <n v="724"/>
    <s v="Mccoy Ltd"/>
    <s v="Business-focused encompassing intranet"/>
    <x v="78"/>
    <n v="11261"/>
    <n v="134.05952380952382"/>
    <x v="2"/>
    <n v="121"/>
    <n v="93.066115702479337"/>
    <s v="GB"/>
    <s v="GBP"/>
    <n v="1413954000"/>
    <n v="1414126800"/>
    <x v="473"/>
    <d v="2014-10-24T05:00:00"/>
    <b v="0"/>
    <b v="1"/>
    <s v="theater/plays"/>
    <x v="2"/>
    <s v="plays"/>
  </r>
  <r>
    <n v="893"/>
    <s v="Collins-Martinez"/>
    <s v="Progressive grid-enabled website"/>
    <x v="78"/>
    <n v="10770"/>
    <n v="128.21428571428572"/>
    <x v="2"/>
    <n v="199"/>
    <n v="54.120603015075375"/>
    <s v="IT"/>
    <s v="EUR"/>
    <n v="1434344400"/>
    <n v="1434690000"/>
    <x v="474"/>
    <d v="2015-06-19T05:00:00"/>
    <b v="0"/>
    <b v="1"/>
    <s v="film &amp; video/documentary"/>
    <x v="5"/>
    <s v="documentary"/>
  </r>
  <r>
    <n v="477"/>
    <s v="Hogan, Porter and Rivera"/>
    <s v="Organic object-oriented core"/>
    <x v="79"/>
    <n v="4613"/>
    <n v="54.270588235294113"/>
    <x v="0"/>
    <n v="113"/>
    <n v="40.823008849557525"/>
    <s v="US"/>
    <s v="USD"/>
    <n v="1309064400"/>
    <n v="1311397200"/>
    <x v="475"/>
    <d v="2011-07-23T05:00:00"/>
    <b v="0"/>
    <b v="0"/>
    <s v="film &amp; video/science fiction"/>
    <x v="5"/>
    <s v="science fiction"/>
  </r>
  <r>
    <n v="615"/>
    <s v="Petersen-Rodriguez"/>
    <s v="Digitized clear-thinking installation"/>
    <x v="79"/>
    <n v="14488"/>
    <n v="170.44705882352943"/>
    <x v="2"/>
    <n v="170"/>
    <n v="85.223529411764702"/>
    <s v="IT"/>
    <s v="EUR"/>
    <n v="1461906000"/>
    <n v="1462770000"/>
    <x v="476"/>
    <d v="2016-05-09T05:00:00"/>
    <b v="0"/>
    <b v="0"/>
    <s v="theater/plays"/>
    <x v="2"/>
    <s v="plays"/>
  </r>
  <r>
    <n v="637"/>
    <s v="Williams-Ramirez"/>
    <s v="Open-architected 24/7 throughput"/>
    <x v="79"/>
    <n v="6750"/>
    <n v="79.411764705882348"/>
    <x v="0"/>
    <n v="65"/>
    <n v="103.84615384615384"/>
    <s v="US"/>
    <s v="USD"/>
    <n v="1479103200"/>
    <n v="1479794400"/>
    <x v="477"/>
    <d v="2016-11-22T06:00:00"/>
    <b v="0"/>
    <b v="0"/>
    <s v="theater/plays"/>
    <x v="2"/>
    <s v="plays"/>
  </r>
  <r>
    <n v="181"/>
    <s v="Daniels, Rose and Tyler"/>
    <s v="Centralized global approach"/>
    <x v="80"/>
    <n v="5315"/>
    <n v="61.802325581395344"/>
    <x v="0"/>
    <n v="136"/>
    <n v="39.080882352941174"/>
    <s v="US"/>
    <s v="USD"/>
    <n v="1507093200"/>
    <n v="1508648400"/>
    <x v="478"/>
    <d v="2017-10-22T05:00:00"/>
    <b v="0"/>
    <b v="0"/>
    <s v="technology/web"/>
    <x v="6"/>
    <s v="web"/>
  </r>
  <r>
    <n v="235"/>
    <s v="Lee, Ali and Guzman"/>
    <s v="Polarized upward-trending Local Area Network"/>
    <x v="80"/>
    <n v="3589"/>
    <n v="41.732558139534881"/>
    <x v="0"/>
    <n v="92"/>
    <n v="39.010869565217391"/>
    <s v="US"/>
    <s v="USD"/>
    <n v="1486965600"/>
    <n v="1487397600"/>
    <x v="479"/>
    <d v="2017-02-18T06:00:00"/>
    <b v="0"/>
    <b v="0"/>
    <s v="film &amp; video/animation"/>
    <x v="5"/>
    <s v="animation"/>
  </r>
  <r>
    <n v="480"/>
    <s v="Robles-Hudson"/>
    <s v="Balanced bifurcated leverage"/>
    <x v="80"/>
    <n v="8656"/>
    <n v="100.65116279069768"/>
    <x v="2"/>
    <n v="87"/>
    <n v="99.494252873563212"/>
    <s v="US"/>
    <s v="USD"/>
    <n v="1268287200"/>
    <n v="1269061200"/>
    <x v="480"/>
    <d v="2010-03-20T05:00:00"/>
    <b v="0"/>
    <b v="1"/>
    <s v="photography/photography books"/>
    <x v="4"/>
    <s v="photography books"/>
  </r>
  <r>
    <n v="515"/>
    <s v="Cox LLC"/>
    <s v="Phased 24hour flexibility"/>
    <x v="80"/>
    <n v="4797"/>
    <n v="55.779069767441861"/>
    <x v="0"/>
    <n v="133"/>
    <n v="36.067669172932334"/>
    <s v="CA"/>
    <s v="CAD"/>
    <n v="1324620000"/>
    <n v="1324792800"/>
    <x v="481"/>
    <d v="2011-12-25T06:00:00"/>
    <b v="0"/>
    <b v="1"/>
    <s v="theater/plays"/>
    <x v="2"/>
    <s v="plays"/>
  </r>
  <r>
    <n v="639"/>
    <s v="Barnes-Williams"/>
    <s v="Upgradable explicit forecast"/>
    <x v="80"/>
    <n v="4832"/>
    <n v="56.186046511627907"/>
    <x v="3"/>
    <n v="45"/>
    <n v="107.37777777777778"/>
    <s v="US"/>
    <s v="USD"/>
    <n v="1532754000"/>
    <n v="1532754000"/>
    <x v="482"/>
    <d v="2018-07-28T05:00:00"/>
    <b v="0"/>
    <b v="1"/>
    <s v="film &amp; video/drama"/>
    <x v="5"/>
    <s v="drama"/>
  </r>
  <r>
    <n v="749"/>
    <s v="Hunter-Logan"/>
    <s v="Down-sized needs-based task-force"/>
    <x v="80"/>
    <n v="13527"/>
    <n v="157.29069767441862"/>
    <x v="2"/>
    <n v="366"/>
    <n v="36.959016393442624"/>
    <s v="IT"/>
    <s v="EUR"/>
    <n v="1412744400"/>
    <n v="1413781200"/>
    <x v="483"/>
    <d v="2014-10-20T05:00:00"/>
    <b v="0"/>
    <b v="1"/>
    <s v="technology/wearables"/>
    <x v="6"/>
    <s v="wearables"/>
  </r>
  <r>
    <n v="422"/>
    <s v="Brown, Davies and Pacheco"/>
    <s v="Reverse-engineered regional knowledge user"/>
    <x v="81"/>
    <n v="11075"/>
    <n v="127.29885057471265"/>
    <x v="2"/>
    <n v="205"/>
    <n v="54.024390243902438"/>
    <s v="US"/>
    <s v="USD"/>
    <n v="1271480400"/>
    <n v="1273208400"/>
    <x v="484"/>
    <d v="2010-05-07T05:00:00"/>
    <b v="0"/>
    <b v="1"/>
    <s v="theater/plays"/>
    <x v="2"/>
    <s v="plays"/>
  </r>
  <r>
    <n v="582"/>
    <s v="Pineda Ltd"/>
    <s v="Cross-group global system engine"/>
    <x v="81"/>
    <n v="4531"/>
    <n v="52.080459770114942"/>
    <x v="0"/>
    <n v="42"/>
    <n v="107.88095238095238"/>
    <s v="US"/>
    <s v="USD"/>
    <n v="1433912400"/>
    <n v="1434344400"/>
    <x v="485"/>
    <d v="2015-06-15T05:00:00"/>
    <b v="0"/>
    <b v="1"/>
    <s v="games/video games"/>
    <x v="7"/>
    <s v="video games"/>
  </r>
  <r>
    <n v="702"/>
    <s v="Sims-Gross"/>
    <s v="Object-based attitude-oriented analyzer"/>
    <x v="81"/>
    <n v="4710"/>
    <n v="54.137931034482754"/>
    <x v="0"/>
    <n v="83"/>
    <n v="56.746987951807228"/>
    <s v="US"/>
    <s v="USD"/>
    <n v="1374469200"/>
    <n v="1374901200"/>
    <x v="486"/>
    <d v="2013-07-27T05:00:00"/>
    <b v="0"/>
    <b v="0"/>
    <s v="technology/wearables"/>
    <x v="6"/>
    <s v="wearables"/>
  </r>
  <r>
    <n v="704"/>
    <s v="Haynes-Williams"/>
    <s v="Seamless clear-thinking artificial intelligence"/>
    <x v="81"/>
    <n v="10682"/>
    <n v="122.78160919540231"/>
    <x v="2"/>
    <n v="116"/>
    <n v="92.08620689655173"/>
    <s v="US"/>
    <s v="USD"/>
    <n v="1467608400"/>
    <n v="1468904400"/>
    <x v="487"/>
    <d v="2016-07-19T05:00:00"/>
    <b v="0"/>
    <b v="0"/>
    <s v="film &amp; video/animation"/>
    <x v="5"/>
    <s v="animation"/>
  </r>
  <r>
    <n v="720"/>
    <s v="Valenzuela, Davidson and Castro"/>
    <s v="Multi-layered upward-trending conglomeration"/>
    <x v="81"/>
    <n v="3227"/>
    <n v="37.091954022988503"/>
    <x v="1"/>
    <n v="38"/>
    <n v="84.921052631578945"/>
    <s v="DK"/>
    <s v="DKK"/>
    <n v="1519192800"/>
    <n v="1520402400"/>
    <x v="488"/>
    <d v="2018-03-07T06:00:00"/>
    <b v="0"/>
    <b v="1"/>
    <s v="theater/plays"/>
    <x v="2"/>
    <s v="plays"/>
  </r>
  <r>
    <n v="781"/>
    <s v="Thomas Ltd"/>
    <s v="Cross-group interactive architecture"/>
    <x v="81"/>
    <n v="4414"/>
    <n v="50.735632183908038"/>
    <x v="1"/>
    <n v="56"/>
    <n v="78.821428571428569"/>
    <s v="CH"/>
    <s v="CHF"/>
    <n v="1288501200"/>
    <n v="1292911200"/>
    <x v="489"/>
    <d v="2010-12-21T06:00:00"/>
    <b v="0"/>
    <b v="0"/>
    <s v="theater/plays"/>
    <x v="2"/>
    <s v="plays"/>
  </r>
  <r>
    <n v="926"/>
    <s v="Brown-Oliver"/>
    <s v="Synchronized cohesive encoding"/>
    <x v="81"/>
    <n v="1577"/>
    <n v="18.126436781609197"/>
    <x v="0"/>
    <n v="15"/>
    <n v="105.13333333333334"/>
    <s v="US"/>
    <s v="USD"/>
    <n v="1463029200"/>
    <n v="1463374800"/>
    <x v="490"/>
    <d v="2016-05-16T05:00:00"/>
    <b v="0"/>
    <b v="0"/>
    <s v="food/food trucks"/>
    <x v="0"/>
    <s v="food trucks"/>
  </r>
  <r>
    <n v="40"/>
    <s v="Garcia, Garcia and Lopez"/>
    <s v="Reduced stable middleware"/>
    <x v="82"/>
    <n v="14878"/>
    <n v="169.06818181818181"/>
    <x v="2"/>
    <n v="198"/>
    <n v="75.141414141414145"/>
    <s v="US"/>
    <s v="USD"/>
    <n v="1275714000"/>
    <n v="1277355600"/>
    <x v="491"/>
    <d v="2010-06-24T05:00:00"/>
    <b v="0"/>
    <b v="1"/>
    <s v="technology/wearables"/>
    <x v="6"/>
    <s v="wearables"/>
  </r>
  <r>
    <n v="53"/>
    <s v="Smith-Jones"/>
    <s v="Reverse-engineered static concept"/>
    <x v="82"/>
    <n v="12356"/>
    <n v="140.40909090909091"/>
    <x v="2"/>
    <n v="209"/>
    <n v="59.119617224880386"/>
    <s v="US"/>
    <s v="USD"/>
    <n v="1400562000"/>
    <n v="1403931600"/>
    <x v="492"/>
    <d v="2014-06-28T05:00:00"/>
    <b v="0"/>
    <b v="0"/>
    <s v="film &amp; video/drama"/>
    <x v="5"/>
    <s v="drama"/>
  </r>
  <r>
    <n v="146"/>
    <s v="Harris-Golden"/>
    <s v="Optional bandwidth-monitored middleware"/>
    <x v="82"/>
    <n v="1518"/>
    <n v="17.25"/>
    <x v="1"/>
    <n v="51"/>
    <n v="29.764705882352942"/>
    <s v="US"/>
    <s v="USD"/>
    <n v="1320732000"/>
    <n v="1322460000"/>
    <x v="493"/>
    <d v="2011-11-28T06:00:00"/>
    <b v="0"/>
    <b v="0"/>
    <s v="theater/plays"/>
    <x v="2"/>
    <s v="plays"/>
  </r>
  <r>
    <n v="518"/>
    <s v="Ramirez Group"/>
    <s v="Open-architected uniform instruction set"/>
    <x v="82"/>
    <n v="622"/>
    <n v="7.0681818181818183"/>
    <x v="0"/>
    <n v="10"/>
    <n v="62.2"/>
    <s v="US"/>
    <s v="USD"/>
    <n v="1519365600"/>
    <n v="1519538400"/>
    <x v="494"/>
    <d v="2018-02-25T06:00:00"/>
    <b v="0"/>
    <b v="1"/>
    <s v="film &amp; video/animation"/>
    <x v="5"/>
    <s v="animation"/>
  </r>
  <r>
    <n v="843"/>
    <s v="Porter-Hicks"/>
    <s v="De-engineered next generation parallelism"/>
    <x v="82"/>
    <n v="2703"/>
    <n v="30.715909090909086"/>
    <x v="0"/>
    <n v="33"/>
    <n v="81.909090909090907"/>
    <s v="US"/>
    <s v="USD"/>
    <n v="1535259600"/>
    <n v="1535778000"/>
    <x v="495"/>
    <d v="2018-09-01T05:00:00"/>
    <b v="0"/>
    <b v="0"/>
    <s v="photography/photography books"/>
    <x v="4"/>
    <s v="photography books"/>
  </r>
  <r>
    <n v="844"/>
    <s v="Rodriguez-Hansen"/>
    <s v="Intuitive cohesive groupware"/>
    <x v="82"/>
    <n v="8747"/>
    <n v="99.39772727272728"/>
    <x v="1"/>
    <n v="94"/>
    <n v="93.053191489361708"/>
    <s v="US"/>
    <s v="USD"/>
    <n v="1327212000"/>
    <n v="1327471200"/>
    <x v="496"/>
    <d v="2012-01-25T06:00:00"/>
    <b v="0"/>
    <b v="0"/>
    <s v="film &amp; video/documentary"/>
    <x v="5"/>
    <s v="documentary"/>
  </r>
  <r>
    <n v="861"/>
    <s v="Young, Ramsey and Powell"/>
    <s v="Devolved disintermediate analyzer"/>
    <x v="82"/>
    <n v="9317"/>
    <n v="105.87500000000001"/>
    <x v="2"/>
    <n v="163"/>
    <n v="57.159509202453989"/>
    <s v="US"/>
    <s v="USD"/>
    <n v="1269147600"/>
    <n v="1269838800"/>
    <x v="497"/>
    <d v="2010-03-29T05:00:00"/>
    <b v="0"/>
    <b v="0"/>
    <s v="theater/plays"/>
    <x v="2"/>
    <s v="plays"/>
  </r>
  <r>
    <n v="897"/>
    <s v="Berry-Cannon"/>
    <s v="Organized discrete encoding"/>
    <x v="82"/>
    <n v="2437"/>
    <n v="27.693181818181817"/>
    <x v="0"/>
    <n v="27"/>
    <n v="90.259259259259252"/>
    <s v="US"/>
    <s v="USD"/>
    <n v="1556427600"/>
    <n v="1556600400"/>
    <x v="498"/>
    <d v="2019-04-30T05:00:00"/>
    <b v="0"/>
    <b v="0"/>
    <s v="theater/plays"/>
    <x v="2"/>
    <s v="plays"/>
  </r>
  <r>
    <n v="323"/>
    <s v="Cole, Smith and Wood"/>
    <s v="Integrated zero-defect help-desk"/>
    <x v="83"/>
    <n v="2148"/>
    <n v="24.134831460674157"/>
    <x v="0"/>
    <n v="26"/>
    <n v="82.615384615384613"/>
    <s v="GB"/>
    <s v="GBP"/>
    <n v="1395896400"/>
    <n v="1396069200"/>
    <x v="499"/>
    <d v="2014-03-29T05:00:00"/>
    <b v="0"/>
    <b v="0"/>
    <s v="film &amp; video/documentary"/>
    <x v="5"/>
    <s v="documentary"/>
  </r>
  <r>
    <n v="585"/>
    <s v="Pugh LLC"/>
    <s v="Reactive analyzing function"/>
    <x v="83"/>
    <n v="13065"/>
    <n v="146.79775280898878"/>
    <x v="2"/>
    <n v="136"/>
    <n v="96.066176470588232"/>
    <s v="US"/>
    <s v="USD"/>
    <n v="1268888400"/>
    <n v="1269752400"/>
    <x v="500"/>
    <d v="2010-03-28T05:00:00"/>
    <b v="0"/>
    <b v="0"/>
    <s v="publishing/translations"/>
    <x v="3"/>
    <s v="translations"/>
  </r>
  <r>
    <n v="727"/>
    <s v="Quinn, Cruz and Schmidt"/>
    <s v="Enterprise-wide multimedia software"/>
    <x v="83"/>
    <n v="14685"/>
    <n v="165"/>
    <x v="2"/>
    <n v="181"/>
    <n v="81.132596685082873"/>
    <s v="US"/>
    <s v="USD"/>
    <n v="1547964000"/>
    <n v="1552971600"/>
    <x v="427"/>
    <d v="2019-03-19T05:00:00"/>
    <b v="0"/>
    <b v="0"/>
    <s v="technology/web"/>
    <x v="6"/>
    <s v="web"/>
  </r>
  <r>
    <n v="819"/>
    <s v="Buck-Khan"/>
    <s v="Integrated bandwidth-monitored alliance"/>
    <x v="83"/>
    <n v="4509"/>
    <n v="50.662921348314605"/>
    <x v="0"/>
    <n v="47"/>
    <n v="95.936170212765958"/>
    <s v="US"/>
    <s v="USD"/>
    <n v="1353736800"/>
    <n v="1355032800"/>
    <x v="501"/>
    <d v="2012-12-09T06:00:00"/>
    <b v="1"/>
    <b v="0"/>
    <s v="games/video games"/>
    <x v="7"/>
    <s v="video games"/>
  </r>
  <r>
    <n v="30"/>
    <s v="Clark-Cooke"/>
    <s v="Down-sized analyzing challenge"/>
    <x v="84"/>
    <n v="14455"/>
    <n v="160.61111111111111"/>
    <x v="2"/>
    <n v="129"/>
    <n v="112.05426356589147"/>
    <s v="US"/>
    <s v="USD"/>
    <n v="1558674000"/>
    <n v="1559106000"/>
    <x v="502"/>
    <d v="2019-05-29T05:00:00"/>
    <b v="0"/>
    <b v="0"/>
    <s v="film &amp; video/animation"/>
    <x v="5"/>
    <s v="animation"/>
  </r>
  <r>
    <n v="144"/>
    <s v="Martin, Lopez and Hunter"/>
    <s v="Multi-lateral actuating installation"/>
    <x v="84"/>
    <n v="11619"/>
    <n v="129.1"/>
    <x v="2"/>
    <n v="135"/>
    <n v="86.066666666666663"/>
    <s v="US"/>
    <s v="USD"/>
    <n v="1560747600"/>
    <n v="1561438800"/>
    <x v="503"/>
    <d v="2019-06-25T05:00:00"/>
    <b v="0"/>
    <b v="0"/>
    <s v="theater/plays"/>
    <x v="2"/>
    <s v="plays"/>
  </r>
  <r>
    <n v="206"/>
    <s v="Austin, Baker and Kelley"/>
    <s v="Fundamental grid-enabled strategy"/>
    <x v="84"/>
    <n v="3496"/>
    <n v="38.844444444444441"/>
    <x v="1"/>
    <n v="57"/>
    <n v="61.333333333333336"/>
    <s v="US"/>
    <s v="USD"/>
    <n v="1267250400"/>
    <n v="1268028000"/>
    <x v="504"/>
    <d v="2010-03-08T06:00:00"/>
    <b v="0"/>
    <b v="0"/>
    <s v="publishing/fiction"/>
    <x v="3"/>
    <s v="fiction"/>
  </r>
  <r>
    <n v="343"/>
    <s v="Spencer-Weber"/>
    <s v="Optional zero-defect task-force"/>
    <x v="84"/>
    <n v="4853"/>
    <n v="53.922222222222224"/>
    <x v="0"/>
    <n v="147"/>
    <n v="33.013605442176868"/>
    <s v="US"/>
    <s v="USD"/>
    <n v="1384840800"/>
    <n v="1389420000"/>
    <x v="505"/>
    <d v="2014-01-11T06:00:00"/>
    <b v="0"/>
    <b v="0"/>
    <s v="theater/plays"/>
    <x v="2"/>
    <s v="plays"/>
  </r>
  <r>
    <n v="528"/>
    <s v="Avila, Ford and Welch"/>
    <s v="Focused leadingedge matrix"/>
    <x v="84"/>
    <n v="7227"/>
    <n v="80.300000000000011"/>
    <x v="0"/>
    <n v="80"/>
    <n v="90.337500000000006"/>
    <s v="GB"/>
    <s v="GBP"/>
    <n v="1385186400"/>
    <n v="1389074400"/>
    <x v="506"/>
    <d v="2014-01-07T06:00:00"/>
    <b v="0"/>
    <b v="0"/>
    <s v="music/indie rock"/>
    <x v="1"/>
    <s v="indie rock"/>
  </r>
  <r>
    <n v="552"/>
    <s v="Mercer, Solomon and Singleton"/>
    <s v="Distributed human-resource policy"/>
    <x v="84"/>
    <n v="8866"/>
    <n v="98.51111111111112"/>
    <x v="0"/>
    <n v="92"/>
    <n v="96.369565217391298"/>
    <s v="US"/>
    <s v="USD"/>
    <n v="1480140000"/>
    <n v="1480312800"/>
    <x v="507"/>
    <d v="2016-11-28T06:00:00"/>
    <b v="0"/>
    <b v="0"/>
    <s v="theater/plays"/>
    <x v="2"/>
    <s v="plays"/>
  </r>
  <r>
    <n v="572"/>
    <s v="Clements Group"/>
    <s v="Assimilated actuating policy"/>
    <x v="84"/>
    <n v="4896"/>
    <n v="54.400000000000006"/>
    <x v="1"/>
    <n v="94"/>
    <n v="52.085106382978722"/>
    <s v="US"/>
    <s v="USD"/>
    <n v="1443416400"/>
    <n v="1444798800"/>
    <x v="508"/>
    <d v="2015-10-14T05:00:00"/>
    <b v="0"/>
    <b v="1"/>
    <s v="music/rock"/>
    <x v="1"/>
    <s v="rock"/>
  </r>
  <r>
    <n v="789"/>
    <s v="Kennedy-Miller"/>
    <s v="Cross-platform composite migration"/>
    <x v="84"/>
    <n v="3351"/>
    <n v="37.233333333333334"/>
    <x v="0"/>
    <n v="45"/>
    <n v="74.466666666666669"/>
    <s v="US"/>
    <s v="USD"/>
    <n v="1401166800"/>
    <n v="1404363600"/>
    <x v="509"/>
    <d v="2014-07-03T05:00:00"/>
    <b v="0"/>
    <b v="0"/>
    <s v="theater/plays"/>
    <x v="2"/>
    <s v="plays"/>
  </r>
  <r>
    <n v="815"/>
    <s v="Watson-Douglas"/>
    <s v="Centralized bandwidth-monitored leverage"/>
    <x v="84"/>
    <n v="11721"/>
    <n v="130.23333333333335"/>
    <x v="2"/>
    <n v="183"/>
    <n v="64.049180327868854"/>
    <s v="CA"/>
    <s v="CAD"/>
    <n v="1511935200"/>
    <n v="1514181600"/>
    <x v="510"/>
    <d v="2017-12-25T06:00:00"/>
    <b v="0"/>
    <b v="0"/>
    <s v="music/rock"/>
    <x v="1"/>
    <s v="rock"/>
  </r>
  <r>
    <n v="18"/>
    <s v="Johnson-Gould"/>
    <s v="Exclusive needs-based adapter"/>
    <x v="85"/>
    <n v="6089"/>
    <n v="66.912087912087912"/>
    <x v="1"/>
    <n v="135"/>
    <n v="45.103703703703701"/>
    <s v="US"/>
    <s v="USD"/>
    <n v="1536382800"/>
    <n v="1537074000"/>
    <x v="511"/>
    <d v="2018-09-16T05:00:00"/>
    <b v="0"/>
    <b v="0"/>
    <s v="theater/plays"/>
    <x v="2"/>
    <s v="plays"/>
  </r>
  <r>
    <n v="382"/>
    <s v="King Ltd"/>
    <s v="Visionary systemic process improvement"/>
    <x v="85"/>
    <n v="5803"/>
    <n v="63.769230769230766"/>
    <x v="0"/>
    <n v="67"/>
    <n v="86.611940298507463"/>
    <s v="US"/>
    <s v="USD"/>
    <n v="1508130000"/>
    <n v="1509771600"/>
    <x v="512"/>
    <d v="2017-11-04T05:00:00"/>
    <b v="0"/>
    <b v="0"/>
    <s v="photography/photography books"/>
    <x v="4"/>
    <s v="photography books"/>
  </r>
  <r>
    <n v="512"/>
    <s v="Williams-Walsh"/>
    <s v="Organized explicit core"/>
    <x v="85"/>
    <n v="12678"/>
    <n v="139.31868131868131"/>
    <x v="2"/>
    <n v="239"/>
    <n v="53.046025104602514"/>
    <s v="US"/>
    <s v="USD"/>
    <n v="1404536400"/>
    <n v="1404622800"/>
    <x v="513"/>
    <d v="2014-07-06T05:00:00"/>
    <b v="0"/>
    <b v="1"/>
    <s v="games/video games"/>
    <x v="7"/>
    <s v="video games"/>
  </r>
  <r>
    <n v="660"/>
    <s v="Jensen-Brown"/>
    <s v="Fundamental disintermediate matrix"/>
    <x v="85"/>
    <n v="7438"/>
    <n v="81.736263736263737"/>
    <x v="0"/>
    <n v="77"/>
    <n v="96.597402597402592"/>
    <s v="US"/>
    <s v="USD"/>
    <n v="1440133200"/>
    <n v="1440910800"/>
    <x v="514"/>
    <d v="2015-08-30T05:00:00"/>
    <b v="1"/>
    <b v="0"/>
    <s v="theater/plays"/>
    <x v="2"/>
    <s v="plays"/>
  </r>
  <r>
    <n v="662"/>
    <s v="Murphy-Farrell"/>
    <s v="Implemented exuding software"/>
    <x v="85"/>
    <n v="8906"/>
    <n v="97.868131868131869"/>
    <x v="0"/>
    <n v="131"/>
    <n v="67.984732824427482"/>
    <s v="US"/>
    <s v="USD"/>
    <n v="1544335200"/>
    <n v="1544680800"/>
    <x v="515"/>
    <d v="2018-12-13T06:00:00"/>
    <b v="0"/>
    <b v="0"/>
    <s v="theater/plays"/>
    <x v="2"/>
    <s v="plays"/>
  </r>
  <r>
    <n v="694"/>
    <s v="Mora-Bradley"/>
    <s v="Programmable tangible ability"/>
    <x v="85"/>
    <n v="7656"/>
    <n v="84.131868131868131"/>
    <x v="0"/>
    <n v="79"/>
    <n v="96.911392405063296"/>
    <s v="US"/>
    <s v="USD"/>
    <n v="1511762400"/>
    <n v="1514959200"/>
    <x v="516"/>
    <d v="2018-01-03T06:00:00"/>
    <b v="0"/>
    <b v="0"/>
    <s v="theater/plays"/>
    <x v="2"/>
    <s v="plays"/>
  </r>
  <r>
    <n v="841"/>
    <s v="Garcia, Dunn and Richardson"/>
    <s v="Automated even-keeled emulation"/>
    <x v="85"/>
    <n v="12991"/>
    <n v="142.75824175824175"/>
    <x v="2"/>
    <n v="155"/>
    <n v="83.812903225806451"/>
    <s v="US"/>
    <s v="USD"/>
    <n v="1455861600"/>
    <n v="1457244000"/>
    <x v="517"/>
    <d v="2016-03-06T06:00:00"/>
    <b v="0"/>
    <b v="0"/>
    <s v="technology/web"/>
    <x v="6"/>
    <s v="web"/>
  </r>
  <r>
    <n v="907"/>
    <s v="White, Pena and Calhoun"/>
    <s v="Quality-focused asymmetric adapter"/>
    <x v="85"/>
    <n v="1843"/>
    <n v="20.252747252747252"/>
    <x v="0"/>
    <n v="41"/>
    <n v="44.951219512195124"/>
    <s v="US"/>
    <s v="USD"/>
    <n v="1303880400"/>
    <n v="1304485200"/>
    <x v="518"/>
    <d v="2011-05-04T05:00:00"/>
    <b v="0"/>
    <b v="0"/>
    <s v="theater/plays"/>
    <x v="2"/>
    <s v="plays"/>
  </r>
  <r>
    <n v="408"/>
    <s v="Mahoney, Adams and Lucas"/>
    <s v="Cloned leadingedge utilization"/>
    <x v="86"/>
    <n v="12129"/>
    <n v="131.83695652173913"/>
    <x v="2"/>
    <n v="154"/>
    <n v="78.759740259740255"/>
    <s v="CA"/>
    <s v="CAD"/>
    <n v="1466398800"/>
    <n v="1468126800"/>
    <x v="519"/>
    <d v="2016-07-10T05:00:00"/>
    <b v="0"/>
    <b v="0"/>
    <s v="film &amp; video/documentary"/>
    <x v="5"/>
    <s v="documentary"/>
  </r>
  <r>
    <n v="489"/>
    <s v="Clark Inc"/>
    <s v="Down-sized mobile time-frame"/>
    <x v="86"/>
    <n v="9339"/>
    <n v="101.5108695652174"/>
    <x v="2"/>
    <n v="85"/>
    <n v="109.87058823529412"/>
    <s v="IT"/>
    <s v="EUR"/>
    <n v="1281934800"/>
    <n v="1282366800"/>
    <x v="520"/>
    <d v="2010-08-21T05:00:00"/>
    <b v="0"/>
    <b v="0"/>
    <s v="technology/wearables"/>
    <x v="6"/>
    <s v="wearables"/>
  </r>
  <r>
    <n v="642"/>
    <s v="Ramos, Moreno and Lewis"/>
    <s v="Extended multi-state knowledge user"/>
    <x v="86"/>
    <n v="13382"/>
    <n v="145.45652173913044"/>
    <x v="2"/>
    <n v="129"/>
    <n v="103.73643410852713"/>
    <s v="CA"/>
    <s v="CAD"/>
    <n v="1545026400"/>
    <n v="1545804000"/>
    <x v="521"/>
    <d v="2018-12-26T06:00:00"/>
    <b v="0"/>
    <b v="0"/>
    <s v="technology/wearables"/>
    <x v="6"/>
    <s v="wearables"/>
  </r>
  <r>
    <n v="695"/>
    <s v="Cardenas, Thompson and Carey"/>
    <s v="Configurable full-range emulation"/>
    <x v="86"/>
    <n v="12322"/>
    <n v="133.93478260869566"/>
    <x v="2"/>
    <n v="196"/>
    <n v="62.867346938775512"/>
    <s v="IT"/>
    <s v="EUR"/>
    <n v="1447480800"/>
    <n v="1448863200"/>
    <x v="522"/>
    <d v="2015-11-30T06:00:00"/>
    <b v="1"/>
    <b v="0"/>
    <s v="music/rock"/>
    <x v="1"/>
    <s v="rock"/>
  </r>
  <r>
    <n v="938"/>
    <s v="Allen Inc"/>
    <s v="Total dedicated benchmark"/>
    <x v="86"/>
    <n v="10093"/>
    <n v="109.70652173913042"/>
    <x v="2"/>
    <n v="96"/>
    <n v="105.13541666666667"/>
    <s v="US"/>
    <s v="USD"/>
    <n v="1528779600"/>
    <n v="1531890000"/>
    <x v="523"/>
    <d v="2018-07-18T05:00:00"/>
    <b v="0"/>
    <b v="1"/>
    <s v="publishing/fiction"/>
    <x v="3"/>
    <s v="fiction"/>
  </r>
  <r>
    <n v="34"/>
    <s v="Maldonado and Sons"/>
    <s v="Reverse-engineered asynchronous archive"/>
    <x v="87"/>
    <n v="14025"/>
    <n v="150.80645161290323"/>
    <x v="2"/>
    <n v="165"/>
    <n v="85"/>
    <s v="US"/>
    <s v="USD"/>
    <n v="1490245200"/>
    <n v="1490677200"/>
    <x v="524"/>
    <d v="2017-03-28T05:00:00"/>
    <b v="0"/>
    <b v="0"/>
    <s v="film &amp; video/documentary"/>
    <x v="5"/>
    <s v="documentary"/>
  </r>
  <r>
    <n v="148"/>
    <s v="White, Larson and Wright"/>
    <s v="Upgradable hybrid capability"/>
    <x v="87"/>
    <n v="11255"/>
    <n v="121.02150537634408"/>
    <x v="2"/>
    <n v="107"/>
    <n v="105.18691588785046"/>
    <s v="US"/>
    <s v="USD"/>
    <n v="1500958800"/>
    <n v="1501736400"/>
    <x v="211"/>
    <d v="2017-08-03T05:00:00"/>
    <b v="0"/>
    <b v="0"/>
    <s v="technology/wearables"/>
    <x v="6"/>
    <s v="wearables"/>
  </r>
  <r>
    <n v="237"/>
    <s v="Ellison PLC"/>
    <s v="Re-contextualized tangible open architecture"/>
    <x v="87"/>
    <n v="14822"/>
    <n v="159.3763440860215"/>
    <x v="2"/>
    <n v="329"/>
    <n v="45.051671732522799"/>
    <s v="US"/>
    <s v="USD"/>
    <n v="1398402000"/>
    <n v="1398574800"/>
    <x v="525"/>
    <d v="2014-04-27T05:00:00"/>
    <b v="0"/>
    <b v="0"/>
    <s v="film &amp; video/animation"/>
    <x v="5"/>
    <s v="animation"/>
  </r>
  <r>
    <n v="356"/>
    <s v="Glass, Nunez and Mcdonald"/>
    <s v="Open-source systematic protocol"/>
    <x v="87"/>
    <n v="3431"/>
    <n v="36.892473118279568"/>
    <x v="0"/>
    <n v="40"/>
    <n v="85.775000000000006"/>
    <s v="IT"/>
    <s v="EUR"/>
    <n v="1326520800"/>
    <n v="1327298400"/>
    <x v="526"/>
    <d v="2012-01-23T06:00:00"/>
    <b v="0"/>
    <b v="0"/>
    <s v="theater/plays"/>
    <x v="2"/>
    <s v="plays"/>
  </r>
  <r>
    <n v="443"/>
    <s v="Clark-Bowman"/>
    <s v="Stand-alone user-facing service-desk"/>
    <x v="87"/>
    <n v="3232"/>
    <n v="34.752688172043008"/>
    <x v="1"/>
    <n v="90"/>
    <n v="35.911111111111111"/>
    <s v="US"/>
    <s v="USD"/>
    <n v="1285822800"/>
    <n v="1287464400"/>
    <x v="527"/>
    <d v="2010-10-19T05:00:00"/>
    <b v="0"/>
    <b v="0"/>
    <s v="theater/plays"/>
    <x v="2"/>
    <s v="plays"/>
  </r>
  <r>
    <n v="566"/>
    <s v="Webb-Smith"/>
    <s v="Advanced content-based installation"/>
    <x v="87"/>
    <n v="4124"/>
    <n v="44.344086021505376"/>
    <x v="0"/>
    <n v="37"/>
    <n v="111.45945945945945"/>
    <s v="US"/>
    <s v="USD"/>
    <n v="1456293600"/>
    <n v="1458277200"/>
    <x v="337"/>
    <d v="2016-03-18T05:00:00"/>
    <b v="0"/>
    <b v="1"/>
    <s v="music/electric music"/>
    <x v="1"/>
    <s v="electric music"/>
  </r>
  <r>
    <n v="210"/>
    <s v="Schultz Inc"/>
    <s v="Synergistic tertiary time-frame"/>
    <x v="88"/>
    <n v="6338"/>
    <n v="67.425531914893625"/>
    <x v="0"/>
    <n v="226"/>
    <n v="28.044247787610619"/>
    <s v="DK"/>
    <s v="DKK"/>
    <n v="1488520800"/>
    <n v="1490850000"/>
    <x v="528"/>
    <d v="2017-03-30T05:00:00"/>
    <b v="0"/>
    <b v="0"/>
    <s v="film &amp; video/science fiction"/>
    <x v="5"/>
    <s v="science fiction"/>
  </r>
  <r>
    <n v="421"/>
    <s v="Thomas-Lopez"/>
    <s v="User-centric fault-tolerant archive"/>
    <x v="88"/>
    <n v="6015"/>
    <n v="63.989361702127653"/>
    <x v="0"/>
    <n v="118"/>
    <n v="50.974576271186443"/>
    <s v="US"/>
    <s v="USD"/>
    <n v="1498712400"/>
    <n v="1501304400"/>
    <x v="529"/>
    <d v="2017-07-29T05:00:00"/>
    <b v="0"/>
    <b v="1"/>
    <s v="technology/wearables"/>
    <x v="6"/>
    <s v="wearables"/>
  </r>
  <r>
    <n v="587"/>
    <s v="Williams-Santos"/>
    <s v="Open-source analyzing monitoring"/>
    <x v="88"/>
    <n v="6852"/>
    <n v="72.893617021276597"/>
    <x v="0"/>
    <n v="156"/>
    <n v="43.92307692307692"/>
    <s v="CA"/>
    <s v="CAD"/>
    <n v="1547877600"/>
    <n v="1552366800"/>
    <x v="530"/>
    <d v="2019-03-12T05:00:00"/>
    <b v="0"/>
    <b v="1"/>
    <s v="food/food trucks"/>
    <x v="0"/>
    <s v="food trucks"/>
  </r>
  <r>
    <n v="641"/>
    <s v="Hunt, Barker and Baker"/>
    <s v="Business-focused leadingedge instruction set"/>
    <x v="88"/>
    <n v="11277"/>
    <n v="119.96808510638297"/>
    <x v="2"/>
    <n v="194"/>
    <n v="58.128865979381445"/>
    <s v="CH"/>
    <s v="CHF"/>
    <n v="1487570400"/>
    <n v="1489986000"/>
    <x v="531"/>
    <d v="2017-03-20T05:00:00"/>
    <b v="0"/>
    <b v="0"/>
    <s v="theater/plays"/>
    <x v="2"/>
    <s v="plays"/>
  </r>
  <r>
    <n v="775"/>
    <s v="Murphy LLC"/>
    <s v="Customer-focused non-volatile framework"/>
    <x v="88"/>
    <n v="968"/>
    <n v="10.297872340425531"/>
    <x v="0"/>
    <n v="10"/>
    <n v="96.8"/>
    <s v="US"/>
    <s v="USD"/>
    <n v="1415253600"/>
    <n v="1416117600"/>
    <x v="532"/>
    <d v="2014-11-16T06:00:00"/>
    <b v="0"/>
    <b v="0"/>
    <s v="music/rock"/>
    <x v="1"/>
    <s v="rock"/>
  </r>
  <r>
    <n v="948"/>
    <s v="Smith-Hill"/>
    <s v="Integrated holistic paradigm"/>
    <x v="88"/>
    <n v="5918"/>
    <n v="62.957446808510639"/>
    <x v="1"/>
    <n v="160"/>
    <n v="36.987499999999997"/>
    <s v="US"/>
    <s v="USD"/>
    <n v="1418364000"/>
    <n v="1419228000"/>
    <x v="533"/>
    <d v="2014-12-22T06:00:00"/>
    <b v="1"/>
    <b v="1"/>
    <s v="film &amp; video/documentary"/>
    <x v="5"/>
    <s v="documentary"/>
  </r>
  <r>
    <n v="988"/>
    <s v="Gardner, Ryan and Gutierrez"/>
    <s v="Triple-buffered multi-tasking matrices"/>
    <x v="88"/>
    <n v="4899"/>
    <n v="52.117021276595743"/>
    <x v="0"/>
    <n v="64"/>
    <n v="76.546875"/>
    <s v="US"/>
    <s v="USD"/>
    <n v="1478930400"/>
    <n v="1480744800"/>
    <x v="56"/>
    <d v="2016-12-03T06:00:00"/>
    <b v="0"/>
    <b v="0"/>
    <s v="publishing/radio &amp; podcasts"/>
    <x v="3"/>
    <s v="radio &amp; podcasts"/>
  </r>
  <r>
    <n v="45"/>
    <s v="Woods-Clark"/>
    <s v="Networked tertiary Graphical User Interface"/>
    <x v="89"/>
    <n v="4530"/>
    <n v="47.684210526315788"/>
    <x v="0"/>
    <n v="48"/>
    <n v="94.375"/>
    <s v="US"/>
    <s v="USD"/>
    <n v="1478062800"/>
    <n v="1479362400"/>
    <x v="534"/>
    <d v="2016-11-17T06:00:00"/>
    <b v="0"/>
    <b v="1"/>
    <s v="theater/plays"/>
    <x v="2"/>
    <s v="plays"/>
  </r>
  <r>
    <n v="77"/>
    <s v="Acevedo-Huffman"/>
    <s v="Pre-emptive impactful model"/>
    <x v="89"/>
    <n v="4460"/>
    <n v="46.94736842105263"/>
    <x v="0"/>
    <n v="56"/>
    <n v="79.642857142857139"/>
    <s v="US"/>
    <s v="USD"/>
    <n v="1285563600"/>
    <n v="1286773200"/>
    <x v="535"/>
    <d v="2010-10-11T05:00:00"/>
    <b v="0"/>
    <b v="1"/>
    <s v="film &amp; video/animation"/>
    <x v="5"/>
    <s v="animation"/>
  </r>
  <r>
    <n v="315"/>
    <s v="Lopez, Adams and Johnson"/>
    <s v="Open-source interactive knowledge user"/>
    <x v="89"/>
    <n v="3220"/>
    <n v="33.89473684210526"/>
    <x v="0"/>
    <n v="31"/>
    <n v="103.87096774193549"/>
    <s v="US"/>
    <s v="USD"/>
    <n v="1400907600"/>
    <n v="1403413200"/>
    <x v="536"/>
    <d v="2014-06-22T05:00:00"/>
    <b v="0"/>
    <b v="0"/>
    <s v="theater/plays"/>
    <x v="2"/>
    <s v="plays"/>
  </r>
  <r>
    <n v="554"/>
    <s v="Ritter PLC"/>
    <s v="Multi-channeled upward-trending application"/>
    <x v="89"/>
    <n v="14408"/>
    <n v="151.66315789473683"/>
    <x v="2"/>
    <n v="554"/>
    <n v="26.007220216606498"/>
    <s v="CA"/>
    <s v="CAD"/>
    <n v="1482127200"/>
    <n v="1482645600"/>
    <x v="537"/>
    <d v="2016-12-25T06:00:00"/>
    <b v="0"/>
    <b v="0"/>
    <s v="music/indie rock"/>
    <x v="1"/>
    <s v="indie rock"/>
  </r>
  <r>
    <n v="630"/>
    <s v="Patterson-Johnson"/>
    <s v="Grass-roots directional workforce"/>
    <x v="89"/>
    <n v="5973"/>
    <n v="62.873684210526314"/>
    <x v="1"/>
    <n v="87"/>
    <n v="68.65517241379311"/>
    <s v="US"/>
    <s v="USD"/>
    <n v="1556686800"/>
    <n v="1557637200"/>
    <x v="538"/>
    <d v="2019-05-12T05:00:00"/>
    <b v="0"/>
    <b v="1"/>
    <s v="theater/plays"/>
    <x v="2"/>
    <s v="plays"/>
  </r>
  <r>
    <n v="130"/>
    <s v="Luna, Anderson and Fox"/>
    <s v="Secured directional encryption"/>
    <x v="90"/>
    <n v="14925"/>
    <n v="155.46875"/>
    <x v="2"/>
    <n v="533"/>
    <n v="28.001876172607879"/>
    <s v="DK"/>
    <s v="DKK"/>
    <n v="1319605200"/>
    <n v="1320991200"/>
    <x v="539"/>
    <d v="2011-11-11T06:00:00"/>
    <b v="0"/>
    <b v="0"/>
    <s v="film &amp; video/drama"/>
    <x v="5"/>
    <s v="drama"/>
  </r>
  <r>
    <n v="138"/>
    <s v="Hogan Ltd"/>
    <s v="Stand-alone mission-critical moratorium"/>
    <x v="90"/>
    <n v="9216"/>
    <n v="96"/>
    <x v="0"/>
    <n v="115"/>
    <n v="80.139130434782615"/>
    <s v="US"/>
    <s v="USD"/>
    <n v="1348808400"/>
    <n v="1349326800"/>
    <x v="366"/>
    <d v="2012-10-04T05:00:00"/>
    <b v="0"/>
    <b v="0"/>
    <s v="games/mobile games"/>
    <x v="7"/>
    <s v="mobile games"/>
  </r>
  <r>
    <n v="316"/>
    <s v="Martin-Marshall"/>
    <s v="Configurable demand-driven matrix"/>
    <x v="90"/>
    <n v="6401"/>
    <n v="66.677083333333329"/>
    <x v="0"/>
    <n v="108"/>
    <n v="59.268518518518519"/>
    <s v="IT"/>
    <s v="EUR"/>
    <n v="1574143200"/>
    <n v="1574229600"/>
    <x v="540"/>
    <d v="2019-11-20T06:00:00"/>
    <b v="0"/>
    <b v="1"/>
    <s v="food/food trucks"/>
    <x v="0"/>
    <s v="food trucks"/>
  </r>
  <r>
    <n v="333"/>
    <s v="Carlson, Dixon and Jones"/>
    <s v="Persistent well-modulated synergy"/>
    <x v="90"/>
    <n v="11900"/>
    <n v="123.95833333333333"/>
    <x v="2"/>
    <n v="253"/>
    <n v="47.035573122529641"/>
    <s v="US"/>
    <s v="USD"/>
    <n v="1542693600"/>
    <n v="1545112800"/>
    <x v="541"/>
    <d v="2018-12-18T06:00:00"/>
    <b v="0"/>
    <b v="0"/>
    <s v="theater/plays"/>
    <x v="2"/>
    <s v="plays"/>
  </r>
  <r>
    <n v="829"/>
    <s v="Baker-Higgins"/>
    <s v="Vision-oriented scalable portal"/>
    <x v="90"/>
    <n v="4929"/>
    <n v="51.34375"/>
    <x v="0"/>
    <n v="154"/>
    <n v="32.006493506493506"/>
    <s v="US"/>
    <s v="USD"/>
    <n v="1433826000"/>
    <n v="1435122000"/>
    <x v="542"/>
    <d v="2015-06-24T05:00:00"/>
    <b v="0"/>
    <b v="0"/>
    <s v="theater/plays"/>
    <x v="2"/>
    <s v="plays"/>
  </r>
  <r>
    <n v="942"/>
    <s v="Allen Inc"/>
    <s v="Horizontal optimizing model"/>
    <x v="90"/>
    <n v="6205"/>
    <n v="64.635416666666671"/>
    <x v="0"/>
    <n v="67"/>
    <n v="92.611940298507463"/>
    <s v="AU"/>
    <s v="AUD"/>
    <n v="1295935200"/>
    <n v="1296194400"/>
    <x v="543"/>
    <d v="2011-01-28T06:00:00"/>
    <b v="0"/>
    <b v="0"/>
    <s v="theater/plays"/>
    <x v="2"/>
    <s v="plays"/>
  </r>
  <r>
    <n v="75"/>
    <s v="White, Torres and Bishop"/>
    <s v="Multi-layered dynamic protocol"/>
    <x v="91"/>
    <n v="14606"/>
    <n v="150.57731958762886"/>
    <x v="2"/>
    <n v="170"/>
    <n v="85.917647058823533"/>
    <s v="US"/>
    <s v="USD"/>
    <n v="1531630800"/>
    <n v="1532322000"/>
    <x v="544"/>
    <d v="2018-07-23T05:00:00"/>
    <b v="0"/>
    <b v="0"/>
    <s v="photography/photography books"/>
    <x v="4"/>
    <s v="photography books"/>
  </r>
  <r>
    <n v="358"/>
    <s v="Diaz-Garcia"/>
    <s v="Profit-focused 3rdgeneration circuit"/>
    <x v="91"/>
    <n v="1146"/>
    <n v="11.814432989690722"/>
    <x v="0"/>
    <n v="23"/>
    <n v="49.826086956521742"/>
    <s v="CA"/>
    <s v="CAD"/>
    <n v="1533877200"/>
    <n v="1534136400"/>
    <x v="117"/>
    <d v="2018-08-13T05:00:00"/>
    <b v="1"/>
    <b v="0"/>
    <s v="photography/photography books"/>
    <x v="4"/>
    <s v="photography books"/>
  </r>
  <r>
    <n v="576"/>
    <s v="Moran and Sons"/>
    <s v="Object-based bottom-line superstructure"/>
    <x v="91"/>
    <n v="6298"/>
    <n v="64.927835051546396"/>
    <x v="0"/>
    <n v="64"/>
    <n v="98.40625"/>
    <s v="US"/>
    <s v="USD"/>
    <n v="1509512400"/>
    <n v="1510984800"/>
    <x v="545"/>
    <d v="2017-11-18T06:00:00"/>
    <b v="0"/>
    <b v="0"/>
    <s v="theater/plays"/>
    <x v="2"/>
    <s v="plays"/>
  </r>
  <r>
    <n v="675"/>
    <s v="Giles-Smith"/>
    <s v="Right-sized web-enabled intranet"/>
    <x v="91"/>
    <n v="11929"/>
    <n v="122.97938144329896"/>
    <x v="2"/>
    <n v="331"/>
    <n v="36.0392749244713"/>
    <s v="US"/>
    <s v="USD"/>
    <n v="1568178000"/>
    <n v="1568782800"/>
    <x v="546"/>
    <d v="2019-09-18T05:00:00"/>
    <b v="0"/>
    <b v="0"/>
    <s v="journalism/audio"/>
    <x v="8"/>
    <s v="audio"/>
  </r>
  <r>
    <n v="805"/>
    <s v="Smith-Nguyen"/>
    <s v="Advanced intermediate Graphic Interface"/>
    <x v="91"/>
    <n v="4932"/>
    <n v="50.845360824742272"/>
    <x v="0"/>
    <n v="67"/>
    <n v="73.611940298507463"/>
    <s v="AU"/>
    <s v="AUD"/>
    <n v="1416031200"/>
    <n v="1420437600"/>
    <x v="547"/>
    <d v="2015-01-05T06:00:00"/>
    <b v="0"/>
    <b v="0"/>
    <s v="film &amp; video/documentary"/>
    <x v="5"/>
    <s v="documentary"/>
  </r>
  <r>
    <n v="166"/>
    <s v="Brown-Vang"/>
    <s v="Robust heuristic artificial intelligence"/>
    <x v="92"/>
    <n v="13439"/>
    <n v="137.13265306122449"/>
    <x v="2"/>
    <n v="244"/>
    <n v="55.077868852459019"/>
    <s v="US"/>
    <s v="USD"/>
    <n v="1292997600"/>
    <n v="1293343200"/>
    <x v="548"/>
    <d v="2010-12-26T06:00:00"/>
    <b v="0"/>
    <b v="0"/>
    <s v="photography/photography books"/>
    <x v="4"/>
    <s v="photography books"/>
  </r>
  <r>
    <n v="284"/>
    <s v="Tran LLC"/>
    <s v="Ameliorated fresh-thinking protocol"/>
    <x v="92"/>
    <n v="8153"/>
    <n v="83.193877551020407"/>
    <x v="0"/>
    <n v="132"/>
    <n v="61.765151515151516"/>
    <s v="US"/>
    <s v="USD"/>
    <n v="1335848400"/>
    <n v="1336280400"/>
    <x v="549"/>
    <d v="2012-05-06T05:00:00"/>
    <b v="0"/>
    <b v="0"/>
    <s v="technology/web"/>
    <x v="6"/>
    <s v="web"/>
  </r>
  <r>
    <n v="497"/>
    <s v="Lucero Group"/>
    <s v="Intuitive actuating benchmark"/>
    <x v="92"/>
    <n v="3349"/>
    <n v="34.173469387755098"/>
    <x v="0"/>
    <n v="120"/>
    <n v="27.908333333333335"/>
    <s v="US"/>
    <s v="USD"/>
    <n v="1482213600"/>
    <n v="1482213600"/>
    <x v="550"/>
    <d v="2016-12-20T06:00:00"/>
    <b v="0"/>
    <b v="1"/>
    <s v="technology/wearables"/>
    <x v="6"/>
    <s v="wearables"/>
  </r>
  <r>
    <n v="536"/>
    <s v="Shannon-Olson"/>
    <s v="Enhanced methodical middleware"/>
    <x v="92"/>
    <n v="14697"/>
    <n v="149.96938775510205"/>
    <x v="2"/>
    <n v="140"/>
    <n v="104.97857142857143"/>
    <s v="IT"/>
    <s v="EUR"/>
    <n v="1282626000"/>
    <n v="1284872400"/>
    <x v="551"/>
    <d v="2010-09-19T05:00:00"/>
    <b v="0"/>
    <b v="0"/>
    <s v="publishing/fiction"/>
    <x v="3"/>
    <s v="fiction"/>
  </r>
  <r>
    <n v="539"/>
    <s v="Thomas, Welch and Santana"/>
    <s v="Assimilated exuding toolset"/>
    <x v="92"/>
    <n v="7120"/>
    <n v="72.653061224489804"/>
    <x v="0"/>
    <n v="77"/>
    <n v="92.467532467532465"/>
    <s v="US"/>
    <s v="USD"/>
    <n v="1561957200"/>
    <n v="1562475600"/>
    <x v="552"/>
    <d v="2019-07-07T05:00:00"/>
    <b v="0"/>
    <b v="1"/>
    <s v="food/food trucks"/>
    <x v="0"/>
    <s v="food trucks"/>
  </r>
  <r>
    <n v="709"/>
    <s v="Silva, Walker and Martin"/>
    <s v="Grass-roots 4thgeneration product"/>
    <x v="92"/>
    <n v="13954"/>
    <n v="142.38775510204081"/>
    <x v="2"/>
    <n v="186"/>
    <n v="75.021505376344081"/>
    <s v="IT"/>
    <s v="EUR"/>
    <n v="1334811600"/>
    <n v="1335416400"/>
    <x v="317"/>
    <d v="2012-04-26T05:00:00"/>
    <b v="0"/>
    <b v="0"/>
    <s v="theater/plays"/>
    <x v="2"/>
    <s v="plays"/>
  </r>
  <r>
    <n v="957"/>
    <s v="Riley, Cohen and Goodman"/>
    <s v="Profound mission-critical function"/>
    <x v="92"/>
    <n v="12434"/>
    <n v="126.87755102040816"/>
    <x v="2"/>
    <n v="131"/>
    <n v="94.916030534351151"/>
    <s v="US"/>
    <s v="USD"/>
    <n v="1329372000"/>
    <n v="1329631200"/>
    <x v="553"/>
    <d v="2012-02-19T06:00:00"/>
    <b v="0"/>
    <b v="0"/>
    <s v="theater/plays"/>
    <x v="2"/>
    <s v="plays"/>
  </r>
  <r>
    <n v="991"/>
    <s v="Ramirez LLC"/>
    <s v="Reduced reciprocal focus group"/>
    <x v="92"/>
    <n v="11091"/>
    <n v="113.17346938775511"/>
    <x v="2"/>
    <n v="241"/>
    <n v="46.020746887966808"/>
    <s v="US"/>
    <s v="USD"/>
    <n v="1411621200"/>
    <n v="1411966800"/>
    <x v="554"/>
    <d v="2014-09-29T05:00:00"/>
    <b v="0"/>
    <b v="1"/>
    <s v="music/rock"/>
    <x v="1"/>
    <s v="rock"/>
  </r>
  <r>
    <n v="993"/>
    <s v="Erickson-Rogers"/>
    <s v="De-engineered even-keeled definition"/>
    <x v="92"/>
    <n v="7608"/>
    <n v="77.632653061224488"/>
    <x v="1"/>
    <n v="75"/>
    <n v="101.44"/>
    <s v="IT"/>
    <s v="EUR"/>
    <n v="1450936800"/>
    <n v="1452405600"/>
    <x v="555"/>
    <d v="2016-01-10T06:00:00"/>
    <b v="0"/>
    <b v="1"/>
    <s v="photography/photography books"/>
    <x v="4"/>
    <s v="photography books"/>
  </r>
  <r>
    <n v="39"/>
    <s v="Kim-Rice"/>
    <s v="Organized bi-directional function"/>
    <x v="93"/>
    <n v="5027"/>
    <n v="50.777777777777779"/>
    <x v="0"/>
    <n v="88"/>
    <n v="57.125"/>
    <s v="DK"/>
    <s v="DKK"/>
    <n v="1361772000"/>
    <n v="1362978000"/>
    <x v="556"/>
    <d v="2013-03-11T05:00:00"/>
    <b v="0"/>
    <b v="0"/>
    <s v="theater/plays"/>
    <x v="2"/>
    <s v="plays"/>
  </r>
  <r>
    <n v="367"/>
    <s v="Brooks, Jones and Ingram"/>
    <s v="Triple-buffered explicit methodology"/>
    <x v="93"/>
    <n v="1870"/>
    <n v="18.888888888888889"/>
    <x v="0"/>
    <n v="75"/>
    <n v="24.933333333333334"/>
    <s v="US"/>
    <s v="USD"/>
    <n v="1413608400"/>
    <n v="1415685600"/>
    <x v="557"/>
    <d v="2014-11-11T06:00:00"/>
    <b v="0"/>
    <b v="1"/>
    <s v="theater/plays"/>
    <x v="2"/>
    <s v="plays"/>
  </r>
  <r>
    <n v="562"/>
    <s v="Blair Inc"/>
    <s v="Configurable bandwidth-monitored throughput"/>
    <x v="93"/>
    <n v="1269"/>
    <n v="12.818181818181817"/>
    <x v="0"/>
    <n v="26"/>
    <n v="48.807692307692307"/>
    <s v="CH"/>
    <s v="CHF"/>
    <n v="1552366800"/>
    <n v="1552539600"/>
    <x v="76"/>
    <d v="2019-03-14T05:00:00"/>
    <b v="0"/>
    <b v="0"/>
    <s v="music/rock"/>
    <x v="1"/>
    <s v="rock"/>
  </r>
  <r>
    <n v="940"/>
    <s v="Wiggins Ltd"/>
    <s v="Upgradable analyzing core"/>
    <x v="93"/>
    <n v="6161"/>
    <n v="62.232323232323225"/>
    <x v="3"/>
    <n v="66"/>
    <n v="93.348484848484844"/>
    <s v="CA"/>
    <s v="CAD"/>
    <n v="1354341600"/>
    <n v="1356242400"/>
    <x v="558"/>
    <d v="2012-12-23T06:00:00"/>
    <b v="0"/>
    <b v="0"/>
    <s v="technology/web"/>
    <x v="6"/>
    <s v="web"/>
  </r>
  <r>
    <n v="103"/>
    <s v="Frye, Hunt and Powell"/>
    <s v="Polarized incremental emulation"/>
    <x v="94"/>
    <n v="2461"/>
    <n v="24.610000000000003"/>
    <x v="0"/>
    <n v="37"/>
    <n v="66.513513513513516"/>
    <s v="IT"/>
    <s v="EUR"/>
    <n v="1287896400"/>
    <n v="1288674000"/>
    <x v="559"/>
    <d v="2010-11-02T05:00:00"/>
    <b v="0"/>
    <b v="0"/>
    <s v="music/electric music"/>
    <x v="1"/>
    <s v="electric music"/>
  </r>
  <r>
    <n v="609"/>
    <s v="Rose-Fuller"/>
    <s v="Upgradable holistic system engine"/>
    <x v="94"/>
    <n v="12042"/>
    <n v="120.41999999999999"/>
    <x v="2"/>
    <n v="117"/>
    <n v="102.92307692307692"/>
    <s v="US"/>
    <s v="USD"/>
    <n v="1547618400"/>
    <n v="1549087200"/>
    <x v="560"/>
    <d v="2019-02-02T06:00:00"/>
    <b v="0"/>
    <b v="0"/>
    <s v="film &amp; video/science fiction"/>
    <x v="5"/>
    <s v="science fiction"/>
  </r>
  <r>
    <n v="652"/>
    <s v="Cisneros Ltd"/>
    <s v="Vision-oriented regional hub"/>
    <x v="94"/>
    <n v="12684"/>
    <n v="126.84"/>
    <x v="2"/>
    <n v="409"/>
    <n v="31.012224938875306"/>
    <s v="US"/>
    <s v="USD"/>
    <n v="1470373200"/>
    <n v="1474088400"/>
    <x v="561"/>
    <d v="2016-09-17T05:00:00"/>
    <b v="0"/>
    <b v="0"/>
    <s v="technology/web"/>
    <x v="6"/>
    <s v="web"/>
  </r>
  <r>
    <n v="657"/>
    <s v="Russo, Kim and Mccoy"/>
    <s v="Balanced optimal hardware"/>
    <x v="94"/>
    <n v="824"/>
    <n v="8.24"/>
    <x v="0"/>
    <n v="14"/>
    <n v="58.857142857142854"/>
    <s v="US"/>
    <s v="USD"/>
    <n v="1514354400"/>
    <n v="1515736800"/>
    <x v="256"/>
    <d v="2018-01-12T06:00:00"/>
    <b v="0"/>
    <b v="0"/>
    <s v="film &amp; video/science fiction"/>
    <x v="5"/>
    <s v="science fiction"/>
  </r>
  <r>
    <n v="663"/>
    <s v="Everett-Wolfe"/>
    <s v="Total optimizing software"/>
    <x v="94"/>
    <n v="7724"/>
    <n v="77.239999999999995"/>
    <x v="0"/>
    <n v="87"/>
    <n v="88.781609195402297"/>
    <s v="US"/>
    <s v="USD"/>
    <n v="1286427600"/>
    <n v="1288414800"/>
    <x v="562"/>
    <d v="2010-10-30T05:00:00"/>
    <b v="0"/>
    <b v="0"/>
    <s v="theater/plays"/>
    <x v="2"/>
    <s v="plays"/>
  </r>
  <r>
    <n v="739"/>
    <s v="Meyer-Avila"/>
    <s v="Multi-tiered discrete support"/>
    <x v="94"/>
    <n v="6100"/>
    <n v="61"/>
    <x v="0"/>
    <n v="191"/>
    <n v="31.937172774869111"/>
    <s v="US"/>
    <s v="USD"/>
    <n v="1340946000"/>
    <n v="1341032400"/>
    <x v="563"/>
    <d v="2012-06-30T05:00:00"/>
    <b v="0"/>
    <b v="0"/>
    <s v="music/indie rock"/>
    <x v="1"/>
    <s v="indie rock"/>
  </r>
  <r>
    <n v="944"/>
    <s v="Walter Inc"/>
    <s v="Streamlined 5thgeneration intranet"/>
    <x v="94"/>
    <n v="8142"/>
    <n v="81.42"/>
    <x v="0"/>
    <n v="263"/>
    <n v="30.958174904942965"/>
    <s v="AU"/>
    <s v="AUD"/>
    <n v="1486706400"/>
    <n v="1488348000"/>
    <x v="564"/>
    <d v="2017-03-01T06:00:00"/>
    <b v="0"/>
    <b v="0"/>
    <s v="photography/photography books"/>
    <x v="4"/>
    <s v="photography books"/>
  </r>
  <r>
    <n v="951"/>
    <s v="Peterson Ltd"/>
    <s v="Re-engineered 24hour matrix"/>
    <x v="95"/>
    <n v="159056"/>
    <n v="1096.9379310344827"/>
    <x v="2"/>
    <n v="1559"/>
    <n v="102.02437459910199"/>
    <s v="US"/>
    <s v="USD"/>
    <n v="1482732000"/>
    <n v="1482818400"/>
    <x v="565"/>
    <d v="2016-12-27T06:00:00"/>
    <b v="0"/>
    <b v="1"/>
    <s v="music/rock"/>
    <x v="1"/>
    <s v="rock"/>
  </r>
  <r>
    <n v="643"/>
    <s v="Harris Inc"/>
    <s v="Future-proofed modular groupware"/>
    <x v="96"/>
    <n v="32986"/>
    <n v="221.38255033557047"/>
    <x v="2"/>
    <n v="375"/>
    <n v="87.962666666666664"/>
    <s v="US"/>
    <s v="USD"/>
    <n v="1488348000"/>
    <n v="1489899600"/>
    <x v="566"/>
    <d v="2017-03-19T05:00:00"/>
    <b v="0"/>
    <b v="0"/>
    <s v="theater/plays"/>
    <x v="2"/>
    <s v="plays"/>
  </r>
  <r>
    <n v="195"/>
    <s v="Smith and Sons"/>
    <s v="Upgradable high-level solution"/>
    <x v="97"/>
    <n v="57157"/>
    <n v="361.75316455696202"/>
    <x v="2"/>
    <n v="524"/>
    <n v="109.07824427480917"/>
    <s v="US"/>
    <s v="USD"/>
    <n v="1532840400"/>
    <n v="1533445200"/>
    <x v="89"/>
    <d v="2018-08-05T05:00:00"/>
    <b v="0"/>
    <b v="0"/>
    <s v="music/electric music"/>
    <x v="1"/>
    <s v="electric music"/>
  </r>
  <r>
    <n v="733"/>
    <s v="Marquez-Kerr"/>
    <s v="Automated hybrid orchestration"/>
    <x v="97"/>
    <n v="83267"/>
    <n v="527.00632911392404"/>
    <x v="2"/>
    <n v="980"/>
    <n v="84.96632653061225"/>
    <s v="US"/>
    <s v="USD"/>
    <n v="1406178000"/>
    <n v="1407301200"/>
    <x v="567"/>
    <d v="2014-08-06T05:00:00"/>
    <b v="0"/>
    <b v="0"/>
    <s v="music/metal"/>
    <x v="1"/>
    <s v="metal"/>
  </r>
  <r>
    <n v="670"/>
    <s v="Robinson Group"/>
    <s v="Re-contextualized homogeneous flexibility"/>
    <x v="98"/>
    <n v="75955"/>
    <n v="468.85802469135803"/>
    <x v="2"/>
    <n v="1101"/>
    <n v="68.987284287011803"/>
    <s v="US"/>
    <s v="USD"/>
    <n v="1456380000"/>
    <n v="1457416800"/>
    <x v="437"/>
    <d v="2016-03-08T06:00:00"/>
    <b v="0"/>
    <b v="0"/>
    <s v="music/indie rock"/>
    <x v="1"/>
    <s v="indie rock"/>
  </r>
  <r>
    <n v="81"/>
    <s v="Gomez, Bailey and Flores"/>
    <s v="User-friendly static contingency"/>
    <x v="99"/>
    <n v="37857"/>
    <n v="225.33928571428569"/>
    <x v="2"/>
    <n v="411"/>
    <n v="92.109489051094897"/>
    <s v="US"/>
    <s v="USD"/>
    <n v="1511416800"/>
    <n v="1513576800"/>
    <x v="568"/>
    <d v="2017-12-18T06:00:00"/>
    <b v="0"/>
    <b v="0"/>
    <s v="music/rock"/>
    <x v="1"/>
    <s v="rock"/>
  </r>
  <r>
    <n v="853"/>
    <s v="Collier LLC"/>
    <s v="Secured well-modulated projection"/>
    <x v="100"/>
    <n v="111502"/>
    <n v="652.05847953216369"/>
    <x v="2"/>
    <n v="1467"/>
    <n v="76.006816632583508"/>
    <s v="CA"/>
    <s v="CAD"/>
    <n v="1308546000"/>
    <n v="1308978000"/>
    <x v="569"/>
    <d v="2011-06-25T05:00:00"/>
    <b v="0"/>
    <b v="1"/>
    <s v="music/indie rock"/>
    <x v="1"/>
    <s v="indie rock"/>
  </r>
  <r>
    <n v="837"/>
    <s v="Cook-Ortiz"/>
    <s v="Right-sized dedicated standardization"/>
    <x v="101"/>
    <n v="150960"/>
    <n v="852.88135593220341"/>
    <x v="2"/>
    <n v="1797"/>
    <n v="84.00667779632721"/>
    <s v="US"/>
    <s v="USD"/>
    <n v="1301202000"/>
    <n v="1305867600"/>
    <x v="570"/>
    <d v="2011-05-20T05:00:00"/>
    <b v="0"/>
    <b v="0"/>
    <s v="music/jazz"/>
    <x v="1"/>
    <s v="jazz"/>
  </r>
  <r>
    <n v="506"/>
    <s v="Robles, Bell and Gonzalez"/>
    <s v="Customizable background monitoring"/>
    <x v="102"/>
    <n v="166874"/>
    <n v="927.07777777777767"/>
    <x v="2"/>
    <n v="2528"/>
    <n v="66.010284810126578"/>
    <s v="US"/>
    <s v="USD"/>
    <n v="1511416800"/>
    <n v="1512885600"/>
    <x v="568"/>
    <d v="2017-12-10T06:00:00"/>
    <b v="0"/>
    <b v="1"/>
    <s v="theater/plays"/>
    <x v="2"/>
    <s v="plays"/>
  </r>
  <r>
    <n v="583"/>
    <s v="Powell and Sons"/>
    <s v="Centralized clear-thinking conglomeration"/>
    <x v="103"/>
    <n v="60934"/>
    <n v="322.40211640211641"/>
    <x v="2"/>
    <n v="909"/>
    <n v="67.034103410341032"/>
    <s v="US"/>
    <s v="USD"/>
    <n v="1329717600"/>
    <n v="1331186400"/>
    <x v="571"/>
    <d v="2012-03-08T06:00:00"/>
    <b v="0"/>
    <b v="0"/>
    <s v="film &amp; video/documentary"/>
    <x v="5"/>
    <s v="documentary"/>
  </r>
  <r>
    <n v="247"/>
    <s v="Johnson, Patterson and Montoya"/>
    <s v="Triple-buffered fresh-thinking frame"/>
    <x v="104"/>
    <n v="184658"/>
    <n v="932.61616161616166"/>
    <x v="2"/>
    <n v="1884"/>
    <n v="98.013800424628457"/>
    <s v="US"/>
    <s v="USD"/>
    <n v="1482386400"/>
    <n v="1483682400"/>
    <x v="572"/>
    <d v="2017-01-06T06:00:00"/>
    <b v="0"/>
    <b v="1"/>
    <s v="publishing/fiction"/>
    <x v="3"/>
    <s v="fiction"/>
  </r>
  <r>
    <n v="896"/>
    <s v="Wright-Bryant"/>
    <s v="Reverse-engineered client-server extranet"/>
    <x v="104"/>
    <n v="153338"/>
    <n v="774.43434343434342"/>
    <x v="2"/>
    <n v="1460"/>
    <n v="105.02602739726028"/>
    <s v="AU"/>
    <s v="AUD"/>
    <n v="1310619600"/>
    <n v="1310878800"/>
    <x v="573"/>
    <d v="2011-07-17T05:00:00"/>
    <b v="0"/>
    <b v="1"/>
    <s v="food/food trucks"/>
    <x v="0"/>
    <s v="food trucks"/>
  </r>
  <r>
    <n v="92"/>
    <s v="Santos, Bell and Lloyd"/>
    <s v="Object-based analyzing knowledge user"/>
    <x v="105"/>
    <n v="51775"/>
    <n v="258.875"/>
    <x v="2"/>
    <n v="498"/>
    <n v="103.96586345381526"/>
    <s v="CH"/>
    <s v="CHF"/>
    <n v="1277269200"/>
    <n v="1277355600"/>
    <x v="574"/>
    <d v="2010-06-24T05:00:00"/>
    <b v="0"/>
    <b v="1"/>
    <s v="games/video games"/>
    <x v="7"/>
    <s v="video games"/>
  </r>
  <r>
    <n v="560"/>
    <s v="Hunt LLC"/>
    <s v="Re-engineered radical policy"/>
    <x v="105"/>
    <n v="158832"/>
    <n v="794.16"/>
    <x v="2"/>
    <n v="3177"/>
    <n v="49.994334277620396"/>
    <s v="US"/>
    <s v="USD"/>
    <n v="1321596000"/>
    <n v="1325052000"/>
    <x v="575"/>
    <d v="2011-12-28T06:00:00"/>
    <b v="0"/>
    <b v="0"/>
    <s v="film &amp; video/animation"/>
    <x v="5"/>
    <s v="animation"/>
  </r>
  <r>
    <n v="569"/>
    <s v="Fischer, Fowler and Arnold"/>
    <s v="Extended multi-tasking definition"/>
    <x v="106"/>
    <n v="47705"/>
    <n v="237.33830845771143"/>
    <x v="2"/>
    <n v="589"/>
    <n v="80.993208828522924"/>
    <s v="IT"/>
    <s v="EUR"/>
    <n v="1294725600"/>
    <n v="1295762400"/>
    <x v="576"/>
    <d v="2011-01-23T06:00:00"/>
    <b v="0"/>
    <b v="0"/>
    <s v="film &amp; video/animation"/>
    <x v="5"/>
    <s v="animation"/>
  </r>
  <r>
    <n v="332"/>
    <s v="Pacheco, Johnson and Torres"/>
    <s v="Optional bandwidth-monitored definition"/>
    <x v="107"/>
    <n v="41396"/>
    <n v="199.9806763285024"/>
    <x v="2"/>
    <n v="470"/>
    <n v="88.076595744680844"/>
    <s v="US"/>
    <s v="USD"/>
    <n v="1364446800"/>
    <n v="1364533200"/>
    <x v="577"/>
    <d v="2013-03-29T05:00:00"/>
    <b v="0"/>
    <b v="0"/>
    <s v="technology/wearables"/>
    <x v="6"/>
    <s v="wearables"/>
  </r>
  <r>
    <n v="373"/>
    <s v="Brown-Parker"/>
    <s v="Down-sized coherent toolset"/>
    <x v="108"/>
    <n v="164291"/>
    <n v="730.18222222222221"/>
    <x v="2"/>
    <n v="2106"/>
    <n v="78.010921177587846"/>
    <s v="US"/>
    <s v="USD"/>
    <n v="1502946000"/>
    <n v="1503637200"/>
    <x v="578"/>
    <d v="2017-08-25T05:00:00"/>
    <b v="0"/>
    <b v="0"/>
    <s v="theater/plays"/>
    <x v="2"/>
    <s v="plays"/>
  </r>
  <r>
    <n v="169"/>
    <s v="Tran, Steele and Wilson"/>
    <s v="Profit-focused modular product"/>
    <x v="109"/>
    <n v="98811"/>
    <n v="424.08154506437768"/>
    <x v="2"/>
    <n v="1267"/>
    <n v="77.988161010260455"/>
    <s v="US"/>
    <s v="USD"/>
    <n v="1339909200"/>
    <n v="1342328400"/>
    <x v="579"/>
    <d v="2012-07-15T05:00:00"/>
    <b v="0"/>
    <b v="1"/>
    <s v="film &amp; video/shorts"/>
    <x v="5"/>
    <s v="shorts"/>
  </r>
  <r>
    <n v="855"/>
    <s v="Moses-Terry"/>
    <s v="Horizontal clear-thinking framework"/>
    <x v="110"/>
    <n v="23956"/>
    <n v="102.37606837606839"/>
    <x v="2"/>
    <n v="452"/>
    <n v="53"/>
    <s v="AU"/>
    <s v="AUD"/>
    <n v="1308373200"/>
    <n v="1311051600"/>
    <x v="580"/>
    <d v="2011-07-19T05:00:00"/>
    <b v="0"/>
    <b v="0"/>
    <s v="theater/plays"/>
    <x v="2"/>
    <s v="plays"/>
  </r>
  <r>
    <n v="145"/>
    <s v="Fields-Moore"/>
    <s v="Secured reciprocal array"/>
    <x v="111"/>
    <n v="59128"/>
    <n v="236.512"/>
    <x v="2"/>
    <n v="768"/>
    <n v="76.989583333333329"/>
    <s v="CH"/>
    <s v="CHF"/>
    <n v="1410066000"/>
    <n v="1410498000"/>
    <x v="581"/>
    <d v="2014-09-12T05:00:00"/>
    <b v="0"/>
    <b v="0"/>
    <s v="technology/wearables"/>
    <x v="6"/>
    <s v="wearables"/>
  </r>
  <r>
    <n v="503"/>
    <s v="Collins LLC"/>
    <s v="Decentralized 4thgeneration time-frame"/>
    <x v="112"/>
    <n v="45983"/>
    <n v="180.32549019607845"/>
    <x v="2"/>
    <n v="460"/>
    <n v="99.963043478260872"/>
    <s v="US"/>
    <s v="USD"/>
    <n v="1435726800"/>
    <n v="1437454800"/>
    <x v="19"/>
    <d v="2015-07-21T05:00:00"/>
    <b v="0"/>
    <b v="0"/>
    <s v="film &amp; video/drama"/>
    <x v="5"/>
    <s v="drama"/>
  </r>
  <r>
    <n v="621"/>
    <s v="Dean, Fox and Phillips"/>
    <s v="Extended context-sensitive forecast"/>
    <x v="113"/>
    <n v="158669"/>
    <n v="619.80078125"/>
    <x v="2"/>
    <n v="2144"/>
    <n v="74.006063432835816"/>
    <s v="US"/>
    <s v="USD"/>
    <n v="1473742800"/>
    <n v="1474174800"/>
    <x v="582"/>
    <d v="2016-09-18T05:00:00"/>
    <b v="0"/>
    <b v="0"/>
    <s v="theater/plays"/>
    <x v="2"/>
    <s v="plays"/>
  </r>
  <r>
    <n v="614"/>
    <s v="Barnett and Sons"/>
    <s v="Business-focused dynamic info-mediaries"/>
    <x v="114"/>
    <n v="41205"/>
    <n v="155.49056603773585"/>
    <x v="2"/>
    <n v="723"/>
    <n v="56.991701244813278"/>
    <s v="US"/>
    <s v="USD"/>
    <n v="1484114400"/>
    <n v="1485669600"/>
    <x v="583"/>
    <d v="2017-01-29T06:00:00"/>
    <b v="0"/>
    <b v="0"/>
    <s v="theater/plays"/>
    <x v="2"/>
    <s v="plays"/>
  </r>
  <r>
    <n v="182"/>
    <s v="Adams Group"/>
    <s v="Reverse-engineered bandwidth-monitored contingency"/>
    <x v="115"/>
    <n v="195750"/>
    <n v="722.32472324723244"/>
    <x v="2"/>
    <n v="3318"/>
    <n v="58.996383363471971"/>
    <s v="DK"/>
    <s v="DKK"/>
    <n v="1560574800"/>
    <n v="1561957200"/>
    <x v="584"/>
    <d v="2019-07-01T05:00:00"/>
    <b v="0"/>
    <b v="0"/>
    <s v="theater/plays"/>
    <x v="2"/>
    <s v="plays"/>
  </r>
  <r>
    <n v="668"/>
    <s v="Brown and Sons"/>
    <s v="Programmable leadingedge budgetary management"/>
    <x v="116"/>
    <n v="5593"/>
    <n v="20.33818181818182"/>
    <x v="0"/>
    <n v="76"/>
    <n v="73.59210526315789"/>
    <s v="US"/>
    <s v="USD"/>
    <n v="1343797200"/>
    <n v="1344834000"/>
    <x v="585"/>
    <d v="2012-08-13T05:00:00"/>
    <b v="0"/>
    <b v="0"/>
    <s v="theater/plays"/>
    <x v="2"/>
    <s v="plays"/>
  </r>
  <r>
    <n v="14"/>
    <s v="Rodriguez, Rose and Stewart"/>
    <s v="Cloned directional synergy"/>
    <x v="117"/>
    <n v="18829"/>
    <n v="66.769503546099301"/>
    <x v="0"/>
    <n v="200"/>
    <n v="94.144999999999996"/>
    <s v="US"/>
    <s v="USD"/>
    <n v="1331013600"/>
    <n v="1333342800"/>
    <x v="586"/>
    <d v="2012-04-02T05:00:00"/>
    <b v="0"/>
    <b v="0"/>
    <s v="music/indie rock"/>
    <x v="1"/>
    <s v="indie rock"/>
  </r>
  <r>
    <n v="439"/>
    <s v="Cummings Inc"/>
    <s v="Digitized transitional monitoring"/>
    <x v="118"/>
    <n v="100900"/>
    <n v="355.28169014084506"/>
    <x v="2"/>
    <n v="2293"/>
    <n v="44.003488879197555"/>
    <s v="US"/>
    <s v="USD"/>
    <n v="1478408400"/>
    <n v="1479016800"/>
    <x v="587"/>
    <d v="2016-11-13T06:00:00"/>
    <b v="0"/>
    <b v="0"/>
    <s v="film &amp; video/science fiction"/>
    <x v="5"/>
    <s v="science fiction"/>
  </r>
  <r>
    <n v="730"/>
    <s v="Carson PLC"/>
    <s v="Visionary system-worthy attitude"/>
    <x v="119"/>
    <n v="118847"/>
    <n v="412.6631944444444"/>
    <x v="2"/>
    <n v="1071"/>
    <n v="110.96825396825396"/>
    <s v="CA"/>
    <s v="CAD"/>
    <n v="1432357200"/>
    <n v="1432875600"/>
    <x v="588"/>
    <d v="2015-05-29T05:00:00"/>
    <b v="0"/>
    <b v="0"/>
    <s v="technology/wearables"/>
    <x v="6"/>
    <s v="wearables"/>
  </r>
  <r>
    <n v="240"/>
    <s v="Pitts-Reed"/>
    <s v="Vision-oriented dynamic service-desk"/>
    <x v="120"/>
    <n v="123124"/>
    <n v="418.78911564625849"/>
    <x v="2"/>
    <n v="1784"/>
    <n v="69.015695067264573"/>
    <s v="US"/>
    <s v="USD"/>
    <n v="1281070800"/>
    <n v="1281157200"/>
    <x v="589"/>
    <d v="2010-08-07T05:00:00"/>
    <b v="0"/>
    <b v="0"/>
    <s v="theater/plays"/>
    <x v="2"/>
    <s v="plays"/>
  </r>
  <r>
    <n v="549"/>
    <s v="Jarvis and Sons"/>
    <s v="Business-focused intermediate system engine"/>
    <x v="121"/>
    <n v="83843"/>
    <n v="284.21355932203392"/>
    <x v="2"/>
    <n v="762"/>
    <n v="110.03018372703411"/>
    <s v="US"/>
    <s v="USD"/>
    <n v="1369717200"/>
    <n v="1370494800"/>
    <x v="590"/>
    <d v="2013-06-06T05:00:00"/>
    <b v="0"/>
    <b v="0"/>
    <s v="technology/wearables"/>
    <x v="6"/>
    <s v="wearables"/>
  </r>
  <r>
    <n v="405"/>
    <s v="Lee LLC"/>
    <s v="Synchronized secondary analyzer"/>
    <x v="122"/>
    <n v="26527"/>
    <n v="89.618243243243242"/>
    <x v="0"/>
    <n v="435"/>
    <n v="60.981609195402299"/>
    <s v="US"/>
    <s v="USD"/>
    <n v="1528088400"/>
    <n v="1532408400"/>
    <x v="110"/>
    <d v="2018-07-24T05:00:00"/>
    <b v="0"/>
    <b v="0"/>
    <s v="theater/plays"/>
    <x v="2"/>
    <s v="plays"/>
  </r>
  <r>
    <n v="484"/>
    <s v="Landry Inc"/>
    <s v="Synergistic cohesive adapter"/>
    <x v="122"/>
    <n v="77021"/>
    <n v="260.20608108108109"/>
    <x v="2"/>
    <n v="1572"/>
    <n v="48.99554707379135"/>
    <s v="GB"/>
    <s v="GBP"/>
    <n v="1407128400"/>
    <n v="1411362000"/>
    <x v="591"/>
    <d v="2014-09-22T05:00:00"/>
    <b v="0"/>
    <b v="1"/>
    <s v="food/food trucks"/>
    <x v="0"/>
    <s v="food trucks"/>
  </r>
  <r>
    <n v="758"/>
    <s v="Logan-Miranda"/>
    <s v="Proactive systemic firmware"/>
    <x v="122"/>
    <n v="167005"/>
    <n v="564.20608108108115"/>
    <x v="2"/>
    <n v="1518"/>
    <n v="110.01646903820817"/>
    <s v="CA"/>
    <s v="CAD"/>
    <n v="1414126800"/>
    <n v="1414904400"/>
    <x v="592"/>
    <d v="2014-11-02T05:00:00"/>
    <b v="0"/>
    <b v="0"/>
    <s v="music/rock"/>
    <x v="1"/>
    <s v="rock"/>
  </r>
  <r>
    <n v="570"/>
    <s v="Martinez-Juarez"/>
    <s v="Realigned uniform knowledge user"/>
    <x v="123"/>
    <n v="95364"/>
    <n v="305.65384615384613"/>
    <x v="2"/>
    <n v="2725"/>
    <n v="34.995963302752294"/>
    <s v="US"/>
    <s v="USD"/>
    <n v="1419055200"/>
    <n v="1419573600"/>
    <x v="593"/>
    <d v="2014-12-26T06:00:00"/>
    <b v="0"/>
    <b v="1"/>
    <s v="music/rock"/>
    <x v="1"/>
    <s v="rock"/>
  </r>
  <r>
    <n v="84"/>
    <s v="Cisneros-Burton"/>
    <s v="Public-key zero tolerance orchestration"/>
    <x v="124"/>
    <n v="41564"/>
    <n v="132.36942675159236"/>
    <x v="2"/>
    <n v="374"/>
    <n v="111.1336898395722"/>
    <s v="US"/>
    <s v="USD"/>
    <n v="1343451600"/>
    <n v="1344315600"/>
    <x v="594"/>
    <d v="2012-08-07T05:00:00"/>
    <b v="0"/>
    <b v="0"/>
    <s v="technology/wearables"/>
    <x v="6"/>
    <s v="wearables"/>
  </r>
  <r>
    <n v="307"/>
    <s v="Salazar-Dodson"/>
    <s v="Face-to-face zero tolerance moderator"/>
    <x v="125"/>
    <n v="43473"/>
    <n v="132.13677811550153"/>
    <x v="2"/>
    <n v="659"/>
    <n v="65.968133535660087"/>
    <s v="DK"/>
    <s v="DKK"/>
    <n v="1338958800"/>
    <n v="1340686800"/>
    <x v="595"/>
    <d v="2012-06-26T05:00:00"/>
    <b v="0"/>
    <b v="1"/>
    <s v="publishing/fiction"/>
    <x v="3"/>
    <s v="fiction"/>
  </r>
  <r>
    <n v="48"/>
    <s v="Lamb Inc"/>
    <s v="Optimized leadingedge concept"/>
    <x v="126"/>
    <n v="128862"/>
    <n v="386.97297297297297"/>
    <x v="2"/>
    <n v="2431"/>
    <n v="53.007815713698065"/>
    <s v="US"/>
    <s v="USD"/>
    <n v="1435208400"/>
    <n v="1436245200"/>
    <x v="65"/>
    <d v="2015-07-07T05:00:00"/>
    <b v="0"/>
    <b v="0"/>
    <s v="theater/plays"/>
    <x v="2"/>
    <s v="plays"/>
  </r>
  <r>
    <n v="353"/>
    <s v="Mills-Roy"/>
    <s v="Profit-focused multi-tasking access"/>
    <x v="127"/>
    <n v="137961"/>
    <n v="410.59821428571428"/>
    <x v="2"/>
    <n v="1703"/>
    <n v="81.010569583088667"/>
    <s v="US"/>
    <s v="USD"/>
    <n v="1562302800"/>
    <n v="1562389200"/>
    <x v="596"/>
    <d v="2019-07-06T05:00:00"/>
    <b v="0"/>
    <b v="0"/>
    <s v="theater/plays"/>
    <x v="2"/>
    <s v="plays"/>
  </r>
  <r>
    <n v="330"/>
    <s v="Thompson-Bates"/>
    <s v="Expanded encompassing open architecture"/>
    <x v="128"/>
    <n v="62330"/>
    <n v="184.95548961424333"/>
    <x v="2"/>
    <n v="1385"/>
    <n v="45.003610108303249"/>
    <s v="GB"/>
    <s v="GBP"/>
    <n v="1512712800"/>
    <n v="1512799200"/>
    <x v="597"/>
    <d v="2017-12-09T06:00:00"/>
    <b v="0"/>
    <b v="0"/>
    <s v="film &amp; video/documentary"/>
    <x v="5"/>
    <s v="documentary"/>
  </r>
  <r>
    <n v="458"/>
    <s v="Wise, Thompson and Allen"/>
    <s v="Pre-emptive neutral portal"/>
    <x v="129"/>
    <n v="118706"/>
    <n v="351.20118343195264"/>
    <x v="2"/>
    <n v="2120"/>
    <n v="55.993396226415094"/>
    <s v="US"/>
    <s v="USD"/>
    <n v="1269752400"/>
    <n v="1273554000"/>
    <x v="598"/>
    <d v="2010-05-11T05:00:00"/>
    <b v="0"/>
    <b v="0"/>
    <s v="theater/plays"/>
    <x v="2"/>
    <s v="plays"/>
  </r>
  <r>
    <n v="654"/>
    <s v="Roberts, Hinton and Williams"/>
    <s v="Programmable static middleware"/>
    <x v="130"/>
    <n v="177936"/>
    <n v="508.38857142857148"/>
    <x v="2"/>
    <n v="3016"/>
    <n v="58.9973474801061"/>
    <s v="US"/>
    <s v="USD"/>
    <n v="1440392400"/>
    <n v="1440824400"/>
    <x v="436"/>
    <d v="2015-08-29T05:00:00"/>
    <b v="0"/>
    <b v="0"/>
    <s v="music/metal"/>
    <x v="1"/>
    <s v="metal"/>
  </r>
  <r>
    <n v="919"/>
    <s v="Fox Ltd"/>
    <s v="Extended multimedia firmware"/>
    <x v="131"/>
    <n v="20915"/>
    <n v="58.75"/>
    <x v="0"/>
    <n v="225"/>
    <n v="92.955555555555549"/>
    <s v="AU"/>
    <s v="AUD"/>
    <n v="1507957200"/>
    <n v="1510725600"/>
    <x v="599"/>
    <d v="2017-11-15T06:00:00"/>
    <b v="0"/>
    <b v="1"/>
    <s v="theater/plays"/>
    <x v="2"/>
    <s v="plays"/>
  </r>
  <r>
    <n v="156"/>
    <s v="Meza-Rogers"/>
    <s v="Streamlined encompassing encryption"/>
    <x v="132"/>
    <n v="26914"/>
    <n v="73.939560439560438"/>
    <x v="1"/>
    <n v="379"/>
    <n v="71.013192612137203"/>
    <s v="AU"/>
    <s v="AUD"/>
    <n v="1570251600"/>
    <n v="1572325200"/>
    <x v="600"/>
    <d v="2019-10-29T05:00:00"/>
    <b v="0"/>
    <b v="0"/>
    <s v="music/rock"/>
    <x v="1"/>
    <s v="rock"/>
  </r>
  <r>
    <n v="340"/>
    <s v="Butler, Henry and Espinoza"/>
    <s v="Switchable didactic matrices"/>
    <x v="133"/>
    <n v="34964"/>
    <n v="94.242587601078171"/>
    <x v="0"/>
    <n v="393"/>
    <n v="88.966921119592882"/>
    <s v="US"/>
    <s v="USD"/>
    <n v="1323669600"/>
    <n v="1323756000"/>
    <x v="601"/>
    <d v="2011-12-13T06:00:00"/>
    <b v="0"/>
    <b v="0"/>
    <s v="photography/photography books"/>
    <x v="4"/>
    <s v="photography books"/>
  </r>
  <r>
    <n v="735"/>
    <s v="Caldwell PLC"/>
    <s v="Grass-roots zero administration alliance"/>
    <x v="133"/>
    <n v="131404"/>
    <n v="354.18867924528303"/>
    <x v="2"/>
    <n v="1991"/>
    <n v="65.998995479658461"/>
    <s v="US"/>
    <s v="USD"/>
    <n v="1459314000"/>
    <n v="1459918800"/>
    <x v="602"/>
    <d v="2016-04-06T05:00:00"/>
    <b v="0"/>
    <b v="0"/>
    <s v="photography/photography books"/>
    <x v="4"/>
    <s v="photography books"/>
  </r>
  <r>
    <n v="908"/>
    <s v="Bryant-Pope"/>
    <s v="Networked intangible help-desk"/>
    <x v="134"/>
    <n v="121950"/>
    <n v="319.24083769633506"/>
    <x v="2"/>
    <n v="3934"/>
    <n v="30.99898322318251"/>
    <s v="US"/>
    <s v="USD"/>
    <n v="1335934800"/>
    <n v="1336885200"/>
    <x v="176"/>
    <d v="2012-05-13T05:00:00"/>
    <b v="0"/>
    <b v="0"/>
    <s v="games/video games"/>
    <x v="7"/>
    <s v="video games"/>
  </r>
  <r>
    <n v="714"/>
    <s v="Evans-Jones"/>
    <s v="Switchable methodical superstructure"/>
    <x v="135"/>
    <n v="182036"/>
    <n v="472.82077922077923"/>
    <x v="2"/>
    <n v="1785"/>
    <n v="101.98095238095237"/>
    <s v="US"/>
    <s v="USD"/>
    <n v="1408424400"/>
    <n v="1408510800"/>
    <x v="72"/>
    <d v="2014-08-20T05:00:00"/>
    <b v="0"/>
    <b v="0"/>
    <s v="music/rock"/>
    <x v="1"/>
    <s v="rock"/>
  </r>
  <r>
    <n v="177"/>
    <s v="Lee, Gibson and Morgan"/>
    <s v="Digitized solution-oriented product"/>
    <x v="136"/>
    <n v="161593"/>
    <n v="416.47680412371136"/>
    <x v="2"/>
    <n v="2739"/>
    <n v="58.997079225994888"/>
    <s v="US"/>
    <s v="USD"/>
    <n v="1289800800"/>
    <n v="1291960800"/>
    <x v="603"/>
    <d v="2010-12-10T06:00:00"/>
    <b v="0"/>
    <b v="0"/>
    <s v="theater/plays"/>
    <x v="2"/>
    <s v="plays"/>
  </r>
  <r>
    <n v="385"/>
    <s v="Warren-Harrison"/>
    <s v="Programmable incremental knowledge user"/>
    <x v="137"/>
    <n v="56859"/>
    <n v="146.16709511568124"/>
    <x v="2"/>
    <n v="1137"/>
    <n v="50.007915567282325"/>
    <s v="US"/>
    <s v="USD"/>
    <n v="1553835600"/>
    <n v="1556600400"/>
    <x v="604"/>
    <d v="2019-04-30T05:00:00"/>
    <b v="0"/>
    <b v="0"/>
    <s v="publishing/nonfiction"/>
    <x v="3"/>
    <s v="nonfiction"/>
  </r>
  <r>
    <n v="406"/>
    <s v="Lyons Inc"/>
    <s v="Balanced attitude-oriented parallelism"/>
    <x v="138"/>
    <n v="71583"/>
    <n v="182.14503816793894"/>
    <x v="2"/>
    <n v="645"/>
    <n v="110.98139534883721"/>
    <s v="US"/>
    <s v="USD"/>
    <n v="1359525600"/>
    <n v="1360562400"/>
    <x v="605"/>
    <d v="2013-02-11T06:00:00"/>
    <b v="1"/>
    <b v="0"/>
    <s v="film &amp; video/documentary"/>
    <x v="5"/>
    <s v="documentary"/>
  </r>
  <r>
    <n v="924"/>
    <s v="Butler-Barr"/>
    <s v="User-friendly next generation core"/>
    <x v="139"/>
    <n v="192292"/>
    <n v="488.05076142131981"/>
    <x v="2"/>
    <n v="2289"/>
    <n v="84.006989951944078"/>
    <s v="IT"/>
    <s v="EUR"/>
    <n v="1572498000"/>
    <n v="1573452000"/>
    <x v="606"/>
    <d v="2019-11-11T06:00:00"/>
    <b v="0"/>
    <b v="0"/>
    <s v="theater/plays"/>
    <x v="2"/>
    <s v="plays"/>
  </r>
  <r>
    <n v="236"/>
    <s v="Gallegos-Cobb"/>
    <s v="Object-based directional function"/>
    <x v="140"/>
    <n v="4323"/>
    <n v="10.944303797468354"/>
    <x v="0"/>
    <n v="57"/>
    <n v="75.84210526315789"/>
    <s v="AU"/>
    <s v="AUD"/>
    <n v="1561438800"/>
    <n v="1562043600"/>
    <x v="422"/>
    <d v="2019-07-02T05:00:00"/>
    <b v="0"/>
    <b v="1"/>
    <s v="music/rock"/>
    <x v="1"/>
    <s v="rock"/>
  </r>
  <r>
    <n v="874"/>
    <s v="Chung-Nguyen"/>
    <s v="Managed discrete parallelism"/>
    <x v="141"/>
    <n v="139468"/>
    <n v="346.93532338308455"/>
    <x v="2"/>
    <n v="4358"/>
    <n v="32.002753556677376"/>
    <s v="US"/>
    <s v="USD"/>
    <n v="1271998800"/>
    <n v="1275282000"/>
    <x v="607"/>
    <d v="2010-05-31T05:00:00"/>
    <b v="0"/>
    <b v="1"/>
    <s v="photography/photography books"/>
    <x v="4"/>
    <s v="photography books"/>
  </r>
  <r>
    <n v="903"/>
    <s v="Parker-Morris"/>
    <s v="Assimilated next generation instruction set"/>
    <x v="142"/>
    <n v="709"/>
    <n v="1.729268292682927"/>
    <x v="3"/>
    <n v="14"/>
    <n v="50.642857142857146"/>
    <s v="US"/>
    <s v="USD"/>
    <n v="1336194000"/>
    <n v="1337490000"/>
    <x v="608"/>
    <d v="2012-05-20T05:00:00"/>
    <b v="0"/>
    <b v="1"/>
    <s v="publishing/nonfiction"/>
    <x v="3"/>
    <s v="nonfiction"/>
  </r>
  <r>
    <n v="152"/>
    <s v="Bowen, Mcdonald and Hall"/>
    <s v="User-centric fault-tolerant task-force"/>
    <x v="143"/>
    <n v="175573"/>
    <n v="423.06746987951806"/>
    <x v="2"/>
    <n v="3376"/>
    <n v="52.006220379146917"/>
    <s v="US"/>
    <s v="USD"/>
    <n v="1487311200"/>
    <n v="1487916000"/>
    <x v="609"/>
    <d v="2017-02-24T06:00:00"/>
    <b v="0"/>
    <b v="0"/>
    <s v="music/indie rock"/>
    <x v="1"/>
    <s v="indie rock"/>
  </r>
  <r>
    <n v="219"/>
    <s v="Huang-Henderson"/>
    <s v="Stand-alone mobile customer loyalty"/>
    <x v="144"/>
    <n v="138497"/>
    <n v="332.12709832134288"/>
    <x v="2"/>
    <n v="1539"/>
    <n v="89.991552956465242"/>
    <s v="US"/>
    <s v="USD"/>
    <n v="1345093200"/>
    <n v="1346130000"/>
    <x v="610"/>
    <d v="2012-08-28T05:00:00"/>
    <b v="0"/>
    <b v="0"/>
    <s v="film &amp; video/animation"/>
    <x v="5"/>
    <s v="animation"/>
  </r>
  <r>
    <n v="698"/>
    <s v="Taylor, Wood and Taylor"/>
    <s v="Cloned hybrid focus group"/>
    <x v="145"/>
    <n v="188057"/>
    <n v="446.69121140142522"/>
    <x v="2"/>
    <n v="2893"/>
    <n v="65.004147943311438"/>
    <s v="CA"/>
    <s v="CAD"/>
    <n v="1322114400"/>
    <n v="1323324000"/>
    <x v="611"/>
    <d v="2011-12-08T06:00:00"/>
    <b v="0"/>
    <b v="0"/>
    <s v="technology/wearables"/>
    <x v="6"/>
    <s v="wearables"/>
  </r>
  <r>
    <n v="873"/>
    <s v="Vazquez, Ochoa and Clark"/>
    <s v="Intuitive value-added installation"/>
    <x v="145"/>
    <n v="79268"/>
    <n v="188.28503562945369"/>
    <x v="2"/>
    <n v="1887"/>
    <n v="42.007419183889773"/>
    <s v="US"/>
    <s v="USD"/>
    <n v="1389160800"/>
    <n v="1389592800"/>
    <x v="612"/>
    <d v="2014-01-13T06:00:00"/>
    <b v="0"/>
    <b v="0"/>
    <s v="photography/photography books"/>
    <x v="4"/>
    <s v="photography books"/>
  </r>
  <r>
    <n v="192"/>
    <s v="Long, Morgan and Mitchell"/>
    <s v="Upgradable 4thgeneration productivity"/>
    <x v="146"/>
    <n v="8517"/>
    <n v="19.992957746478872"/>
    <x v="0"/>
    <n v="243"/>
    <n v="35.049382716049379"/>
    <s v="US"/>
    <s v="USD"/>
    <n v="1403845200"/>
    <n v="1404190800"/>
    <x v="613"/>
    <d v="2014-07-01T05:00:00"/>
    <b v="0"/>
    <b v="0"/>
    <s v="music/rock"/>
    <x v="1"/>
    <s v="rock"/>
  </r>
  <r>
    <n v="954"/>
    <s v="Henderson, Parker and Diaz"/>
    <s v="Enterprise-wide client-driven policy"/>
    <x v="146"/>
    <n v="156384"/>
    <n v="367.0985915492958"/>
    <x v="2"/>
    <n v="1548"/>
    <n v="101.02325581395348"/>
    <s v="AU"/>
    <s v="AUD"/>
    <n v="1348290000"/>
    <n v="1350363600"/>
    <x v="614"/>
    <d v="2012-10-16T05:00:00"/>
    <b v="0"/>
    <b v="0"/>
    <s v="technology/web"/>
    <x v="6"/>
    <s v="web"/>
  </r>
  <r>
    <n v="972"/>
    <s v="Sellers, Roach and Garrison"/>
    <s v="Multi-tiered systematic knowledge user"/>
    <x v="147"/>
    <n v="97524"/>
    <n v="228.3934426229508"/>
    <x v="2"/>
    <n v="1681"/>
    <n v="58.015466983938133"/>
    <s v="US"/>
    <s v="USD"/>
    <n v="1401685200"/>
    <n v="1402462800"/>
    <x v="615"/>
    <d v="2014-06-11T05:00:00"/>
    <b v="0"/>
    <b v="1"/>
    <s v="technology/web"/>
    <x v="6"/>
    <s v="web"/>
  </r>
  <r>
    <n v="610"/>
    <s v="Hughes, Mendez and Patterson"/>
    <s v="Stand-alone multi-state data-warehouse"/>
    <x v="148"/>
    <n v="179356"/>
    <n v="419.0560747663551"/>
    <x v="2"/>
    <n v="6406"/>
    <n v="27.998126756166094"/>
    <s v="US"/>
    <s v="USD"/>
    <n v="1355637600"/>
    <n v="1356847200"/>
    <x v="616"/>
    <d v="2012-12-30T06:00:00"/>
    <b v="0"/>
    <b v="0"/>
    <s v="theater/plays"/>
    <x v="2"/>
    <s v="plays"/>
  </r>
  <r>
    <n v="941"/>
    <s v="Luna-Horne"/>
    <s v="Profound exuding pricing structure"/>
    <x v="149"/>
    <n v="5615"/>
    <n v="13.05813953488372"/>
    <x v="0"/>
    <n v="78"/>
    <n v="71.987179487179489"/>
    <s v="US"/>
    <s v="USD"/>
    <n v="1294552800"/>
    <n v="1297576800"/>
    <x v="617"/>
    <d v="2011-02-13T06:00:00"/>
    <b v="1"/>
    <b v="0"/>
    <s v="theater/plays"/>
    <x v="2"/>
    <s v="plays"/>
  </r>
  <r>
    <n v="832"/>
    <s v="Bradley, Beck and Mayo"/>
    <s v="Synergized fault-tolerant hierarchy"/>
    <x v="150"/>
    <n v="136156"/>
    <n v="315.17592592592592"/>
    <x v="2"/>
    <n v="1297"/>
    <n v="104.97764070932922"/>
    <s v="DK"/>
    <s v="DKK"/>
    <n v="1445490000"/>
    <n v="1448431200"/>
    <x v="618"/>
    <d v="2015-11-25T06:00:00"/>
    <b v="1"/>
    <b v="0"/>
    <s v="publishing/translations"/>
    <x v="3"/>
    <s v="translations"/>
  </r>
  <r>
    <n v="580"/>
    <s v="Perez PLC"/>
    <s v="Seamless 6thgeneration extranet"/>
    <x v="151"/>
    <n v="149578"/>
    <n v="341.5022831050228"/>
    <x v="2"/>
    <n v="3116"/>
    <n v="48.003209242618745"/>
    <s v="US"/>
    <s v="USD"/>
    <n v="1393394400"/>
    <n v="1394085600"/>
    <x v="619"/>
    <d v="2014-03-06T06:00:00"/>
    <b v="0"/>
    <b v="0"/>
    <s v="theater/plays"/>
    <x v="2"/>
    <s v="plays"/>
  </r>
  <r>
    <n v="766"/>
    <s v="Montgomery-Castro"/>
    <s v="De-engineered disintermediate encryption"/>
    <x v="151"/>
    <n v="13653"/>
    <n v="31.171232876712331"/>
    <x v="0"/>
    <n v="248"/>
    <n v="55.052419354838712"/>
    <s v="AU"/>
    <s v="AUD"/>
    <n v="1537333200"/>
    <n v="1537419600"/>
    <x v="299"/>
    <d v="2018-09-20T05:00:00"/>
    <b v="0"/>
    <b v="0"/>
    <s v="film &amp; video/science fiction"/>
    <x v="5"/>
    <s v="science fiction"/>
  </r>
  <r>
    <n v="179"/>
    <s v="Marks Ltd"/>
    <s v="Realigned human-resource orchestration"/>
    <x v="152"/>
    <n v="159185"/>
    <n v="357.71910112359546"/>
    <x v="2"/>
    <n v="3537"/>
    <n v="45.005654509471306"/>
    <s v="CA"/>
    <s v="CAD"/>
    <n v="1363496400"/>
    <n v="1363582800"/>
    <x v="620"/>
    <d v="2013-03-18T05:00:00"/>
    <b v="0"/>
    <b v="1"/>
    <s v="theater/plays"/>
    <x v="2"/>
    <s v="plays"/>
  </r>
  <r>
    <n v="121"/>
    <s v="Brown-Brown"/>
    <s v="Multi-lateral homogeneous success"/>
    <x v="153"/>
    <n v="99361"/>
    <n v="219.33995584988963"/>
    <x v="2"/>
    <n v="903"/>
    <n v="110.0343300110742"/>
    <s v="US"/>
    <s v="USD"/>
    <n v="1412485200"/>
    <n v="1413608400"/>
    <x v="621"/>
    <d v="2014-10-18T05:00:00"/>
    <b v="0"/>
    <b v="0"/>
    <s v="games/video games"/>
    <x v="7"/>
    <s v="video games"/>
  </r>
  <r>
    <n v="264"/>
    <s v="Gordon PLC"/>
    <s v="Virtual reciprocal policy"/>
    <x v="154"/>
    <n v="165375"/>
    <n v="362.66447368421052"/>
    <x v="2"/>
    <n v="5512"/>
    <n v="30.002721335268504"/>
    <s v="US"/>
    <s v="USD"/>
    <n v="1360648800"/>
    <n v="1362031200"/>
    <x v="622"/>
    <d v="2013-02-28T06:00:00"/>
    <b v="0"/>
    <b v="0"/>
    <s v="theater/plays"/>
    <x v="2"/>
    <s v="plays"/>
  </r>
  <r>
    <n v="29"/>
    <s v="Johnson, Parker and Haynes"/>
    <s v="Focused 6thgeneration forecast"/>
    <x v="155"/>
    <n v="150965"/>
    <n v="328.89978213507629"/>
    <x v="2"/>
    <n v="1606"/>
    <n v="94.000622665006233"/>
    <s v="CH"/>
    <s v="CHF"/>
    <n v="1532062800"/>
    <n v="1535518800"/>
    <x v="623"/>
    <d v="2018-08-29T05:00:00"/>
    <b v="0"/>
    <b v="0"/>
    <s v="film &amp; video/shorts"/>
    <x v="5"/>
    <s v="shorts"/>
  </r>
  <r>
    <n v="396"/>
    <s v="Holmes PLC"/>
    <s v="Digitized local info-mediaries"/>
    <x v="156"/>
    <n v="77012"/>
    <n v="167.05422993492408"/>
    <x v="2"/>
    <n v="1604"/>
    <n v="48.012468827930178"/>
    <s v="AU"/>
    <s v="AUD"/>
    <n v="1538715600"/>
    <n v="1539406800"/>
    <x v="624"/>
    <d v="2018-10-13T05:00:00"/>
    <b v="0"/>
    <b v="0"/>
    <s v="film &amp; video/drama"/>
    <x v="5"/>
    <s v="drama"/>
  </r>
  <r>
    <n v="224"/>
    <s v="Lester-Moore"/>
    <s v="Diverse analyzing definition"/>
    <x v="157"/>
    <n v="186885"/>
    <n v="403.63930885529157"/>
    <x v="2"/>
    <n v="3594"/>
    <n v="51.999165275459099"/>
    <s v="US"/>
    <s v="USD"/>
    <n v="1411534800"/>
    <n v="1415426400"/>
    <x v="426"/>
    <d v="2014-11-08T06:00:00"/>
    <b v="0"/>
    <b v="0"/>
    <s v="film &amp; video/science fiction"/>
    <x v="5"/>
    <s v="science fiction"/>
  </r>
  <r>
    <n v="342"/>
    <s v="Gibson-Hernandez"/>
    <s v="Visionary foreground middleware"/>
    <x v="158"/>
    <n v="31864"/>
    <n v="66.521920668058456"/>
    <x v="0"/>
    <n v="328"/>
    <n v="97.146341463414629"/>
    <s v="US"/>
    <s v="USD"/>
    <n v="1374296400"/>
    <n v="1375333200"/>
    <x v="625"/>
    <d v="2013-08-01T05:00:00"/>
    <b v="0"/>
    <b v="0"/>
    <s v="theater/plays"/>
    <x v="2"/>
    <s v="plays"/>
  </r>
  <r>
    <n v="760"/>
    <s v="Smith-Kennedy"/>
    <s v="Virtual heuristic hub"/>
    <x v="159"/>
    <n v="16592"/>
    <n v="34.351966873706004"/>
    <x v="0"/>
    <n v="210"/>
    <n v="79.009523809523813"/>
    <s v="IT"/>
    <s v="EUR"/>
    <n v="1564635600"/>
    <n v="1567141200"/>
    <x v="626"/>
    <d v="2019-08-30T05:00:00"/>
    <b v="0"/>
    <b v="1"/>
    <s v="games/video games"/>
    <x v="7"/>
    <s v="video games"/>
  </r>
  <r>
    <n v="722"/>
    <s v="Thomas-Simmons"/>
    <s v="Proactive 24hour frame"/>
    <x v="160"/>
    <n v="75906"/>
    <n v="156.50721649484535"/>
    <x v="2"/>
    <n v="3036"/>
    <n v="25.00197628458498"/>
    <s v="US"/>
    <s v="USD"/>
    <n v="1509948000"/>
    <n v="1512280800"/>
    <x v="139"/>
    <d v="2017-12-03T06:00:00"/>
    <b v="0"/>
    <b v="0"/>
    <s v="film &amp; video/documentary"/>
    <x v="5"/>
    <s v="documentary"/>
  </r>
  <r>
    <n v="669"/>
    <s v="Payne, Garrett and Thomas"/>
    <s v="Upgradable bi-directional concept"/>
    <x v="161"/>
    <n v="175020"/>
    <n v="358.64754098360658"/>
    <x v="2"/>
    <n v="1621"/>
    <n v="107.97038864898211"/>
    <s v="IT"/>
    <s v="EUR"/>
    <n v="1498453200"/>
    <n v="1499230800"/>
    <x v="627"/>
    <d v="2017-07-05T05:00:00"/>
    <b v="0"/>
    <b v="0"/>
    <s v="theater/plays"/>
    <x v="2"/>
    <s v="plays"/>
  </r>
  <r>
    <n v="404"/>
    <s v="Bailey-Boyer"/>
    <s v="Visionary exuding Internet solution"/>
    <x v="162"/>
    <n v="154321"/>
    <n v="315.58486707566465"/>
    <x v="2"/>
    <n v="2237"/>
    <n v="68.985695127402778"/>
    <s v="US"/>
    <s v="USD"/>
    <n v="1510639200"/>
    <n v="1510898400"/>
    <x v="628"/>
    <d v="2017-11-17T06:00:00"/>
    <b v="0"/>
    <b v="0"/>
    <s v="theater/plays"/>
    <x v="2"/>
    <s v="plays"/>
  </r>
  <r>
    <n v="377"/>
    <s v="Klein, Stark and Livingston"/>
    <s v="Phased methodical initiative"/>
    <x v="163"/>
    <n v="5098"/>
    <n v="10.257545271629779"/>
    <x v="0"/>
    <n v="127"/>
    <n v="40.14173228346457"/>
    <s v="US"/>
    <s v="USD"/>
    <n v="1571720400"/>
    <n v="1572933600"/>
    <x v="365"/>
    <d v="2019-11-05T06:00:00"/>
    <b v="0"/>
    <b v="0"/>
    <s v="theater/plays"/>
    <x v="2"/>
    <s v="plays"/>
  </r>
  <r>
    <n v="33"/>
    <s v="Blair, Collins and Carter"/>
    <s v="Exclusive interactive approach"/>
    <x v="164"/>
    <n v="189666"/>
    <n v="377.82071713147411"/>
    <x v="2"/>
    <n v="5419"/>
    <n v="35.000184535892231"/>
    <s v="US"/>
    <s v="USD"/>
    <n v="1412485200"/>
    <n v="1415685600"/>
    <x v="621"/>
    <d v="2014-11-11T06:00:00"/>
    <b v="0"/>
    <b v="0"/>
    <s v="theater/plays"/>
    <x v="2"/>
    <s v="plays"/>
  </r>
  <r>
    <n v="522"/>
    <s v="Cline, Peterson and Lowery"/>
    <s v="Innovative static budgetary management"/>
    <x v="165"/>
    <n v="16389"/>
    <n v="32.453465346534657"/>
    <x v="0"/>
    <n v="191"/>
    <n v="85.806282722513089"/>
    <s v="US"/>
    <s v="USD"/>
    <n v="1341291600"/>
    <n v="1342328400"/>
    <x v="629"/>
    <d v="2012-07-15T05:00:00"/>
    <b v="0"/>
    <b v="0"/>
    <s v="film &amp; video/shorts"/>
    <x v="5"/>
    <s v="shorts"/>
  </r>
  <r>
    <n v="272"/>
    <s v="Horton, Morrison and Clark"/>
    <s v="Networked radical neural-net"/>
    <x v="166"/>
    <n v="155349"/>
    <n v="304.0097847358121"/>
    <x v="2"/>
    <n v="1894"/>
    <n v="82.021647307286173"/>
    <s v="US"/>
    <s v="USD"/>
    <n v="1562734800"/>
    <n v="1564894800"/>
    <x v="630"/>
    <d v="2019-08-04T05:00:00"/>
    <b v="0"/>
    <b v="1"/>
    <s v="theater/plays"/>
    <x v="2"/>
    <s v="plays"/>
  </r>
  <r>
    <n v="817"/>
    <s v="Alvarez-Bauer"/>
    <s v="Front-line intermediate moderator"/>
    <x v="167"/>
    <n v="189192"/>
    <n v="368.79532163742692"/>
    <x v="2"/>
    <n v="2489"/>
    <n v="76.011249497790274"/>
    <s v="IT"/>
    <s v="EUR"/>
    <n v="1556946000"/>
    <n v="1559365200"/>
    <x v="631"/>
    <d v="2019-06-01T05:00:00"/>
    <b v="0"/>
    <b v="1"/>
    <s v="publishing/nonfiction"/>
    <x v="3"/>
    <s v="nonfiction"/>
  </r>
  <r>
    <n v="922"/>
    <s v="Soto-Anthony"/>
    <s v="Ameliorated logistical capability"/>
    <x v="168"/>
    <n v="90440"/>
    <n v="175.95330739299609"/>
    <x v="2"/>
    <n v="2261"/>
    <n v="40"/>
    <s v="US"/>
    <s v="USD"/>
    <n v="1544335200"/>
    <n v="1545112800"/>
    <x v="515"/>
    <d v="2018-12-18T06:00:00"/>
    <b v="0"/>
    <b v="1"/>
    <s v="music/world music"/>
    <x v="1"/>
    <s v="world music"/>
  </r>
  <r>
    <n v="701"/>
    <s v="Mcclain LLC"/>
    <s v="Open-source multi-tasking methodology"/>
    <x v="169"/>
    <n v="91014"/>
    <n v="175.02692307692308"/>
    <x v="2"/>
    <n v="820"/>
    <n v="110.99268292682927"/>
    <s v="US"/>
    <s v="USD"/>
    <n v="1301202000"/>
    <n v="1301806800"/>
    <x v="570"/>
    <d v="2011-04-03T05:00:00"/>
    <b v="1"/>
    <b v="0"/>
    <s v="theater/plays"/>
    <x v="2"/>
    <s v="plays"/>
  </r>
  <r>
    <n v="658"/>
    <s v="Howell, Myers and Olson"/>
    <s v="Self-enabling mission-critical success"/>
    <x v="170"/>
    <n v="31594"/>
    <n v="60.064638783269963"/>
    <x v="1"/>
    <n v="390"/>
    <n v="81.010256410256417"/>
    <s v="US"/>
    <s v="USD"/>
    <n v="1440910800"/>
    <n v="1442898000"/>
    <x v="632"/>
    <d v="2015-09-22T05:00:00"/>
    <b v="0"/>
    <b v="0"/>
    <s v="music/rock"/>
    <x v="1"/>
    <s v="rock"/>
  </r>
  <r>
    <n v="773"/>
    <s v="Meza, Kirby and Patel"/>
    <s v="Cross-platform empowering project"/>
    <x v="171"/>
    <n v="101185"/>
    <n v="190.55555555555554"/>
    <x v="2"/>
    <n v="2353"/>
    <n v="43.00254993625159"/>
    <s v="US"/>
    <s v="USD"/>
    <n v="1492059600"/>
    <n v="1492923600"/>
    <x v="633"/>
    <d v="2017-04-23T05:00:00"/>
    <b v="0"/>
    <b v="0"/>
    <s v="theater/plays"/>
    <x v="2"/>
    <s v="plays"/>
  </r>
  <r>
    <n v="822"/>
    <s v="Stewart and Sons"/>
    <s v="Distributed optimizing protocol"/>
    <x v="172"/>
    <n v="188982"/>
    <n v="349.9666666666667"/>
    <x v="2"/>
    <n v="2100"/>
    <n v="89.991428571428571"/>
    <s v="US"/>
    <s v="USD"/>
    <n v="1393567200"/>
    <n v="1395032400"/>
    <x v="634"/>
    <d v="2014-03-17T05:00:00"/>
    <b v="0"/>
    <b v="0"/>
    <s v="music/rock"/>
    <x v="1"/>
    <s v="rock"/>
  </r>
  <r>
    <n v="726"/>
    <s v="Johns-Thomas"/>
    <s v="Realigned web-enabled functionalities"/>
    <x v="173"/>
    <n v="48227"/>
    <n v="88.815837937384899"/>
    <x v="1"/>
    <n v="524"/>
    <n v="92.036259541984734"/>
    <s v="US"/>
    <s v="USD"/>
    <n v="1287982800"/>
    <n v="1288501200"/>
    <x v="635"/>
    <d v="2010-10-31T05:00:00"/>
    <b v="0"/>
    <b v="1"/>
    <s v="theater/plays"/>
    <x v="2"/>
    <s v="plays"/>
  </r>
  <r>
    <n v="197"/>
    <s v="Perry and Sons"/>
    <s v="Business-focused logistical framework"/>
    <x v="174"/>
    <n v="163118"/>
    <n v="298.20475319926874"/>
    <x v="2"/>
    <n v="1989"/>
    <n v="82.010055304172951"/>
    <s v="US"/>
    <s v="USD"/>
    <n v="1498194000"/>
    <n v="1499403600"/>
    <x v="636"/>
    <d v="2017-07-07T05:00:00"/>
    <b v="0"/>
    <b v="0"/>
    <s v="film &amp; video/drama"/>
    <x v="5"/>
    <s v="drama"/>
  </r>
  <r>
    <n v="746"/>
    <s v="Edwards LLC"/>
    <s v="Automated system-worthy structure"/>
    <x v="175"/>
    <n v="118580"/>
    <n v="212.50896057347671"/>
    <x v="2"/>
    <n v="3388"/>
    <n v="35"/>
    <s v="US"/>
    <s v="USD"/>
    <n v="1318136400"/>
    <n v="1318568400"/>
    <x v="637"/>
    <d v="2011-10-14T05:00:00"/>
    <b v="0"/>
    <b v="0"/>
    <s v="technology/web"/>
    <x v="6"/>
    <s v="web"/>
  </r>
  <r>
    <n v="180"/>
    <s v="Olsen, Edwards and Reid"/>
    <s v="Optional clear-thinking software"/>
    <x v="176"/>
    <n v="172736"/>
    <n v="308.45714285714286"/>
    <x v="2"/>
    <n v="2107"/>
    <n v="81.98196487897485"/>
    <s v="AU"/>
    <s v="AUD"/>
    <n v="1269234000"/>
    <n v="1269666000"/>
    <x v="638"/>
    <d v="2010-03-27T05:00:00"/>
    <b v="0"/>
    <b v="0"/>
    <s v="technology/wearables"/>
    <x v="6"/>
    <s v="wearables"/>
  </r>
  <r>
    <n v="491"/>
    <s v="Henson PLC"/>
    <s v="Universal contextually-based knowledgebase"/>
    <x v="177"/>
    <n v="173437"/>
    <n v="305.34683098591546"/>
    <x v="2"/>
    <n v="2443"/>
    <n v="70.993450675399103"/>
    <s v="US"/>
    <s v="USD"/>
    <n v="1372654800"/>
    <n v="1374901200"/>
    <x v="639"/>
    <d v="2013-07-27T05:00:00"/>
    <b v="0"/>
    <b v="1"/>
    <s v="food/food trucks"/>
    <x v="0"/>
    <s v="food trucks"/>
  </r>
  <r>
    <n v="79"/>
    <s v="Soto LLC"/>
    <s v="Triple-buffered reciprocal project"/>
    <x v="178"/>
    <n v="40228"/>
    <n v="69.598615916955026"/>
    <x v="0"/>
    <n v="838"/>
    <n v="48.004773269689736"/>
    <s v="US"/>
    <s v="USD"/>
    <n v="1529125200"/>
    <n v="1529557200"/>
    <x v="380"/>
    <d v="2018-06-21T05:00:00"/>
    <b v="0"/>
    <b v="0"/>
    <s v="theater/plays"/>
    <x v="2"/>
    <s v="plays"/>
  </r>
  <r>
    <n v="22"/>
    <s v="Collier Inc"/>
    <s v="Enhanced dynamic definition"/>
    <x v="179"/>
    <n v="75690"/>
    <n v="128.07106598984771"/>
    <x v="2"/>
    <n v="890"/>
    <n v="85.044943820224717"/>
    <s v="US"/>
    <s v="USD"/>
    <n v="1522731600"/>
    <n v="1524027600"/>
    <x v="640"/>
    <d v="2018-04-18T05:00:00"/>
    <b v="0"/>
    <b v="0"/>
    <s v="theater/plays"/>
    <x v="2"/>
    <s v="plays"/>
  </r>
  <r>
    <n v="312"/>
    <s v="Martinez LLC"/>
    <s v="Robust impactful approach"/>
    <x v="179"/>
    <n v="183345"/>
    <n v="310.2284263959391"/>
    <x v="2"/>
    <n v="3742"/>
    <n v="48.996525921966864"/>
    <s v="US"/>
    <s v="USD"/>
    <n v="1382677200"/>
    <n v="1383282000"/>
    <x v="53"/>
    <d v="2013-11-01T05:00:00"/>
    <b v="0"/>
    <b v="0"/>
    <s v="theater/plays"/>
    <x v="2"/>
    <s v="plays"/>
  </r>
  <r>
    <n v="631"/>
    <s v="Carlson-Hernandez"/>
    <s v="Quality-focused real-time solution"/>
    <x v="180"/>
    <n v="183756"/>
    <n v="310.39864864864865"/>
    <x v="2"/>
    <n v="3063"/>
    <n v="59.992164544564154"/>
    <s v="US"/>
    <s v="USD"/>
    <n v="1553576400"/>
    <n v="1553922000"/>
    <x v="641"/>
    <d v="2019-03-30T05:00:00"/>
    <b v="0"/>
    <b v="0"/>
    <s v="theater/plays"/>
    <x v="2"/>
    <s v="plays"/>
  </r>
  <r>
    <n v="360"/>
    <s v="Larsen-Chung"/>
    <s v="Right-sized zero tolerance migration"/>
    <x v="181"/>
    <n v="135132"/>
    <n v="226.35175879396985"/>
    <x v="2"/>
    <n v="2875"/>
    <n v="47.002434782608695"/>
    <s v="GB"/>
    <s v="GBP"/>
    <n v="1293861600"/>
    <n v="1295071200"/>
    <x v="145"/>
    <d v="2011-01-15T06:00:00"/>
    <b v="0"/>
    <b v="1"/>
    <s v="theater/plays"/>
    <x v="2"/>
    <s v="plays"/>
  </r>
  <r>
    <n v="812"/>
    <s v="Landry Group"/>
    <s v="Expanded value-added hardware"/>
    <x v="181"/>
    <n v="134640"/>
    <n v="225.52763819095478"/>
    <x v="2"/>
    <n v="2805"/>
    <n v="48"/>
    <s v="CA"/>
    <s v="CAD"/>
    <n v="1523854800"/>
    <n v="1524286800"/>
    <x v="252"/>
    <d v="2018-04-21T05:00:00"/>
    <b v="0"/>
    <b v="0"/>
    <s v="publishing/nonfiction"/>
    <x v="3"/>
    <s v="nonfiction"/>
  </r>
  <r>
    <n v="187"/>
    <s v="Fox Group"/>
    <s v="Horizontal transitional paradigm"/>
    <x v="182"/>
    <n v="138384"/>
    <n v="229.87375415282392"/>
    <x v="2"/>
    <n v="1442"/>
    <n v="95.966712898751737"/>
    <s v="CA"/>
    <s v="CAD"/>
    <n v="1361599200"/>
    <n v="1364014800"/>
    <x v="642"/>
    <d v="2013-03-23T05:00:00"/>
    <b v="0"/>
    <b v="1"/>
    <s v="film &amp; video/shorts"/>
    <x v="5"/>
    <s v="shorts"/>
  </r>
  <r>
    <n v="979"/>
    <s v="Williams, Martin and Meyer"/>
    <s v="Innovative well-modulated capability"/>
    <x v="182"/>
    <n v="86244"/>
    <n v="143.26245847176079"/>
    <x v="2"/>
    <n v="1015"/>
    <n v="84.969458128078813"/>
    <s v="GB"/>
    <s v="GBP"/>
    <n v="1426395600"/>
    <n v="1426914000"/>
    <x v="643"/>
    <d v="2015-03-21T05:00:00"/>
    <b v="0"/>
    <b v="0"/>
    <s v="theater/plays"/>
    <x v="2"/>
    <s v="plays"/>
  </r>
  <r>
    <n v="391"/>
    <s v="Miller-Patel"/>
    <s v="Mandatory uniform strategy"/>
    <x v="183"/>
    <n v="4393"/>
    <n v="7.2731788079470201"/>
    <x v="0"/>
    <n v="151"/>
    <n v="29.09271523178808"/>
    <s v="US"/>
    <s v="USD"/>
    <n v="1389679200"/>
    <n v="1389852000"/>
    <x v="412"/>
    <d v="2014-01-16T06:00:00"/>
    <b v="0"/>
    <b v="0"/>
    <s v="publishing/nonfiction"/>
    <x v="3"/>
    <s v="nonfiction"/>
  </r>
  <r>
    <n v="227"/>
    <s v="Johnson-Lee"/>
    <s v="Intuitive exuding process improvement"/>
    <x v="184"/>
    <n v="102751"/>
    <n v="168.72085385878489"/>
    <x v="2"/>
    <n v="943"/>
    <n v="108.96182396606575"/>
    <s v="US"/>
    <s v="USD"/>
    <n v="1431666000"/>
    <n v="1432184400"/>
    <x v="644"/>
    <d v="2015-05-21T05:00:00"/>
    <b v="0"/>
    <b v="0"/>
    <s v="games/mobile games"/>
    <x v="7"/>
    <s v="mobile games"/>
  </r>
  <r>
    <n v="787"/>
    <s v="Vance-Glover"/>
    <s v="Progressive coherent secured line"/>
    <x v="185"/>
    <n v="60994"/>
    <n v="99.66339869281046"/>
    <x v="0"/>
    <n v="859"/>
    <n v="71.005820721769496"/>
    <s v="CA"/>
    <s v="CAD"/>
    <n v="1305954000"/>
    <n v="1306731600"/>
    <x v="645"/>
    <d v="2011-05-30T05:00:00"/>
    <b v="0"/>
    <b v="0"/>
    <s v="music/rock"/>
    <x v="1"/>
    <s v="rock"/>
  </r>
  <r>
    <n v="111"/>
    <s v="Hart-Briggs"/>
    <s v="Re-engineered user-facing approach"/>
    <x v="186"/>
    <n v="73653"/>
    <n v="119.95602605863192"/>
    <x v="2"/>
    <n v="676"/>
    <n v="108.95414201183432"/>
    <s v="US"/>
    <s v="USD"/>
    <n v="1348290000"/>
    <n v="1348808400"/>
    <x v="614"/>
    <d v="2012-09-28T05:00:00"/>
    <b v="0"/>
    <b v="0"/>
    <s v="publishing/radio &amp; podcasts"/>
    <x v="3"/>
    <s v="radio &amp; podcasts"/>
  </r>
  <r>
    <n v="249"/>
    <s v="Avila-Nelson"/>
    <s v="Up-sized intermediate website"/>
    <x v="187"/>
    <n v="168095"/>
    <n v="273.32520325203251"/>
    <x v="2"/>
    <n v="6465"/>
    <n v="26.000773395204948"/>
    <s v="US"/>
    <s v="USD"/>
    <n v="1420178400"/>
    <n v="1420783200"/>
    <x v="646"/>
    <d v="2015-01-09T06:00:00"/>
    <b v="0"/>
    <b v="0"/>
    <s v="publishing/translations"/>
    <x v="3"/>
    <s v="translations"/>
  </r>
  <r>
    <n v="267"/>
    <s v="Acosta PLC"/>
    <s v="Extended eco-centric function"/>
    <x v="188"/>
    <n v="143910"/>
    <n v="233.62012987012989"/>
    <x v="2"/>
    <n v="2768"/>
    <n v="51.990606936416185"/>
    <s v="AU"/>
    <s v="AUD"/>
    <n v="1351054800"/>
    <n v="1352440800"/>
    <x v="647"/>
    <d v="2012-11-09T06:00:00"/>
    <b v="0"/>
    <b v="0"/>
    <s v="theater/plays"/>
    <x v="2"/>
    <s v="plays"/>
  </r>
  <r>
    <n v="676"/>
    <s v="Thompson-Moreno"/>
    <s v="Expanded needs-based orchestration"/>
    <x v="189"/>
    <n v="118214"/>
    <n v="189.74959871589084"/>
    <x v="2"/>
    <n v="1170"/>
    <n v="101.03760683760684"/>
    <s v="US"/>
    <s v="USD"/>
    <n v="1348635600"/>
    <n v="1349413200"/>
    <x v="648"/>
    <d v="2012-10-05T05:00:00"/>
    <b v="0"/>
    <b v="0"/>
    <s v="photography/photography books"/>
    <x v="4"/>
    <s v="photography books"/>
  </r>
  <r>
    <n v="19"/>
    <s v="Perez-Hess"/>
    <s v="Down-sized cohesive archive"/>
    <x v="190"/>
    <n v="30331"/>
    <n v="48.529600000000002"/>
    <x v="0"/>
    <n v="674"/>
    <n v="45.001483679525222"/>
    <s v="US"/>
    <s v="USD"/>
    <n v="1551679200"/>
    <n v="1553490000"/>
    <x v="649"/>
    <d v="2019-03-25T05:00:00"/>
    <b v="0"/>
    <b v="1"/>
    <s v="theater/plays"/>
    <x v="2"/>
    <s v="plays"/>
  </r>
  <r>
    <n v="393"/>
    <s v="Owens, Hall and Gonzalez"/>
    <s v="De-engineered static orchestration"/>
    <x v="191"/>
    <n v="143788"/>
    <n v="228.96178343949046"/>
    <x v="2"/>
    <n v="3059"/>
    <n v="47.004903563255965"/>
    <s v="CA"/>
    <s v="CAD"/>
    <n v="1500267600"/>
    <n v="1500354000"/>
    <x v="650"/>
    <d v="2017-07-18T05:00:00"/>
    <b v="0"/>
    <b v="0"/>
    <s v="music/jazz"/>
    <x v="1"/>
    <s v="jazz"/>
  </r>
  <r>
    <n v="198"/>
    <s v="Palmer Inc"/>
    <s v="Universal multi-state capability"/>
    <x v="192"/>
    <n v="6041"/>
    <n v="9.5585443037974684"/>
    <x v="0"/>
    <n v="168"/>
    <n v="35.958333333333336"/>
    <s v="US"/>
    <s v="USD"/>
    <n v="1281070800"/>
    <n v="1283576400"/>
    <x v="589"/>
    <d v="2010-09-04T05:00:00"/>
    <b v="0"/>
    <b v="0"/>
    <s v="music/electric music"/>
    <x v="1"/>
    <s v="electric music"/>
  </r>
  <r>
    <n v="703"/>
    <s v="Perez Group"/>
    <s v="Cross-platform tertiary hub"/>
    <x v="193"/>
    <n v="197728"/>
    <n v="311.87381703470032"/>
    <x v="2"/>
    <n v="2038"/>
    <n v="97.020608439646708"/>
    <s v="US"/>
    <s v="USD"/>
    <n v="1334984400"/>
    <n v="1336453200"/>
    <x v="651"/>
    <d v="2012-05-08T05:00:00"/>
    <b v="1"/>
    <b v="1"/>
    <s v="publishing/translations"/>
    <x v="3"/>
    <s v="translations"/>
  </r>
  <r>
    <n v="141"/>
    <s v="Jackson LLC"/>
    <s v="Distributed motivating algorithm"/>
    <x v="194"/>
    <n v="65323"/>
    <n v="101.59097978227061"/>
    <x v="2"/>
    <n v="1071"/>
    <n v="60.992530345471522"/>
    <s v="US"/>
    <s v="USD"/>
    <n v="1434085200"/>
    <n v="1434603600"/>
    <x v="15"/>
    <d v="2015-06-18T05:00:00"/>
    <b v="0"/>
    <b v="0"/>
    <s v="technology/web"/>
    <x v="6"/>
    <s v="web"/>
  </r>
  <r>
    <n v="548"/>
    <s v="York-Pitts"/>
    <s v="Monitored discrete toolset"/>
    <x v="195"/>
    <n v="179074"/>
    <n v="270.91376701966715"/>
    <x v="2"/>
    <n v="2985"/>
    <n v="59.991289782244557"/>
    <s v="US"/>
    <s v="USD"/>
    <n v="1459486800"/>
    <n v="1460610000"/>
    <x v="652"/>
    <d v="2016-04-14T05:00:00"/>
    <b v="0"/>
    <b v="0"/>
    <s v="theater/plays"/>
    <x v="2"/>
    <s v="plays"/>
  </r>
  <r>
    <n v="334"/>
    <s v="Mcgee Group"/>
    <s v="Assimilated discrete algorithm"/>
    <x v="196"/>
    <n v="123538"/>
    <n v="186.61329305135951"/>
    <x v="2"/>
    <n v="1113"/>
    <n v="110.99550763701707"/>
    <s v="US"/>
    <s v="USD"/>
    <n v="1515564000"/>
    <n v="1516168800"/>
    <x v="653"/>
    <d v="2018-01-17T06:00:00"/>
    <b v="0"/>
    <b v="0"/>
    <s v="music/rock"/>
    <x v="1"/>
    <s v="rock"/>
  </r>
  <r>
    <n v="998"/>
    <s v="Taylor, Santiago and Flores"/>
    <s v="Polarized composite customer loyalty"/>
    <x v="197"/>
    <n v="37823"/>
    <n v="56.791291291291287"/>
    <x v="0"/>
    <n v="374"/>
    <n v="101.13101604278074"/>
    <s v="US"/>
    <s v="USD"/>
    <n v="1265868000"/>
    <n v="1267077600"/>
    <x v="654"/>
    <d v="2010-02-25T06:00:00"/>
    <b v="0"/>
    <b v="1"/>
    <s v="music/indie rock"/>
    <x v="1"/>
    <s v="indie rock"/>
  </r>
  <r>
    <n v="225"/>
    <s v="Fox-Quinn"/>
    <s v="Enterprise-wide reciprocal success"/>
    <x v="198"/>
    <n v="176398"/>
    <n v="260.1740412979351"/>
    <x v="2"/>
    <n v="5880"/>
    <n v="29.999659863945578"/>
    <s v="US"/>
    <s v="USD"/>
    <n v="1399093200"/>
    <n v="1399093200"/>
    <x v="655"/>
    <d v="2014-05-03T05:00:00"/>
    <b v="1"/>
    <b v="0"/>
    <s v="music/rock"/>
    <x v="1"/>
    <s v="rock"/>
  </r>
  <r>
    <n v="478"/>
    <s v="Lyons LLC"/>
    <s v="Balanced impactful circuit"/>
    <x v="199"/>
    <n v="162603"/>
    <n v="236.34156976744185"/>
    <x v="2"/>
    <n v="2756"/>
    <n v="58.999637155297535"/>
    <s v="US"/>
    <s v="USD"/>
    <n v="1425877200"/>
    <n v="1426914000"/>
    <x v="656"/>
    <d v="2015-03-21T05:00:00"/>
    <b v="0"/>
    <b v="0"/>
    <s v="technology/wearables"/>
    <x v="6"/>
    <s v="wearables"/>
  </r>
  <r>
    <n v="96"/>
    <s v="Howard Ltd"/>
    <s v="Down-sized systematic policy"/>
    <x v="200"/>
    <n v="151513"/>
    <n v="217.37876614060258"/>
    <x v="2"/>
    <n v="2331"/>
    <n v="64.999141999141997"/>
    <s v="US"/>
    <s v="USD"/>
    <n v="1299736800"/>
    <n v="1300856400"/>
    <x v="657"/>
    <d v="2011-03-23T05:00:00"/>
    <b v="0"/>
    <b v="0"/>
    <s v="theater/plays"/>
    <x v="2"/>
    <s v="plays"/>
  </r>
  <r>
    <n v="338"/>
    <s v="Gonzalez-Burton"/>
    <s v="Decentralized intangible encoding"/>
    <x v="201"/>
    <n v="125042"/>
    <n v="179.14326647564468"/>
    <x v="2"/>
    <n v="1690"/>
    <n v="73.989349112426041"/>
    <s v="US"/>
    <s v="USD"/>
    <n v="1317790800"/>
    <n v="1320382800"/>
    <x v="658"/>
    <d v="2011-11-04T05:00:00"/>
    <b v="0"/>
    <b v="0"/>
    <s v="theater/plays"/>
    <x v="2"/>
    <s v="plays"/>
  </r>
  <r>
    <n v="845"/>
    <s v="Williams LLC"/>
    <s v="Up-sized high-level access"/>
    <x v="202"/>
    <n v="138087"/>
    <n v="197.54935622317598"/>
    <x v="2"/>
    <n v="1354"/>
    <n v="101.98449039881831"/>
    <s v="GB"/>
    <s v="GBP"/>
    <n v="1526360400"/>
    <n v="1529557200"/>
    <x v="659"/>
    <d v="2018-06-21T05:00:00"/>
    <b v="0"/>
    <b v="0"/>
    <s v="technology/web"/>
    <x v="6"/>
    <s v="web"/>
  </r>
  <r>
    <n v="913"/>
    <s v="Rivera-Pearson"/>
    <s v="Re-engineered asymmetric challenge"/>
    <x v="203"/>
    <n v="35536"/>
    <n v="50.621082621082621"/>
    <x v="0"/>
    <n v="523"/>
    <n v="67.946462715105156"/>
    <s v="AU"/>
    <s v="AUD"/>
    <n v="1557637200"/>
    <n v="1558760400"/>
    <x v="660"/>
    <d v="2019-05-25T05:00:00"/>
    <b v="0"/>
    <b v="0"/>
    <s v="film &amp; video/drama"/>
    <x v="5"/>
    <s v="drama"/>
  </r>
  <r>
    <n v="595"/>
    <s v="Harris-Jennings"/>
    <s v="Customizable intermediate data-warehouse"/>
    <x v="204"/>
    <n v="146595"/>
    <n v="208.52773826458036"/>
    <x v="2"/>
    <n v="1629"/>
    <n v="89.99079189686924"/>
    <s v="US"/>
    <s v="USD"/>
    <n v="1268715600"/>
    <n v="1270530000"/>
    <x v="661"/>
    <d v="2010-04-06T05:00:00"/>
    <b v="0"/>
    <b v="1"/>
    <s v="theater/plays"/>
    <x v="2"/>
    <s v="plays"/>
  </r>
  <r>
    <n v="754"/>
    <s v="Perez, Reed and Lee"/>
    <s v="Advanced dedicated encoding"/>
    <x v="205"/>
    <n v="118603"/>
    <n v="168.47017045454547"/>
    <x v="2"/>
    <n v="3205"/>
    <n v="37.005616224648989"/>
    <s v="US"/>
    <s v="USD"/>
    <n v="1351400400"/>
    <n v="1355983200"/>
    <x v="662"/>
    <d v="2012-12-20T06:00:00"/>
    <b v="0"/>
    <b v="0"/>
    <s v="theater/plays"/>
    <x v="2"/>
    <s v="plays"/>
  </r>
  <r>
    <n v="128"/>
    <s v="Allen-Curtis"/>
    <s v="Phased human-resource core"/>
    <x v="206"/>
    <n v="42596"/>
    <n v="60.334277620396605"/>
    <x v="1"/>
    <n v="532"/>
    <n v="80.067669172932327"/>
    <s v="US"/>
    <s v="USD"/>
    <n v="1282885200"/>
    <n v="1284008400"/>
    <x v="663"/>
    <d v="2010-09-09T05:00:00"/>
    <b v="0"/>
    <b v="0"/>
    <s v="music/rock"/>
    <x v="1"/>
    <s v="rock"/>
  </r>
  <r>
    <n v="336"/>
    <s v="Nunez Inc"/>
    <s v="Customizable intangible capability"/>
    <x v="207"/>
    <n v="68602"/>
    <n v="97.032531824611041"/>
    <x v="0"/>
    <n v="1072"/>
    <n v="63.994402985074629"/>
    <s v="US"/>
    <s v="USD"/>
    <n v="1292392800"/>
    <n v="1292479200"/>
    <x v="664"/>
    <d v="2010-12-16T06:00:00"/>
    <b v="0"/>
    <b v="1"/>
    <s v="music/rock"/>
    <x v="1"/>
    <s v="rock"/>
  </r>
  <r>
    <n v="602"/>
    <s v="Brown Ltd"/>
    <s v="Quality-focused system-worthy support"/>
    <x v="208"/>
    <n v="91176"/>
    <n v="128.23628691983123"/>
    <x v="2"/>
    <n v="1140"/>
    <n v="79.978947368421046"/>
    <s v="US"/>
    <s v="USD"/>
    <n v="1433480400"/>
    <n v="1434430800"/>
    <x v="115"/>
    <d v="2015-06-16T05:00:00"/>
    <b v="0"/>
    <b v="0"/>
    <s v="theater/plays"/>
    <x v="2"/>
    <s v="plays"/>
  </r>
  <r>
    <n v="464"/>
    <s v="Gomez LLC"/>
    <s v="Pre-emptive mission-critical hardware"/>
    <x v="209"/>
    <n v="95020"/>
    <n v="133.45505617977528"/>
    <x v="2"/>
    <n v="2436"/>
    <n v="39.006568144499177"/>
    <s v="US"/>
    <s v="USD"/>
    <n v="1518328800"/>
    <n v="1519538400"/>
    <x v="665"/>
    <d v="2018-02-25T06:00:00"/>
    <b v="0"/>
    <b v="0"/>
    <s v="theater/plays"/>
    <x v="2"/>
    <s v="plays"/>
  </r>
  <r>
    <n v="871"/>
    <s v="Santana-George"/>
    <s v="Re-engineered client-driven knowledge user"/>
    <x v="210"/>
    <n v="194912"/>
    <n v="272.6041958041958"/>
    <x v="2"/>
    <n v="2320"/>
    <n v="84.013793103448279"/>
    <s v="US"/>
    <s v="USD"/>
    <n v="1509512400"/>
    <n v="1511071200"/>
    <x v="545"/>
    <d v="2017-11-19T06:00:00"/>
    <b v="0"/>
    <b v="1"/>
    <s v="theater/plays"/>
    <x v="2"/>
    <s v="plays"/>
  </r>
  <r>
    <n v="632"/>
    <s v="Parker PLC"/>
    <s v="Reduced interactive matrix"/>
    <x v="211"/>
    <n v="30902"/>
    <n v="42.859916782246884"/>
    <x v="3"/>
    <n v="278"/>
    <n v="111.15827338129496"/>
    <s v="US"/>
    <s v="USD"/>
    <n v="1414904400"/>
    <n v="1416463200"/>
    <x v="666"/>
    <d v="2014-11-20T06:00:00"/>
    <b v="0"/>
    <b v="0"/>
    <s v="theater/plays"/>
    <x v="2"/>
    <s v="plays"/>
  </r>
  <r>
    <n v="568"/>
    <s v="Hardin-Foley"/>
    <s v="Synergized zero tolerance help-desk"/>
    <x v="212"/>
    <n v="134688"/>
    <n v="186.03314917127071"/>
    <x v="2"/>
    <n v="5180"/>
    <n v="26.0015444015444"/>
    <s v="US"/>
    <s v="USD"/>
    <n v="1279170000"/>
    <n v="1283058000"/>
    <x v="667"/>
    <d v="2010-08-29T05:00:00"/>
    <b v="0"/>
    <b v="0"/>
    <s v="theater/plays"/>
    <x v="2"/>
    <s v="plays"/>
  </r>
  <r>
    <n v="67"/>
    <s v="Lopez Inc"/>
    <s v="Team-oriented 6thgeneration middleware"/>
    <x v="213"/>
    <n v="117892"/>
    <n v="162.38567493112947"/>
    <x v="2"/>
    <n v="4065"/>
    <n v="29.001722017220171"/>
    <s v="GB"/>
    <s v="GBP"/>
    <n v="1264399200"/>
    <n v="1264831200"/>
    <x v="5"/>
    <d v="2010-01-30T06:00:00"/>
    <b v="0"/>
    <b v="1"/>
    <s v="technology/wearables"/>
    <x v="6"/>
    <s v="wearables"/>
  </r>
  <r>
    <n v="933"/>
    <s v="Espinoza Group"/>
    <s v="Implemented tangible support"/>
    <x v="214"/>
    <n v="175015"/>
    <n v="239.74657534246577"/>
    <x v="2"/>
    <n v="1902"/>
    <n v="92.016298633017882"/>
    <s v="US"/>
    <s v="USD"/>
    <n v="1365397200"/>
    <n v="1366520400"/>
    <x v="668"/>
    <d v="2013-04-21T05:00:00"/>
    <b v="0"/>
    <b v="0"/>
    <s v="theater/plays"/>
    <x v="2"/>
    <s v="plays"/>
  </r>
  <r>
    <n v="597"/>
    <s v="Todd, Freeman and Henry"/>
    <s v="Diverse systematic projection"/>
    <x v="215"/>
    <n v="148779"/>
    <n v="201.59756097560978"/>
    <x v="2"/>
    <n v="2188"/>
    <n v="67.997714808043881"/>
    <s v="US"/>
    <s v="USD"/>
    <n v="1573970400"/>
    <n v="1575525600"/>
    <x v="143"/>
    <d v="2019-12-05T06:00:00"/>
    <b v="0"/>
    <b v="0"/>
    <s v="theater/plays"/>
    <x v="2"/>
    <s v="plays"/>
  </r>
  <r>
    <n v="351"/>
    <s v="Young LLC"/>
    <s v="Universal maximized methodology"/>
    <x v="216"/>
    <n v="94631"/>
    <n v="127.70715249662618"/>
    <x v="2"/>
    <n v="2013"/>
    <n v="47.009935419771487"/>
    <s v="US"/>
    <s v="USD"/>
    <n v="1440392400"/>
    <n v="1441602000"/>
    <x v="436"/>
    <d v="2015-09-07T05:00:00"/>
    <b v="0"/>
    <b v="0"/>
    <s v="music/rock"/>
    <x v="1"/>
    <s v="rock"/>
  </r>
  <r>
    <n v="738"/>
    <s v="Garcia Group"/>
    <s v="Extended zero administration software"/>
    <x v="217"/>
    <n v="1557"/>
    <n v="2.0843373493975905"/>
    <x v="0"/>
    <n v="15"/>
    <n v="103.8"/>
    <s v="US"/>
    <s v="USD"/>
    <n v="1416117600"/>
    <n v="1418018400"/>
    <x v="669"/>
    <d v="2014-12-08T06:00:00"/>
    <b v="0"/>
    <b v="1"/>
    <s v="theater/plays"/>
    <x v="2"/>
    <s v="plays"/>
  </r>
  <r>
    <n v="204"/>
    <s v="Daniel-Luna"/>
    <s v="Mandatory multimedia leverage"/>
    <x v="218"/>
    <n v="2529"/>
    <n v="3.3719999999999999"/>
    <x v="0"/>
    <n v="40"/>
    <n v="63.225000000000001"/>
    <s v="US"/>
    <s v="USD"/>
    <n v="1301806800"/>
    <n v="1302670800"/>
    <x v="670"/>
    <d v="2011-04-13T05:00:00"/>
    <b v="0"/>
    <b v="0"/>
    <s v="music/jazz"/>
    <x v="1"/>
    <s v="jazz"/>
  </r>
  <r>
    <n v="120"/>
    <s v="Vega Group"/>
    <s v="Synchronized regional synergy"/>
    <x v="219"/>
    <n v="112272"/>
    <n v="149.49667110519306"/>
    <x v="2"/>
    <n v="1782"/>
    <n v="63.003367003367003"/>
    <s v="US"/>
    <s v="USD"/>
    <n v="1429246800"/>
    <n v="1429592400"/>
    <x v="671"/>
    <d v="2015-04-21T05:00:00"/>
    <b v="0"/>
    <b v="1"/>
    <s v="games/mobile games"/>
    <x v="7"/>
    <s v="mobile games"/>
  </r>
  <r>
    <n v="302"/>
    <s v="Ferguson, Collins and Mata"/>
    <s v="Customizable bi-directional hardware"/>
    <x v="220"/>
    <n v="24234"/>
    <n v="31.844940867279899"/>
    <x v="0"/>
    <n v="245"/>
    <n v="98.914285714285711"/>
    <s v="US"/>
    <s v="USD"/>
    <n v="1535864400"/>
    <n v="1537074000"/>
    <x v="672"/>
    <d v="2018-09-16T05:00:00"/>
    <b v="0"/>
    <b v="0"/>
    <s v="theater/plays"/>
    <x v="2"/>
    <s v="plays"/>
  </r>
  <r>
    <n v="542"/>
    <s v="Harrison-Bridges"/>
    <s v="Profit-focused exuding moderator"/>
    <x v="221"/>
    <n v="1930"/>
    <n v="2.5064935064935066"/>
    <x v="0"/>
    <n v="49"/>
    <n v="39.387755102040813"/>
    <s v="GB"/>
    <s v="GBP"/>
    <n v="1453442400"/>
    <n v="1456034400"/>
    <x v="673"/>
    <d v="2016-02-21T06:00:00"/>
    <b v="0"/>
    <b v="0"/>
    <s v="music/indie rock"/>
    <x v="1"/>
    <s v="indie rock"/>
  </r>
  <r>
    <n v="664"/>
    <s v="Young PLC"/>
    <s v="Optional maximized attitude"/>
    <x v="222"/>
    <n v="26571"/>
    <n v="33.464735516372798"/>
    <x v="0"/>
    <n v="1063"/>
    <n v="24.99623706491063"/>
    <s v="US"/>
    <s v="USD"/>
    <n v="1329717600"/>
    <n v="1330581600"/>
    <x v="571"/>
    <d v="2012-03-01T06:00:00"/>
    <b v="0"/>
    <b v="0"/>
    <s v="music/jazz"/>
    <x v="1"/>
    <s v="jazz"/>
  </r>
  <r>
    <n v="255"/>
    <s v="Rosales, Branch and Harmon"/>
    <s v="Upgradable grid-enabled superstructure"/>
    <x v="223"/>
    <n v="96735"/>
    <n v="120.16770186335404"/>
    <x v="2"/>
    <n v="1697"/>
    <n v="57.003535651149086"/>
    <s v="US"/>
    <s v="USD"/>
    <n v="1297836000"/>
    <n v="1298268000"/>
    <x v="368"/>
    <d v="2011-02-21T06:00:00"/>
    <b v="0"/>
    <b v="1"/>
    <s v="music/rock"/>
    <x v="1"/>
    <s v="rock"/>
  </r>
  <r>
    <n v="865"/>
    <s v="Ellis, Smith and Armstrong"/>
    <s v="Horizontal attitude-oriented help-desk"/>
    <x v="224"/>
    <n v="150515"/>
    <n v="185.82098765432099"/>
    <x v="2"/>
    <n v="3272"/>
    <n v="46.000916870415651"/>
    <s v="US"/>
    <s v="USD"/>
    <n v="1410757200"/>
    <n v="1411534800"/>
    <x v="674"/>
    <d v="2014-09-24T05:00:00"/>
    <b v="0"/>
    <b v="0"/>
    <s v="theater/plays"/>
    <x v="2"/>
    <s v="plays"/>
  </r>
  <r>
    <n v="15"/>
    <s v="Wright, Hunt and Rowe"/>
    <s v="Extended eco-centric pricing structure"/>
    <x v="225"/>
    <n v="38414"/>
    <n v="47.307881773399011"/>
    <x v="0"/>
    <n v="452"/>
    <n v="84.986725663716811"/>
    <s v="US"/>
    <s v="USD"/>
    <n v="1575957600"/>
    <n v="1576303200"/>
    <x v="675"/>
    <d v="2019-12-14T06:00:00"/>
    <b v="0"/>
    <b v="0"/>
    <s v="technology/wearables"/>
    <x v="6"/>
    <s v="wearables"/>
  </r>
  <r>
    <n v="881"/>
    <s v="Charles Inc"/>
    <s v="Implemented object-oriented synergy"/>
    <x v="226"/>
    <n v="31665"/>
    <n v="38.948339483394832"/>
    <x v="0"/>
    <n v="452"/>
    <n v="70.055309734513273"/>
    <s v="US"/>
    <s v="USD"/>
    <n v="1436418000"/>
    <n v="1438923600"/>
    <x v="676"/>
    <d v="2015-08-07T05:00:00"/>
    <b v="0"/>
    <b v="1"/>
    <s v="theater/plays"/>
    <x v="2"/>
    <s v="plays"/>
  </r>
  <r>
    <n v="638"/>
    <s v="Weaver Ltd"/>
    <s v="Monitored 24/7 approach"/>
    <x v="227"/>
    <n v="9318"/>
    <n v="11.419117647058824"/>
    <x v="0"/>
    <n v="94"/>
    <n v="99.127659574468083"/>
    <s v="US"/>
    <s v="USD"/>
    <n v="1280206800"/>
    <n v="1281243600"/>
    <x v="677"/>
    <d v="2010-08-08T05:00:00"/>
    <b v="0"/>
    <b v="1"/>
    <s v="theater/plays"/>
    <x v="2"/>
    <s v="plays"/>
  </r>
  <r>
    <n v="136"/>
    <s v="Briggs PLC"/>
    <s v="Distributed context-sensitive flexibility"/>
    <x v="228"/>
    <n v="2721"/>
    <n v="3.2862318840579712"/>
    <x v="1"/>
    <n v="58"/>
    <n v="46.913793103448278"/>
    <s v="US"/>
    <s v="USD"/>
    <n v="1402117200"/>
    <n v="1403154000"/>
    <x v="678"/>
    <d v="2014-06-19T05:00:00"/>
    <b v="0"/>
    <b v="1"/>
    <s v="film &amp; video/drama"/>
    <x v="5"/>
    <s v="drama"/>
  </r>
  <r>
    <n v="389"/>
    <s v="Knox-Garner"/>
    <s v="Automated systemic hierarchy"/>
    <x v="229"/>
    <n v="101352"/>
    <n v="122.11084337349398"/>
    <x v="2"/>
    <n v="1152"/>
    <n v="87.979166666666671"/>
    <s v="US"/>
    <s v="USD"/>
    <n v="1288242000"/>
    <n v="1290578400"/>
    <x v="679"/>
    <d v="2010-11-24T06:00:00"/>
    <b v="0"/>
    <b v="0"/>
    <s v="theater/plays"/>
    <x v="2"/>
    <s v="plays"/>
  </r>
  <r>
    <n v="575"/>
    <s v="Fuentes LLC"/>
    <s v="Universal zero-defect concept"/>
    <x v="230"/>
    <n v="52421"/>
    <n v="62.930372148859547"/>
    <x v="0"/>
    <n v="558"/>
    <n v="93.944444444444443"/>
    <s v="US"/>
    <s v="USD"/>
    <n v="1400562000"/>
    <n v="1400821200"/>
    <x v="492"/>
    <d v="2014-05-23T05:00:00"/>
    <b v="0"/>
    <b v="1"/>
    <s v="theater/plays"/>
    <x v="2"/>
    <s v="plays"/>
  </r>
  <r>
    <n v="261"/>
    <s v="Mason-Smith"/>
    <s v="Reverse-engineered cohesive migration"/>
    <x v="231"/>
    <n v="26303"/>
    <n v="31.201660735468568"/>
    <x v="0"/>
    <n v="454"/>
    <n v="57.936123348017624"/>
    <s v="US"/>
    <s v="USD"/>
    <n v="1282712400"/>
    <n v="1283058000"/>
    <x v="680"/>
    <d v="2010-08-29T05:00:00"/>
    <b v="0"/>
    <b v="1"/>
    <s v="music/rock"/>
    <x v="1"/>
    <s v="rock"/>
  </r>
  <r>
    <n v="320"/>
    <s v="Sandoval-Powell"/>
    <s v="Phased holistic implementation"/>
    <x v="232"/>
    <n v="8092"/>
    <n v="9.5876777251184837"/>
    <x v="0"/>
    <n v="80"/>
    <n v="101.15"/>
    <s v="US"/>
    <s v="USD"/>
    <n v="1305003600"/>
    <n v="1305781200"/>
    <x v="681"/>
    <d v="2011-05-19T05:00:00"/>
    <b v="0"/>
    <b v="0"/>
    <s v="publishing/fiction"/>
    <x v="3"/>
    <s v="fiction"/>
  </r>
  <r>
    <n v="537"/>
    <s v="Murillo-Mcfarland"/>
    <s v="Synchronized client-driven projection"/>
    <x v="232"/>
    <n v="98935"/>
    <n v="117.22156398104266"/>
    <x v="2"/>
    <n v="1052"/>
    <n v="94.044676806083643"/>
    <s v="DK"/>
    <s v="DKK"/>
    <n v="1535605200"/>
    <n v="1537592400"/>
    <x v="682"/>
    <d v="2018-09-22T05:00:00"/>
    <b v="1"/>
    <b v="1"/>
    <s v="film &amp; video/documentary"/>
    <x v="5"/>
    <s v="documentary"/>
  </r>
  <r>
    <n v="799"/>
    <s v="Reid-Day"/>
    <s v="Devolved tertiary time-frame"/>
    <x v="233"/>
    <n v="73522"/>
    <n v="87.008284023668637"/>
    <x v="0"/>
    <n v="1225"/>
    <n v="60.017959183673469"/>
    <s v="GB"/>
    <s v="GBP"/>
    <n v="1454133600"/>
    <n v="1454479200"/>
    <x v="83"/>
    <d v="2016-02-03T06:00:00"/>
    <b v="0"/>
    <b v="0"/>
    <s v="theater/plays"/>
    <x v="2"/>
    <s v="plays"/>
  </r>
  <r>
    <n v="880"/>
    <s v="Craig, Ellis and Miller"/>
    <s v="Persevering 5thgeneration throughput"/>
    <x v="233"/>
    <n v="193101"/>
    <n v="228.52189349112427"/>
    <x v="2"/>
    <n v="2414"/>
    <n v="79.992129246064621"/>
    <s v="US"/>
    <s v="USD"/>
    <n v="1563685200"/>
    <n v="1563858000"/>
    <x v="683"/>
    <d v="2019-07-23T05:00:00"/>
    <b v="0"/>
    <b v="0"/>
    <s v="music/electric music"/>
    <x v="1"/>
    <s v="electric music"/>
  </r>
  <r>
    <n v="17"/>
    <s v="Cochran-Nguyen"/>
    <s v="Seamless 4thgeneration methodology"/>
    <x v="234"/>
    <n v="134845"/>
    <n v="159.39125295508273"/>
    <x v="2"/>
    <n v="1249"/>
    <n v="107.96236989591674"/>
    <s v="US"/>
    <s v="USD"/>
    <n v="1294812000"/>
    <n v="1294898400"/>
    <x v="684"/>
    <d v="2011-01-13T06:00:00"/>
    <b v="0"/>
    <b v="0"/>
    <s v="film &amp; video/animation"/>
    <x v="5"/>
    <s v="animation"/>
  </r>
  <r>
    <n v="543"/>
    <s v="Johnson, Murphy and Peterson"/>
    <s v="Cross-group high-level moderator"/>
    <x v="235"/>
    <n v="13864"/>
    <n v="16.329799764428738"/>
    <x v="0"/>
    <n v="180"/>
    <n v="77.022222222222226"/>
    <s v="US"/>
    <s v="USD"/>
    <n v="1378875600"/>
    <n v="1380171600"/>
    <x v="685"/>
    <d v="2013-09-26T05:00:00"/>
    <b v="0"/>
    <b v="0"/>
    <s v="games/video games"/>
    <x v="7"/>
    <s v="video games"/>
  </r>
  <r>
    <n v="824"/>
    <s v="Anderson, Williams and Cox"/>
    <s v="Streamlined national benchmark"/>
    <x v="236"/>
    <n v="107516"/>
    <n v="126.48941176470588"/>
    <x v="2"/>
    <n v="1280"/>
    <n v="83.996875000000003"/>
    <s v="US"/>
    <s v="USD"/>
    <n v="1276923600"/>
    <n v="1279688400"/>
    <x v="686"/>
    <d v="2010-07-21T05:00:00"/>
    <b v="0"/>
    <b v="1"/>
    <s v="publishing/nonfiction"/>
    <x v="3"/>
    <s v="nonfiction"/>
  </r>
  <r>
    <n v="229"/>
    <s v="Hoffman-Howard"/>
    <s v="Extended encompassing application"/>
    <x v="237"/>
    <n v="165798"/>
    <n v="193.68925233644859"/>
    <x v="2"/>
    <n v="2551"/>
    <n v="64.99333594668758"/>
    <s v="US"/>
    <s v="USD"/>
    <n v="1496293200"/>
    <n v="1500440400"/>
    <x v="687"/>
    <d v="2017-07-19T05:00:00"/>
    <b v="0"/>
    <b v="1"/>
    <s v="games/mobile games"/>
    <x v="7"/>
    <s v="mobile games"/>
  </r>
  <r>
    <n v="629"/>
    <s v="Jackson, Martinez and Ray"/>
    <s v="Multi-tiered executive toolset"/>
    <x v="238"/>
    <n v="55476"/>
    <n v="64.58207217694995"/>
    <x v="0"/>
    <n v="750"/>
    <n v="73.968000000000004"/>
    <s v="US"/>
    <s v="USD"/>
    <n v="1467781200"/>
    <n v="1467954000"/>
    <x v="688"/>
    <d v="2016-07-08T05:00:00"/>
    <b v="0"/>
    <b v="1"/>
    <s v="theater/plays"/>
    <x v="2"/>
    <s v="plays"/>
  </r>
  <r>
    <n v="835"/>
    <s v="Hodges, Smith and Kelly"/>
    <s v="Future-proofed 24hour model"/>
    <x v="239"/>
    <n v="77355"/>
    <n v="89.738979118329468"/>
    <x v="0"/>
    <n v="1758"/>
    <n v="44.001706484641637"/>
    <s v="US"/>
    <s v="USD"/>
    <n v="1425103200"/>
    <n v="1425621600"/>
    <x v="689"/>
    <d v="2015-03-06T06:00:00"/>
    <b v="0"/>
    <b v="0"/>
    <s v="technology/web"/>
    <x v="6"/>
    <s v="web"/>
  </r>
  <r>
    <n v="584"/>
    <s v="Nunez-Richards"/>
    <s v="De-engineered cohesive system engine"/>
    <x v="240"/>
    <n v="103255"/>
    <n v="119.50810185185186"/>
    <x v="2"/>
    <n v="1613"/>
    <n v="64.01425914445133"/>
    <s v="US"/>
    <s v="USD"/>
    <n v="1335330000"/>
    <n v="1336539600"/>
    <x v="690"/>
    <d v="2012-05-09T05:00:00"/>
    <b v="0"/>
    <b v="0"/>
    <s v="technology/web"/>
    <x v="6"/>
    <s v="web"/>
  </r>
  <r>
    <n v="223"/>
    <s v="Chavez, Garcia and Cantu"/>
    <s v="Synergistic explicit capability"/>
    <x v="241"/>
    <n v="81897"/>
    <n v="93.81099656357388"/>
    <x v="0"/>
    <n v="931"/>
    <n v="87.966702470461868"/>
    <s v="US"/>
    <s v="USD"/>
    <n v="1458104400"/>
    <n v="1459314000"/>
    <x v="691"/>
    <d v="2016-03-30T05:00:00"/>
    <b v="0"/>
    <b v="0"/>
    <s v="theater/plays"/>
    <x v="2"/>
    <s v="plays"/>
  </r>
  <r>
    <n v="213"/>
    <s v="Morgan-Warren"/>
    <s v="Face-to-face encompassing info-mediaries"/>
    <x v="242"/>
    <n v="171549"/>
    <n v="195.16382252559728"/>
    <x v="2"/>
    <n v="4289"/>
    <n v="39.997435299603637"/>
    <s v="US"/>
    <s v="USD"/>
    <n v="1289019600"/>
    <n v="1289714400"/>
    <x v="692"/>
    <d v="2010-11-14T06:00:00"/>
    <b v="0"/>
    <b v="1"/>
    <s v="music/indie rock"/>
    <x v="1"/>
    <s v="indie rock"/>
  </r>
  <r>
    <n v="967"/>
    <s v="Howard-Douglas"/>
    <s v="Organized human-resource attitude"/>
    <x v="243"/>
    <n v="121138"/>
    <n v="137.03393665158373"/>
    <x v="2"/>
    <n v="1573"/>
    <n v="77.010807374443743"/>
    <s v="US"/>
    <s v="USD"/>
    <n v="1333688400"/>
    <n v="1336885200"/>
    <x v="85"/>
    <d v="2012-05-13T05:00:00"/>
    <b v="0"/>
    <b v="0"/>
    <s v="music/world music"/>
    <x v="1"/>
    <s v="world music"/>
  </r>
  <r>
    <n v="604"/>
    <s v="Cole, Hernandez and Rodriguez"/>
    <s v="Cross-platform logistical circuit"/>
    <x v="244"/>
    <n v="151438"/>
    <n v="170.73055242390078"/>
    <x v="2"/>
    <n v="2857"/>
    <n v="53.005950297514879"/>
    <s v="US"/>
    <s v="USD"/>
    <n v="1295676000"/>
    <n v="1297490400"/>
    <x v="693"/>
    <d v="2011-02-12T06:00:00"/>
    <b v="0"/>
    <b v="0"/>
    <s v="theater/plays"/>
    <x v="2"/>
    <s v="plays"/>
  </r>
  <r>
    <n v="186"/>
    <s v="Parker Group"/>
    <s v="Grass-roots foreground policy"/>
    <x v="245"/>
    <n v="28358"/>
    <n v="31.934684684684683"/>
    <x v="0"/>
    <n v="886"/>
    <n v="32.006772009029348"/>
    <s v="US"/>
    <s v="USD"/>
    <n v="1400821200"/>
    <n v="1402117200"/>
    <x v="694"/>
    <d v="2014-06-07T05:00:00"/>
    <b v="0"/>
    <b v="0"/>
    <s v="theater/plays"/>
    <x v="2"/>
    <s v="plays"/>
  </r>
  <r>
    <n v="784"/>
    <s v="Byrd Group"/>
    <s v="Profound fault-tolerant model"/>
    <x v="246"/>
    <n v="102535"/>
    <n v="115.33745781777279"/>
    <x v="2"/>
    <n v="3308"/>
    <n v="30.996070133010882"/>
    <s v="US"/>
    <s v="USD"/>
    <n v="1457244000"/>
    <n v="1458190800"/>
    <x v="695"/>
    <d v="2016-03-17T05:00:00"/>
    <b v="0"/>
    <b v="0"/>
    <s v="technology/web"/>
    <x v="6"/>
    <s v="web"/>
  </r>
  <r>
    <n v="534"/>
    <s v="Clark, Mccormick and Mendoza"/>
    <s v="Self-enabling didactic orchestration"/>
    <x v="247"/>
    <n v="13385"/>
    <n v="15.022446689113355"/>
    <x v="0"/>
    <n v="243"/>
    <n v="55.08230452674897"/>
    <s v="US"/>
    <s v="USD"/>
    <n v="1534482000"/>
    <n v="1534568400"/>
    <x v="696"/>
    <d v="2018-08-18T05:00:00"/>
    <b v="0"/>
    <b v="1"/>
    <s v="film &amp; video/drama"/>
    <x v="5"/>
    <s v="drama"/>
  </r>
  <r>
    <n v="448"/>
    <s v="Price and Sons"/>
    <s v="Object-based demand-driven strategy"/>
    <x v="248"/>
    <n v="45384"/>
    <n v="50.482758620689658"/>
    <x v="0"/>
    <n v="605"/>
    <n v="75.014876033057845"/>
    <s v="US"/>
    <s v="USD"/>
    <n v="1365915600"/>
    <n v="1366088400"/>
    <x v="697"/>
    <d v="2013-04-16T05:00:00"/>
    <b v="0"/>
    <b v="1"/>
    <s v="games/video games"/>
    <x v="7"/>
    <s v="video games"/>
  </r>
  <r>
    <n v="505"/>
    <s v="Jensen-Vargas"/>
    <s v="Ameliorated explicit parallelism"/>
    <x v="248"/>
    <n v="12497"/>
    <n v="13.901001112347053"/>
    <x v="0"/>
    <n v="347"/>
    <n v="36.014409221902014"/>
    <s v="US"/>
    <s v="USD"/>
    <n v="1362722400"/>
    <n v="1366347600"/>
    <x v="698"/>
    <d v="2013-04-19T05:00:00"/>
    <b v="0"/>
    <b v="1"/>
    <s v="publishing/radio &amp; podcasts"/>
    <x v="3"/>
    <s v="radio &amp; podcasts"/>
  </r>
  <r>
    <n v="43"/>
    <s v="Schmitt-Mendoza"/>
    <s v="Profound explicit paradigm"/>
    <x v="249"/>
    <n v="167717"/>
    <n v="185.9390243902439"/>
    <x v="2"/>
    <n v="6212"/>
    <n v="26.998873148744366"/>
    <s v="US"/>
    <s v="USD"/>
    <n v="1406178000"/>
    <n v="1407560400"/>
    <x v="567"/>
    <d v="2014-08-09T05:00:00"/>
    <b v="0"/>
    <b v="0"/>
    <s v="publishing/radio &amp; podcasts"/>
    <x v="3"/>
    <s v="radio &amp; podcasts"/>
  </r>
  <r>
    <n v="165"/>
    <s v="Cordova Ltd"/>
    <s v="Synergized radical product"/>
    <x v="250"/>
    <n v="110279"/>
    <n v="121.99004424778761"/>
    <x v="2"/>
    <n v="2506"/>
    <n v="44.005985634477256"/>
    <s v="US"/>
    <s v="USD"/>
    <n v="1501563600"/>
    <n v="1504328400"/>
    <x v="699"/>
    <d v="2017-09-02T05:00:00"/>
    <b v="0"/>
    <b v="0"/>
    <s v="technology/web"/>
    <x v="6"/>
    <s v="web"/>
  </r>
  <r>
    <n v="485"/>
    <s v="Richards-Davis"/>
    <s v="Quality-focused mission-critical structure"/>
    <x v="251"/>
    <n v="27844"/>
    <n v="30.73289183222958"/>
    <x v="0"/>
    <n v="648"/>
    <n v="42.969135802469133"/>
    <s v="GB"/>
    <s v="GBP"/>
    <n v="1560142800"/>
    <n v="1563685200"/>
    <x v="700"/>
    <d v="2019-07-21T05:00:00"/>
    <b v="0"/>
    <b v="0"/>
    <s v="theater/plays"/>
    <x v="2"/>
    <s v="plays"/>
  </r>
  <r>
    <n v="483"/>
    <s v="Rice-Parker"/>
    <s v="Down-sized actuating infrastructure"/>
    <x v="252"/>
    <n v="48236"/>
    <n v="52.774617067833695"/>
    <x v="0"/>
    <n v="554"/>
    <n v="87.068592057761734"/>
    <s v="US"/>
    <s v="USD"/>
    <n v="1576130400"/>
    <n v="1576735200"/>
    <x v="701"/>
    <d v="2019-12-19T06:00:00"/>
    <b v="0"/>
    <b v="0"/>
    <s v="theater/plays"/>
    <x v="2"/>
    <s v="plays"/>
  </r>
  <r>
    <n v="139"/>
    <s v="Hamilton, Wright and Chavez"/>
    <s v="Down-sized empowering protocol"/>
    <x v="253"/>
    <n v="19246"/>
    <n v="20.896851248642779"/>
    <x v="0"/>
    <n v="326"/>
    <n v="59.036809815950917"/>
    <s v="US"/>
    <s v="USD"/>
    <n v="1429592400"/>
    <n v="1430974800"/>
    <x v="702"/>
    <d v="2015-05-07T05:00:00"/>
    <b v="0"/>
    <b v="1"/>
    <s v="technology/wearables"/>
    <x v="6"/>
    <s v="wearables"/>
  </r>
  <r>
    <n v="24"/>
    <s v="Scott, Wilson and Martin"/>
    <s v="Cross-platform intermediate frame"/>
    <x v="254"/>
    <n v="104257"/>
    <n v="112.83225108225108"/>
    <x v="2"/>
    <n v="2673"/>
    <n v="39.003741114852225"/>
    <s v="US"/>
    <s v="USD"/>
    <n v="1403326800"/>
    <n v="1403499600"/>
    <x v="703"/>
    <d v="2014-06-23T05:00:00"/>
    <b v="0"/>
    <b v="0"/>
    <s v="technology/wearables"/>
    <x v="6"/>
    <s v="wearables"/>
  </r>
  <r>
    <n v="811"/>
    <s v="Page, Holt and Mack"/>
    <s v="Fundamental methodical emulation"/>
    <x v="255"/>
    <n v="71320"/>
    <n v="77.102702702702715"/>
    <x v="0"/>
    <n v="679"/>
    <n v="105.03681885125184"/>
    <s v="US"/>
    <s v="USD"/>
    <n v="1452319200"/>
    <n v="1452492000"/>
    <x v="704"/>
    <d v="2016-01-11T06:00:00"/>
    <b v="0"/>
    <b v="1"/>
    <s v="games/video games"/>
    <x v="7"/>
    <s v="video games"/>
  </r>
  <r>
    <n v="329"/>
    <s v="Willis and Sons"/>
    <s v="Fundamental incremental database"/>
    <x v="256"/>
    <n v="21477"/>
    <n v="22.896588486140725"/>
    <x v="3"/>
    <n v="211"/>
    <n v="101.78672985781991"/>
    <s v="US"/>
    <s v="USD"/>
    <n v="1481522400"/>
    <n v="1482472800"/>
    <x v="207"/>
    <d v="2016-12-23T06:00:00"/>
    <b v="0"/>
    <b v="0"/>
    <s v="games/video games"/>
    <x v="7"/>
    <s v="video games"/>
  </r>
  <r>
    <n v="777"/>
    <s v="Henderson Ltd"/>
    <s v="Open-architected stable algorithm"/>
    <x v="256"/>
    <n v="45987"/>
    <n v="49.026652452025587"/>
    <x v="0"/>
    <n v="676"/>
    <n v="68.028106508875737"/>
    <s v="US"/>
    <s v="USD"/>
    <n v="1316754000"/>
    <n v="1319259600"/>
    <x v="705"/>
    <d v="2011-10-22T05:00:00"/>
    <b v="0"/>
    <b v="0"/>
    <s v="theater/plays"/>
    <x v="2"/>
    <s v="plays"/>
  </r>
  <r>
    <n v="21"/>
    <s v="Simmons-Reynolds"/>
    <s v="Re-engineered intangible definition"/>
    <x v="257"/>
    <n v="38533"/>
    <n v="40.992553191489364"/>
    <x v="0"/>
    <n v="558"/>
    <n v="69.055555555555557"/>
    <s v="US"/>
    <s v="USD"/>
    <n v="1313384400"/>
    <n v="1316322000"/>
    <x v="706"/>
    <d v="2011-09-18T05:00:00"/>
    <b v="0"/>
    <b v="0"/>
    <s v="theater/plays"/>
    <x v="2"/>
    <s v="plays"/>
  </r>
  <r>
    <n v="60"/>
    <s v="Crawford-Peters"/>
    <s v="User-centric regional database"/>
    <x v="258"/>
    <n v="135997"/>
    <n v="144.37048832271762"/>
    <x v="2"/>
    <n v="1600"/>
    <n v="84.998125000000002"/>
    <s v="CA"/>
    <s v="CAD"/>
    <n v="1342501200"/>
    <n v="1342760400"/>
    <x v="707"/>
    <d v="2012-07-20T05:00:00"/>
    <b v="0"/>
    <b v="0"/>
    <s v="theater/plays"/>
    <x v="2"/>
    <s v="plays"/>
  </r>
  <r>
    <n v="623"/>
    <s v="Smith, Scott and Rodriguez"/>
    <s v="Organic actuating protocol"/>
    <x v="259"/>
    <n v="150806"/>
    <n v="159.92152704135739"/>
    <x v="2"/>
    <n v="2693"/>
    <n v="55.999257333828446"/>
    <s v="GB"/>
    <s v="GBP"/>
    <n v="1437022800"/>
    <n v="1437454800"/>
    <x v="708"/>
    <d v="2015-07-21T05:00:00"/>
    <b v="0"/>
    <b v="0"/>
    <s v="theater/plays"/>
    <x v="2"/>
    <s v="plays"/>
  </r>
  <r>
    <n v="337"/>
    <s v="Hayden Ltd"/>
    <s v="Innovative didactic analyzer"/>
    <x v="260"/>
    <n v="116064"/>
    <n v="122.81904761904762"/>
    <x v="2"/>
    <n v="1095"/>
    <n v="105.9945205479452"/>
    <s v="US"/>
    <s v="USD"/>
    <n v="1573452000"/>
    <n v="1573538400"/>
    <x v="709"/>
    <d v="2019-11-12T06:00:00"/>
    <b v="0"/>
    <b v="0"/>
    <s v="theater/plays"/>
    <x v="2"/>
    <s v="plays"/>
  </r>
  <r>
    <n v="565"/>
    <s v="Joseph LLC"/>
    <s v="Decentralized logistical collaboration"/>
    <x v="261"/>
    <n v="194166"/>
    <n v="204.60063224446787"/>
    <x v="2"/>
    <n v="3596"/>
    <n v="53.99499443826474"/>
    <s v="US"/>
    <s v="USD"/>
    <n v="1321336800"/>
    <n v="1323064800"/>
    <x v="710"/>
    <d v="2011-12-05T06:00:00"/>
    <b v="0"/>
    <b v="0"/>
    <s v="theater/plays"/>
    <x v="2"/>
    <s v="plays"/>
  </r>
  <r>
    <n v="970"/>
    <s v="Glover-Nelson"/>
    <s v="Inverse context-sensitive info-mediaries"/>
    <x v="261"/>
    <n v="57659"/>
    <n v="60.757639620653315"/>
    <x v="0"/>
    <n v="594"/>
    <n v="97.069023569023571"/>
    <s v="US"/>
    <s v="USD"/>
    <n v="1304917200"/>
    <n v="1305003600"/>
    <x v="711"/>
    <d v="2011-05-10T05:00:00"/>
    <b v="0"/>
    <b v="0"/>
    <s v="theater/plays"/>
    <x v="2"/>
    <s v="plays"/>
  </r>
  <r>
    <n v="578"/>
    <s v="Martinez-Johnson"/>
    <s v="Sharable radical toolset"/>
    <x v="262"/>
    <n v="16168"/>
    <n v="16.754404145077721"/>
    <x v="0"/>
    <n v="245"/>
    <n v="65.991836734693877"/>
    <s v="US"/>
    <s v="USD"/>
    <n v="1322719200"/>
    <n v="1322978400"/>
    <x v="712"/>
    <d v="2011-12-04T06:00:00"/>
    <b v="0"/>
    <b v="0"/>
    <s v="film &amp; video/science fiction"/>
    <x v="5"/>
    <s v="science fiction"/>
  </r>
  <r>
    <n v="173"/>
    <s v="White LLC"/>
    <s v="Cross-group 4thgeneration middleware"/>
    <x v="263"/>
    <n v="157635"/>
    <n v="163.01447776628748"/>
    <x v="2"/>
    <n v="1561"/>
    <n v="100.98334401024984"/>
    <s v="US"/>
    <s v="USD"/>
    <n v="1368853200"/>
    <n v="1369371600"/>
    <x v="38"/>
    <d v="2013-05-24T05:00:00"/>
    <b v="0"/>
    <b v="0"/>
    <s v="theater/plays"/>
    <x v="2"/>
    <s v="plays"/>
  </r>
  <r>
    <n v="524"/>
    <s v="Johnson-Contreras"/>
    <s v="Diverse scalable superstructure"/>
    <x v="263"/>
    <n v="81136"/>
    <n v="83.904860392967933"/>
    <x v="0"/>
    <n v="1979"/>
    <n v="40.998484082870135"/>
    <s v="US"/>
    <s v="USD"/>
    <n v="1272258000"/>
    <n v="1273381200"/>
    <x v="713"/>
    <d v="2010-05-09T05:00:00"/>
    <b v="0"/>
    <b v="0"/>
    <s v="theater/plays"/>
    <x v="2"/>
    <s v="plays"/>
  </r>
  <r>
    <n v="831"/>
    <s v="Ward PLC"/>
    <s v="Front-line bottom-line Graphic Interface"/>
    <x v="264"/>
    <n v="105817"/>
    <n v="108.97734294541709"/>
    <x v="2"/>
    <n v="4233"/>
    <n v="24.998110087408456"/>
    <s v="US"/>
    <s v="USD"/>
    <n v="1332738000"/>
    <n v="1335675600"/>
    <x v="714"/>
    <d v="2012-04-29T05:00:00"/>
    <b v="0"/>
    <b v="0"/>
    <s v="photography/photography books"/>
    <x v="4"/>
    <s v="photography books"/>
  </r>
  <r>
    <n v="767"/>
    <s v="Hale, Pearson and Jenkins"/>
    <s v="Upgradable attitude-oriented project"/>
    <x v="265"/>
    <n v="55372"/>
    <n v="56.967078189300416"/>
    <x v="0"/>
    <n v="513"/>
    <n v="107.93762183235867"/>
    <s v="US"/>
    <s v="USD"/>
    <n v="1444107600"/>
    <n v="1447999200"/>
    <x v="715"/>
    <d v="2015-11-20T06:00:00"/>
    <b v="0"/>
    <b v="0"/>
    <s v="publishing/translations"/>
    <x v="3"/>
    <s v="translations"/>
  </r>
  <r>
    <n v="399"/>
    <s v="Acosta, Mullins and Morris"/>
    <s v="Pre-emptive interactive model"/>
    <x v="266"/>
    <n v="62127"/>
    <n v="63.850976361767728"/>
    <x v="0"/>
    <n v="941"/>
    <n v="66.022316684378325"/>
    <s v="US"/>
    <s v="USD"/>
    <n v="1296626400"/>
    <n v="1297231200"/>
    <x v="716"/>
    <d v="2011-02-09T06:00:00"/>
    <b v="0"/>
    <b v="0"/>
    <s v="music/indie rock"/>
    <x v="1"/>
    <s v="indie rock"/>
  </r>
  <r>
    <n v="995"/>
    <s v="Manning-Hamilton"/>
    <s v="Vision-oriented scalable definition"/>
    <x v="266"/>
    <n v="153216"/>
    <n v="157.46762589928059"/>
    <x v="2"/>
    <n v="2043"/>
    <n v="74.995594713656388"/>
    <s v="US"/>
    <s v="USD"/>
    <n v="1541307600"/>
    <n v="1543816800"/>
    <x v="717"/>
    <d v="2018-12-03T06:00:00"/>
    <b v="0"/>
    <b v="1"/>
    <s v="food/food trucks"/>
    <x v="0"/>
    <s v="food trucks"/>
  </r>
  <r>
    <n v="671"/>
    <s v="Robinson-Kelly"/>
    <s v="Monitored bi-directional standardization"/>
    <x v="267"/>
    <n v="119127"/>
    <n v="122.05635245901641"/>
    <x v="2"/>
    <n v="1073"/>
    <n v="111.02236719478098"/>
    <s v="US"/>
    <s v="USD"/>
    <n v="1280552400"/>
    <n v="1280898000"/>
    <x v="718"/>
    <d v="2010-08-04T05:00:00"/>
    <b v="0"/>
    <b v="1"/>
    <s v="theater/plays"/>
    <x v="2"/>
    <s v="plays"/>
  </r>
  <r>
    <n v="98"/>
    <s v="Arias, Allen and Miller"/>
    <s v="Seamless transitional portal"/>
    <x v="268"/>
    <n v="32951"/>
    <n v="33.692229038854805"/>
    <x v="0"/>
    <n v="1220"/>
    <n v="27.009016393442622"/>
    <s v="AU"/>
    <s v="AUD"/>
    <n v="1437973200"/>
    <n v="1438318800"/>
    <x v="719"/>
    <d v="2015-07-31T05:00:00"/>
    <b v="0"/>
    <b v="0"/>
    <s v="games/video games"/>
    <x v="7"/>
    <s v="video games"/>
  </r>
  <r>
    <n v="648"/>
    <s v="Vargas-Cox"/>
    <s v="Vision-oriented local contingency"/>
    <x v="269"/>
    <n v="62174"/>
    <n v="63.056795131845846"/>
    <x v="1"/>
    <n v="723"/>
    <n v="85.994467496542185"/>
    <s v="US"/>
    <s v="USD"/>
    <n v="1499317200"/>
    <n v="1500872400"/>
    <x v="720"/>
    <d v="2017-07-24T05:00:00"/>
    <b v="1"/>
    <b v="0"/>
    <s v="food/food trucks"/>
    <x v="0"/>
    <s v="food trucks"/>
  </r>
  <r>
    <n v="328"/>
    <s v="Young PLC"/>
    <s v="Innovative well-modulated functionalities"/>
    <x v="270"/>
    <n v="131826"/>
    <n v="133.56231003039514"/>
    <x v="2"/>
    <n v="2441"/>
    <n v="54.004916018025398"/>
    <s v="US"/>
    <s v="USD"/>
    <n v="1543557600"/>
    <n v="1544508000"/>
    <x v="721"/>
    <d v="2018-12-11T06:00:00"/>
    <b v="0"/>
    <b v="0"/>
    <s v="music/rock"/>
    <x v="1"/>
    <s v="rock"/>
  </r>
  <r>
    <n v="646"/>
    <s v="Robinson Group"/>
    <s v="Switchable reciprocal middleware"/>
    <x v="270"/>
    <n v="87448"/>
    <n v="88.599797365754824"/>
    <x v="0"/>
    <n v="2915"/>
    <n v="29.999313893653515"/>
    <s v="US"/>
    <s v="USD"/>
    <n v="1363150800"/>
    <n v="1364101200"/>
    <x v="722"/>
    <d v="2013-03-24T05:00:00"/>
    <b v="0"/>
    <b v="0"/>
    <s v="games/video games"/>
    <x v="7"/>
    <s v="video games"/>
  </r>
  <r>
    <n v="461"/>
    <s v="Terry-Salinas"/>
    <s v="Networked secondary structure"/>
    <x v="271"/>
    <n v="139354"/>
    <n v="141.04655870445345"/>
    <x v="2"/>
    <n v="2080"/>
    <n v="66.997115384615384"/>
    <s v="US"/>
    <s v="USD"/>
    <n v="1398661200"/>
    <n v="1400389200"/>
    <x v="723"/>
    <d v="2014-05-18T05:00:00"/>
    <b v="0"/>
    <b v="0"/>
    <s v="film &amp; video/drama"/>
    <x v="5"/>
    <s v="drama"/>
  </r>
  <r>
    <n v="134"/>
    <s v="Caldwell LLC"/>
    <s v="Secured executive concept"/>
    <x v="272"/>
    <n v="89288"/>
    <n v="89.73668341708543"/>
    <x v="0"/>
    <n v="940"/>
    <n v="94.987234042553197"/>
    <s v="CH"/>
    <s v="CHF"/>
    <n v="1308459600"/>
    <n v="1312693200"/>
    <x v="724"/>
    <d v="2011-08-07T05:00:00"/>
    <b v="0"/>
    <b v="1"/>
    <s v="film &amp; video/documentary"/>
    <x v="5"/>
    <s v="documentary"/>
  </r>
  <r>
    <n v="678"/>
    <s v="Rodriguez-Patterson"/>
    <s v="Inverse static standardization"/>
    <x v="272"/>
    <n v="17879"/>
    <n v="17.968844221105527"/>
    <x v="1"/>
    <n v="215"/>
    <n v="83.158139534883716"/>
    <s v="US"/>
    <s v="USD"/>
    <n v="1547877600"/>
    <n v="1548050400"/>
    <x v="530"/>
    <d v="2019-01-21T06:00:00"/>
    <b v="0"/>
    <b v="0"/>
    <s v="film &amp; video/drama"/>
    <x v="5"/>
    <s v="drama"/>
  </r>
  <r>
    <n v="32"/>
    <s v="Jackson PLC"/>
    <s v="Ergonomic 6thgeneration success"/>
    <x v="273"/>
    <n v="87676"/>
    <n v="86.807920792079202"/>
    <x v="0"/>
    <n v="2307"/>
    <n v="38.004334633723452"/>
    <s v="IT"/>
    <s v="EUR"/>
    <n v="1515564000"/>
    <n v="1517896800"/>
    <x v="653"/>
    <d v="2018-02-06T06:00:00"/>
    <b v="0"/>
    <b v="0"/>
    <s v="film &amp; video/documentary"/>
    <x v="5"/>
    <s v="documentary"/>
  </r>
  <r>
    <n v="428"/>
    <s v="Mayer-Richmond"/>
    <s v="Progressive zero-defect capability"/>
    <x v="274"/>
    <n v="47037"/>
    <n v="46.387573964497044"/>
    <x v="0"/>
    <n v="747"/>
    <n v="62.967871485943775"/>
    <s v="US"/>
    <s v="USD"/>
    <n v="1297404000"/>
    <n v="1298008800"/>
    <x v="725"/>
    <d v="2011-02-18T06:00:00"/>
    <b v="0"/>
    <b v="0"/>
    <s v="film &amp; video/animation"/>
    <x v="5"/>
    <s v="animation"/>
  </r>
  <r>
    <n v="440"/>
    <s v="Miller-Poole"/>
    <s v="Networked optimal adapter"/>
    <x v="275"/>
    <n v="165954"/>
    <n v="161.90634146341463"/>
    <x v="2"/>
    <n v="3131"/>
    <n v="53.003513254551258"/>
    <s v="US"/>
    <s v="USD"/>
    <n v="1498798800"/>
    <n v="1499662800"/>
    <x v="726"/>
    <d v="2017-07-10T05:00:00"/>
    <b v="0"/>
    <b v="0"/>
    <s v="film &amp; video/television"/>
    <x v="5"/>
    <s v="television"/>
  </r>
  <r>
    <n v="392"/>
    <s v="Hernandez-Grimes"/>
    <s v="Profit-focused zero administration forecast"/>
    <x v="276"/>
    <n v="67546"/>
    <n v="65.642371234207957"/>
    <x v="0"/>
    <n v="1608"/>
    <n v="42.006218905472636"/>
    <s v="US"/>
    <s v="USD"/>
    <n v="1294293600"/>
    <n v="1294466400"/>
    <x v="727"/>
    <d v="2011-01-08T06:00:00"/>
    <b v="0"/>
    <b v="0"/>
    <s v="technology/wearables"/>
    <x v="6"/>
    <s v="wearables"/>
  </r>
  <r>
    <n v="127"/>
    <s v="Martinez, Gomez and Dalton"/>
    <s v="Team-oriented 6thgeneration matrix"/>
    <x v="277"/>
    <n v="53067"/>
    <n v="51.42151162790698"/>
    <x v="0"/>
    <n v="672"/>
    <n v="78.96875"/>
    <s v="CA"/>
    <s v="CAD"/>
    <n v="1273640400"/>
    <n v="1273899600"/>
    <x v="728"/>
    <d v="2010-05-15T05:00:00"/>
    <b v="0"/>
    <b v="0"/>
    <s v="theater/plays"/>
    <x v="2"/>
    <s v="plays"/>
  </r>
  <r>
    <n v="936"/>
    <s v="Brown Ltd"/>
    <s v="Enhanced composite contingency"/>
    <x v="277"/>
    <n v="1690"/>
    <n v="1.6375968992248062"/>
    <x v="0"/>
    <n v="21"/>
    <n v="80.476190476190482"/>
    <s v="US"/>
    <s v="USD"/>
    <n v="1563771600"/>
    <n v="1564030800"/>
    <x v="729"/>
    <d v="2019-07-25T05:00:00"/>
    <b v="1"/>
    <b v="0"/>
    <s v="theater/plays"/>
    <x v="2"/>
    <s v="plays"/>
  </r>
  <r>
    <n v="211"/>
    <s v="Thompson LLC"/>
    <s v="Customer-focused impactful benchmark"/>
    <x v="278"/>
    <n v="99100"/>
    <n v="94.923371647509583"/>
    <x v="0"/>
    <n v="1625"/>
    <n v="60.984615384615381"/>
    <s v="US"/>
    <s v="USD"/>
    <n v="1377579600"/>
    <n v="1379653200"/>
    <x v="730"/>
    <d v="2013-09-20T05:00:00"/>
    <b v="0"/>
    <b v="0"/>
    <s v="theater/plays"/>
    <x v="2"/>
    <s v="plays"/>
  </r>
  <r>
    <n v="530"/>
    <s v="Morrow, Santiago and Soto"/>
    <s v="Stand-alone human-resource workforce"/>
    <x v="279"/>
    <n v="96328"/>
    <n v="91.740952380952379"/>
    <x v="0"/>
    <n v="1784"/>
    <n v="53.995515695067262"/>
    <s v="US"/>
    <s v="USD"/>
    <n v="1283230800"/>
    <n v="1284440400"/>
    <x v="731"/>
    <d v="2010-09-14T05:00:00"/>
    <b v="0"/>
    <b v="1"/>
    <s v="publishing/fiction"/>
    <x v="3"/>
    <s v="fiction"/>
  </r>
  <r>
    <n v="559"/>
    <s v="Brown, Estrada and Jensen"/>
    <s v="Exclusive systematic productivity"/>
    <x v="280"/>
    <n v="106321"/>
    <n v="100.9696106362773"/>
    <x v="2"/>
    <n v="1022"/>
    <n v="104.03228962818004"/>
    <s v="US"/>
    <s v="USD"/>
    <n v="1470114000"/>
    <n v="1470718800"/>
    <x v="732"/>
    <d v="2016-08-09T05:00:00"/>
    <b v="0"/>
    <b v="0"/>
    <s v="theater/plays"/>
    <x v="2"/>
    <s v="plays"/>
  </r>
  <r>
    <n v="83"/>
    <s v="Fitzgerald PLC"/>
    <s v="Realigned user-facing concept"/>
    <x v="281"/>
    <n v="39996"/>
    <n v="37.590225563909776"/>
    <x v="0"/>
    <n v="1000"/>
    <n v="39.996000000000002"/>
    <s v="US"/>
    <s v="USD"/>
    <n v="1469682000"/>
    <n v="1471582800"/>
    <x v="733"/>
    <d v="2016-08-19T05:00:00"/>
    <b v="0"/>
    <b v="0"/>
    <s v="music/electric music"/>
    <x v="1"/>
    <s v="electric music"/>
  </r>
  <r>
    <n v="661"/>
    <s v="Smith Group"/>
    <s v="Right-sized secondary challenge"/>
    <x v="282"/>
    <n v="57872"/>
    <n v="54.187265917603"/>
    <x v="0"/>
    <n v="752"/>
    <n v="76.957446808510639"/>
    <s v="DK"/>
    <s v="DKK"/>
    <n v="1332910800"/>
    <n v="1335502800"/>
    <x v="734"/>
    <d v="2012-04-27T05:00:00"/>
    <b v="0"/>
    <b v="0"/>
    <s v="music/jazz"/>
    <x v="1"/>
    <s v="jazz"/>
  </r>
  <r>
    <n v="26"/>
    <s v="Spencer-Bates"/>
    <s v="Optional responsive customer loyalty"/>
    <x v="283"/>
    <n v="51814"/>
    <n v="48.199069767441863"/>
    <x v="1"/>
    <n v="1480"/>
    <n v="35.009459459459457"/>
    <s v="US"/>
    <s v="USD"/>
    <n v="1533013200"/>
    <n v="1535346000"/>
    <x v="735"/>
    <d v="2018-08-27T05:00:00"/>
    <b v="0"/>
    <b v="0"/>
    <s v="theater/plays"/>
    <x v="2"/>
    <s v="plays"/>
  </r>
  <r>
    <n v="2"/>
    <s v="Melton, Robinson and Fritz"/>
    <s v="Function-based leadingedge pricing structure"/>
    <x v="284"/>
    <n v="142523"/>
    <n v="131.4787822878229"/>
    <x v="2"/>
    <n v="1425"/>
    <n v="100.01614035087719"/>
    <s v="AU"/>
    <s v="AUD"/>
    <n v="1384668000"/>
    <n v="1384840800"/>
    <x v="736"/>
    <d v="2013-11-19T06:00:00"/>
    <b v="0"/>
    <b v="0"/>
    <s v="technology/web"/>
    <x v="6"/>
    <s v="web"/>
  </r>
  <r>
    <n v="706"/>
    <s v="Moreno Ltd"/>
    <s v="Customer-focused multimedia methodology"/>
    <x v="284"/>
    <n v="138586"/>
    <n v="127.84686346863469"/>
    <x v="2"/>
    <n v="1345"/>
    <n v="103.03791821561339"/>
    <s v="AU"/>
    <s v="AUD"/>
    <n v="1546754400"/>
    <n v="1547445600"/>
    <x v="737"/>
    <d v="2019-01-14T06:00:00"/>
    <b v="0"/>
    <b v="1"/>
    <s v="technology/web"/>
    <x v="6"/>
    <s v="web"/>
  </r>
  <r>
    <n v="598"/>
    <s v="Martinez, Garza and Young"/>
    <s v="Up-sized web-enabled info-mediaries"/>
    <x v="285"/>
    <n v="175868"/>
    <n v="162.09032258064516"/>
    <x v="2"/>
    <n v="2409"/>
    <n v="73.004566210045667"/>
    <s v="IT"/>
    <s v="EUR"/>
    <n v="1276578000"/>
    <n v="1279083600"/>
    <x v="738"/>
    <d v="2010-07-14T05:00:00"/>
    <b v="0"/>
    <b v="0"/>
    <s v="music/rock"/>
    <x v="1"/>
    <s v="rock"/>
  </r>
  <r>
    <n v="779"/>
    <s v="Webb Group"/>
    <s v="Public-key actuating projection"/>
    <x v="286"/>
    <n v="87293"/>
    <n v="80.306347746090154"/>
    <x v="0"/>
    <n v="831"/>
    <n v="105.04572803850782"/>
    <s v="US"/>
    <s v="USD"/>
    <n v="1439528400"/>
    <n v="1440306000"/>
    <x v="739"/>
    <d v="2015-08-23T05:00:00"/>
    <b v="0"/>
    <b v="1"/>
    <s v="theater/plays"/>
    <x v="2"/>
    <s v="plays"/>
  </r>
  <r>
    <n v="93"/>
    <s v="Hall and Sons"/>
    <s v="Pre-emptive radical architecture"/>
    <x v="287"/>
    <n v="65877"/>
    <n v="60.548713235294116"/>
    <x v="1"/>
    <n v="610"/>
    <n v="107.99508196721311"/>
    <s v="US"/>
    <s v="USD"/>
    <n v="1350709200"/>
    <n v="1351054800"/>
    <x v="210"/>
    <d v="2012-10-24T05:00:00"/>
    <b v="0"/>
    <b v="1"/>
    <s v="theater/plays"/>
    <x v="2"/>
    <s v="plays"/>
  </r>
  <r>
    <n v="387"/>
    <s v="Flores-Lambert"/>
    <s v="Triple-buffered logistical frame"/>
    <x v="288"/>
    <n v="42795"/>
    <n v="39.261467889908261"/>
    <x v="0"/>
    <n v="424"/>
    <n v="100.93160377358491"/>
    <s v="US"/>
    <s v="USD"/>
    <n v="1339477200"/>
    <n v="1339909200"/>
    <x v="740"/>
    <d v="2012-06-17T05:00:00"/>
    <b v="0"/>
    <b v="0"/>
    <s v="technology/wearables"/>
    <x v="6"/>
    <s v="wearables"/>
  </r>
  <r>
    <n v="8"/>
    <s v="Nunez-Richards"/>
    <s v="Exclusive attitude-oriented intranet"/>
    <x v="289"/>
    <n v="21946"/>
    <n v="19.932788374205266"/>
    <x v="3"/>
    <n v="708"/>
    <n v="30.997175141242938"/>
    <s v="DK"/>
    <s v="DKK"/>
    <n v="1281330000"/>
    <n v="1281502800"/>
    <x v="141"/>
    <d v="2010-08-11T05:00:00"/>
    <b v="0"/>
    <b v="0"/>
    <s v="theater/plays"/>
    <x v="2"/>
    <s v="plays"/>
  </r>
  <r>
    <n v="487"/>
    <s v="Smith-Wallace"/>
    <s v="Monitored 24/7 time-frame"/>
    <x v="290"/>
    <n v="197024"/>
    <n v="178.62556663644605"/>
    <x v="2"/>
    <n v="2346"/>
    <n v="83.982949701619773"/>
    <s v="US"/>
    <s v="USD"/>
    <n v="1492664400"/>
    <n v="1495515600"/>
    <x v="741"/>
    <d v="2017-05-23T05:00:00"/>
    <b v="0"/>
    <b v="0"/>
    <s v="theater/plays"/>
    <x v="2"/>
    <s v="plays"/>
  </r>
  <r>
    <n v="776"/>
    <s v="Taylor-Rowe"/>
    <s v="Synchronized multimedia frame"/>
    <x v="291"/>
    <n v="72623"/>
    <n v="65.544223826714799"/>
    <x v="0"/>
    <n v="2201"/>
    <n v="32.995456610631528"/>
    <s v="US"/>
    <s v="USD"/>
    <n v="1562216400"/>
    <n v="1563771600"/>
    <x v="361"/>
    <d v="2019-07-22T05:00:00"/>
    <b v="0"/>
    <b v="0"/>
    <s v="theater/plays"/>
    <x v="2"/>
    <s v="plays"/>
  </r>
  <r>
    <n v="999"/>
    <s v="Hernandez, Norton and Kelley"/>
    <s v="Expanded eco-centric policy"/>
    <x v="292"/>
    <n v="62819"/>
    <n v="56.542754275427541"/>
    <x v="1"/>
    <n v="1122"/>
    <n v="55.98841354723708"/>
    <s v="US"/>
    <s v="USD"/>
    <n v="1467176400"/>
    <n v="1467781200"/>
    <x v="742"/>
    <d v="2016-07-06T05:00:00"/>
    <b v="0"/>
    <b v="0"/>
    <s v="food/food trucks"/>
    <x v="0"/>
    <s v="food trucks"/>
  </r>
  <r>
    <n v="266"/>
    <s v="Cole LLC"/>
    <s v="Proactive responsive emulation"/>
    <x v="293"/>
    <n v="85902"/>
    <n v="76.766756032171585"/>
    <x v="0"/>
    <n v="3182"/>
    <n v="26.996228786926462"/>
    <s v="IT"/>
    <s v="EUR"/>
    <n v="1415340000"/>
    <n v="1418191200"/>
    <x v="743"/>
    <d v="2014-12-10T06:00:00"/>
    <b v="0"/>
    <b v="1"/>
    <s v="music/jazz"/>
    <x v="1"/>
    <s v="jazz"/>
  </r>
  <r>
    <n v="286"/>
    <s v="Obrien-Aguirre"/>
    <s v="Devolved uniform complexity"/>
    <x v="294"/>
    <n v="19557"/>
    <n v="17.446030330062445"/>
    <x v="1"/>
    <n v="184"/>
    <n v="106.28804347826087"/>
    <s v="US"/>
    <s v="USD"/>
    <n v="1479880800"/>
    <n v="1480485600"/>
    <x v="744"/>
    <d v="2016-11-30T06:00:00"/>
    <b v="0"/>
    <b v="0"/>
    <s v="theater/plays"/>
    <x v="2"/>
    <s v="plays"/>
  </r>
  <r>
    <n v="370"/>
    <s v="Skinner PLC"/>
    <s v="Intuitive well-modulated middleware"/>
    <x v="295"/>
    <n v="178965"/>
    <n v="159.36331255565449"/>
    <x v="2"/>
    <n v="5966"/>
    <n v="29.997485752598056"/>
    <s v="US"/>
    <s v="USD"/>
    <n v="1555304400"/>
    <n v="1555822800"/>
    <x v="745"/>
    <d v="2019-04-21T05:00:00"/>
    <b v="0"/>
    <b v="0"/>
    <s v="theater/plays"/>
    <x v="2"/>
    <s v="plays"/>
  </r>
  <r>
    <n v="415"/>
    <s v="Anderson-Pham"/>
    <s v="Intuitive needs-based monitoring"/>
    <x v="296"/>
    <n v="12552"/>
    <n v="11.059030837004405"/>
    <x v="0"/>
    <n v="418"/>
    <n v="30.028708133971293"/>
    <s v="US"/>
    <s v="USD"/>
    <n v="1326434400"/>
    <n v="1327903200"/>
    <x v="746"/>
    <d v="2012-01-30T06:00:00"/>
    <b v="0"/>
    <b v="0"/>
    <s v="theater/plays"/>
    <x v="2"/>
    <s v="plays"/>
  </r>
  <r>
    <n v="419"/>
    <s v="Ware-Arias"/>
    <s v="Upgradable maximized protocol"/>
    <x v="297"/>
    <n v="140469"/>
    <n v="123.43497363796135"/>
    <x v="2"/>
    <n v="5203"/>
    <n v="26.997693638285604"/>
    <s v="US"/>
    <s v="USD"/>
    <n v="1324533600"/>
    <n v="1325052000"/>
    <x v="747"/>
    <d v="2011-12-28T06:00:00"/>
    <b v="0"/>
    <b v="0"/>
    <s v="technology/web"/>
    <x v="6"/>
    <s v="web"/>
  </r>
  <r>
    <n v="341"/>
    <s v="Guzman Group"/>
    <s v="Ameliorated disintermediate utilization"/>
    <x v="298"/>
    <n v="96777"/>
    <n v="84.669291338582681"/>
    <x v="0"/>
    <n v="1257"/>
    <n v="76.990453460620529"/>
    <s v="US"/>
    <s v="USD"/>
    <n v="1440738000"/>
    <n v="1441342800"/>
    <x v="748"/>
    <d v="2015-09-04T05:00:00"/>
    <b v="0"/>
    <b v="0"/>
    <s v="music/indie rock"/>
    <x v="1"/>
    <s v="indie rock"/>
  </r>
  <r>
    <n v="384"/>
    <s v="Baker, Collins and Smith"/>
    <s v="Reactive real-time software"/>
    <x v="299"/>
    <n v="196779"/>
    <n v="172.00961538461539"/>
    <x v="2"/>
    <n v="4799"/>
    <n v="41.004167534903104"/>
    <s v="US"/>
    <s v="USD"/>
    <n v="1486706400"/>
    <n v="1489039200"/>
    <x v="564"/>
    <d v="2017-03-09T06:00:00"/>
    <b v="1"/>
    <b v="1"/>
    <s v="film &amp; video/documentary"/>
    <x v="5"/>
    <s v="documentary"/>
  </r>
  <r>
    <n v="388"/>
    <s v="Cruz Ltd"/>
    <s v="Exclusive dynamic adapter"/>
    <x v="300"/>
    <n v="12938"/>
    <n v="11.270034843205574"/>
    <x v="1"/>
    <n v="145"/>
    <n v="89.227586206896547"/>
    <s v="CH"/>
    <s v="CHF"/>
    <n v="1325656800"/>
    <n v="1325829600"/>
    <x v="749"/>
    <d v="2012-01-06T06:00:00"/>
    <b v="0"/>
    <b v="0"/>
    <s v="music/indie rock"/>
    <x v="1"/>
    <s v="indie rock"/>
  </r>
  <r>
    <n v="176"/>
    <s v="Stone-Orozco"/>
    <s v="Proactive scalable Graphical User Interface"/>
    <x v="301"/>
    <n v="86060"/>
    <n v="74.834782608695647"/>
    <x v="0"/>
    <n v="782"/>
    <n v="110.05115089514067"/>
    <s v="US"/>
    <s v="USD"/>
    <n v="1472878800"/>
    <n v="1473656400"/>
    <x v="463"/>
    <d v="2016-09-12T05:00:00"/>
    <b v="0"/>
    <b v="0"/>
    <s v="theater/plays"/>
    <x v="2"/>
    <s v="plays"/>
  </r>
  <r>
    <n v="533"/>
    <s v="Holt, Bernard and Johnson"/>
    <s v="Multi-lateral didactic encoding"/>
    <x v="302"/>
    <n v="184086"/>
    <n v="159.24394463667818"/>
    <x v="2"/>
    <n v="2218"/>
    <n v="82.996393146979258"/>
    <s v="GB"/>
    <s v="GBP"/>
    <n v="1374642000"/>
    <n v="1377752400"/>
    <x v="750"/>
    <d v="2013-08-29T05:00:00"/>
    <b v="0"/>
    <b v="0"/>
    <s v="music/indie rock"/>
    <x v="1"/>
    <s v="indie rock"/>
  </r>
  <r>
    <n v="840"/>
    <s v="Howell and Sons"/>
    <s v="Enhanced regional moderator"/>
    <x v="303"/>
    <n v="116583"/>
    <n v="100.24333619948409"/>
    <x v="2"/>
    <n v="3533"/>
    <n v="32.998301726577978"/>
    <s v="US"/>
    <s v="USD"/>
    <n v="1405486800"/>
    <n v="1405659600"/>
    <x v="751"/>
    <d v="2014-07-18T05:00:00"/>
    <b v="0"/>
    <b v="1"/>
    <s v="theater/plays"/>
    <x v="2"/>
    <s v="plays"/>
  </r>
  <r>
    <n v="455"/>
    <s v="Villanueva, Wright and Richardson"/>
    <s v="Profit-focused global product"/>
    <x v="304"/>
    <n v="137904"/>
    <n v="118.37253218884121"/>
    <x v="2"/>
    <n v="3727"/>
    <n v="37.001341561577675"/>
    <s v="US"/>
    <s v="USD"/>
    <n v="1316754000"/>
    <n v="1318741200"/>
    <x v="705"/>
    <d v="2011-10-16T05:00:00"/>
    <b v="0"/>
    <b v="0"/>
    <s v="theater/plays"/>
    <x v="2"/>
    <s v="plays"/>
  </r>
  <r>
    <n v="732"/>
    <s v="Glass, Baker and Jones"/>
    <s v="Business-focused 24hour access"/>
    <x v="305"/>
    <n v="107622"/>
    <n v="91.984615384615381"/>
    <x v="0"/>
    <n v="1121"/>
    <n v="96.005352363960753"/>
    <s v="US"/>
    <s v="USD"/>
    <n v="1490158800"/>
    <n v="1492146000"/>
    <x v="752"/>
    <d v="2017-04-14T05:00:00"/>
    <b v="0"/>
    <b v="1"/>
    <s v="music/rock"/>
    <x v="1"/>
    <s v="rock"/>
  </r>
  <r>
    <n v="322"/>
    <s v="Hebert Group"/>
    <s v="Visionary asymmetric Graphical User Interface"/>
    <x v="306"/>
    <n v="196377"/>
    <n v="166.56234096692114"/>
    <x v="2"/>
    <n v="5168"/>
    <n v="37.998645510835914"/>
    <s v="US"/>
    <s v="USD"/>
    <n v="1290664800"/>
    <n v="1291788000"/>
    <x v="753"/>
    <d v="2010-12-08T06:00:00"/>
    <b v="0"/>
    <b v="0"/>
    <s v="theater/plays"/>
    <x v="2"/>
    <s v="plays"/>
  </r>
  <r>
    <n v="715"/>
    <s v="Fischer, Torres and Walker"/>
    <s v="Expanded even-keeled portal"/>
    <x v="307"/>
    <n v="28870"/>
    <n v="24.466101694915253"/>
    <x v="0"/>
    <n v="656"/>
    <n v="44.009146341463413"/>
    <s v="US"/>
    <s v="USD"/>
    <n v="1281157200"/>
    <n v="1281589200"/>
    <x v="754"/>
    <d v="2010-08-12T05:00:00"/>
    <b v="0"/>
    <b v="0"/>
    <s v="games/mobile games"/>
    <x v="7"/>
    <s v="mobile games"/>
  </r>
  <r>
    <n v="308"/>
    <s v="Davis Ltd"/>
    <s v="Grass-roots optimizing projection"/>
    <x v="308"/>
    <n v="87560"/>
    <n v="74.077834179357026"/>
    <x v="0"/>
    <n v="803"/>
    <n v="109.04109589041096"/>
    <s v="US"/>
    <s v="USD"/>
    <n v="1303102800"/>
    <n v="1303189200"/>
    <x v="755"/>
    <d v="2011-04-19T05:00:00"/>
    <b v="0"/>
    <b v="0"/>
    <s v="theater/plays"/>
    <x v="2"/>
    <s v="plays"/>
  </r>
  <r>
    <n v="634"/>
    <s v="Taylor, Johnson and Hernandez"/>
    <s v="Polarized incremental portal"/>
    <x v="308"/>
    <n v="92824"/>
    <n v="78.531302876480552"/>
    <x v="1"/>
    <n v="1658"/>
    <n v="55.985524728588658"/>
    <s v="US"/>
    <s v="USD"/>
    <n v="1490418000"/>
    <n v="1491627600"/>
    <x v="756"/>
    <d v="2017-04-08T05:00:00"/>
    <b v="0"/>
    <b v="0"/>
    <s v="film &amp; video/television"/>
    <x v="5"/>
    <s v="television"/>
  </r>
  <r>
    <n v="656"/>
    <s v="Hobbs, Brown and Lee"/>
    <s v="Vision-oriented systematic Graphical User Interface"/>
    <x v="309"/>
    <n v="49879"/>
    <n v="42.127533783783782"/>
    <x v="0"/>
    <n v="504"/>
    <n v="98.966269841269835"/>
    <s v="AU"/>
    <s v="AUD"/>
    <n v="1514440800"/>
    <n v="1514872800"/>
    <x v="757"/>
    <d v="2018-01-02T06:00:00"/>
    <b v="0"/>
    <b v="0"/>
    <s v="food/food trucks"/>
    <x v="0"/>
    <s v="food trucks"/>
  </r>
  <r>
    <n v="104"/>
    <s v="Smith, Wells and Nguyen"/>
    <s v="Self-enabling grid-enabled initiative"/>
    <x v="310"/>
    <n v="170623"/>
    <n v="143.14010067114094"/>
    <x v="2"/>
    <n v="1917"/>
    <n v="89.005216484089729"/>
    <s v="US"/>
    <s v="USD"/>
    <n v="1495515600"/>
    <n v="1495602000"/>
    <x v="758"/>
    <d v="2017-05-24T05:00:00"/>
    <b v="0"/>
    <b v="0"/>
    <s v="music/indie rock"/>
    <x v="1"/>
    <s v="indie rock"/>
  </r>
  <r>
    <n v="640"/>
    <s v="Richardson, Woodward and Hansen"/>
    <s v="Pre-emptive context-sensitive support"/>
    <x v="311"/>
    <n v="19769"/>
    <n v="16.501669449081803"/>
    <x v="0"/>
    <n v="257"/>
    <n v="76.922178988326849"/>
    <s v="US"/>
    <s v="USD"/>
    <n v="1453096800"/>
    <n v="1453356000"/>
    <x v="759"/>
    <d v="2016-01-21T06:00:00"/>
    <b v="0"/>
    <b v="0"/>
    <s v="theater/plays"/>
    <x v="2"/>
    <s v="plays"/>
  </r>
  <r>
    <n v="659"/>
    <s v="Bailey and Sons"/>
    <s v="Grass-roots dynamic emulation"/>
    <x v="312"/>
    <n v="57010"/>
    <n v="47.232808616404313"/>
    <x v="0"/>
    <n v="750"/>
    <n v="76.013333333333335"/>
    <s v="GB"/>
    <s v="GBP"/>
    <n v="1296108000"/>
    <n v="1296194400"/>
    <x v="218"/>
    <d v="2011-01-28T06:00:00"/>
    <b v="0"/>
    <b v="0"/>
    <s v="film &amp; video/documentary"/>
    <x v="5"/>
    <s v="documentary"/>
  </r>
  <r>
    <n v="973"/>
    <s v="Herrera, Bennett and Silva"/>
    <s v="Programmable multi-state algorithm"/>
    <x v="313"/>
    <n v="26176"/>
    <n v="21.615194054500414"/>
    <x v="0"/>
    <n v="252"/>
    <n v="103.87301587301587"/>
    <s v="US"/>
    <s v="USD"/>
    <n v="1291960800"/>
    <n v="1292133600"/>
    <x v="760"/>
    <d v="2010-12-12T06:00:00"/>
    <b v="0"/>
    <b v="1"/>
    <s v="theater/plays"/>
    <x v="2"/>
    <s v="plays"/>
  </r>
  <r>
    <n v="433"/>
    <s v="Potter, Harper and Everett"/>
    <s v="Decentralized composite paradigm"/>
    <x v="314"/>
    <n v="65755"/>
    <n v="54.163920922570021"/>
    <x v="0"/>
    <n v="792"/>
    <n v="83.023989898989896"/>
    <s v="US"/>
    <s v="USD"/>
    <n v="1385359200"/>
    <n v="1386741600"/>
    <x v="761"/>
    <d v="2013-12-11T06:00:00"/>
    <b v="0"/>
    <b v="1"/>
    <s v="film &amp; video/documentary"/>
    <x v="5"/>
    <s v="documentary"/>
  </r>
  <r>
    <n v="221"/>
    <s v="Huff LLC"/>
    <s v="Face-to-face clear-thinking Local Area Network"/>
    <x v="315"/>
    <n v="119830"/>
    <n v="98.625514403292186"/>
    <x v="0"/>
    <n v="2179"/>
    <n v="54.993116108306566"/>
    <s v="US"/>
    <s v="USD"/>
    <n v="1340254800"/>
    <n v="1340427600"/>
    <x v="762"/>
    <d v="2012-06-23T05:00:00"/>
    <b v="1"/>
    <b v="0"/>
    <s v="food/food trucks"/>
    <x v="0"/>
    <s v="food trucks"/>
  </r>
  <r>
    <n v="253"/>
    <s v="Rogers, Jacobs and Jackson"/>
    <s v="Upgradable multi-state instruction set"/>
    <x v="315"/>
    <n v="108161"/>
    <n v="89.021399176954731"/>
    <x v="0"/>
    <n v="1335"/>
    <n v="81.019475655430711"/>
    <s v="CA"/>
    <s v="CAD"/>
    <n v="1302238800"/>
    <n v="1303275600"/>
    <x v="763"/>
    <d v="2011-04-20T05:00:00"/>
    <b v="0"/>
    <b v="0"/>
    <s v="film &amp; video/drama"/>
    <x v="5"/>
    <s v="drama"/>
  </r>
  <r>
    <n v="593"/>
    <s v="Hale-Hayes"/>
    <s v="Ameliorated client-driven open system"/>
    <x v="316"/>
    <n v="188288"/>
    <n v="154.84210526315789"/>
    <x v="2"/>
    <n v="4006"/>
    <n v="47.001497753369947"/>
    <s v="US"/>
    <s v="USD"/>
    <n v="1395810000"/>
    <n v="1396933200"/>
    <x v="764"/>
    <d v="2014-04-08T05:00:00"/>
    <b v="0"/>
    <b v="0"/>
    <s v="film &amp; video/animation"/>
    <x v="5"/>
    <s v="animation"/>
  </r>
  <r>
    <n v="830"/>
    <s v="Johnson, Turner and Carroll"/>
    <s v="Persevering zero administration knowledge user"/>
    <x v="316"/>
    <n v="1424"/>
    <n v="1.1710526315789473"/>
    <x v="0"/>
    <n v="22"/>
    <n v="64.727272727272734"/>
    <s v="US"/>
    <s v="USD"/>
    <n v="1514959200"/>
    <n v="1520056800"/>
    <x v="765"/>
    <d v="2018-03-03T06:00:00"/>
    <b v="0"/>
    <b v="0"/>
    <s v="theater/plays"/>
    <x v="2"/>
    <s v="plays"/>
  </r>
  <r>
    <n v="216"/>
    <s v="Johnson, Dixon and Zimmerman"/>
    <s v="Organic dynamic algorithm"/>
    <x v="317"/>
    <n v="188721"/>
    <n v="155.07066557107643"/>
    <x v="2"/>
    <n v="1815"/>
    <n v="103.97851239669421"/>
    <s v="US"/>
    <s v="USD"/>
    <n v="1321941600"/>
    <n v="1322114400"/>
    <x v="766"/>
    <d v="2011-11-24T06:00:00"/>
    <b v="0"/>
    <b v="0"/>
    <s v="theater/plays"/>
    <x v="2"/>
    <s v="plays"/>
  </r>
  <r>
    <n v="649"/>
    <s v="Yang and Sons"/>
    <s v="Reactive 6thgeneration hub"/>
    <x v="317"/>
    <n v="59003"/>
    <n v="48.482333607230892"/>
    <x v="0"/>
    <n v="602"/>
    <n v="98.011627906976742"/>
    <s v="CH"/>
    <s v="CHF"/>
    <n v="1287550800"/>
    <n v="1288501200"/>
    <x v="767"/>
    <d v="2010-10-31T05:00:00"/>
    <b v="1"/>
    <b v="1"/>
    <s v="theater/plays"/>
    <x v="2"/>
    <s v="plays"/>
  </r>
  <r>
    <n v="76"/>
    <s v="Martin, Conway and Larsen"/>
    <s v="Horizontal next generation function"/>
    <x v="318"/>
    <n v="95993"/>
    <n v="78.106590724165997"/>
    <x v="0"/>
    <n v="1684"/>
    <n v="57.00296912114014"/>
    <s v="US"/>
    <s v="USD"/>
    <n v="1421992800"/>
    <n v="1426222800"/>
    <x v="768"/>
    <d v="2015-03-13T05:00:00"/>
    <b v="1"/>
    <b v="1"/>
    <s v="theater/plays"/>
    <x v="2"/>
    <s v="plays"/>
  </r>
  <r>
    <n v="721"/>
    <s v="Dominguez-Owens"/>
    <s v="Open-architected systematic intranet"/>
    <x v="319"/>
    <n v="5429"/>
    <n v="4.392394822006473"/>
    <x v="1"/>
    <n v="60"/>
    <n v="90.483333333333334"/>
    <s v="US"/>
    <s v="USD"/>
    <n v="1522818000"/>
    <n v="1523336400"/>
    <x v="769"/>
    <d v="2018-04-10T05:00:00"/>
    <b v="0"/>
    <b v="0"/>
    <s v="music/rock"/>
    <x v="1"/>
    <s v="rock"/>
  </r>
  <r>
    <n v="516"/>
    <s v="Morales-Odonnell"/>
    <s v="Exclusive 5thgeneration structure"/>
    <x v="320"/>
    <n v="53324"/>
    <n v="42.523125996810208"/>
    <x v="0"/>
    <n v="846"/>
    <n v="63.030732860520096"/>
    <s v="US"/>
    <s v="USD"/>
    <n v="1281070800"/>
    <n v="1284354000"/>
    <x v="589"/>
    <d v="2010-09-13T05:00:00"/>
    <b v="0"/>
    <b v="0"/>
    <s v="publishing/nonfiction"/>
    <x v="3"/>
    <s v="nonfiction"/>
  </r>
  <r>
    <n v="35"/>
    <s v="Mitchell and Sons"/>
    <s v="Synergized intangible challenge"/>
    <x v="321"/>
    <n v="188628"/>
    <n v="150.30119521912351"/>
    <x v="2"/>
    <n v="1965"/>
    <n v="95.993893129770996"/>
    <s v="DK"/>
    <s v="DKK"/>
    <n v="1547877600"/>
    <n v="1551506400"/>
    <x v="530"/>
    <d v="2019-03-02T06:00:00"/>
    <b v="0"/>
    <b v="1"/>
    <s v="film &amp; video/drama"/>
    <x v="5"/>
    <s v="drama"/>
  </r>
  <r>
    <n v="769"/>
    <s v="Johnson-Morales"/>
    <s v="Devolved 24hour forecast"/>
    <x v="322"/>
    <n v="109106"/>
    <n v="86.867834394904463"/>
    <x v="0"/>
    <n v="3410"/>
    <n v="31.995894428152493"/>
    <s v="US"/>
    <s v="USD"/>
    <n v="1376542800"/>
    <n v="1378789200"/>
    <x v="770"/>
    <d v="2013-09-10T05:00:00"/>
    <b v="0"/>
    <b v="0"/>
    <s v="games/video games"/>
    <x v="7"/>
    <s v="video games"/>
  </r>
  <r>
    <n v="915"/>
    <s v="Riggs Group"/>
    <s v="Configurable upward-trending solution"/>
    <x v="323"/>
    <n v="195936"/>
    <n v="155.62827640984909"/>
    <x v="2"/>
    <n v="1866"/>
    <n v="105.0032154340836"/>
    <s v="GB"/>
    <s v="GBP"/>
    <n v="1503982800"/>
    <n v="1504760400"/>
    <x v="57"/>
    <d v="2017-09-07T05:00:00"/>
    <b v="0"/>
    <b v="0"/>
    <s v="film &amp; video/television"/>
    <x v="5"/>
    <s v="television"/>
  </r>
  <r>
    <n v="70"/>
    <s v="Barker Inc"/>
    <s v="Re-engineered 24/7 task-force"/>
    <x v="324"/>
    <n v="158389"/>
    <n v="123.74140625000001"/>
    <x v="2"/>
    <n v="2475"/>
    <n v="63.995555555555555"/>
    <s v="IT"/>
    <s v="EUR"/>
    <n v="1288674000"/>
    <n v="1292911200"/>
    <x v="771"/>
    <d v="2010-12-21T06:00:00"/>
    <b v="0"/>
    <b v="1"/>
    <s v="theater/plays"/>
    <x v="2"/>
    <s v="plays"/>
  </r>
  <r>
    <n v="168"/>
    <s v="Hernandez Group"/>
    <s v="Ergonomic uniform open system"/>
    <x v="325"/>
    <n v="40107"/>
    <n v="31.30913348946136"/>
    <x v="0"/>
    <n v="955"/>
    <n v="41.996858638743454"/>
    <s v="DK"/>
    <s v="DKK"/>
    <n v="1550815200"/>
    <n v="1552798800"/>
    <x v="772"/>
    <d v="2019-03-17T05:00:00"/>
    <b v="0"/>
    <b v="1"/>
    <s v="music/indie rock"/>
    <x v="1"/>
    <s v="indie rock"/>
  </r>
  <r>
    <n v="697"/>
    <s v="Fox-Williams"/>
    <s v="Profound system-worthy functionalities"/>
    <x v="326"/>
    <n v="196960"/>
    <n v="152.80062063615205"/>
    <x v="2"/>
    <n v="7295"/>
    <n v="26.999314599040439"/>
    <s v="US"/>
    <s v="USD"/>
    <n v="1522472400"/>
    <n v="1522645200"/>
    <x v="773"/>
    <d v="2018-04-02T05:00:00"/>
    <b v="0"/>
    <b v="0"/>
    <s v="music/electric music"/>
    <x v="1"/>
    <s v="electric music"/>
  </r>
  <r>
    <n v="983"/>
    <s v="Beck-Weber"/>
    <s v="Business-focused full-range core"/>
    <x v="327"/>
    <n v="188404"/>
    <n v="145.93648334624322"/>
    <x v="2"/>
    <n v="2326"/>
    <n v="80.999140154772135"/>
    <s v="US"/>
    <s v="USD"/>
    <n v="1564894800"/>
    <n v="1566190800"/>
    <x v="774"/>
    <d v="2019-08-19T05:00:00"/>
    <b v="0"/>
    <b v="0"/>
    <s v="film &amp; video/documentary"/>
    <x v="5"/>
    <s v="documentary"/>
  </r>
  <r>
    <n v="217"/>
    <s v="Moore, Dudley and Navarro"/>
    <s v="Organic multi-tasking focus group"/>
    <x v="328"/>
    <n v="57911"/>
    <n v="44.753477588871718"/>
    <x v="0"/>
    <n v="934"/>
    <n v="62.003211991434689"/>
    <s v="US"/>
    <s v="USD"/>
    <n v="1556427600"/>
    <n v="1557205200"/>
    <x v="498"/>
    <d v="2019-05-07T05:00:00"/>
    <b v="0"/>
    <b v="0"/>
    <s v="film &amp; video/science fiction"/>
    <x v="5"/>
    <s v="science fiction"/>
  </r>
  <r>
    <n v="28"/>
    <s v="Campbell, Brown and Powell"/>
    <s v="Synchronized global task-force"/>
    <x v="329"/>
    <n v="137635"/>
    <n v="105.22553516819573"/>
    <x v="2"/>
    <n v="2220"/>
    <n v="61.997747747747745"/>
    <s v="US"/>
    <s v="USD"/>
    <n v="1265695200"/>
    <n v="1267682400"/>
    <x v="775"/>
    <d v="2010-03-04T06:00:00"/>
    <b v="0"/>
    <b v="1"/>
    <s v="theater/plays"/>
    <x v="2"/>
    <s v="plays"/>
  </r>
  <r>
    <n v="20"/>
    <s v="Reeves, Thompson and Richardson"/>
    <s v="Proactive composite alliance"/>
    <x v="330"/>
    <n v="147936"/>
    <n v="112.24279210925646"/>
    <x v="2"/>
    <n v="1396"/>
    <n v="105.97134670487107"/>
    <s v="US"/>
    <s v="USD"/>
    <n v="1406523600"/>
    <n v="1406523600"/>
    <x v="776"/>
    <d v="2014-07-28T05:00:00"/>
    <b v="0"/>
    <b v="0"/>
    <s v="film &amp; video/drama"/>
    <x v="5"/>
    <s v="drama"/>
  </r>
  <r>
    <n v="463"/>
    <s v="Mckee-Hill"/>
    <s v="Cross-platform upward-trending parallelism"/>
    <x v="331"/>
    <n v="145265"/>
    <n v="108.16455696202532"/>
    <x v="2"/>
    <n v="2105"/>
    <n v="69.009501187648453"/>
    <s v="US"/>
    <s v="USD"/>
    <n v="1388469600"/>
    <n v="1388815200"/>
    <x v="777"/>
    <d v="2014-01-04T06:00:00"/>
    <b v="0"/>
    <b v="0"/>
    <s v="film &amp; video/animation"/>
    <x v="5"/>
    <s v="animation"/>
  </r>
  <r>
    <n v="890"/>
    <s v="Christian, Kim and Jimenez"/>
    <s v="Devolved foreground throughput"/>
    <x v="332"/>
    <n v="155849"/>
    <n v="115.95907738095239"/>
    <x v="2"/>
    <n v="1470"/>
    <n v="106.01972789115646"/>
    <s v="US"/>
    <s v="USD"/>
    <n v="1561352400"/>
    <n v="1561438800"/>
    <x v="778"/>
    <d v="2019-06-25T05:00:00"/>
    <b v="0"/>
    <b v="0"/>
    <s v="music/indie rock"/>
    <x v="1"/>
    <s v="indie rock"/>
  </r>
  <r>
    <n v="416"/>
    <s v="Stewart-Coleman"/>
    <s v="Customer-focused disintermediate toolset"/>
    <x v="333"/>
    <n v="59007"/>
    <n v="43.838781575037146"/>
    <x v="0"/>
    <n v="1439"/>
    <n v="41.005559416261292"/>
    <s v="US"/>
    <s v="USD"/>
    <n v="1295244000"/>
    <n v="1296021600"/>
    <x v="779"/>
    <d v="2011-01-26T06:00:00"/>
    <b v="0"/>
    <b v="1"/>
    <s v="film &amp; video/documentary"/>
    <x v="5"/>
    <s v="documentary"/>
  </r>
  <r>
    <n v="386"/>
    <s v="Gardner Group"/>
    <s v="Progressive 5thgeneration customer loyalty"/>
    <x v="334"/>
    <n v="103554"/>
    <n v="76.42361623616236"/>
    <x v="0"/>
    <n v="1068"/>
    <n v="96.960674157303373"/>
    <s v="US"/>
    <s v="USD"/>
    <n v="1277528400"/>
    <n v="1278565200"/>
    <x v="780"/>
    <d v="2010-07-08T05:00:00"/>
    <b v="0"/>
    <b v="0"/>
    <s v="theater/plays"/>
    <x v="2"/>
    <s v="plays"/>
  </r>
  <r>
    <n v="409"/>
    <s v="Stewart LLC"/>
    <s v="Secured asymmetric projection"/>
    <x v="335"/>
    <n v="62804"/>
    <n v="46.315634218289084"/>
    <x v="0"/>
    <n v="714"/>
    <n v="87.960784313725483"/>
    <s v="US"/>
    <s v="USD"/>
    <n v="1492491600"/>
    <n v="1492837200"/>
    <x v="781"/>
    <d v="2017-04-22T05:00:00"/>
    <b v="0"/>
    <b v="0"/>
    <s v="music/rock"/>
    <x v="1"/>
    <s v="rock"/>
  </r>
  <r>
    <n v="339"/>
    <s v="Lewis, Taylor and Rivers"/>
    <s v="Front-line transitional algorithm"/>
    <x v="336"/>
    <n v="108974"/>
    <n v="79.951577402787962"/>
    <x v="1"/>
    <n v="1297"/>
    <n v="84.02004626060139"/>
    <s v="CA"/>
    <s v="CAD"/>
    <n v="1501650000"/>
    <n v="1502859600"/>
    <x v="782"/>
    <d v="2017-08-16T05:00:00"/>
    <b v="0"/>
    <b v="0"/>
    <s v="theater/plays"/>
    <x v="2"/>
    <s v="plays"/>
  </r>
  <r>
    <n v="122"/>
    <s v="Taylor PLC"/>
    <s v="Seamless zero-defect solution"/>
    <x v="337"/>
    <n v="88055"/>
    <n v="64.367690058479525"/>
    <x v="0"/>
    <n v="3387"/>
    <n v="25.997933274284026"/>
    <s v="US"/>
    <s v="USD"/>
    <n v="1417068000"/>
    <n v="1419400800"/>
    <x v="783"/>
    <d v="2014-12-24T06:00:00"/>
    <b v="0"/>
    <b v="0"/>
    <s v="publishing/fiction"/>
    <x v="3"/>
    <s v="fiction"/>
  </r>
  <r>
    <n v="151"/>
    <s v="Parker LLC"/>
    <s v="Customizable intermediate extranet"/>
    <x v="338"/>
    <n v="88037"/>
    <n v="64.166909620991248"/>
    <x v="0"/>
    <n v="1467"/>
    <n v="60.011588275391958"/>
    <s v="US"/>
    <s v="USD"/>
    <n v="1402290000"/>
    <n v="1406696400"/>
    <x v="784"/>
    <d v="2014-07-30T05:00:00"/>
    <b v="0"/>
    <b v="0"/>
    <s v="music/electric music"/>
    <x v="1"/>
    <s v="electric music"/>
  </r>
  <r>
    <n v="607"/>
    <s v="Gordon, Mendez and Johnson"/>
    <s v="Fundamental needs-based frame"/>
    <x v="339"/>
    <n v="180667"/>
    <n v="131.29869186046511"/>
    <x v="2"/>
    <n v="2230"/>
    <n v="81.016591928251117"/>
    <s v="US"/>
    <s v="USD"/>
    <n v="1395550800"/>
    <n v="1395723600"/>
    <x v="785"/>
    <d v="2014-03-25T05:00:00"/>
    <b v="0"/>
    <b v="0"/>
    <s v="food/food trucks"/>
    <x v="0"/>
    <s v="food trucks"/>
  </r>
  <r>
    <n v="228"/>
    <s v="Pineda Group"/>
    <s v="Exclusive real-time protocol"/>
    <x v="340"/>
    <n v="165352"/>
    <n v="119.90717911530093"/>
    <x v="2"/>
    <n v="2468"/>
    <n v="66.998379254457049"/>
    <s v="US"/>
    <s v="USD"/>
    <n v="1472619600"/>
    <n v="1474779600"/>
    <x v="786"/>
    <d v="2016-09-25T05:00:00"/>
    <b v="0"/>
    <b v="0"/>
    <s v="film &amp; video/animation"/>
    <x v="5"/>
    <s v="animation"/>
  </r>
  <r>
    <n v="514"/>
    <s v="Sanchez, Bradley and Flores"/>
    <s v="Centralized motivating capacity"/>
    <x v="341"/>
    <n v="31123"/>
    <n v="22.439077144917089"/>
    <x v="1"/>
    <n v="528"/>
    <n v="58.945075757575758"/>
    <s v="CH"/>
    <s v="CHF"/>
    <n v="1386309600"/>
    <n v="1386741600"/>
    <x v="787"/>
    <d v="2013-12-11T06:00:00"/>
    <b v="0"/>
    <b v="1"/>
    <s v="music/rock"/>
    <x v="1"/>
    <s v="rock"/>
  </r>
  <r>
    <n v="635"/>
    <s v="Mack Ltd"/>
    <s v="Reactive regional access"/>
    <x v="342"/>
    <n v="158590"/>
    <n v="114.09352517985612"/>
    <x v="2"/>
    <n v="2266"/>
    <n v="69.986760812003524"/>
    <s v="US"/>
    <s v="USD"/>
    <n v="1360389600"/>
    <n v="1363150800"/>
    <x v="788"/>
    <d v="2013-03-13T05:00:00"/>
    <b v="0"/>
    <b v="0"/>
    <s v="film &amp; video/television"/>
    <x v="5"/>
    <s v="television"/>
  </r>
  <r>
    <n v="155"/>
    <s v="Hall-Schaefer"/>
    <s v="Distributed eco-centric methodology"/>
    <x v="343"/>
    <n v="90706"/>
    <n v="65.022222222222226"/>
    <x v="0"/>
    <n v="1194"/>
    <n v="75.968174204355108"/>
    <s v="US"/>
    <s v="USD"/>
    <n v="1269493200"/>
    <n v="1270789200"/>
    <x v="4"/>
    <d v="2010-04-09T05:00:00"/>
    <b v="0"/>
    <b v="0"/>
    <s v="theater/plays"/>
    <x v="2"/>
    <s v="plays"/>
  </r>
  <r>
    <n v="685"/>
    <s v="Lee-Cobb"/>
    <s v="Customizable homogeneous firmware"/>
    <x v="344"/>
    <n v="94501"/>
    <n v="67.500714285714281"/>
    <x v="0"/>
    <n v="926"/>
    <n v="102.05291576673866"/>
    <s v="CA"/>
    <s v="CAD"/>
    <n v="1440306000"/>
    <n v="1442379600"/>
    <x v="789"/>
    <d v="2015-09-16T05:00:00"/>
    <b v="0"/>
    <b v="0"/>
    <s v="theater/plays"/>
    <x v="2"/>
    <s v="plays"/>
  </r>
  <r>
    <n v="599"/>
    <s v="Smith-Ramos"/>
    <s v="Persevering optimizing Graphical User Interface"/>
    <x v="345"/>
    <n v="5112"/>
    <n v="3.6436208125445471"/>
    <x v="0"/>
    <n v="82"/>
    <n v="62.341463414634148"/>
    <s v="DK"/>
    <s v="DKK"/>
    <n v="1423720800"/>
    <n v="1424412000"/>
    <x v="790"/>
    <d v="2015-02-20T06:00:00"/>
    <b v="0"/>
    <b v="0"/>
    <s v="film &amp; video/documentary"/>
    <x v="5"/>
    <s v="documentary"/>
  </r>
  <r>
    <n v="809"/>
    <s v="Williams and Sons"/>
    <s v="Public-key bottom-line algorithm"/>
    <x v="346"/>
    <n v="88536"/>
    <n v="62.880681818181813"/>
    <x v="0"/>
    <n v="2108"/>
    <n v="42"/>
    <s v="CH"/>
    <s v="CHF"/>
    <n v="1344920400"/>
    <n v="1345006800"/>
    <x v="791"/>
    <d v="2012-08-15T05:00:00"/>
    <b v="0"/>
    <b v="0"/>
    <s v="film &amp; video/documentary"/>
    <x v="5"/>
    <s v="documentary"/>
  </r>
  <r>
    <n v="994"/>
    <s v="Leach, Rich and Price"/>
    <s v="Implemented bi-directional flexibility"/>
    <x v="347"/>
    <n v="74073"/>
    <n v="52.496810772501767"/>
    <x v="0"/>
    <n v="842"/>
    <n v="87.972684085510693"/>
    <s v="US"/>
    <s v="USD"/>
    <n v="1413522000"/>
    <n v="1414040400"/>
    <x v="792"/>
    <d v="2014-10-23T05:00:00"/>
    <b v="0"/>
    <b v="1"/>
    <s v="publishing/translations"/>
    <x v="3"/>
    <s v="translations"/>
  </r>
  <r>
    <n v="110"/>
    <s v="Castillo-Carey"/>
    <s v="Cross-platform solution-oriented process improvement"/>
    <x v="348"/>
    <n v="21307"/>
    <n v="14.962780898876405"/>
    <x v="0"/>
    <n v="296"/>
    <n v="71.983108108108112"/>
    <s v="US"/>
    <s v="USD"/>
    <n v="1536642000"/>
    <n v="1538283600"/>
    <x v="793"/>
    <d v="2018-09-30T05:00:00"/>
    <b v="0"/>
    <b v="0"/>
    <s v="food/food trucks"/>
    <x v="0"/>
    <s v="food trucks"/>
  </r>
  <r>
    <n v="203"/>
    <s v="Hayden, Shannon and Stein"/>
    <s v="Customer-focused client-server service-desk"/>
    <x v="349"/>
    <n v="193413"/>
    <n v="134.40792216817235"/>
    <x v="2"/>
    <n v="4498"/>
    <n v="42.999777678968428"/>
    <s v="AU"/>
    <s v="AUD"/>
    <n v="1484632800"/>
    <n v="1484805600"/>
    <x v="794"/>
    <d v="2017-01-19T06:00:00"/>
    <b v="0"/>
    <b v="0"/>
    <s v="theater/plays"/>
    <x v="2"/>
    <s v="plays"/>
  </r>
  <r>
    <n v="959"/>
    <s v="Black-Graham"/>
    <s v="Operative hybrid utilization"/>
    <x v="350"/>
    <n v="6631"/>
    <n v="4.5731034482758623"/>
    <x v="0"/>
    <n v="130"/>
    <n v="51.007692307692309"/>
    <s v="US"/>
    <s v="USD"/>
    <n v="1277701200"/>
    <n v="1280120400"/>
    <x v="309"/>
    <d v="2010-07-26T05:00:00"/>
    <b v="0"/>
    <b v="0"/>
    <s v="publishing/translations"/>
    <x v="3"/>
    <s v="translations"/>
  </r>
  <r>
    <n v="952"/>
    <s v="Cummings-Hayes"/>
    <s v="Virtual multi-tasking core"/>
    <x v="351"/>
    <n v="101987"/>
    <n v="70.094158075601371"/>
    <x v="1"/>
    <n v="2266"/>
    <n v="45.007502206531335"/>
    <s v="US"/>
    <s v="USD"/>
    <n v="1470718800"/>
    <n v="1471928400"/>
    <x v="795"/>
    <d v="2016-08-23T05:00:00"/>
    <b v="0"/>
    <b v="0"/>
    <s v="film &amp; video/documentary"/>
    <x v="5"/>
    <s v="documentary"/>
  </r>
  <r>
    <n v="680"/>
    <s v="Nelson-Valdez"/>
    <s v="Open-source 4thgeneration open system"/>
    <x v="352"/>
    <n v="141822"/>
    <n v="97.405219780219781"/>
    <x v="0"/>
    <n v="2955"/>
    <n v="47.993908629441627"/>
    <s v="US"/>
    <s v="USD"/>
    <n v="1576303200"/>
    <n v="1576476000"/>
    <x v="796"/>
    <d v="2019-12-16T06:00:00"/>
    <b v="0"/>
    <b v="1"/>
    <s v="games/mobile games"/>
    <x v="7"/>
    <s v="mobile games"/>
  </r>
  <r>
    <n v="456"/>
    <s v="Wilson, Brooks and Clark"/>
    <s v="Operative well-modulated data-warehouse"/>
    <x v="353"/>
    <n v="152438"/>
    <n v="104.1243169398907"/>
    <x v="2"/>
    <n v="1605"/>
    <n v="94.976947040498445"/>
    <s v="US"/>
    <s v="USD"/>
    <n v="1518242400"/>
    <n v="1518242400"/>
    <x v="797"/>
    <d v="2018-02-10T06:00:00"/>
    <b v="0"/>
    <b v="1"/>
    <s v="music/indie rock"/>
    <x v="1"/>
    <s v="indie rock"/>
  </r>
  <r>
    <n v="423"/>
    <s v="Jones-Riddle"/>
    <s v="Self-enabling real-time definition"/>
    <x v="354"/>
    <n v="15723"/>
    <n v="10.638024357239512"/>
    <x v="0"/>
    <n v="162"/>
    <n v="97.055555555555557"/>
    <s v="US"/>
    <s v="USD"/>
    <n v="1316667600"/>
    <n v="1316840400"/>
    <x v="269"/>
    <d v="2011-09-24T05:00:00"/>
    <b v="0"/>
    <b v="1"/>
    <s v="food/food trucks"/>
    <x v="0"/>
    <s v="food trucks"/>
  </r>
  <r>
    <n v="511"/>
    <s v="Smith-Mullins"/>
    <s v="User-centric intangible neural-net"/>
    <x v="354"/>
    <n v="35498"/>
    <n v="24.017591339648174"/>
    <x v="0"/>
    <n v="362"/>
    <n v="98.060773480662988"/>
    <s v="US"/>
    <s v="USD"/>
    <n v="1564030800"/>
    <n v="1564894800"/>
    <x v="798"/>
    <d v="2019-08-04T05:00:00"/>
    <b v="0"/>
    <b v="0"/>
    <s v="theater/plays"/>
    <x v="2"/>
    <s v="plays"/>
  </r>
  <r>
    <n v="451"/>
    <s v="Padilla-Porter"/>
    <s v="Innovative exuding matrix"/>
    <x v="355"/>
    <n v="182302"/>
    <n v="122.84501347708894"/>
    <x v="2"/>
    <n v="6286"/>
    <n v="29.001272669424118"/>
    <s v="US"/>
    <s v="USD"/>
    <n v="1500440400"/>
    <n v="1503118800"/>
    <x v="799"/>
    <d v="2017-08-19T05:00:00"/>
    <b v="0"/>
    <b v="0"/>
    <s v="music/rock"/>
    <x v="1"/>
    <s v="rock"/>
  </r>
  <r>
    <n v="129"/>
    <s v="Morgan-Martinez"/>
    <s v="Mandatory tertiary implementation"/>
    <x v="356"/>
    <n v="4756"/>
    <n v="3.202693602693603"/>
    <x v="1"/>
    <n v="55"/>
    <n v="86.472727272727269"/>
    <s v="AU"/>
    <s v="AUD"/>
    <n v="1422943200"/>
    <n v="1425103200"/>
    <x v="800"/>
    <d v="2015-02-28T06:00:00"/>
    <b v="0"/>
    <b v="0"/>
    <s v="food/food trucks"/>
    <x v="0"/>
    <s v="food trucks"/>
  </r>
  <r>
    <n v="772"/>
    <s v="Johnson-Pace"/>
    <s v="Persistent 3rdgeneration moratorium"/>
    <x v="357"/>
    <n v="169586"/>
    <n v="113.3596256684492"/>
    <x v="2"/>
    <n v="5139"/>
    <n v="32.999805409612762"/>
    <s v="US"/>
    <s v="USD"/>
    <n v="1549692000"/>
    <n v="1550037600"/>
    <x v="801"/>
    <d v="2019-02-13T06:00:00"/>
    <b v="0"/>
    <b v="0"/>
    <s v="music/indie rock"/>
    <x v="1"/>
    <s v="indie rock"/>
  </r>
  <r>
    <n v="164"/>
    <s v="Lopez and Sons"/>
    <s v="Polarized human-resource protocol"/>
    <x v="358"/>
    <n v="150755"/>
    <n v="100.16943521594683"/>
    <x v="2"/>
    <n v="1396"/>
    <n v="107.99068767908309"/>
    <s v="US"/>
    <s v="USD"/>
    <n v="1507438800"/>
    <n v="1507525200"/>
    <x v="802"/>
    <d v="2017-10-09T05:00:00"/>
    <b v="0"/>
    <b v="0"/>
    <s v="theater/plays"/>
    <x v="2"/>
    <s v="plays"/>
  </r>
  <r>
    <n v="886"/>
    <s v="Sanders LLC"/>
    <s v="Multi-tiered explicit focus group"/>
    <x v="359"/>
    <n v="127745"/>
    <n v="84.824037184594957"/>
    <x v="0"/>
    <n v="1825"/>
    <n v="69.9972602739726"/>
    <s v="US"/>
    <s v="USD"/>
    <n v="1282798800"/>
    <n v="1284354000"/>
    <x v="803"/>
    <d v="2010-09-13T05:00:00"/>
    <b v="0"/>
    <b v="0"/>
    <s v="music/indie rock"/>
    <x v="1"/>
    <s v="indie rock"/>
  </r>
  <r>
    <n v="538"/>
    <s v="Young, Gilbert and Escobar"/>
    <s v="Networked didactic time-frame"/>
    <x v="360"/>
    <n v="57034"/>
    <n v="37.695968274950431"/>
    <x v="0"/>
    <n v="1296"/>
    <n v="44.007716049382715"/>
    <s v="US"/>
    <s v="USD"/>
    <n v="1379826000"/>
    <n v="1381208400"/>
    <x v="804"/>
    <d v="2013-10-08T05:00:00"/>
    <b v="0"/>
    <b v="0"/>
    <s v="games/mobile games"/>
    <x v="7"/>
    <s v="mobile games"/>
  </r>
  <r>
    <n v="435"/>
    <s v="Spence, Jackson and Kelly"/>
    <s v="Advanced discrete leverage"/>
    <x v="361"/>
    <n v="178120"/>
    <n v="116.87664041994749"/>
    <x v="2"/>
    <n v="1713"/>
    <n v="103.98131932282546"/>
    <s v="IT"/>
    <s v="EUR"/>
    <n v="1418623200"/>
    <n v="1419660000"/>
    <x v="805"/>
    <d v="2014-12-27T06:00:00"/>
    <b v="0"/>
    <b v="1"/>
    <s v="theater/plays"/>
    <x v="2"/>
    <s v="plays"/>
  </r>
  <r>
    <n v="501"/>
    <s v="Mccann-Le"/>
    <s v="Focused coherent methodology"/>
    <x v="362"/>
    <n v="107743"/>
    <n v="70.145182291666657"/>
    <x v="0"/>
    <n v="1796"/>
    <n v="59.990534521158132"/>
    <s v="US"/>
    <s v="USD"/>
    <n v="1363064400"/>
    <n v="1363237200"/>
    <x v="806"/>
    <d v="2013-03-14T05:00:00"/>
    <b v="0"/>
    <b v="0"/>
    <s v="film &amp; video/documentary"/>
    <x v="5"/>
    <s v="documentary"/>
  </r>
  <r>
    <n v="271"/>
    <s v="Foley-Cox"/>
    <s v="Progressive zero administration leverage"/>
    <x v="363"/>
    <n v="1953"/>
    <n v="1.2706571242680547"/>
    <x v="3"/>
    <n v="61"/>
    <n v="32.016393442622949"/>
    <s v="US"/>
    <s v="USD"/>
    <n v="1449468000"/>
    <n v="1452146400"/>
    <x v="807"/>
    <d v="2016-01-07T06:00:00"/>
    <b v="0"/>
    <b v="0"/>
    <s v="photography/photography books"/>
    <x v="4"/>
    <s v="photography books"/>
  </r>
  <r>
    <n v="410"/>
    <s v="Mcmillan Group"/>
    <s v="Advanced cohesive Graphic Interface"/>
    <x v="363"/>
    <n v="55536"/>
    <n v="36.132726089785294"/>
    <x v="3"/>
    <n v="1111"/>
    <n v="49.987398739873989"/>
    <s v="US"/>
    <s v="USD"/>
    <n v="1430197200"/>
    <n v="1430197200"/>
    <x v="367"/>
    <d v="2015-04-28T05:00:00"/>
    <b v="0"/>
    <b v="0"/>
    <s v="games/mobile games"/>
    <x v="7"/>
    <s v="mobile games"/>
  </r>
  <r>
    <n v="946"/>
    <s v="Hall, Holmes and Walker"/>
    <s v="Public-key bandwidth-monitored intranet"/>
    <x v="363"/>
    <n v="15238"/>
    <n v="9.9141184124918666"/>
    <x v="0"/>
    <n v="181"/>
    <n v="84.187845303867405"/>
    <s v="US"/>
    <s v="USD"/>
    <n v="1308200400"/>
    <n v="1308373200"/>
    <x v="808"/>
    <d v="2011-06-18T05:00:00"/>
    <b v="0"/>
    <b v="0"/>
    <s v="theater/plays"/>
    <x v="2"/>
    <s v="plays"/>
  </r>
  <r>
    <n v="472"/>
    <s v="Turner, Young and Collins"/>
    <s v="Self-enabling clear-thinking framework"/>
    <x v="364"/>
    <n v="60342"/>
    <n v="39.234070221066318"/>
    <x v="0"/>
    <n v="575"/>
    <n v="104.94260869565217"/>
    <s v="US"/>
    <s v="USD"/>
    <n v="1552280400"/>
    <n v="1556946000"/>
    <x v="809"/>
    <d v="2019-05-04T05:00:00"/>
    <b v="0"/>
    <b v="0"/>
    <s v="music/rock"/>
    <x v="1"/>
    <s v="rock"/>
  </r>
  <r>
    <n v="91"/>
    <s v="Frazier, Patrick and Smith"/>
    <s v="Enhanced systemic analyzer"/>
    <x v="365"/>
    <n v="74688"/>
    <n v="48.404406999351913"/>
    <x v="0"/>
    <n v="679"/>
    <n v="109.99705449189985"/>
    <s v="IT"/>
    <s v="EUR"/>
    <n v="1470459600"/>
    <n v="1472878800"/>
    <x v="810"/>
    <d v="2016-09-03T05:00:00"/>
    <b v="0"/>
    <b v="0"/>
    <s v="publishing/translations"/>
    <x v="3"/>
    <s v="translations"/>
  </r>
  <r>
    <n v="910"/>
    <s v="King-Morris"/>
    <s v="Proactive incremental architecture"/>
    <x v="366"/>
    <n v="30215"/>
    <n v="19.556634304207122"/>
    <x v="1"/>
    <n v="296"/>
    <n v="102.07770270270271"/>
    <s v="US"/>
    <s v="USD"/>
    <n v="1421906400"/>
    <n v="1421992800"/>
    <x v="811"/>
    <d v="2015-01-23T06:00:00"/>
    <b v="0"/>
    <b v="0"/>
    <s v="theater/plays"/>
    <x v="2"/>
    <s v="plays"/>
  </r>
  <r>
    <n v="447"/>
    <s v="Harrington-Harper"/>
    <s v="Self-enabling next generation algorithm"/>
    <x v="367"/>
    <n v="37754"/>
    <n v="24.326030927835053"/>
    <x v="1"/>
    <n v="439"/>
    <n v="86"/>
    <s v="GB"/>
    <s v="GBP"/>
    <n v="1513663200"/>
    <n v="1515045600"/>
    <x v="812"/>
    <d v="2018-01-04T06:00:00"/>
    <b v="0"/>
    <b v="0"/>
    <s v="film &amp; video/television"/>
    <x v="5"/>
    <s v="television"/>
  </r>
  <r>
    <n v="215"/>
    <s v="Vargas, Banks and Palmer"/>
    <s v="Extended 24/7 implementation"/>
    <x v="368"/>
    <n v="6024"/>
    <n v="3.841836734693878"/>
    <x v="0"/>
    <n v="143"/>
    <n v="42.125874125874127"/>
    <s v="US"/>
    <s v="USD"/>
    <n v="1550037600"/>
    <n v="1550210400"/>
    <x v="369"/>
    <d v="2019-02-15T06:00:00"/>
    <b v="0"/>
    <b v="0"/>
    <s v="theater/plays"/>
    <x v="2"/>
    <s v="plays"/>
  </r>
  <r>
    <n v="592"/>
    <s v="Brown Inc"/>
    <s v="Object-based bandwidth-monitored concept"/>
    <x v="368"/>
    <n v="20243"/>
    <n v="12.910076530612244"/>
    <x v="0"/>
    <n v="253"/>
    <n v="80.011857707509876"/>
    <s v="US"/>
    <s v="USD"/>
    <n v="1401426000"/>
    <n v="1402203600"/>
    <x v="372"/>
    <d v="2014-06-08T05:00:00"/>
    <b v="0"/>
    <b v="0"/>
    <s v="theater/plays"/>
    <x v="2"/>
    <s v="plays"/>
  </r>
  <r>
    <n v="594"/>
    <s v="Mcbride PLC"/>
    <s v="Upgradable leadingedge Local Area Network"/>
    <x v="369"/>
    <n v="11167"/>
    <n v="7.0991735537190088"/>
    <x v="0"/>
    <n v="157"/>
    <n v="71.127388535031841"/>
    <s v="US"/>
    <s v="USD"/>
    <n v="1467003600"/>
    <n v="1467262800"/>
    <x v="813"/>
    <d v="2016-06-30T05:00:00"/>
    <b v="0"/>
    <b v="1"/>
    <s v="theater/plays"/>
    <x v="2"/>
    <s v="plays"/>
  </r>
  <r>
    <n v="345"/>
    <s v="Taylor, Cisneros and Romero"/>
    <s v="Open-source neutral task-force"/>
    <x v="370"/>
    <n v="23159"/>
    <n v="14.69479695431472"/>
    <x v="0"/>
    <n v="331"/>
    <n v="69.966767371601208"/>
    <s v="GB"/>
    <s v="GBP"/>
    <n v="1436418000"/>
    <n v="1436504400"/>
    <x v="676"/>
    <d v="2015-07-10T05:00:00"/>
    <b v="0"/>
    <b v="0"/>
    <s v="film &amp; video/drama"/>
    <x v="5"/>
    <s v="drama"/>
  </r>
  <r>
    <n v="588"/>
    <s v="Weber Inc"/>
    <s v="Up-sized discrete firmware"/>
    <x v="370"/>
    <n v="124517"/>
    <n v="79.008248730964468"/>
    <x v="0"/>
    <n v="1368"/>
    <n v="91.021198830409361"/>
    <s v="GB"/>
    <s v="GBP"/>
    <n v="1269493200"/>
    <n v="1272171600"/>
    <x v="4"/>
    <d v="2010-04-25T05:00:00"/>
    <b v="0"/>
    <b v="0"/>
    <s v="theater/plays"/>
    <x v="2"/>
    <s v="plays"/>
  </r>
  <r>
    <n v="51"/>
    <s v="Bradshaw, Gill and Donovan"/>
    <s v="Inverse secondary infrastructure"/>
    <x v="371"/>
    <n v="145243"/>
    <n v="91.867805186590772"/>
    <x v="0"/>
    <n v="1467"/>
    <n v="99.006816632583508"/>
    <s v="GB"/>
    <s v="GBP"/>
    <n v="1332824400"/>
    <n v="1334206800"/>
    <x v="814"/>
    <d v="2012-04-12T05:00:00"/>
    <b v="0"/>
    <b v="1"/>
    <s v="technology/wearables"/>
    <x v="6"/>
    <s v="wearables"/>
  </r>
  <r>
    <n v="895"/>
    <s v="Adams-Rollins"/>
    <s v="Integrated demand-driven info-mediaries"/>
    <x v="372"/>
    <n v="11108"/>
    <n v="6.9511889862327907"/>
    <x v="0"/>
    <n v="107"/>
    <n v="103.81308411214954"/>
    <s v="US"/>
    <s v="USD"/>
    <n v="1517637600"/>
    <n v="1518415200"/>
    <x v="815"/>
    <d v="2018-02-12T06:00:00"/>
    <b v="0"/>
    <b v="0"/>
    <s v="theater/plays"/>
    <x v="2"/>
    <s v="plays"/>
  </r>
  <r>
    <n v="921"/>
    <s v="Stevenson PLC"/>
    <s v="Profound directional knowledge user"/>
    <x v="373"/>
    <n v="1210"/>
    <n v="0.75436408977556113"/>
    <x v="0"/>
    <n v="38"/>
    <n v="31.842105263157894"/>
    <s v="US"/>
    <s v="USD"/>
    <n v="1329026400"/>
    <n v="1330236000"/>
    <x v="816"/>
    <d v="2012-02-26T06:00:00"/>
    <b v="0"/>
    <b v="0"/>
    <s v="technology/web"/>
    <x v="6"/>
    <s v="web"/>
  </r>
  <r>
    <n v="869"/>
    <s v="Brown-Williams"/>
    <s v="Multi-channeled responsive product"/>
    <x v="374"/>
    <n v="38376"/>
    <n v="23.703520691785052"/>
    <x v="0"/>
    <n v="526"/>
    <n v="72.958174904942965"/>
    <s v="US"/>
    <s v="USD"/>
    <n v="1277096400"/>
    <n v="1278306000"/>
    <x v="61"/>
    <d v="2010-07-05T05:00:00"/>
    <b v="0"/>
    <b v="0"/>
    <s v="film &amp; video/drama"/>
    <x v="5"/>
    <s v="drama"/>
  </r>
  <r>
    <n v="877"/>
    <s v="Estrada Group"/>
    <s v="Multi-lateral uniform collaboration"/>
    <x v="375"/>
    <n v="126628"/>
    <n v="77.400977995110026"/>
    <x v="0"/>
    <n v="1229"/>
    <n v="103.033360455655"/>
    <s v="US"/>
    <s v="USD"/>
    <n v="1469509200"/>
    <n v="1469595600"/>
    <x v="817"/>
    <d v="2016-07-27T05:00:00"/>
    <b v="0"/>
    <b v="0"/>
    <s v="food/food trucks"/>
    <x v="0"/>
    <s v="food trucks"/>
  </r>
  <r>
    <n v="418"/>
    <s v="Jackson PLC"/>
    <s v="Quality-focused client-server core"/>
    <x v="376"/>
    <n v="93963"/>
    <n v="57.399511301160658"/>
    <x v="0"/>
    <n v="1999"/>
    <n v="47.005002501250623"/>
    <s v="CA"/>
    <s v="CAD"/>
    <n v="1336280400"/>
    <n v="1336366800"/>
    <x v="818"/>
    <d v="2012-05-07T05:00:00"/>
    <b v="0"/>
    <b v="0"/>
    <s v="film &amp; video/documentary"/>
    <x v="5"/>
    <s v="documentary"/>
  </r>
  <r>
    <n v="499"/>
    <s v="Hunt Group"/>
    <s v="Reverse-engineered executive emulation"/>
    <x v="377"/>
    <n v="78743"/>
    <n v="48.072649572649574"/>
    <x v="0"/>
    <n v="2072"/>
    <n v="38.003378378378379"/>
    <s v="US"/>
    <s v="USD"/>
    <n v="1458018000"/>
    <n v="1458450000"/>
    <x v="819"/>
    <d v="2016-03-20T05:00:00"/>
    <b v="0"/>
    <b v="1"/>
    <s v="film &amp; video/documentary"/>
    <x v="5"/>
    <s v="documentary"/>
  </r>
  <r>
    <n v="696"/>
    <s v="Lopez, Reid and Johnson"/>
    <s v="Total real-time hardware"/>
    <x v="378"/>
    <n v="96888"/>
    <n v="59.042047531992694"/>
    <x v="0"/>
    <n v="889"/>
    <n v="108.98537682789652"/>
    <s v="US"/>
    <s v="USD"/>
    <n v="1429506000"/>
    <n v="1429592400"/>
    <x v="820"/>
    <d v="2015-04-21T05:00:00"/>
    <b v="0"/>
    <b v="1"/>
    <s v="theater/plays"/>
    <x v="2"/>
    <s v="plays"/>
  </r>
  <r>
    <n v="281"/>
    <s v="Drake PLC"/>
    <s v="Profound object-oriented paradigm"/>
    <x v="379"/>
    <n v="150552"/>
    <n v="91.520972644376897"/>
    <x v="0"/>
    <n v="2062"/>
    <n v="73.012609117361791"/>
    <s v="US"/>
    <s v="USD"/>
    <n v="1331445600"/>
    <n v="1333256400"/>
    <x v="821"/>
    <d v="2012-04-01T05:00:00"/>
    <b v="0"/>
    <b v="1"/>
    <s v="theater/plays"/>
    <x v="2"/>
    <s v="plays"/>
  </r>
  <r>
    <n v="131"/>
    <s v="Fleming, Zhang and Henderson"/>
    <s v="Distributed 5thgeneration implementation"/>
    <x v="380"/>
    <n v="166116"/>
    <n v="100.85974499089254"/>
    <x v="2"/>
    <n v="2443"/>
    <n v="67.996725337699544"/>
    <s v="GB"/>
    <s v="GBP"/>
    <n v="1385704800"/>
    <n v="1386828000"/>
    <x v="822"/>
    <d v="2013-12-12T06:00:00"/>
    <b v="0"/>
    <b v="0"/>
    <s v="technology/web"/>
    <x v="6"/>
    <s v="web"/>
  </r>
  <r>
    <n v="115"/>
    <s v="Barrett PLC"/>
    <s v="Team-oriented clear-thinking capacity"/>
    <x v="381"/>
    <n v="145382"/>
    <n v="87.211757648470297"/>
    <x v="0"/>
    <n v="3304"/>
    <n v="44.001815980629537"/>
    <s v="IT"/>
    <s v="EUR"/>
    <n v="1510898400"/>
    <n v="1513922400"/>
    <x v="823"/>
    <d v="2017-12-22T06:00:00"/>
    <b v="0"/>
    <b v="0"/>
    <s v="publishing/fiction"/>
    <x v="3"/>
    <s v="fiction"/>
  </r>
  <r>
    <n v="374"/>
    <s v="Marshall Inc"/>
    <s v="Open-source multi-tasking data-warehouse"/>
    <x v="382"/>
    <n v="22073"/>
    <n v="13.185782556750297"/>
    <x v="0"/>
    <n v="441"/>
    <n v="50.05215419501134"/>
    <s v="US"/>
    <s v="USD"/>
    <n v="1547186400"/>
    <n v="1547618400"/>
    <x v="824"/>
    <d v="2019-01-16T06:00:00"/>
    <b v="0"/>
    <b v="1"/>
    <s v="film &amp; video/documentary"/>
    <x v="5"/>
    <s v="documentary"/>
  </r>
  <r>
    <n v="928"/>
    <s v="Dawson Group"/>
    <s v="Triple-buffered bi-directional model"/>
    <x v="382"/>
    <n v="196386"/>
    <n v="117.31541218637993"/>
    <x v="2"/>
    <n v="3777"/>
    <n v="51.995234312946785"/>
    <s v="IT"/>
    <s v="EUR"/>
    <n v="1388296800"/>
    <n v="1389074400"/>
    <x v="825"/>
    <d v="2014-01-07T06:00:00"/>
    <b v="0"/>
    <b v="0"/>
    <s v="technology/web"/>
    <x v="6"/>
    <s v="web"/>
  </r>
  <r>
    <n v="759"/>
    <s v="Rodriguez PLC"/>
    <s v="Grass-roots upward-trending installation"/>
    <x v="383"/>
    <n v="114615"/>
    <n v="68.426865671641792"/>
    <x v="0"/>
    <n v="1274"/>
    <n v="89.964678178963894"/>
    <s v="US"/>
    <s v="USD"/>
    <n v="1517810400"/>
    <n v="1520402400"/>
    <x v="826"/>
    <d v="2018-03-07T06:00:00"/>
    <b v="0"/>
    <b v="0"/>
    <s v="music/electric music"/>
    <x v="1"/>
    <s v="electric music"/>
  </r>
  <r>
    <n v="241"/>
    <s v="Gonzalez-Martinez"/>
    <s v="Vision-oriented actuating open system"/>
    <x v="384"/>
    <n v="171729"/>
    <n v="101.91632047477745"/>
    <x v="2"/>
    <n v="1684"/>
    <n v="101.97684085510689"/>
    <s v="AU"/>
    <s v="AUD"/>
    <n v="1397365200"/>
    <n v="1398229200"/>
    <x v="827"/>
    <d v="2014-04-23T05:00:00"/>
    <b v="0"/>
    <b v="1"/>
    <s v="publishing/nonfiction"/>
    <x v="3"/>
    <s v="nonfiction"/>
  </r>
  <r>
    <n v="509"/>
    <s v="White LLC"/>
    <s v="Robust zero-defect project"/>
    <x v="384"/>
    <n v="119510"/>
    <n v="70.925816023738875"/>
    <x v="0"/>
    <n v="1258"/>
    <n v="95"/>
    <s v="US"/>
    <s v="USD"/>
    <n v="1336194000"/>
    <n v="1337058000"/>
    <x v="608"/>
    <d v="2012-05-15T05:00:00"/>
    <b v="0"/>
    <b v="0"/>
    <s v="theater/plays"/>
    <x v="2"/>
    <s v="plays"/>
  </r>
  <r>
    <n v="290"/>
    <s v="Wilson, Hall and Osborne"/>
    <s v="Advanced global data-warehouse"/>
    <x v="385"/>
    <n v="91722"/>
    <n v="54.402135231316727"/>
    <x v="0"/>
    <n v="908"/>
    <n v="101.01541850220265"/>
    <s v="US"/>
    <s v="USD"/>
    <n v="1368162000"/>
    <n v="1370926800"/>
    <x v="828"/>
    <d v="2013-06-11T05:00:00"/>
    <b v="0"/>
    <b v="1"/>
    <s v="film &amp; video/documentary"/>
    <x v="5"/>
    <s v="documentary"/>
  </r>
  <r>
    <n v="564"/>
    <s v="Hernandez-Macdonald"/>
    <s v="Organic high-level implementation"/>
    <x v="386"/>
    <n v="141393"/>
    <n v="83.813278008298752"/>
    <x v="0"/>
    <n v="1790"/>
    <n v="78.990502793296088"/>
    <s v="US"/>
    <s v="USD"/>
    <n v="1426395600"/>
    <n v="1427086800"/>
    <x v="643"/>
    <d v="2015-03-23T05:00:00"/>
    <b v="0"/>
    <b v="0"/>
    <s v="theater/plays"/>
    <x v="2"/>
    <s v="plays"/>
  </r>
  <r>
    <n v="644"/>
    <s v="Peters-Nelson"/>
    <s v="Distributed real-time algorithm"/>
    <x v="387"/>
    <n v="81984"/>
    <n v="48.396694214876035"/>
    <x v="0"/>
    <n v="2928"/>
    <n v="28"/>
    <s v="CA"/>
    <s v="CAD"/>
    <n v="1545112800"/>
    <n v="1546495200"/>
    <x v="829"/>
    <d v="2019-01-03T06:00:00"/>
    <b v="0"/>
    <b v="0"/>
    <s v="theater/plays"/>
    <x v="2"/>
    <s v="plays"/>
  </r>
  <r>
    <n v="705"/>
    <s v="Ford LLC"/>
    <s v="Centralized tangible success"/>
    <x v="388"/>
    <n v="168048"/>
    <n v="99.026517383618156"/>
    <x v="0"/>
    <n v="2025"/>
    <n v="82.986666666666665"/>
    <s v="GB"/>
    <s v="GBP"/>
    <n v="1386741600"/>
    <n v="1387087200"/>
    <x v="266"/>
    <d v="2013-12-15T06:00:00"/>
    <b v="0"/>
    <b v="0"/>
    <s v="publishing/nonfiction"/>
    <x v="3"/>
    <s v="nonfiction"/>
  </r>
  <r>
    <n v="321"/>
    <s v="Mills, Frazier and Perez"/>
    <s v="Proactive attitude-oriented knowledge user"/>
    <x v="389"/>
    <n v="160422"/>
    <n v="94.144366197183089"/>
    <x v="0"/>
    <n v="2468"/>
    <n v="65.000810372771468"/>
    <s v="US"/>
    <s v="USD"/>
    <n v="1301634000"/>
    <n v="1302325200"/>
    <x v="830"/>
    <d v="2011-04-09T05:00:00"/>
    <b v="0"/>
    <b v="0"/>
    <s v="film &amp; video/shorts"/>
    <x v="5"/>
    <s v="shorts"/>
  </r>
  <r>
    <n v="553"/>
    <s v="Dougherty, Austin and Mills"/>
    <s v="De-engineered 5thgeneration contingency"/>
    <x v="390"/>
    <n v="75022"/>
    <n v="43.975381008206334"/>
    <x v="0"/>
    <n v="1028"/>
    <n v="72.978599221789878"/>
    <s v="US"/>
    <s v="USD"/>
    <n v="1293948000"/>
    <n v="1294034400"/>
    <x v="831"/>
    <d v="2011-01-03T06:00:00"/>
    <b v="0"/>
    <b v="0"/>
    <s v="music/rock"/>
    <x v="1"/>
    <s v="rock"/>
  </r>
  <r>
    <n v="985"/>
    <s v="Logan-Curtis"/>
    <s v="Enhanced optimal ability"/>
    <x v="390"/>
    <n v="114523"/>
    <n v="67.129542790152414"/>
    <x v="0"/>
    <n v="4405"/>
    <n v="25.998410896708286"/>
    <s v="US"/>
    <s v="USD"/>
    <n v="1386309600"/>
    <n v="1388556000"/>
    <x v="787"/>
    <d v="2014-01-01T06:00:00"/>
    <b v="0"/>
    <b v="1"/>
    <s v="music/rock"/>
    <x v="1"/>
    <s v="rock"/>
  </r>
  <r>
    <n v="674"/>
    <s v="Sanchez Ltd"/>
    <s v="Up-sized 24hour instruction set"/>
    <x v="391"/>
    <n v="57250"/>
    <n v="33.53837141183363"/>
    <x v="1"/>
    <n v="1218"/>
    <n v="47.003284072249592"/>
    <s v="US"/>
    <s v="USD"/>
    <n v="1313730000"/>
    <n v="1317790800"/>
    <x v="832"/>
    <d v="2011-10-05T05:00:00"/>
    <b v="0"/>
    <b v="0"/>
    <s v="photography/photography books"/>
    <x v="4"/>
    <s v="photography books"/>
  </r>
  <r>
    <n v="884"/>
    <s v="Strickland Group"/>
    <s v="Horizontal secondary interface"/>
    <x v="392"/>
    <n v="109374"/>
    <n v="64.036299765807954"/>
    <x v="0"/>
    <n v="1886"/>
    <n v="57.992576882290564"/>
    <s v="US"/>
    <s v="USD"/>
    <n v="1399179600"/>
    <n v="1399352400"/>
    <x v="833"/>
    <d v="2014-05-06T05:00:00"/>
    <b v="0"/>
    <b v="1"/>
    <s v="theater/plays"/>
    <x v="2"/>
    <s v="plays"/>
  </r>
  <r>
    <n v="854"/>
    <s v="Campbell, Thomas and Obrien"/>
    <s v="Multi-channeled secondary middleware"/>
    <x v="393"/>
    <n v="194309"/>
    <n v="113.63099415204678"/>
    <x v="2"/>
    <n v="2662"/>
    <n v="72.993613824192337"/>
    <s v="CA"/>
    <s v="CAD"/>
    <n v="1574056800"/>
    <n v="1576389600"/>
    <x v="834"/>
    <d v="2019-12-15T06:00:00"/>
    <b v="0"/>
    <b v="0"/>
    <s v="publishing/fiction"/>
    <x v="3"/>
    <s v="fiction"/>
  </r>
  <r>
    <n v="937"/>
    <s v="Tapia, Sandoval and Hurley"/>
    <s v="Cloned fresh-thinking model"/>
    <x v="393"/>
    <n v="84891"/>
    <n v="49.64385964912281"/>
    <x v="1"/>
    <n v="976"/>
    <n v="86.978483606557376"/>
    <s v="US"/>
    <s v="USD"/>
    <n v="1448517600"/>
    <n v="1449295200"/>
    <x v="835"/>
    <d v="2015-12-05T06:00:00"/>
    <b v="0"/>
    <b v="0"/>
    <s v="film &amp; video/documentary"/>
    <x v="5"/>
    <s v="documentary"/>
  </r>
  <r>
    <n v="154"/>
    <s v="Rodriguez-Brown"/>
    <s v="Devolved foreground benchmark"/>
    <x v="394"/>
    <n v="100650"/>
    <n v="58.756567425569173"/>
    <x v="0"/>
    <n v="1059"/>
    <n v="95.042492917847028"/>
    <s v="US"/>
    <s v="USD"/>
    <n v="1463029200"/>
    <n v="1465016400"/>
    <x v="490"/>
    <d v="2016-06-04T05:00:00"/>
    <b v="0"/>
    <b v="1"/>
    <s v="music/indie rock"/>
    <x v="1"/>
    <s v="indie rock"/>
  </r>
  <r>
    <n v="945"/>
    <s v="Sanders, Farley and Huffman"/>
    <s v="Cross-group clear-thinking task-force"/>
    <x v="395"/>
    <n v="55805"/>
    <n v="32.444767441860463"/>
    <x v="0"/>
    <n v="1691"/>
    <n v="33.001182732111175"/>
    <s v="US"/>
    <s v="USD"/>
    <n v="1333602000"/>
    <n v="1334898000"/>
    <x v="836"/>
    <d v="2012-04-20T05:00:00"/>
    <b v="1"/>
    <b v="0"/>
    <s v="photography/photography books"/>
    <x v="4"/>
    <s v="photography books"/>
  </r>
  <r>
    <n v="508"/>
    <s v="Roberts Group"/>
    <s v="Up-sized radical pricing structure"/>
    <x v="396"/>
    <n v="193820"/>
    <n v="112.22929936305732"/>
    <x v="2"/>
    <n v="3657"/>
    <n v="52.999726551818434"/>
    <s v="US"/>
    <s v="USD"/>
    <n v="1532840400"/>
    <n v="1534654800"/>
    <x v="89"/>
    <d v="2018-08-19T05:00:00"/>
    <b v="0"/>
    <b v="0"/>
    <s v="theater/plays"/>
    <x v="2"/>
    <s v="plays"/>
  </r>
  <r>
    <n v="335"/>
    <s v="Jordan-Acosta"/>
    <s v="Operative uniform hub"/>
    <x v="397"/>
    <n v="198628"/>
    <n v="114.28538550057536"/>
    <x v="2"/>
    <n v="2283"/>
    <n v="87.003066141042481"/>
    <s v="US"/>
    <s v="USD"/>
    <n v="1573797600"/>
    <n v="1574920800"/>
    <x v="837"/>
    <d v="2019-11-28T06:00:00"/>
    <b v="0"/>
    <b v="0"/>
    <s v="music/rock"/>
    <x v="1"/>
    <s v="rock"/>
  </r>
  <r>
    <n v="270"/>
    <s v="Sawyer, Horton and Williams"/>
    <s v="Triple-buffered 4thgeneration toolset"/>
    <x v="398"/>
    <n v="47260"/>
    <n v="27.176538240368025"/>
    <x v="1"/>
    <n v="1890"/>
    <n v="25.005291005291006"/>
    <s v="US"/>
    <s v="USD"/>
    <n v="1291269600"/>
    <n v="1291442400"/>
    <x v="838"/>
    <d v="2010-12-04T06:00:00"/>
    <b v="0"/>
    <b v="0"/>
    <s v="games/video games"/>
    <x v="7"/>
    <s v="video games"/>
  </r>
  <r>
    <n v="427"/>
    <s v="Hicks, Wall and Webb"/>
    <s v="Managed discrete framework"/>
    <x v="399"/>
    <n v="197018"/>
    <n v="112.90429799426933"/>
    <x v="2"/>
    <n v="2526"/>
    <n v="77.996041171813147"/>
    <s v="US"/>
    <s v="USD"/>
    <n v="1410584400"/>
    <n v="1413349200"/>
    <x v="839"/>
    <d v="2014-10-15T05:00:00"/>
    <b v="0"/>
    <b v="1"/>
    <s v="theater/plays"/>
    <x v="2"/>
    <s v="plays"/>
  </r>
  <r>
    <n v="123"/>
    <s v="Edwards-Lewis"/>
    <s v="Enhanced scalable concept"/>
    <x v="400"/>
    <n v="33092"/>
    <n v="18.622397298818232"/>
    <x v="0"/>
    <n v="662"/>
    <n v="49.987915407854985"/>
    <s v="CA"/>
    <s v="CAD"/>
    <n v="1448344800"/>
    <n v="1448604000"/>
    <x v="840"/>
    <d v="2015-11-27T06:00:00"/>
    <b v="1"/>
    <b v="0"/>
    <s v="theater/plays"/>
    <x v="2"/>
    <s v="plays"/>
  </r>
  <r>
    <n v="519"/>
    <s v="Marsh-Coleman"/>
    <s v="Exclusive asymmetric analyzer"/>
    <x v="400"/>
    <n v="180802"/>
    <n v="101.74563871693867"/>
    <x v="2"/>
    <n v="1773"/>
    <n v="101.97518330513255"/>
    <s v="US"/>
    <s v="USD"/>
    <n v="1420696800"/>
    <n v="1421906400"/>
    <x v="45"/>
    <d v="2015-01-22T06:00:00"/>
    <b v="0"/>
    <b v="1"/>
    <s v="music/rock"/>
    <x v="1"/>
    <s v="rock"/>
  </r>
  <r>
    <n v="541"/>
    <s v="Holder, Caldwell and Vance"/>
    <s v="Polarized systemic Internet solution"/>
    <x v="401"/>
    <n v="43086"/>
    <n v="24.205617977528089"/>
    <x v="0"/>
    <n v="395"/>
    <n v="109.07848101265823"/>
    <s v="IT"/>
    <s v="EUR"/>
    <n v="1433912400"/>
    <n v="1436158800"/>
    <x v="485"/>
    <d v="2015-07-06T05:00:00"/>
    <b v="0"/>
    <b v="0"/>
    <s v="games/mobile games"/>
    <x v="7"/>
    <s v="mobile games"/>
  </r>
  <r>
    <n v="378"/>
    <s v="Fleming-Oliver"/>
    <s v="Managed stable function"/>
    <x v="402"/>
    <n v="24882"/>
    <n v="13.962962962962964"/>
    <x v="0"/>
    <n v="355"/>
    <n v="70.090140845070422"/>
    <s v="US"/>
    <s v="USD"/>
    <n v="1526878800"/>
    <n v="1530162000"/>
    <x v="841"/>
    <d v="2018-06-28T05:00:00"/>
    <b v="0"/>
    <b v="0"/>
    <s v="film &amp; video/documentary"/>
    <x v="5"/>
    <s v="documentary"/>
  </r>
  <r>
    <n v="898"/>
    <s v="Davis-Gonzalez"/>
    <s v="Balanced regional flexibility"/>
    <x v="403"/>
    <n v="93991"/>
    <n v="52.479620323841424"/>
    <x v="0"/>
    <n v="1221"/>
    <n v="76.978705978705975"/>
    <s v="US"/>
    <s v="USD"/>
    <n v="1576476000"/>
    <n v="1576994400"/>
    <x v="842"/>
    <d v="2019-12-22T06:00:00"/>
    <b v="0"/>
    <b v="0"/>
    <s v="film &amp; video/documentary"/>
    <x v="5"/>
    <s v="documentary"/>
  </r>
  <r>
    <n v="551"/>
    <s v="Martin-James"/>
    <s v="Streamlined upward-trending analyzer"/>
    <x v="404"/>
    <n v="105598"/>
    <n v="58.6329816768462"/>
    <x v="0"/>
    <n v="2779"/>
    <n v="37.99856063332134"/>
    <s v="AU"/>
    <s v="AUD"/>
    <n v="1419055200"/>
    <n v="1422511200"/>
    <x v="593"/>
    <d v="2015-01-29T06:00:00"/>
    <b v="0"/>
    <b v="1"/>
    <s v="technology/web"/>
    <x v="6"/>
    <s v="web"/>
  </r>
  <r>
    <n v="126"/>
    <s v="Gross PLC"/>
    <s v="Proactive methodical benchmark"/>
    <x v="405"/>
    <n v="69617"/>
    <n v="38.633185349611544"/>
    <x v="0"/>
    <n v="774"/>
    <n v="89.944444444444443"/>
    <s v="US"/>
    <s v="USD"/>
    <n v="1471150800"/>
    <n v="1473570000"/>
    <x v="843"/>
    <d v="2016-09-11T05:00:00"/>
    <b v="0"/>
    <b v="1"/>
    <s v="theater/plays"/>
    <x v="2"/>
    <s v="plays"/>
  </r>
  <r>
    <n v="693"/>
    <s v="Bradford-Silva"/>
    <s v="Reverse-engineered composite hierarchy"/>
    <x v="406"/>
    <n v="115396"/>
    <n v="63.966740576496676"/>
    <x v="0"/>
    <n v="1748"/>
    <n v="66.016018306636155"/>
    <s v="US"/>
    <s v="USD"/>
    <n v="1508216400"/>
    <n v="1509685200"/>
    <x v="844"/>
    <d v="2017-11-03T05:00:00"/>
    <b v="0"/>
    <b v="0"/>
    <s v="theater/plays"/>
    <x v="2"/>
    <s v="plays"/>
  </r>
  <r>
    <n v="349"/>
    <s v="Navarro and Sons"/>
    <s v="Multi-layered bottom-line frame"/>
    <x v="407"/>
    <n v="95958"/>
    <n v="53.074115044247783"/>
    <x v="0"/>
    <n v="923"/>
    <n v="103.96316359696641"/>
    <s v="US"/>
    <s v="USD"/>
    <n v="1500008400"/>
    <n v="1502600400"/>
    <x v="379"/>
    <d v="2017-08-13T05:00:00"/>
    <b v="0"/>
    <b v="0"/>
    <s v="theater/plays"/>
    <x v="2"/>
    <s v="plays"/>
  </r>
  <r>
    <n v="175"/>
    <s v="Jones, Contreras and Burnett"/>
    <s v="Sharable intangible migration"/>
    <x v="408"/>
    <n v="47459"/>
    <n v="26.191501103752756"/>
    <x v="0"/>
    <n v="1130"/>
    <n v="41.999115044247787"/>
    <s v="US"/>
    <s v="USD"/>
    <n v="1472619600"/>
    <n v="1474261200"/>
    <x v="786"/>
    <d v="2016-09-19T05:00:00"/>
    <b v="0"/>
    <b v="0"/>
    <s v="theater/plays"/>
    <x v="2"/>
    <s v="plays"/>
  </r>
  <r>
    <n v="453"/>
    <s v="Saunders Ltd"/>
    <s v="Multi-layered multi-tasking secured line"/>
    <x v="409"/>
    <n v="102749"/>
    <n v="56.331688596491226"/>
    <x v="0"/>
    <n v="1181"/>
    <n v="87.001693480101608"/>
    <s v="US"/>
    <s v="USD"/>
    <n v="1480572000"/>
    <n v="1484114400"/>
    <x v="311"/>
    <d v="2017-01-11T06:00:00"/>
    <b v="0"/>
    <b v="0"/>
    <s v="film &amp; video/science fiction"/>
    <x v="5"/>
    <s v="science fiction"/>
  </r>
  <r>
    <n v="866"/>
    <s v="Jackson-Brown"/>
    <s v="Versatile 5thgeneration matrices"/>
    <x v="410"/>
    <n v="79045"/>
    <n v="43.241247264770237"/>
    <x v="1"/>
    <n v="898"/>
    <n v="88.023385300668153"/>
    <s v="US"/>
    <s v="USD"/>
    <n v="1304830800"/>
    <n v="1304917200"/>
    <x v="845"/>
    <d v="2011-05-09T05:00:00"/>
    <b v="0"/>
    <b v="0"/>
    <s v="photography/photography books"/>
    <x v="4"/>
    <s v="photography books"/>
  </r>
  <r>
    <n v="496"/>
    <s v="Morales Group"/>
    <s v="Optimized bi-directional extranet"/>
    <x v="411"/>
    <n v="1667"/>
    <n v="0.90696409140369971"/>
    <x v="0"/>
    <n v="54"/>
    <n v="30.87037037037037"/>
    <s v="US"/>
    <s v="USD"/>
    <n v="1495342800"/>
    <n v="1496811600"/>
    <x v="846"/>
    <d v="2017-06-07T05:00:00"/>
    <b v="0"/>
    <b v="0"/>
    <s v="film &amp; video/animation"/>
    <x v="5"/>
    <s v="animation"/>
  </r>
  <r>
    <n v="681"/>
    <s v="Kelly PLC"/>
    <s v="Decentralized context-sensitive superstructure"/>
    <x v="412"/>
    <n v="159037"/>
    <n v="86.386203150461711"/>
    <x v="0"/>
    <n v="1657"/>
    <n v="95.978877489438744"/>
    <s v="US"/>
    <s v="USD"/>
    <n v="1324447200"/>
    <n v="1324965600"/>
    <x v="847"/>
    <d v="2011-12-27T06:00:00"/>
    <b v="0"/>
    <b v="0"/>
    <s v="theater/plays"/>
    <x v="2"/>
    <s v="plays"/>
  </r>
  <r>
    <n v="545"/>
    <s v="Deleon and Sons"/>
    <s v="Organized value-added access"/>
    <x v="413"/>
    <n v="164109"/>
    <n v="88.803571428571431"/>
    <x v="0"/>
    <n v="2690"/>
    <n v="61.007063197026021"/>
    <s v="US"/>
    <s v="USD"/>
    <n v="1577253600"/>
    <n v="1578981600"/>
    <x v="848"/>
    <d v="2020-01-14T06:00:00"/>
    <b v="0"/>
    <b v="0"/>
    <s v="theater/plays"/>
    <x v="2"/>
    <s v="plays"/>
  </r>
  <r>
    <n v="790"/>
    <s v="White-Obrien"/>
    <s v="Operative local pricing structure"/>
    <x v="414"/>
    <n v="56774"/>
    <n v="30.540075309306079"/>
    <x v="1"/>
    <n v="1113"/>
    <n v="51.009883198562441"/>
    <s v="US"/>
    <s v="USD"/>
    <n v="1266127200"/>
    <n v="1266645600"/>
    <x v="849"/>
    <d v="2010-02-20T06:00:00"/>
    <b v="0"/>
    <b v="0"/>
    <s v="theater/plays"/>
    <x v="2"/>
    <s v="plays"/>
  </r>
  <r>
    <n v="531"/>
    <s v="Berry-Richardson"/>
    <s v="Automated zero tolerance implementation"/>
    <x v="415"/>
    <n v="178338"/>
    <n v="95.521156936261391"/>
    <x v="3"/>
    <n v="3640"/>
    <n v="48.993956043956047"/>
    <s v="CH"/>
    <s v="CHF"/>
    <n v="1384149600"/>
    <n v="1388988000"/>
    <x v="850"/>
    <d v="2014-01-06T06:00:00"/>
    <b v="0"/>
    <b v="0"/>
    <s v="games/video games"/>
    <x v="7"/>
    <s v="video games"/>
  </r>
  <r>
    <n v="956"/>
    <s v="Wood Inc"/>
    <s v="Re-engineered composite focus group"/>
    <x v="416"/>
    <n v="35698"/>
    <n v="19.028784648187631"/>
    <x v="0"/>
    <n v="830"/>
    <n v="43.00963855421687"/>
    <s v="US"/>
    <s v="USD"/>
    <n v="1450764000"/>
    <n v="1451109600"/>
    <x v="851"/>
    <d v="2015-12-26T06:00:00"/>
    <b v="0"/>
    <b v="0"/>
    <s v="film &amp; video/science fiction"/>
    <x v="5"/>
    <s v="science fiction"/>
  </r>
  <r>
    <n v="170"/>
    <s v="Summers, Gallegos and Stein"/>
    <s v="Mandatory mobile product"/>
    <x v="417"/>
    <n v="5528"/>
    <n v="2.93886230728336"/>
    <x v="0"/>
    <n v="67"/>
    <n v="82.507462686567166"/>
    <s v="US"/>
    <s v="USD"/>
    <n v="1501736400"/>
    <n v="1502341200"/>
    <x v="852"/>
    <d v="2017-08-10T05:00:00"/>
    <b v="0"/>
    <b v="0"/>
    <s v="music/indie rock"/>
    <x v="1"/>
    <s v="indie rock"/>
  </r>
  <r>
    <n v="414"/>
    <s v="Davis and Sons"/>
    <s v="Innovative human-resource migration"/>
    <x v="418"/>
    <n v="159405"/>
    <n v="84.699787460148784"/>
    <x v="0"/>
    <n v="5497"/>
    <n v="28.998544660724033"/>
    <s v="US"/>
    <s v="USD"/>
    <n v="1271739600"/>
    <n v="1272430800"/>
    <x v="853"/>
    <d v="2010-04-28T05:00:00"/>
    <b v="0"/>
    <b v="1"/>
    <s v="food/food trucks"/>
    <x v="0"/>
    <s v="food trucks"/>
  </r>
  <r>
    <n v="462"/>
    <s v="Wang-Rodriguez"/>
    <s v="Total multimedia website"/>
    <x v="419"/>
    <n v="57734"/>
    <n v="30.57944915254237"/>
    <x v="0"/>
    <n v="535"/>
    <n v="107.91401869158878"/>
    <s v="US"/>
    <s v="USD"/>
    <n v="1359525600"/>
    <n v="1362808800"/>
    <x v="605"/>
    <d v="2013-03-09T06:00:00"/>
    <b v="0"/>
    <b v="0"/>
    <s v="games/mobile games"/>
    <x v="7"/>
    <s v="mobile games"/>
  </r>
  <r>
    <n v="622"/>
    <s v="Smith-Smith"/>
    <s v="Total leadingedge neural-net"/>
    <x v="420"/>
    <n v="5916"/>
    <n v="3.1301587301587301"/>
    <x v="0"/>
    <n v="64"/>
    <n v="92.4375"/>
    <s v="US"/>
    <s v="USD"/>
    <n v="1523768400"/>
    <n v="1526014800"/>
    <x v="854"/>
    <d v="2018-05-11T05:00:00"/>
    <b v="0"/>
    <b v="0"/>
    <s v="music/indie rock"/>
    <x v="1"/>
    <s v="indie rock"/>
  </r>
  <r>
    <n v="371"/>
    <s v="Nolan, Smith and Sanchez"/>
    <s v="Multi-channeled logistical matrices"/>
    <x v="421"/>
    <n v="128410"/>
    <n v="67.869978858350947"/>
    <x v="0"/>
    <n v="2176"/>
    <n v="59.011948529411768"/>
    <s v="US"/>
    <s v="USD"/>
    <n v="1423375200"/>
    <n v="1427778000"/>
    <x v="855"/>
    <d v="2015-03-31T05:00:00"/>
    <b v="0"/>
    <b v="0"/>
    <s v="theater/plays"/>
    <x v="2"/>
    <s v="plays"/>
  </r>
  <r>
    <n v="527"/>
    <s v="Rosario-Smith"/>
    <s v="Enterprise-wide intermediate portal"/>
    <x v="421"/>
    <n v="188480"/>
    <n v="99.619450317124731"/>
    <x v="0"/>
    <n v="6080"/>
    <n v="31"/>
    <s v="CA"/>
    <s v="CAD"/>
    <n v="1454652000"/>
    <n v="1457762400"/>
    <x v="856"/>
    <d v="2016-03-12T06:00:00"/>
    <b v="0"/>
    <b v="0"/>
    <s v="film &amp; video/animation"/>
    <x v="5"/>
    <s v="animation"/>
  </r>
  <r>
    <n v="153"/>
    <s v="Whitehead, Bell and Hughes"/>
    <s v="Multi-tiered radical definition"/>
    <x v="422"/>
    <n v="176112"/>
    <n v="92.984160506863773"/>
    <x v="0"/>
    <n v="5681"/>
    <n v="31.000176025347649"/>
    <s v="US"/>
    <s v="USD"/>
    <n v="1350622800"/>
    <n v="1351141200"/>
    <x v="857"/>
    <d v="2012-10-25T05:00:00"/>
    <b v="0"/>
    <b v="0"/>
    <s v="theater/plays"/>
    <x v="2"/>
    <s v="plays"/>
  </r>
  <r>
    <n v="413"/>
    <s v="Rush-Bowers"/>
    <s v="Persevering analyzing extranet"/>
    <x v="423"/>
    <n v="117628"/>
    <n v="62.072823218997364"/>
    <x v="3"/>
    <n v="1089"/>
    <n v="108.01469237832875"/>
    <s v="US"/>
    <s v="USD"/>
    <n v="1543298400"/>
    <n v="1545631200"/>
    <x v="858"/>
    <d v="2018-12-24T06:00:00"/>
    <b v="0"/>
    <b v="0"/>
    <s v="film &amp; video/animation"/>
    <x v="5"/>
    <s v="animation"/>
  </r>
  <r>
    <n v="429"/>
    <s v="Robles Ltd"/>
    <s v="Right-sized demand-driven adapter"/>
    <x v="424"/>
    <n v="173191"/>
    <n v="90.675916230366497"/>
    <x v="1"/>
    <n v="2138"/>
    <n v="81.006080449017773"/>
    <s v="US"/>
    <s v="USD"/>
    <n v="1392012000"/>
    <n v="1394427600"/>
    <x v="134"/>
    <d v="2014-03-10T05:00:00"/>
    <b v="0"/>
    <b v="1"/>
    <s v="photography/photography books"/>
    <x v="4"/>
    <s v="photography books"/>
  </r>
  <r>
    <n v="492"/>
    <s v="Garcia Group"/>
    <s v="Persevering interactive matrix"/>
    <x v="424"/>
    <n v="45831"/>
    <n v="23.995287958115181"/>
    <x v="1"/>
    <n v="595"/>
    <n v="77.026890756302521"/>
    <s v="US"/>
    <s v="USD"/>
    <n v="1275886800"/>
    <n v="1278910800"/>
    <x v="859"/>
    <d v="2010-07-12T05:00:00"/>
    <b v="1"/>
    <b v="1"/>
    <s v="film &amp; video/shorts"/>
    <x v="5"/>
    <s v="shorts"/>
  </r>
  <r>
    <n v="159"/>
    <s v="Clarke, Anderson and Lee"/>
    <s v="Robust explicit hardware"/>
    <x v="425"/>
    <n v="191222"/>
    <n v="100.01150627615063"/>
    <x v="2"/>
    <n v="1821"/>
    <n v="105.00933552992861"/>
    <s v="US"/>
    <s v="USD"/>
    <n v="1553662800"/>
    <n v="1555218000"/>
    <x v="860"/>
    <d v="2019-04-14T05:00:00"/>
    <b v="0"/>
    <b v="1"/>
    <s v="theater/plays"/>
    <x v="2"/>
    <s v="plays"/>
  </r>
  <r>
    <n v="189"/>
    <s v="Anthony-Shaw"/>
    <s v="Switchable contextually-based access"/>
    <x v="426"/>
    <n v="45004"/>
    <n v="23.525352848928385"/>
    <x v="1"/>
    <n v="441"/>
    <n v="102.0498866213152"/>
    <s v="US"/>
    <s v="USD"/>
    <n v="1457071200"/>
    <n v="1457071200"/>
    <x v="861"/>
    <d v="2016-03-04T06:00:00"/>
    <b v="0"/>
    <b v="0"/>
    <s v="theater/plays"/>
    <x v="2"/>
    <s v="plays"/>
  </r>
  <r>
    <n v="476"/>
    <s v="Murphy PLC"/>
    <s v="Optional solution-oriented instruction set"/>
    <x v="427"/>
    <n v="57122"/>
    <n v="29.828720626631856"/>
    <x v="0"/>
    <n v="1120"/>
    <n v="51.001785714285717"/>
    <s v="US"/>
    <s v="USD"/>
    <n v="1533877200"/>
    <n v="1534395600"/>
    <x v="117"/>
    <d v="2018-08-16T05:00:00"/>
    <b v="0"/>
    <b v="0"/>
    <s v="publishing/fiction"/>
    <x v="3"/>
    <s v="fiction"/>
  </r>
  <r>
    <n v="645"/>
    <s v="Ferguson, Murphy and Bright"/>
    <s v="Multi-lateral heuristic throughput"/>
    <x v="428"/>
    <n v="178483"/>
    <n v="92.911504424778755"/>
    <x v="0"/>
    <n v="4697"/>
    <n v="37.999361294443261"/>
    <s v="US"/>
    <s v="USD"/>
    <n v="1537938000"/>
    <n v="1539752400"/>
    <x v="862"/>
    <d v="2018-10-17T05:00:00"/>
    <b v="0"/>
    <b v="1"/>
    <s v="music/rock"/>
    <x v="1"/>
    <s v="rock"/>
  </r>
  <r>
    <n v="295"/>
    <s v="Smith, Jackson and Herrera"/>
    <s v="Enterprise-wide intermediate middleware"/>
    <x v="429"/>
    <n v="68769"/>
    <n v="35.650077760497666"/>
    <x v="0"/>
    <n v="1910"/>
    <n v="36.004712041884815"/>
    <s v="CH"/>
    <s v="CHF"/>
    <n v="1381813200"/>
    <n v="1383976800"/>
    <x v="863"/>
    <d v="2013-11-09T06:00:00"/>
    <b v="0"/>
    <b v="0"/>
    <s v="theater/plays"/>
    <x v="2"/>
    <s v="plays"/>
  </r>
  <r>
    <n v="725"/>
    <s v="Dawson-Tyler"/>
    <s v="Optional 6thgeneration access"/>
    <x v="430"/>
    <n v="97369"/>
    <n v="50.398033126293996"/>
    <x v="0"/>
    <n v="1596"/>
    <n v="61.008145363408524"/>
    <s v="US"/>
    <s v="USD"/>
    <n v="1416031200"/>
    <n v="1416204000"/>
    <x v="547"/>
    <d v="2014-11-17T06:00:00"/>
    <b v="0"/>
    <b v="0"/>
    <s v="games/mobile games"/>
    <x v="7"/>
    <s v="mobile games"/>
  </r>
  <r>
    <n v="498"/>
    <s v="Smith, Brown and Davis"/>
    <s v="Devolved background project"/>
    <x v="431"/>
    <n v="46317"/>
    <n v="23.948810754912099"/>
    <x v="0"/>
    <n v="579"/>
    <n v="79.994818652849744"/>
    <s v="DK"/>
    <s v="DKK"/>
    <n v="1420092000"/>
    <n v="1420264800"/>
    <x v="864"/>
    <d v="2015-01-03T06:00:00"/>
    <b v="0"/>
    <b v="0"/>
    <s v="technology/web"/>
    <x v="6"/>
    <s v="web"/>
  </r>
  <r>
    <n v="209"/>
    <s v="Warren Ltd"/>
    <s v="Distributed system-worthy application"/>
    <x v="432"/>
    <n v="41212"/>
    <n v="21.188688946015425"/>
    <x v="3"/>
    <n v="808"/>
    <n v="51.004950495049506"/>
    <s v="AU"/>
    <s v="AUD"/>
    <n v="1462510800"/>
    <n v="1463115600"/>
    <x v="865"/>
    <d v="2016-05-13T05:00:00"/>
    <b v="0"/>
    <b v="0"/>
    <s v="film &amp; video/documentary"/>
    <x v="5"/>
    <s v="documentary"/>
  </r>
  <r>
    <n v="748"/>
    <s v="Martinez PLC"/>
    <s v="Cloned actuating architecture"/>
    <x v="433"/>
    <n v="68137"/>
    <n v="34.959979476654695"/>
    <x v="1"/>
    <n v="614"/>
    <n v="110.97231270358306"/>
    <s v="US"/>
    <s v="USD"/>
    <n v="1267423200"/>
    <n v="1269579600"/>
    <x v="866"/>
    <d v="2010-03-26T05:00:00"/>
    <b v="0"/>
    <b v="1"/>
    <s v="film &amp; video/animation"/>
    <x v="5"/>
    <s v="animation"/>
  </r>
  <r>
    <n v="980"/>
    <s v="Huff-Johnson"/>
    <s v="Universal fault-tolerant orchestration"/>
    <x v="434"/>
    <n v="78630"/>
    <n v="40.281762295081968"/>
    <x v="0"/>
    <n v="742"/>
    <n v="105.97035040431267"/>
    <s v="US"/>
    <s v="USD"/>
    <n v="1446181200"/>
    <n v="1446616800"/>
    <x v="867"/>
    <d v="2015-11-04T06:00:00"/>
    <b v="1"/>
    <b v="0"/>
    <s v="publishing/nonfiction"/>
    <x v="3"/>
    <s v="nonfiction"/>
  </r>
  <r>
    <n v="403"/>
    <s v="Leonard-Mcclain"/>
    <s v="Virtual foreground throughput"/>
    <x v="435"/>
    <n v="168820"/>
    <n v="86.220633299284984"/>
    <x v="0"/>
    <n v="3015"/>
    <n v="55.99336650082919"/>
    <s v="CA"/>
    <s v="CAD"/>
    <n v="1273640400"/>
    <n v="1276750800"/>
    <x v="728"/>
    <d v="2010-06-17T05:00:00"/>
    <b v="0"/>
    <b v="1"/>
    <s v="theater/plays"/>
    <x v="2"/>
    <s v="plays"/>
  </r>
  <r>
    <n v="619"/>
    <s v="Case LLC"/>
    <s v="Ameliorated foreground methodology"/>
    <x v="436"/>
    <n v="55757"/>
    <n v="28.461970393057683"/>
    <x v="0"/>
    <n v="648"/>
    <n v="86.044753086419746"/>
    <s v="US"/>
    <s v="USD"/>
    <n v="1304658000"/>
    <n v="1304744400"/>
    <x v="868"/>
    <d v="2011-05-07T05:00:00"/>
    <b v="1"/>
    <b v="1"/>
    <s v="theater/plays"/>
    <x v="2"/>
    <s v="plays"/>
  </r>
  <r>
    <n v="481"/>
    <s v="Mcclure LLC"/>
    <s v="Sharable discrete budgetary management"/>
    <x v="437"/>
    <n v="159931"/>
    <n v="81.348423194303152"/>
    <x v="0"/>
    <n v="1538"/>
    <n v="103.98634590377114"/>
    <s v="US"/>
    <s v="USD"/>
    <n v="1412139600"/>
    <n v="1415772000"/>
    <x v="869"/>
    <d v="2014-11-12T06:00:00"/>
    <b v="0"/>
    <b v="1"/>
    <s v="theater/plays"/>
    <x v="2"/>
    <s v="plays"/>
  </r>
  <r>
    <n v="651"/>
    <s v="Wang, Koch and Weaver"/>
    <s v="Digitized analyzing capacity"/>
    <x v="438"/>
    <n v="174039"/>
    <n v="88.47941026944585"/>
    <x v="0"/>
    <n v="3868"/>
    <n v="44.994570837642193"/>
    <s v="IT"/>
    <s v="EUR"/>
    <n v="1393048800"/>
    <n v="1394344800"/>
    <x v="870"/>
    <d v="2014-03-09T06:00:00"/>
    <b v="0"/>
    <b v="0"/>
    <s v="film &amp; video/shorts"/>
    <x v="5"/>
    <s v="shorts"/>
  </r>
  <r>
    <n v="208"/>
    <s v="Jackson Inc"/>
    <s v="Mandatory multi-tasking encryption"/>
    <x v="439"/>
    <n v="199110"/>
    <n v="101.12239715591672"/>
    <x v="2"/>
    <n v="2053"/>
    <n v="96.984900146127615"/>
    <s v="US"/>
    <s v="USD"/>
    <n v="1510207200"/>
    <n v="1512280800"/>
    <x v="871"/>
    <d v="2017-12-03T06:00:00"/>
    <b v="0"/>
    <b v="0"/>
    <s v="film &amp; video/documentary"/>
    <x v="5"/>
    <s v="documentary"/>
  </r>
  <r>
    <n v="344"/>
    <s v="Berger, Johnson and Marshall"/>
    <s v="Devolved exuding emulation"/>
    <x v="440"/>
    <n v="82959"/>
    <n v="41.983299595141702"/>
    <x v="0"/>
    <n v="830"/>
    <n v="99.950602409638549"/>
    <s v="US"/>
    <s v="USD"/>
    <n v="1516600800"/>
    <n v="1520056800"/>
    <x v="872"/>
    <d v="2018-03-03T06:00:00"/>
    <b v="0"/>
    <b v="0"/>
    <s v="games/video games"/>
    <x v="7"/>
    <s v="video games"/>
  </r>
  <r>
    <n v="636"/>
    <s v="Lamb-Sanders"/>
    <s v="Stand-alone reciprocal frame"/>
    <x v="441"/>
    <n v="127591"/>
    <n v="64.537683358624179"/>
    <x v="0"/>
    <n v="2604"/>
    <n v="48.998079877112133"/>
    <s v="DK"/>
    <s v="DKK"/>
    <n v="1326866400"/>
    <n v="1330754400"/>
    <x v="873"/>
    <d v="2012-03-03T06:00:00"/>
    <b v="0"/>
    <b v="1"/>
    <s v="film &amp; video/animation"/>
    <x v="5"/>
    <s v="animation"/>
  </r>
  <r>
    <n v="672"/>
    <s v="Kelly-Colon"/>
    <s v="Stand-alone grid-enabled leverage"/>
    <x v="442"/>
    <n v="110689"/>
    <n v="55.931783729156137"/>
    <x v="0"/>
    <n v="4428"/>
    <n v="24.997515808491418"/>
    <s v="AU"/>
    <s v="AUD"/>
    <n v="1521608400"/>
    <n v="1522472400"/>
    <x v="874"/>
    <d v="2018-03-31T05:00:00"/>
    <b v="0"/>
    <b v="0"/>
    <s v="theater/plays"/>
    <x v="2"/>
    <s v="plays"/>
  </r>
  <r>
    <n v="87"/>
    <s v="Farrell and Sons"/>
    <s v="Synergized 4thgeneration conglomeration"/>
    <x v="443"/>
    <n v="123040"/>
    <n v="61.984886649874063"/>
    <x v="0"/>
    <n v="1482"/>
    <n v="83.022941970310384"/>
    <s v="AU"/>
    <s v="AUD"/>
    <n v="1299564000"/>
    <n v="1300510800"/>
    <x v="875"/>
    <d v="2011-03-19T05:00:00"/>
    <b v="0"/>
    <b v="1"/>
    <s v="music/rock"/>
    <x v="1"/>
    <s v="rock"/>
  </r>
  <r>
    <n v="618"/>
    <s v="Miller Ltd"/>
    <s v="Open-architected mobile emulation"/>
    <x v="444"/>
    <n v="97037"/>
    <n v="48.860523665659613"/>
    <x v="0"/>
    <n v="1198"/>
    <n v="80.999165275459092"/>
    <s v="US"/>
    <s v="USD"/>
    <n v="1367470800"/>
    <n v="1369285200"/>
    <x v="876"/>
    <d v="2013-05-23T05:00:00"/>
    <b v="0"/>
    <b v="0"/>
    <s v="publishing/nonfiction"/>
    <x v="3"/>
    <s v="nonfiction"/>
  </r>
  <r>
    <n v="348"/>
    <s v="Hensley Ltd"/>
    <s v="Versatile cohesive open system"/>
    <x v="445"/>
    <n v="142823"/>
    <n v="71.770351758793964"/>
    <x v="0"/>
    <n v="3483"/>
    <n v="41.005742176284812"/>
    <s v="US"/>
    <s v="USD"/>
    <n v="1487224800"/>
    <n v="1488348000"/>
    <x v="877"/>
    <d v="2017-03-01T06:00:00"/>
    <b v="0"/>
    <b v="0"/>
    <s v="food/food trucks"/>
    <x v="0"/>
    <s v="food trucks"/>
  </r>
  <r>
    <n v="61"/>
    <s v="Romero-Hoffman"/>
    <s v="Open-source zero administration complexity"/>
    <x v="446"/>
    <n v="184750"/>
    <n v="92.74598393574297"/>
    <x v="0"/>
    <n v="2253"/>
    <n v="82.001775410563695"/>
    <s v="CA"/>
    <s v="CAD"/>
    <n v="1298268000"/>
    <n v="1301720400"/>
    <x v="878"/>
    <d v="2011-04-02T05:00:00"/>
    <b v="0"/>
    <b v="0"/>
    <s v="theater/plays"/>
    <x v="2"/>
    <s v="play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9CE39D-BFED-401F-AADB-2E0D8942798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D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1" showAll="0"/>
    <pivotField axis="axisCol" dataField="1" showAll="0" sortType="descending">
      <items count="5">
        <item x="2"/>
        <item h="1" x="3"/>
        <item x="0"/>
        <item h="1" x="1"/>
        <item t="default"/>
      </items>
    </pivotField>
    <pivotField showAll="0"/>
    <pivotField showAll="0"/>
    <pivotField axis="axisPage" multipleItemSelectionAllowed="1" showAll="0">
      <items count="8">
        <item x="6"/>
        <item x="0"/>
        <item x="4"/>
        <item x="3"/>
        <item x="5"/>
        <item x="1"/>
        <item x="2"/>
        <item t="default"/>
      </items>
    </pivotField>
    <pivotField showAll="0"/>
    <pivotField showAll="0"/>
    <pivotField showAll="0"/>
    <pivotField numFmtId="165" showAll="0"/>
    <pivotField numFmtId="165" showAll="0"/>
    <pivotField showAll="0"/>
    <pivotField showAll="0"/>
    <pivotField showAll="0"/>
    <pivotField axis="axisRow" showAll="0">
      <items count="10">
        <item x="5"/>
        <item x="0"/>
        <item x="7"/>
        <item x="8"/>
        <item x="1"/>
        <item x="4"/>
        <item x="3"/>
        <item x="6"/>
        <item x="2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3">
    <i>
      <x/>
    </i>
    <i>
      <x v="2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D40FD9-CB86-4BE5-B0D3-F2AE57F786A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numFmtId="1" showAll="0"/>
    <pivotField axis="axisCol" dataField="1" showAll="0" sortType="descending">
      <items count="5">
        <item x="2"/>
        <item x="3"/>
        <item x="0"/>
        <item x="1"/>
        <item t="default"/>
      </items>
    </pivotField>
    <pivotField showAll="0"/>
    <pivotField showAll="0"/>
    <pivotField axis="axisPage" multipleItemSelectionAllowed="1" showAll="0">
      <items count="8">
        <item x="6"/>
        <item sd="0" x="0"/>
        <item x="4"/>
        <item x="3"/>
        <item x="5"/>
        <item x="1"/>
        <item x="2"/>
        <item t="default"/>
      </items>
    </pivotField>
    <pivotField showAll="0"/>
    <pivotField showAll="0"/>
    <pivotField showAll="0"/>
    <pivotField numFmtId="165" showAll="0"/>
    <pivotField numFmtId="165" showAll="0"/>
    <pivotField showAll="0"/>
    <pivotField showAll="0"/>
    <pivotField showAll="0"/>
    <pivotField axis="axisPage" multipleItemSelectionAllowed="1" showAll="0">
      <items count="10">
        <item x="5"/>
        <item x="0"/>
        <item x="7"/>
        <item x="8"/>
        <item x="1"/>
        <item x="4"/>
        <item x="3"/>
        <item x="6"/>
        <item x="2"/>
        <item t="default"/>
      </items>
    </pivotField>
    <pivotField axis="axisRow" showAll="0" sortType="ascending">
      <items count="25">
        <item x="7"/>
        <item x="18"/>
        <item x="14"/>
        <item x="13"/>
        <item x="10"/>
        <item x="17"/>
        <item x="0"/>
        <item x="8"/>
        <item x="5"/>
        <item x="1"/>
        <item x="23"/>
        <item x="4"/>
        <item x="6"/>
        <item x="2"/>
        <item x="21"/>
        <item x="3"/>
        <item x="20"/>
        <item x="15"/>
        <item x="16"/>
        <item x="19"/>
        <item x="12"/>
        <item x="9"/>
        <item x="11"/>
        <item x="2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D9AFF-3B03-4C53-9699-5F3A2C39713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1"/>
        <item x="0"/>
        <item h="1" x="3"/>
        <item x="2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65" showAll="0">
      <items count="880">
        <item x="169"/>
        <item x="64"/>
        <item x="5"/>
        <item x="461"/>
        <item x="775"/>
        <item x="654"/>
        <item x="849"/>
        <item x="504"/>
        <item x="866"/>
        <item x="49"/>
        <item x="480"/>
        <item x="661"/>
        <item x="500"/>
        <item x="497"/>
        <item x="638"/>
        <item x="4"/>
        <item x="598"/>
        <item x="171"/>
        <item x="439"/>
        <item x="189"/>
        <item x="484"/>
        <item x="853"/>
        <item x="607"/>
        <item x="713"/>
        <item x="728"/>
        <item x="349"/>
        <item x="63"/>
        <item x="196"/>
        <item x="397"/>
        <item x="491"/>
        <item x="109"/>
        <item x="859"/>
        <item x="184"/>
        <item x="738"/>
        <item x="94"/>
        <item x="686"/>
        <item x="61"/>
        <item x="574"/>
        <item x="780"/>
        <item x="309"/>
        <item x="80"/>
        <item x="14"/>
        <item x="265"/>
        <item x="215"/>
        <item x="22"/>
        <item x="667"/>
        <item x="26"/>
        <item x="677"/>
        <item x="718"/>
        <item x="338"/>
        <item x="589"/>
        <item x="754"/>
        <item x="141"/>
        <item x="472"/>
        <item x="292"/>
        <item x="520"/>
        <item x="75"/>
        <item x="551"/>
        <item x="680"/>
        <item x="803"/>
        <item x="663"/>
        <item x="731"/>
        <item x="273"/>
        <item x="283"/>
        <item x="408"/>
        <item x="364"/>
        <item x="535"/>
        <item x="374"/>
        <item x="527"/>
        <item x="113"/>
        <item x="378"/>
        <item x="103"/>
        <item x="562"/>
        <item x="295"/>
        <item x="175"/>
        <item x="767"/>
        <item x="360"/>
        <item x="559"/>
        <item x="635"/>
        <item x="679"/>
        <item x="489"/>
        <item x="771"/>
        <item x="692"/>
        <item x="603"/>
        <item x="27"/>
        <item x="126"/>
        <item x="753"/>
        <item x="838"/>
        <item x="124"/>
        <item x="760"/>
        <item x="164"/>
        <item x="664"/>
        <item x="445"/>
        <item x="548"/>
        <item x="145"/>
        <item x="831"/>
        <item x="107"/>
        <item x="727"/>
        <item x="617"/>
        <item x="576"/>
        <item x="684"/>
        <item x="449"/>
        <item x="779"/>
        <item x="693"/>
        <item x="543"/>
        <item x="218"/>
        <item x="236"/>
        <item x="716"/>
        <item x="725"/>
        <item x="393"/>
        <item x="368"/>
        <item x="336"/>
        <item x="878"/>
        <item x="24"/>
        <item x="289"/>
        <item x="343"/>
        <item x="875"/>
        <item x="657"/>
        <item x="464"/>
        <item x="570"/>
        <item x="830"/>
        <item x="670"/>
        <item x="96"/>
        <item x="763"/>
        <item x="755"/>
        <item x="518"/>
        <item x="347"/>
        <item x="135"/>
        <item x="868"/>
        <item x="444"/>
        <item x="845"/>
        <item x="711"/>
        <item x="681"/>
        <item x="81"/>
        <item x="59"/>
        <item x="314"/>
        <item x="645"/>
        <item x="223"/>
        <item x="808"/>
        <item x="580"/>
        <item x="724"/>
        <item x="569"/>
        <item x="475"/>
        <item x="212"/>
        <item x="446"/>
        <item x="102"/>
        <item x="287"/>
        <item x="573"/>
        <item x="275"/>
        <item x="416"/>
        <item x="358"/>
        <item x="204"/>
        <item x="359"/>
        <item x="253"/>
        <item x="71"/>
        <item x="706"/>
        <item x="832"/>
        <item x="326"/>
        <item x="231"/>
        <item x="297"/>
        <item x="268"/>
        <item x="238"/>
        <item x="269"/>
        <item x="705"/>
        <item x="467"/>
        <item x="658"/>
        <item x="637"/>
        <item x="106"/>
        <item x="172"/>
        <item x="2"/>
        <item x="539"/>
        <item x="414"/>
        <item x="493"/>
        <item x="333"/>
        <item x="710"/>
        <item x="575"/>
        <item x="16"/>
        <item x="766"/>
        <item x="611"/>
        <item x="208"/>
        <item x="712"/>
        <item x="173"/>
        <item x="404"/>
        <item x="601"/>
        <item x="187"/>
        <item x="847"/>
        <item x="747"/>
        <item x="481"/>
        <item x="294"/>
        <item x="749"/>
        <item x="418"/>
        <item x="746"/>
        <item x="526"/>
        <item x="873"/>
        <item x="496"/>
        <item x="306"/>
        <item x="388"/>
        <item x="816"/>
        <item x="553"/>
        <item x="571"/>
        <item x="243"/>
        <item x="128"/>
        <item x="11"/>
        <item x="28"/>
        <item x="586"/>
        <item x="821"/>
        <item x="323"/>
        <item x="417"/>
        <item x="148"/>
        <item x="714"/>
        <item x="814"/>
        <item x="734"/>
        <item x="836"/>
        <item x="85"/>
        <item x="317"/>
        <item x="651"/>
        <item x="144"/>
        <item x="690"/>
        <item x="398"/>
        <item x="549"/>
        <item x="176"/>
        <item x="608"/>
        <item x="818"/>
        <item x="328"/>
        <item x="396"/>
        <item x="195"/>
        <item x="595"/>
        <item x="740"/>
        <item x="579"/>
        <item x="762"/>
        <item x="563"/>
        <item x="629"/>
        <item x="415"/>
        <item x="707"/>
        <item x="68"/>
        <item x="594"/>
        <item x="585"/>
        <item x="791"/>
        <item x="610"/>
        <item x="182"/>
        <item x="428"/>
        <item x="322"/>
        <item x="111"/>
        <item x="614"/>
        <item x="648"/>
        <item x="366"/>
        <item x="281"/>
        <item x="86"/>
        <item x="857"/>
        <item x="210"/>
        <item x="647"/>
        <item x="662"/>
        <item x="501"/>
        <item x="31"/>
        <item x="155"/>
        <item x="203"/>
        <item x="558"/>
        <item x="105"/>
        <item x="402"/>
        <item x="616"/>
        <item x="391"/>
        <item x="356"/>
        <item x="385"/>
        <item x="605"/>
        <item x="310"/>
        <item x="327"/>
        <item x="788"/>
        <item x="622"/>
        <item x="642"/>
        <item x="556"/>
        <item x="108"/>
        <item x="420"/>
        <item x="468"/>
        <item x="334"/>
        <item x="433"/>
        <item x="698"/>
        <item x="806"/>
        <item x="722"/>
        <item x="620"/>
        <item x="577"/>
        <item x="390"/>
        <item x="668"/>
        <item x="125"/>
        <item x="697"/>
        <item x="10"/>
        <item x="876"/>
        <item x="828"/>
        <item x="62"/>
        <item x="38"/>
        <item x="411"/>
        <item x="458"/>
        <item x="590"/>
        <item x="217"/>
        <item x="150"/>
        <item x="469"/>
        <item x="147"/>
        <item x="60"/>
        <item x="118"/>
        <item x="639"/>
        <item x="116"/>
        <item x="100"/>
        <item x="625"/>
        <item x="486"/>
        <item x="750"/>
        <item x="465"/>
        <item x="34"/>
        <item x="12"/>
        <item x="1"/>
        <item x="377"/>
        <item x="254"/>
        <item x="770"/>
        <item x="8"/>
        <item x="730"/>
        <item x="177"/>
        <item x="352"/>
        <item x="685"/>
        <item x="140"/>
        <item x="355"/>
        <item x="373"/>
        <item x="804"/>
        <item x="178"/>
        <item x="290"/>
        <item x="399"/>
        <item x="863"/>
        <item x="232"/>
        <item x="53"/>
        <item x="419"/>
        <item x="850"/>
        <item x="214"/>
        <item x="736"/>
        <item x="505"/>
        <item x="506"/>
        <item x="761"/>
        <item x="822"/>
        <item x="787"/>
        <item x="266"/>
        <item x="423"/>
        <item x="825"/>
        <item x="242"/>
        <item x="777"/>
        <item x="123"/>
        <item x="612"/>
        <item x="293"/>
        <item x="412"/>
        <item x="432"/>
        <item x="95"/>
        <item x="308"/>
        <item x="134"/>
        <item x="335"/>
        <item x="870"/>
        <item x="619"/>
        <item x="634"/>
        <item x="136"/>
        <item x="330"/>
        <item x="435"/>
        <item x="270"/>
        <item x="785"/>
        <item x="764"/>
        <item x="499"/>
        <item x="84"/>
        <item x="371"/>
        <item x="168"/>
        <item x="827"/>
        <item x="249"/>
        <item x="525"/>
        <item x="723"/>
        <item x="386"/>
        <item x="655"/>
        <item x="833"/>
        <item x="286"/>
        <item x="492"/>
        <item x="694"/>
        <item x="536"/>
        <item x="509"/>
        <item x="372"/>
        <item x="615"/>
        <item x="78"/>
        <item x="678"/>
        <item x="784"/>
        <item x="181"/>
        <item x="276"/>
        <item x="703"/>
        <item x="613"/>
        <item x="450"/>
        <item x="513"/>
        <item x="192"/>
        <item x="13"/>
        <item x="392"/>
        <item x="25"/>
        <item x="751"/>
        <item x="32"/>
        <item x="567"/>
        <item x="121"/>
        <item x="776"/>
        <item x="591"/>
        <item x="442"/>
        <item x="72"/>
        <item x="259"/>
        <item x="581"/>
        <item x="239"/>
        <item x="839"/>
        <item x="674"/>
        <item x="17"/>
        <item x="426"/>
        <item x="554"/>
        <item x="213"/>
        <item x="869"/>
        <item x="264"/>
        <item x="621"/>
        <item x="483"/>
        <item x="792"/>
        <item x="557"/>
        <item x="473"/>
        <item x="592"/>
        <item x="666"/>
        <item x="532"/>
        <item x="743"/>
        <item x="547"/>
        <item x="669"/>
        <item x="429"/>
        <item x="783"/>
        <item x="462"/>
        <item x="533"/>
        <item x="805"/>
        <item x="234"/>
        <item x="221"/>
        <item x="593"/>
        <item x="405"/>
        <item x="370"/>
        <item x="357"/>
        <item x="864"/>
        <item x="646"/>
        <item x="45"/>
        <item x="452"/>
        <item x="70"/>
        <item x="37"/>
        <item x="811"/>
        <item x="768"/>
        <item x="69"/>
        <item x="800"/>
        <item x="855"/>
        <item x="43"/>
        <item x="790"/>
        <item x="434"/>
        <item x="40"/>
        <item x="205"/>
        <item x="42"/>
        <item x="689"/>
        <item x="656"/>
        <item x="643"/>
        <item x="166"/>
        <item x="263"/>
        <item x="671"/>
        <item x="342"/>
        <item x="820"/>
        <item x="702"/>
        <item x="367"/>
        <item x="421"/>
        <item x="222"/>
        <item x="644"/>
        <item x="324"/>
        <item x="7"/>
        <item x="588"/>
        <item x="115"/>
        <item x="300"/>
        <item x="542"/>
        <item x="485"/>
        <item x="15"/>
        <item x="474"/>
        <item x="82"/>
        <item x="202"/>
        <item x="403"/>
        <item x="65"/>
        <item x="19"/>
        <item x="447"/>
        <item x="104"/>
        <item x="676"/>
        <item x="708"/>
        <item x="443"/>
        <item x="354"/>
        <item x="719"/>
        <item x="157"/>
        <item x="33"/>
        <item x="250"/>
        <item x="739"/>
        <item x="514"/>
        <item x="789"/>
        <item x="436"/>
        <item x="748"/>
        <item x="180"/>
        <item x="632"/>
        <item x="131"/>
        <item x="460"/>
        <item x="401"/>
        <item x="409"/>
        <item x="154"/>
        <item x="316"/>
        <item x="508"/>
        <item x="346"/>
        <item x="114"/>
        <item x="20"/>
        <item x="715"/>
        <item x="156"/>
        <item x="229"/>
        <item x="618"/>
        <item x="867"/>
        <item x="162"/>
        <item x="522"/>
        <item x="77"/>
        <item x="840"/>
        <item x="835"/>
        <item x="0"/>
        <item x="313"/>
        <item x="807"/>
        <item x="120"/>
        <item x="188"/>
        <item x="851"/>
        <item x="555"/>
        <item x="413"/>
        <item x="271"/>
        <item x="197"/>
        <item x="191"/>
        <item x="163"/>
        <item x="704"/>
        <item x="759"/>
        <item x="673"/>
        <item x="237"/>
        <item x="83"/>
        <item x="301"/>
        <item x="856"/>
        <item x="321"/>
        <item x="517"/>
        <item x="362"/>
        <item x="337"/>
        <item x="437"/>
        <item x="201"/>
        <item x="272"/>
        <item x="224"/>
        <item x="861"/>
        <item x="448"/>
        <item x="695"/>
        <item x="194"/>
        <item x="819"/>
        <item x="691"/>
        <item x="209"/>
        <item x="161"/>
        <item x="226"/>
        <item x="602"/>
        <item x="652"/>
        <item x="23"/>
        <item x="325"/>
        <item x="476"/>
        <item x="865"/>
        <item x="490"/>
        <item x="298"/>
        <item x="282"/>
        <item x="245"/>
        <item x="183"/>
        <item x="457"/>
        <item x="241"/>
        <item x="466"/>
        <item x="519"/>
        <item x="813"/>
        <item x="742"/>
        <item x="487"/>
        <item x="688"/>
        <item x="36"/>
        <item x="304"/>
        <item x="288"/>
        <item x="190"/>
        <item x="817"/>
        <item x="733"/>
        <item x="732"/>
        <item x="561"/>
        <item x="810"/>
        <item x="122"/>
        <item x="795"/>
        <item x="843"/>
        <item x="247"/>
        <item x="395"/>
        <item x="430"/>
        <item x="786"/>
        <item x="463"/>
        <item x="41"/>
        <item x="582"/>
        <item x="279"/>
        <item x="406"/>
        <item x="534"/>
        <item x="587"/>
        <item x="220"/>
        <item x="56"/>
        <item x="477"/>
        <item x="744"/>
        <item x="507"/>
        <item x="74"/>
        <item x="311"/>
        <item x="277"/>
        <item x="127"/>
        <item x="207"/>
        <item x="537"/>
        <item x="550"/>
        <item x="572"/>
        <item x="565"/>
        <item x="92"/>
        <item x="583"/>
        <item x="794"/>
        <item x="225"/>
        <item x="246"/>
        <item x="305"/>
        <item x="564"/>
        <item x="479"/>
        <item x="877"/>
        <item x="609"/>
        <item x="531"/>
        <item x="257"/>
        <item x="55"/>
        <item x="274"/>
        <item x="566"/>
        <item x="394"/>
        <item x="528"/>
        <item x="87"/>
        <item x="752"/>
        <item x="524"/>
        <item x="756"/>
        <item x="339"/>
        <item x="633"/>
        <item x="230"/>
        <item x="781"/>
        <item x="741"/>
        <item x="363"/>
        <item x="258"/>
        <item x="320"/>
        <item x="341"/>
        <item x="471"/>
        <item x="319"/>
        <item x="383"/>
        <item x="846"/>
        <item x="99"/>
        <item x="758"/>
        <item x="440"/>
        <item x="687"/>
        <item x="73"/>
        <item x="101"/>
        <item x="636"/>
        <item x="278"/>
        <item x="627"/>
        <item x="529"/>
        <item x="726"/>
        <item x="720"/>
        <item x="379"/>
        <item x="650"/>
        <item x="799"/>
        <item x="129"/>
        <item x="454"/>
        <item x="211"/>
        <item x="332"/>
        <item x="142"/>
        <item x="699"/>
        <item x="782"/>
        <item x="852"/>
        <item x="578"/>
        <item x="424"/>
        <item x="453"/>
        <item x="58"/>
        <item x="57"/>
        <item x="6"/>
        <item x="165"/>
        <item x="312"/>
        <item x="185"/>
        <item x="291"/>
        <item x="438"/>
        <item x="410"/>
        <item x="174"/>
        <item x="478"/>
        <item x="318"/>
        <item x="802"/>
        <item x="599"/>
        <item x="512"/>
        <item x="844"/>
        <item x="199"/>
        <item x="545"/>
        <item x="139"/>
        <item x="871"/>
        <item x="628"/>
        <item x="823"/>
        <item x="146"/>
        <item x="568"/>
        <item x="516"/>
        <item x="375"/>
        <item x="510"/>
        <item x="597"/>
        <item x="138"/>
        <item x="812"/>
        <item x="384"/>
        <item x="389"/>
        <item x="256"/>
        <item x="757"/>
        <item x="153"/>
        <item x="765"/>
        <item x="261"/>
        <item x="653"/>
        <item x="186"/>
        <item x="872"/>
        <item x="93"/>
        <item x="260"/>
        <item x="815"/>
        <item x="826"/>
        <item x="400"/>
        <item x="797"/>
        <item x="665"/>
        <item x="488"/>
        <item x="494"/>
        <item x="315"/>
        <item x="130"/>
        <item x="44"/>
        <item x="296"/>
        <item x="344"/>
        <item x="874"/>
        <item x="88"/>
        <item x="773"/>
        <item x="640"/>
        <item x="769"/>
        <item x="382"/>
        <item x="255"/>
        <item x="854"/>
        <item x="252"/>
        <item x="284"/>
        <item x="235"/>
        <item x="198"/>
        <item x="302"/>
        <item x="179"/>
        <item x="97"/>
        <item x="51"/>
        <item x="216"/>
        <item x="659"/>
        <item x="841"/>
        <item x="441"/>
        <item x="110"/>
        <item x="152"/>
        <item x="523"/>
        <item x="90"/>
        <item x="380"/>
        <item x="285"/>
        <item x="280"/>
        <item x="160"/>
        <item x="248"/>
        <item x="544"/>
        <item x="331"/>
        <item x="623"/>
        <item x="54"/>
        <item x="482"/>
        <item x="89"/>
        <item x="381"/>
        <item x="735"/>
        <item x="117"/>
        <item x="696"/>
        <item x="495"/>
        <item x="52"/>
        <item x="682"/>
        <item x="672"/>
        <item x="262"/>
        <item x="511"/>
        <item x="793"/>
        <item x="132"/>
        <item x="244"/>
        <item x="299"/>
        <item x="862"/>
        <item x="376"/>
        <item x="624"/>
        <item x="267"/>
        <item x="66"/>
        <item x="9"/>
        <item x="21"/>
        <item x="98"/>
        <item x="717"/>
        <item x="219"/>
        <item x="541"/>
        <item x="858"/>
        <item x="721"/>
        <item x="350"/>
        <item x="515"/>
        <item x="3"/>
        <item x="521"/>
        <item x="829"/>
        <item x="431"/>
        <item x="737"/>
        <item x="170"/>
        <item x="824"/>
        <item x="560"/>
        <item x="50"/>
        <item x="530"/>
        <item x="427"/>
        <item x="30"/>
        <item x="329"/>
        <item x="353"/>
        <item x="351"/>
        <item x="200"/>
        <item x="307"/>
        <item x="801"/>
        <item x="369"/>
        <item x="251"/>
        <item x="119"/>
        <item x="772"/>
        <item x="649"/>
        <item x="47"/>
        <item x="809"/>
        <item x="76"/>
        <item x="91"/>
        <item x="641"/>
        <item x="860"/>
        <item x="604"/>
        <item x="228"/>
        <item x="167"/>
        <item x="112"/>
        <item x="233"/>
        <item x="745"/>
        <item x="18"/>
        <item x="303"/>
        <item x="35"/>
        <item x="67"/>
        <item x="387"/>
        <item x="498"/>
        <item x="538"/>
        <item x="206"/>
        <item x="631"/>
        <item x="660"/>
        <item x="149"/>
        <item x="502"/>
        <item x="470"/>
        <item x="700"/>
        <item x="584"/>
        <item x="503"/>
        <item x="778"/>
        <item x="422"/>
        <item x="48"/>
        <item x="552"/>
        <item x="361"/>
        <item x="596"/>
        <item x="348"/>
        <item x="630"/>
        <item x="683"/>
        <item x="729"/>
        <item x="798"/>
        <item x="626"/>
        <item x="774"/>
        <item x="240"/>
        <item x="151"/>
        <item x="227"/>
        <item x="340"/>
        <item x="546"/>
        <item x="459"/>
        <item x="600"/>
        <item x="455"/>
        <item x="193"/>
        <item x="39"/>
        <item x="29"/>
        <item x="79"/>
        <item x="407"/>
        <item x="365"/>
        <item x="46"/>
        <item x="606"/>
        <item x="709"/>
        <item x="837"/>
        <item x="143"/>
        <item x="834"/>
        <item x="540"/>
        <item x="345"/>
        <item x="137"/>
        <item x="158"/>
        <item x="675"/>
        <item x="701"/>
        <item x="796"/>
        <item x="456"/>
        <item x="842"/>
        <item x="451"/>
        <item x="848"/>
        <item x="133"/>
        <item x="159"/>
        <item x="425"/>
        <item t="default"/>
      </items>
    </pivotField>
    <pivotField numFmtId="165" showAll="0"/>
    <pivotField showAll="0"/>
    <pivotField showAll="0"/>
    <pivotField showAll="0"/>
    <pivotField axis="axisPage" showAll="0">
      <items count="10">
        <item x="5"/>
        <item x="0"/>
        <item x="7"/>
        <item x="8"/>
        <item x="1"/>
        <item x="4"/>
        <item x="3"/>
        <item x="6"/>
        <item x="2"/>
        <item t="default"/>
      </items>
    </pivotField>
    <pivotField showAll="0"/>
    <pivotField axis="axisRow" showAll="0" sortType="ascending">
      <items count="15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0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64F616-9B25-40C8-82D9-759C4AF8ED3E}" name="CrowdfundingTable" displayName="CrowdfundingTable" ref="A1:T1001" totalsRowShown="0" headerRowDxfId="24">
  <autoFilter ref="A1:T1001" xr:uid="{D464F616-9B25-40C8-82D9-759C4AF8ED3E}"/>
  <sortState xmlns:xlrd2="http://schemas.microsoft.com/office/spreadsheetml/2017/richdata2" ref="A2:T1001">
    <sortCondition ref="A1:A1001"/>
  </sortState>
  <tableColumns count="20">
    <tableColumn id="1" xr3:uid="{C0E52622-D4FF-4751-A7CC-785ED07DE6D3}" name="id"/>
    <tableColumn id="2" xr3:uid="{D24DCF14-D5F4-41BD-A8BD-02971A5EF9E0}" name="name"/>
    <tableColumn id="3" xr3:uid="{384A4845-6FE3-4189-B570-C98AEE14A54E}" name="blurb" dataDxfId="23"/>
    <tableColumn id="4" xr3:uid="{1CB015A8-1250-4F16-908E-F1E7D54DF4E3}" name="goal"/>
    <tableColumn id="5" xr3:uid="{AAB1C27F-8C8C-4855-A06E-BAB6D49672D7}" name="pledged"/>
    <tableColumn id="6" xr3:uid="{6B3074E6-4B3E-45A0-9A32-00A0AC9386A9}" name="percent funded" dataDxfId="22">
      <calculatedColumnFormula>$E2/$D2*100</calculatedColumnFormula>
    </tableColumn>
    <tableColumn id="7" xr3:uid="{BE94DF6A-415F-4B27-AC76-9935EE574892}" name="outcome"/>
    <tableColumn id="8" xr3:uid="{C17C6E73-7438-4773-A12D-6FC5FDF7EB64}" name="backers_count"/>
    <tableColumn id="9" xr3:uid="{33C1F120-CAF9-4B9B-8D0F-83AB22632C06}" name="Average Donation" dataDxfId="21">
      <calculatedColumnFormula>IF(AND($E2=0,$H2=0),0,$E2/$H2)</calculatedColumnFormula>
    </tableColumn>
    <tableColumn id="10" xr3:uid="{81F729BF-ABD1-4AB8-9809-4CF85296AE83}" name="country"/>
    <tableColumn id="11" xr3:uid="{66386F4D-6FDE-4F14-9998-1D2735A04E09}" name="currency"/>
    <tableColumn id="12" xr3:uid="{E9C7080D-B402-45EE-AFD9-ED30EBFAA9B9}" name="launched_at"/>
    <tableColumn id="13" xr3:uid="{6FF0CD4A-BACE-42FA-AFBE-72FF269E22A3}" name="deadline"/>
    <tableColumn id="14" xr3:uid="{42878C68-1B34-497A-9878-9854ADE49473}" name="Date Created Conversion" dataDxfId="20">
      <calculatedColumnFormula>((($L2/60)/60)/24)+DATE(1970,1,1)</calculatedColumnFormula>
    </tableColumn>
    <tableColumn id="15" xr3:uid="{A31F0034-43E5-4822-A86D-AAF0DF086DA8}" name="Date Ended Conversion" dataDxfId="19">
      <calculatedColumnFormula>((($M2/60)/60)/24)+DATE(1970,1,1)</calculatedColumnFormula>
    </tableColumn>
    <tableColumn id="16" xr3:uid="{1935A17A-7DA0-41A7-BCDD-115B702A74B2}" name="staff_pick"/>
    <tableColumn id="17" xr3:uid="{AC8B10F1-4CA1-494D-B02F-7C2BA8951A34}" name="spotlight"/>
    <tableColumn id="18" xr3:uid="{DA771C9E-E8C4-4247-BD64-BF7078E65273}" name="category &amp; sub-category"/>
    <tableColumn id="19" xr3:uid="{B2A21C44-A7B1-4FDB-B964-CDEBBA7B2B7A}" name="Parent Category">
      <calculatedColumnFormula>LEFT($R2,  FIND("/",$R2) - 1)</calculatedColumnFormula>
    </tableColumn>
    <tableColumn id="20" xr3:uid="{864911F2-599C-4DC2-9FF8-7FA009606283}" name="Sub-Category">
      <calculatedColumnFormula>RIGHT($R2,LEN($R2)-FIND("/",$R2)-LEN("/") +1)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BD98-9032-4CD9-A21F-651012F2A684}">
  <dimension ref="A1:N1001"/>
  <sheetViews>
    <sheetView topLeftCell="D1" workbookViewId="0">
      <selection activeCell="F2" sqref="F2:F100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4" max="14" width="28" bestFit="1" customWidth="1"/>
  </cols>
  <sheetData>
    <row r="1" spans="1:1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">
      <c r="A3">
        <v>1</v>
      </c>
      <c r="B3" t="s">
        <v>18</v>
      </c>
      <c r="C3" s="3" t="s">
        <v>19</v>
      </c>
      <c r="D3">
        <v>100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2" x14ac:dyDescent="0.3">
      <c r="A4">
        <v>2</v>
      </c>
      <c r="B4" t="s">
        <v>24</v>
      </c>
      <c r="C4" s="3" t="s">
        <v>25</v>
      </c>
      <c r="D4">
        <v>100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2" x14ac:dyDescent="0.3">
      <c r="A5">
        <v>3</v>
      </c>
      <c r="B5" t="s">
        <v>29</v>
      </c>
      <c r="C5" s="3" t="s">
        <v>30</v>
      </c>
      <c r="D5">
        <v>100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">
      <c r="A6">
        <v>4</v>
      </c>
      <c r="B6" t="s">
        <v>31</v>
      </c>
      <c r="C6" s="3" t="s">
        <v>32</v>
      </c>
      <c r="D6">
        <v>100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">
      <c r="A7">
        <v>5</v>
      </c>
      <c r="B7" t="s">
        <v>34</v>
      </c>
      <c r="C7" s="3" t="s">
        <v>35</v>
      </c>
      <c r="D7">
        <v>100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">
      <c r="A8">
        <v>6</v>
      </c>
      <c r="B8" t="s">
        <v>38</v>
      </c>
      <c r="C8" s="3" t="s">
        <v>39</v>
      </c>
      <c r="D8">
        <v>100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">
      <c r="A9">
        <v>7</v>
      </c>
      <c r="B9" t="s">
        <v>43</v>
      </c>
      <c r="C9" s="3" t="s">
        <v>44</v>
      </c>
      <c r="D9">
        <v>100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">
      <c r="A10">
        <v>8</v>
      </c>
      <c r="B10" t="s">
        <v>45</v>
      </c>
      <c r="C10" s="3" t="s">
        <v>46</v>
      </c>
      <c r="D10">
        <v>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">
      <c r="A11">
        <v>9</v>
      </c>
      <c r="B11" t="s">
        <v>48</v>
      </c>
      <c r="C11" s="3" t="s">
        <v>49</v>
      </c>
      <c r="D11">
        <v>100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">
      <c r="A12">
        <v>10</v>
      </c>
      <c r="B12" t="s">
        <v>51</v>
      </c>
      <c r="C12" s="3" t="s">
        <v>52</v>
      </c>
      <c r="D12">
        <v>100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2" x14ac:dyDescent="0.3">
      <c r="A13">
        <v>11</v>
      </c>
      <c r="B13" t="s">
        <v>54</v>
      </c>
      <c r="C13" s="3" t="s">
        <v>55</v>
      </c>
      <c r="D13">
        <v>100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">
      <c r="A14">
        <v>12</v>
      </c>
      <c r="B14" t="s">
        <v>56</v>
      </c>
      <c r="C14" s="3" t="s">
        <v>57</v>
      </c>
      <c r="D14">
        <v>100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2" x14ac:dyDescent="0.3">
      <c r="A15">
        <v>13</v>
      </c>
      <c r="B15" t="s">
        <v>58</v>
      </c>
      <c r="C15" s="3" t="s">
        <v>59</v>
      </c>
      <c r="D15">
        <v>100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">
      <c r="A16">
        <v>14</v>
      </c>
      <c r="B16" t="s">
        <v>61</v>
      </c>
      <c r="C16" s="3" t="s">
        <v>62</v>
      </c>
      <c r="D16">
        <v>100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t="s">
        <v>63</v>
      </c>
      <c r="C17" s="3" t="s">
        <v>64</v>
      </c>
      <c r="D17">
        <v>100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t="s">
        <v>66</v>
      </c>
      <c r="C18" s="3" t="s">
        <v>67</v>
      </c>
      <c r="D18">
        <v>100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t="s">
        <v>69</v>
      </c>
      <c r="C19" s="3" t="s">
        <v>70</v>
      </c>
      <c r="D19">
        <v>100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t="s">
        <v>72</v>
      </c>
      <c r="C20" s="3" t="s">
        <v>73</v>
      </c>
      <c r="D20">
        <v>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t="s">
        <v>75</v>
      </c>
      <c r="C21" s="3" t="s">
        <v>76</v>
      </c>
      <c r="D21">
        <v>100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t="s">
        <v>77</v>
      </c>
      <c r="C22" s="3" t="s">
        <v>78</v>
      </c>
      <c r="D22">
        <v>600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t="s">
        <v>79</v>
      </c>
      <c r="C23" s="3" t="s">
        <v>80</v>
      </c>
      <c r="D23">
        <v>600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t="s">
        <v>81</v>
      </c>
      <c r="C24" s="3" t="s">
        <v>82</v>
      </c>
      <c r="D24">
        <v>600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t="s">
        <v>83</v>
      </c>
      <c r="C25" s="3" t="s">
        <v>84</v>
      </c>
      <c r="D25">
        <v>600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t="s">
        <v>85</v>
      </c>
      <c r="C26" s="3" t="s">
        <v>86</v>
      </c>
      <c r="D26">
        <v>600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t="s">
        <v>87</v>
      </c>
      <c r="C27" s="3" t="s">
        <v>88</v>
      </c>
      <c r="D27">
        <v>700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t="s">
        <v>90</v>
      </c>
      <c r="C28" s="3" t="s">
        <v>91</v>
      </c>
      <c r="D28">
        <v>700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t="s">
        <v>92</v>
      </c>
      <c r="C29" s="3" t="s">
        <v>93</v>
      </c>
      <c r="D29">
        <v>700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t="s">
        <v>94</v>
      </c>
      <c r="C30" s="3" t="s">
        <v>95</v>
      </c>
      <c r="D30">
        <v>700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t="s">
        <v>96</v>
      </c>
      <c r="C31" s="3" t="s">
        <v>97</v>
      </c>
      <c r="D31">
        <v>700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t="s">
        <v>101</v>
      </c>
      <c r="C32" s="3" t="s">
        <v>102</v>
      </c>
      <c r="D32">
        <v>700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t="s">
        <v>103</v>
      </c>
      <c r="C33" s="3" t="s">
        <v>104</v>
      </c>
      <c r="D33">
        <v>700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t="s">
        <v>105</v>
      </c>
      <c r="C34" s="3" t="s">
        <v>106</v>
      </c>
      <c r="D34">
        <v>700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t="s">
        <v>109</v>
      </c>
      <c r="C35" s="3" t="s">
        <v>110</v>
      </c>
      <c r="D35">
        <v>800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t="s">
        <v>111</v>
      </c>
      <c r="C36" s="3" t="s">
        <v>112</v>
      </c>
      <c r="D36">
        <v>800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t="s">
        <v>113</v>
      </c>
      <c r="C37" s="3" t="s">
        <v>114</v>
      </c>
      <c r="D37">
        <v>800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t="s">
        <v>115</v>
      </c>
      <c r="C38" s="3" t="s">
        <v>116</v>
      </c>
      <c r="D38">
        <v>800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t="s">
        <v>117</v>
      </c>
      <c r="C39" s="3" t="s">
        <v>118</v>
      </c>
      <c r="D39">
        <v>800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t="s">
        <v>120</v>
      </c>
      <c r="C40" s="3" t="s">
        <v>121</v>
      </c>
      <c r="D40">
        <v>800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t="s">
        <v>123</v>
      </c>
      <c r="C41" s="3" t="s">
        <v>124</v>
      </c>
      <c r="D41">
        <v>800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t="s">
        <v>125</v>
      </c>
      <c r="C42" s="3" t="s">
        <v>126</v>
      </c>
      <c r="D42">
        <v>900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t="s">
        <v>127</v>
      </c>
      <c r="C43" s="3" t="s">
        <v>128</v>
      </c>
      <c r="D43">
        <v>900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t="s">
        <v>129</v>
      </c>
      <c r="C44" s="3" t="s">
        <v>130</v>
      </c>
      <c r="D44">
        <v>900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t="s">
        <v>131</v>
      </c>
      <c r="C45" s="3" t="s">
        <v>132</v>
      </c>
      <c r="D45">
        <v>900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t="s">
        <v>134</v>
      </c>
      <c r="C46" s="3" t="s">
        <v>135</v>
      </c>
      <c r="D46">
        <v>900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t="s">
        <v>136</v>
      </c>
      <c r="C47" s="3" t="s">
        <v>137</v>
      </c>
      <c r="D47">
        <v>900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t="s">
        <v>138</v>
      </c>
      <c r="C48" s="3" t="s">
        <v>139</v>
      </c>
      <c r="D48">
        <v>900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t="s">
        <v>140</v>
      </c>
      <c r="C49" s="3" t="s">
        <v>141</v>
      </c>
      <c r="D49">
        <v>900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t="s">
        <v>142</v>
      </c>
      <c r="C50" s="3" t="s">
        <v>143</v>
      </c>
      <c r="D50">
        <v>900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t="s">
        <v>144</v>
      </c>
      <c r="C51" s="3" t="s">
        <v>145</v>
      </c>
      <c r="D51">
        <v>900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t="s">
        <v>146</v>
      </c>
      <c r="C52" s="3" t="s">
        <v>147</v>
      </c>
      <c r="D52">
        <v>900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t="s">
        <v>149</v>
      </c>
      <c r="C53" s="3" t="s">
        <v>150</v>
      </c>
      <c r="D53">
        <v>1000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t="s">
        <v>151</v>
      </c>
      <c r="C54" s="3" t="s">
        <v>152</v>
      </c>
      <c r="D54">
        <v>1000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t="s">
        <v>153</v>
      </c>
      <c r="C55" s="3" t="s">
        <v>154</v>
      </c>
      <c r="D55">
        <v>1000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t="s">
        <v>155</v>
      </c>
      <c r="C56" s="3" t="s">
        <v>156</v>
      </c>
      <c r="D56">
        <v>1000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t="s">
        <v>157</v>
      </c>
      <c r="C57" s="3" t="s">
        <v>158</v>
      </c>
      <c r="D57">
        <v>1000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t="s">
        <v>160</v>
      </c>
      <c r="C58" s="3" t="s">
        <v>161</v>
      </c>
      <c r="D58">
        <v>1000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t="s">
        <v>162</v>
      </c>
      <c r="C59" s="3" t="s">
        <v>163</v>
      </c>
      <c r="D59">
        <v>1000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t="s">
        <v>164</v>
      </c>
      <c r="C60" s="3" t="s">
        <v>165</v>
      </c>
      <c r="D60">
        <v>1100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t="s">
        <v>166</v>
      </c>
      <c r="C61" s="3" t="s">
        <v>167</v>
      </c>
      <c r="D61">
        <v>1100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t="s">
        <v>168</v>
      </c>
      <c r="C62" s="3" t="s">
        <v>169</v>
      </c>
      <c r="D62">
        <v>1100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t="s">
        <v>170</v>
      </c>
      <c r="C63" s="3" t="s">
        <v>171</v>
      </c>
      <c r="D63">
        <v>1100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t="s">
        <v>172</v>
      </c>
      <c r="C64" s="3" t="s">
        <v>173</v>
      </c>
      <c r="D64">
        <v>1100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t="s">
        <v>174</v>
      </c>
      <c r="C65" s="3" t="s">
        <v>175</v>
      </c>
      <c r="D65">
        <v>1200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t="s">
        <v>176</v>
      </c>
      <c r="C66" s="3" t="s">
        <v>177</v>
      </c>
      <c r="D66">
        <v>1200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t="s">
        <v>178</v>
      </c>
      <c r="C67" s="3" t="s">
        <v>179</v>
      </c>
      <c r="D67">
        <v>1200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t="s">
        <v>180</v>
      </c>
      <c r="C68" s="3" t="s">
        <v>181</v>
      </c>
      <c r="D68">
        <v>1300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t="s">
        <v>182</v>
      </c>
      <c r="C69" s="3" t="s">
        <v>183</v>
      </c>
      <c r="D69">
        <v>1300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t="s">
        <v>184</v>
      </c>
      <c r="C70" s="3" t="s">
        <v>185</v>
      </c>
      <c r="D70">
        <v>1300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t="s">
        <v>186</v>
      </c>
      <c r="C71" s="3" t="s">
        <v>187</v>
      </c>
      <c r="D71">
        <v>1300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t="s">
        <v>188</v>
      </c>
      <c r="C72" s="3" t="s">
        <v>189</v>
      </c>
      <c r="D72">
        <v>1300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t="s">
        <v>190</v>
      </c>
      <c r="C73" s="3" t="s">
        <v>191</v>
      </c>
      <c r="D73">
        <v>1300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t="s">
        <v>192</v>
      </c>
      <c r="C74" s="3" t="s">
        <v>193</v>
      </c>
      <c r="D74">
        <v>1300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t="s">
        <v>196</v>
      </c>
      <c r="C76" s="3" t="s">
        <v>197</v>
      </c>
      <c r="D76">
        <v>1400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t="s">
        <v>198</v>
      </c>
      <c r="C77" s="3" t="s">
        <v>199</v>
      </c>
      <c r="D77">
        <v>1400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t="s">
        <v>200</v>
      </c>
      <c r="C78" s="3" t="s">
        <v>201</v>
      </c>
      <c r="D78">
        <v>1400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t="s">
        <v>202</v>
      </c>
      <c r="C79" s="3" t="s">
        <v>203</v>
      </c>
      <c r="D79">
        <v>1400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t="s">
        <v>204</v>
      </c>
      <c r="C80" s="3" t="s">
        <v>205</v>
      </c>
      <c r="D80">
        <v>1400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t="s">
        <v>207</v>
      </c>
      <c r="C81" s="3" t="s">
        <v>208</v>
      </c>
      <c r="D81">
        <v>1400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t="s">
        <v>209</v>
      </c>
      <c r="C82" s="3" t="s">
        <v>210</v>
      </c>
      <c r="D82">
        <v>1400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t="s">
        <v>211</v>
      </c>
      <c r="C83" s="3" t="s">
        <v>212</v>
      </c>
      <c r="D83">
        <v>1400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t="s">
        <v>213</v>
      </c>
      <c r="C84" s="3" t="s">
        <v>214</v>
      </c>
      <c r="D84">
        <v>1400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t="s">
        <v>215</v>
      </c>
      <c r="C85" s="3" t="s">
        <v>216</v>
      </c>
      <c r="D85">
        <v>1400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t="s">
        <v>217</v>
      </c>
      <c r="C86" s="3" t="s">
        <v>218</v>
      </c>
      <c r="D86">
        <v>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t="s">
        <v>219</v>
      </c>
      <c r="C87" s="3" t="s">
        <v>220</v>
      </c>
      <c r="D87">
        <v>1500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t="s">
        <v>221</v>
      </c>
      <c r="C88" s="3" t="s">
        <v>222</v>
      </c>
      <c r="D88">
        <v>1500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t="s">
        <v>223</v>
      </c>
      <c r="C89" s="3" t="s">
        <v>224</v>
      </c>
      <c r="D89">
        <v>1500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t="s">
        <v>225</v>
      </c>
      <c r="C90" s="3" t="s">
        <v>226</v>
      </c>
      <c r="D90">
        <v>1500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t="s">
        <v>227</v>
      </c>
      <c r="C91" s="3" t="s">
        <v>228</v>
      </c>
      <c r="D91">
        <v>1500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t="s">
        <v>229</v>
      </c>
      <c r="C92" s="3" t="s">
        <v>230</v>
      </c>
      <c r="D92">
        <v>1500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t="s">
        <v>231</v>
      </c>
      <c r="C93" s="3" t="s">
        <v>232</v>
      </c>
      <c r="D93">
        <v>1500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t="s">
        <v>233</v>
      </c>
      <c r="C94" s="3" t="s">
        <v>234</v>
      </c>
      <c r="D94">
        <v>1600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t="s">
        <v>235</v>
      </c>
      <c r="C95" s="3" t="s">
        <v>236</v>
      </c>
      <c r="D95">
        <v>1600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t="s">
        <v>237</v>
      </c>
      <c r="C96" s="3" t="s">
        <v>238</v>
      </c>
      <c r="D96">
        <v>1600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t="s">
        <v>239</v>
      </c>
      <c r="C97" s="3" t="s">
        <v>240</v>
      </c>
      <c r="D97">
        <v>1600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t="s">
        <v>241</v>
      </c>
      <c r="C98" s="3" t="s">
        <v>242</v>
      </c>
      <c r="D98">
        <v>1700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t="s">
        <v>243</v>
      </c>
      <c r="C99" s="3" t="s">
        <v>244</v>
      </c>
      <c r="D99">
        <v>1700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t="s">
        <v>245</v>
      </c>
      <c r="C100" s="3" t="s">
        <v>246</v>
      </c>
      <c r="D100">
        <v>1700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t="s">
        <v>247</v>
      </c>
      <c r="C101" s="3" t="s">
        <v>248</v>
      </c>
      <c r="D101">
        <v>1700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t="s">
        <v>249</v>
      </c>
      <c r="C102" s="3" t="s">
        <v>250</v>
      </c>
      <c r="D102">
        <v>1700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t="s">
        <v>251</v>
      </c>
      <c r="C103" s="3" t="s">
        <v>252</v>
      </c>
      <c r="D103">
        <v>1700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t="s">
        <v>253</v>
      </c>
      <c r="C104" s="3" t="s">
        <v>254</v>
      </c>
      <c r="D104">
        <v>1700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t="s">
        <v>255</v>
      </c>
      <c r="C105" s="3" t="s">
        <v>256</v>
      </c>
      <c r="D105">
        <v>1700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t="s">
        <v>257</v>
      </c>
      <c r="C106" s="3" t="s">
        <v>258</v>
      </c>
      <c r="D106">
        <v>1800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t="s">
        <v>259</v>
      </c>
      <c r="C107" s="3" t="s">
        <v>260</v>
      </c>
      <c r="D107">
        <v>1800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t="s">
        <v>261</v>
      </c>
      <c r="C108" s="3" t="s">
        <v>262</v>
      </c>
      <c r="D108">
        <v>1800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t="s">
        <v>263</v>
      </c>
      <c r="C109" s="3" t="s">
        <v>264</v>
      </c>
      <c r="D109">
        <v>1800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t="s">
        <v>265</v>
      </c>
      <c r="C110" s="3" t="s">
        <v>266</v>
      </c>
      <c r="D110">
        <v>1800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t="s">
        <v>267</v>
      </c>
      <c r="C111" s="3" t="s">
        <v>268</v>
      </c>
      <c r="D111">
        <v>1800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t="s">
        <v>270</v>
      </c>
      <c r="C112" s="3" t="s">
        <v>271</v>
      </c>
      <c r="D112">
        <v>1800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t="s">
        <v>272</v>
      </c>
      <c r="C113" s="3" t="s">
        <v>273</v>
      </c>
      <c r="D113">
        <v>1800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t="s">
        <v>274</v>
      </c>
      <c r="C114" s="3" t="s">
        <v>275</v>
      </c>
      <c r="D114">
        <v>1800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t="s">
        <v>276</v>
      </c>
      <c r="C115" s="3" t="s">
        <v>277</v>
      </c>
      <c r="D115">
        <v>1800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t="s">
        <v>280</v>
      </c>
      <c r="C117" s="3" t="s">
        <v>281</v>
      </c>
      <c r="D117">
        <v>1900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t="s">
        <v>282</v>
      </c>
      <c r="C118" s="3" t="s">
        <v>283</v>
      </c>
      <c r="D118">
        <v>2000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t="s">
        <v>284</v>
      </c>
      <c r="C119" s="3" t="s">
        <v>285</v>
      </c>
      <c r="D119">
        <v>2000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t="s">
        <v>286</v>
      </c>
      <c r="C120" s="3" t="s">
        <v>287</v>
      </c>
      <c r="D120">
        <v>2000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t="s">
        <v>288</v>
      </c>
      <c r="C121" s="3" t="s">
        <v>289</v>
      </c>
      <c r="D121">
        <v>2000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t="s">
        <v>290</v>
      </c>
      <c r="C122" s="3" t="s">
        <v>291</v>
      </c>
      <c r="D122">
        <v>2000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t="s">
        <v>293</v>
      </c>
      <c r="C123" s="3" t="s">
        <v>294</v>
      </c>
      <c r="D123">
        <v>2000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t="s">
        <v>295</v>
      </c>
      <c r="C124" s="3" t="s">
        <v>296</v>
      </c>
      <c r="D124">
        <v>2100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t="s">
        <v>297</v>
      </c>
      <c r="C125" s="3" t="s">
        <v>298</v>
      </c>
      <c r="D125">
        <v>2100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t="s">
        <v>299</v>
      </c>
      <c r="C126" s="3" t="s">
        <v>300</v>
      </c>
      <c r="D126">
        <v>2100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t="s">
        <v>301</v>
      </c>
      <c r="C127" s="3" t="s">
        <v>302</v>
      </c>
      <c r="D127">
        <v>2100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t="s">
        <v>303</v>
      </c>
      <c r="C128" s="3" t="s">
        <v>304</v>
      </c>
      <c r="D128">
        <v>2100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t="s">
        <v>305</v>
      </c>
      <c r="C129" s="3" t="s">
        <v>306</v>
      </c>
      <c r="D129">
        <v>2100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t="s">
        <v>307</v>
      </c>
      <c r="C130" s="3" t="s">
        <v>308</v>
      </c>
      <c r="D130">
        <v>2100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t="s">
        <v>309</v>
      </c>
      <c r="C131" s="3" t="s">
        <v>310</v>
      </c>
      <c r="D131">
        <v>2100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t="s">
        <v>311</v>
      </c>
      <c r="C132" s="3" t="s">
        <v>312</v>
      </c>
      <c r="D132">
        <v>2200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t="s">
        <v>313</v>
      </c>
      <c r="C133" s="3" t="s">
        <v>314</v>
      </c>
      <c r="D133">
        <v>2200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t="s">
        <v>315</v>
      </c>
      <c r="C134" s="3" t="s">
        <v>316</v>
      </c>
      <c r="D134">
        <v>2200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t="s">
        <v>317</v>
      </c>
      <c r="C135" s="3" t="s">
        <v>318</v>
      </c>
      <c r="D135">
        <v>2300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t="s">
        <v>320</v>
      </c>
      <c r="C136" s="3" t="s">
        <v>321</v>
      </c>
      <c r="D136">
        <v>2300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t="s">
        <v>322</v>
      </c>
      <c r="C137" s="3" t="s">
        <v>323</v>
      </c>
      <c r="D137">
        <v>2300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t="s">
        <v>324</v>
      </c>
      <c r="C138" s="3" t="s">
        <v>325</v>
      </c>
      <c r="D138">
        <v>2300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t="s">
        <v>326</v>
      </c>
      <c r="C139" s="3" t="s">
        <v>327</v>
      </c>
      <c r="D139">
        <v>2300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t="s">
        <v>328</v>
      </c>
      <c r="C140" s="3" t="s">
        <v>329</v>
      </c>
      <c r="D140">
        <v>2300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t="s">
        <v>330</v>
      </c>
      <c r="C141" s="3" t="s">
        <v>331</v>
      </c>
      <c r="D141">
        <v>2300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t="s">
        <v>332</v>
      </c>
      <c r="C142" s="3" t="s">
        <v>333</v>
      </c>
      <c r="D142">
        <v>2400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t="s">
        <v>334</v>
      </c>
      <c r="C143" s="3" t="s">
        <v>335</v>
      </c>
      <c r="D143">
        <v>2400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t="s">
        <v>336</v>
      </c>
      <c r="C144" s="3" t="s">
        <v>337</v>
      </c>
      <c r="D144">
        <v>2400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t="s">
        <v>338</v>
      </c>
      <c r="C145" s="3" t="s">
        <v>339</v>
      </c>
      <c r="D145">
        <v>2400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t="s">
        <v>340</v>
      </c>
      <c r="C146" s="3" t="s">
        <v>341</v>
      </c>
      <c r="D146">
        <v>2400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t="s">
        <v>342</v>
      </c>
      <c r="C147" s="3" t="s">
        <v>343</v>
      </c>
      <c r="D147">
        <v>2400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t="s">
        <v>344</v>
      </c>
      <c r="C148" s="3" t="s">
        <v>345</v>
      </c>
      <c r="D148">
        <v>2400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t="s">
        <v>346</v>
      </c>
      <c r="C149" s="3" t="s">
        <v>347</v>
      </c>
      <c r="D149">
        <v>2400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t="s">
        <v>348</v>
      </c>
      <c r="C150" s="3" t="s">
        <v>349</v>
      </c>
      <c r="D150">
        <v>2400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t="s">
        <v>350</v>
      </c>
      <c r="C151" s="3" t="s">
        <v>351</v>
      </c>
      <c r="D151">
        <v>2400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t="s">
        <v>352</v>
      </c>
      <c r="C152" s="3" t="s">
        <v>353</v>
      </c>
      <c r="D152">
        <v>2500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t="s">
        <v>354</v>
      </c>
      <c r="C153" s="3" t="s">
        <v>355</v>
      </c>
      <c r="D153">
        <v>2500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t="s">
        <v>356</v>
      </c>
      <c r="C154" s="3" t="s">
        <v>357</v>
      </c>
      <c r="D154">
        <v>2500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t="s">
        <v>358</v>
      </c>
      <c r="C155" s="3" t="s">
        <v>359</v>
      </c>
      <c r="D155">
        <v>2600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t="s">
        <v>360</v>
      </c>
      <c r="C156" s="3" t="s">
        <v>361</v>
      </c>
      <c r="D156">
        <v>2600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t="s">
        <v>362</v>
      </c>
      <c r="C157" s="3" t="s">
        <v>363</v>
      </c>
      <c r="D157">
        <v>2600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t="s">
        <v>364</v>
      </c>
      <c r="C158" s="3" t="s">
        <v>365</v>
      </c>
      <c r="D158">
        <v>2600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t="s">
        <v>366</v>
      </c>
      <c r="C159" s="3" t="s">
        <v>367</v>
      </c>
      <c r="D159">
        <v>2600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t="s">
        <v>368</v>
      </c>
      <c r="C160" s="3" t="s">
        <v>369</v>
      </c>
      <c r="D160">
        <v>2700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t="s">
        <v>370</v>
      </c>
      <c r="C161" s="3" t="s">
        <v>371</v>
      </c>
      <c r="D161">
        <v>2700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t="s">
        <v>372</v>
      </c>
      <c r="C162" s="3" t="s">
        <v>373</v>
      </c>
      <c r="D162">
        <v>2700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t="s">
        <v>374</v>
      </c>
      <c r="C163" s="3" t="s">
        <v>375</v>
      </c>
      <c r="D163">
        <v>2700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t="s">
        <v>376</v>
      </c>
      <c r="C164" s="3" t="s">
        <v>377</v>
      </c>
      <c r="D164">
        <v>2700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t="s">
        <v>378</v>
      </c>
      <c r="C165" s="3" t="s">
        <v>379</v>
      </c>
      <c r="D165">
        <v>2700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t="s">
        <v>380</v>
      </c>
      <c r="C166" s="3" t="s">
        <v>381</v>
      </c>
      <c r="D166">
        <v>2800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t="s">
        <v>382</v>
      </c>
      <c r="C167" s="3" t="s">
        <v>383</v>
      </c>
      <c r="D167">
        <v>2800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t="s">
        <v>384</v>
      </c>
      <c r="C168" s="3" t="s">
        <v>385</v>
      </c>
      <c r="D168">
        <v>2800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t="s">
        <v>386</v>
      </c>
      <c r="C169" s="3" t="s">
        <v>387</v>
      </c>
      <c r="D169">
        <v>2800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t="s">
        <v>388</v>
      </c>
      <c r="C170" s="3" t="s">
        <v>389</v>
      </c>
      <c r="D170">
        <v>2800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t="s">
        <v>390</v>
      </c>
      <c r="C171" s="3" t="s">
        <v>391</v>
      </c>
      <c r="D171">
        <v>2900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t="s">
        <v>392</v>
      </c>
      <c r="C172" s="3" t="s">
        <v>393</v>
      </c>
      <c r="D172">
        <v>2900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t="s">
        <v>394</v>
      </c>
      <c r="C173" s="3" t="s">
        <v>395</v>
      </c>
      <c r="D173">
        <v>2900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t="s">
        <v>396</v>
      </c>
      <c r="C174" s="3" t="s">
        <v>397</v>
      </c>
      <c r="D174">
        <v>2900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t="s">
        <v>398</v>
      </c>
      <c r="C175" s="3" t="s">
        <v>399</v>
      </c>
      <c r="D175">
        <v>2900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t="s">
        <v>400</v>
      </c>
      <c r="C176" s="3" t="s">
        <v>401</v>
      </c>
      <c r="D176">
        <v>2900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t="s">
        <v>402</v>
      </c>
      <c r="C177" s="3" t="s">
        <v>403</v>
      </c>
      <c r="D177">
        <v>3000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t="s">
        <v>404</v>
      </c>
      <c r="C178" s="3" t="s">
        <v>405</v>
      </c>
      <c r="D178">
        <v>3000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t="s">
        <v>406</v>
      </c>
      <c r="C179" s="3" t="s">
        <v>407</v>
      </c>
      <c r="D179">
        <v>3000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t="s">
        <v>408</v>
      </c>
      <c r="C180" s="3" t="s">
        <v>409</v>
      </c>
      <c r="D180">
        <v>3000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t="s">
        <v>410</v>
      </c>
      <c r="C181" s="3" t="s">
        <v>411</v>
      </c>
      <c r="D181">
        <v>3100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t="s">
        <v>412</v>
      </c>
      <c r="C182" s="3" t="s">
        <v>413</v>
      </c>
      <c r="D182">
        <v>3100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t="s">
        <v>414</v>
      </c>
      <c r="C183" s="3" t="s">
        <v>415</v>
      </c>
      <c r="D183">
        <v>3100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t="s">
        <v>416</v>
      </c>
      <c r="C184" s="3" t="s">
        <v>417</v>
      </c>
      <c r="D184">
        <v>3100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t="s">
        <v>418</v>
      </c>
      <c r="C185" s="3" t="s">
        <v>419</v>
      </c>
      <c r="D185">
        <v>3100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t="s">
        <v>420</v>
      </c>
      <c r="C186" s="3" t="s">
        <v>421</v>
      </c>
      <c r="D186">
        <v>3200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t="s">
        <v>422</v>
      </c>
      <c r="C187" s="3" t="s">
        <v>423</v>
      </c>
      <c r="D187">
        <v>3200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t="s">
        <v>424</v>
      </c>
      <c r="C188" s="3" t="s">
        <v>425</v>
      </c>
      <c r="D188">
        <v>3200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t="s">
        <v>426</v>
      </c>
      <c r="C189" s="3" t="s">
        <v>427</v>
      </c>
      <c r="D189">
        <v>3200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t="s">
        <v>428</v>
      </c>
      <c r="C190" s="3" t="s">
        <v>429</v>
      </c>
      <c r="D190">
        <v>3200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t="s">
        <v>430</v>
      </c>
      <c r="C191" s="3" t="s">
        <v>431</v>
      </c>
      <c r="D191">
        <v>3300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t="s">
        <v>432</v>
      </c>
      <c r="C192" s="3" t="s">
        <v>433</v>
      </c>
      <c r="D192">
        <v>3300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t="s">
        <v>434</v>
      </c>
      <c r="C193" s="3" t="s">
        <v>435</v>
      </c>
      <c r="D193">
        <v>3300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t="s">
        <v>436</v>
      </c>
      <c r="C194" s="3" t="s">
        <v>437</v>
      </c>
      <c r="D194">
        <v>3300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t="s">
        <v>438</v>
      </c>
      <c r="C195" s="3" t="s">
        <v>439</v>
      </c>
      <c r="D195">
        <v>3300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t="s">
        <v>440</v>
      </c>
      <c r="C196" s="3" t="s">
        <v>441</v>
      </c>
      <c r="D196">
        <v>3400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t="s">
        <v>442</v>
      </c>
      <c r="C197" s="3" t="s">
        <v>443</v>
      </c>
      <c r="D197">
        <v>3400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t="s">
        <v>444</v>
      </c>
      <c r="C198" s="3" t="s">
        <v>445</v>
      </c>
      <c r="D198">
        <v>3400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t="s">
        <v>446</v>
      </c>
      <c r="C199" s="3" t="s">
        <v>447</v>
      </c>
      <c r="D199">
        <v>3400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t="s">
        <v>448</v>
      </c>
      <c r="C200" s="3" t="s">
        <v>449</v>
      </c>
      <c r="D200">
        <v>3400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t="s">
        <v>450</v>
      </c>
      <c r="C201" s="3" t="s">
        <v>451</v>
      </c>
      <c r="D201">
        <v>3400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t="s">
        <v>452</v>
      </c>
      <c r="C202" s="3" t="s">
        <v>453</v>
      </c>
      <c r="D202">
        <v>3400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t="s">
        <v>454</v>
      </c>
      <c r="C203" s="3" t="s">
        <v>455</v>
      </c>
      <c r="D203">
        <v>3400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t="s">
        <v>456</v>
      </c>
      <c r="C204" s="3" t="s">
        <v>457</v>
      </c>
      <c r="D204">
        <v>3500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t="s">
        <v>458</v>
      </c>
      <c r="C205" s="3" t="s">
        <v>459</v>
      </c>
      <c r="D205">
        <v>3500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t="s">
        <v>460</v>
      </c>
      <c r="C206" s="3" t="s">
        <v>461</v>
      </c>
      <c r="D206">
        <v>3500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t="s">
        <v>462</v>
      </c>
      <c r="C207" s="3" t="s">
        <v>463</v>
      </c>
      <c r="D207">
        <v>3500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t="s">
        <v>464</v>
      </c>
      <c r="C208" s="3" t="s">
        <v>465</v>
      </c>
      <c r="D208">
        <v>3500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t="s">
        <v>466</v>
      </c>
      <c r="C209" s="3" t="s">
        <v>467</v>
      </c>
      <c r="D209">
        <v>3500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t="s">
        <v>468</v>
      </c>
      <c r="C210" s="3" t="s">
        <v>469</v>
      </c>
      <c r="D210">
        <v>3500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t="s">
        <v>470</v>
      </c>
      <c r="C211" s="3" t="s">
        <v>471</v>
      </c>
      <c r="D211">
        <v>3500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t="s">
        <v>472</v>
      </c>
      <c r="C212" s="3" t="s">
        <v>473</v>
      </c>
      <c r="D212">
        <v>3500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t="s">
        <v>475</v>
      </c>
      <c r="C213" s="3" t="s">
        <v>476</v>
      </c>
      <c r="D213">
        <v>3600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t="s">
        <v>477</v>
      </c>
      <c r="C214" s="3" t="s">
        <v>478</v>
      </c>
      <c r="D214">
        <v>3600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t="s">
        <v>479</v>
      </c>
      <c r="C215" s="3" t="s">
        <v>480</v>
      </c>
      <c r="D215">
        <v>3600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t="s">
        <v>481</v>
      </c>
      <c r="C216" s="3" t="s">
        <v>482</v>
      </c>
      <c r="D216">
        <v>3600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t="s">
        <v>483</v>
      </c>
      <c r="C217" s="3" t="s">
        <v>484</v>
      </c>
      <c r="D217">
        <v>3600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t="s">
        <v>485</v>
      </c>
      <c r="C218" s="3" t="s">
        <v>486</v>
      </c>
      <c r="D218">
        <v>3600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t="s">
        <v>487</v>
      </c>
      <c r="C219" s="3" t="s">
        <v>488</v>
      </c>
      <c r="D219">
        <v>3600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t="s">
        <v>489</v>
      </c>
      <c r="C220" s="3" t="s">
        <v>490</v>
      </c>
      <c r="D220">
        <v>3600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t="s">
        <v>491</v>
      </c>
      <c r="C221" s="3" t="s">
        <v>492</v>
      </c>
      <c r="D221">
        <v>3600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t="s">
        <v>493</v>
      </c>
      <c r="C222" s="3" t="s">
        <v>494</v>
      </c>
      <c r="D222">
        <v>3700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t="s">
        <v>495</v>
      </c>
      <c r="C223" s="3" t="s">
        <v>496</v>
      </c>
      <c r="D223">
        <v>3700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t="s">
        <v>497</v>
      </c>
      <c r="C224" s="3" t="s">
        <v>498</v>
      </c>
      <c r="D224">
        <v>3700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t="s">
        <v>499</v>
      </c>
      <c r="C225" s="3" t="s">
        <v>500</v>
      </c>
      <c r="D225">
        <v>3700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t="s">
        <v>501</v>
      </c>
      <c r="C226" s="3" t="s">
        <v>502</v>
      </c>
      <c r="D226">
        <v>3700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t="s">
        <v>503</v>
      </c>
      <c r="C227" s="3" t="s">
        <v>504</v>
      </c>
      <c r="D227">
        <v>3700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t="s">
        <v>253</v>
      </c>
      <c r="C228" s="3" t="s">
        <v>505</v>
      </c>
      <c r="D228">
        <v>3700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t="s">
        <v>506</v>
      </c>
      <c r="C229" s="3" t="s">
        <v>507</v>
      </c>
      <c r="D229">
        <v>3700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t="s">
        <v>508</v>
      </c>
      <c r="C230" s="3" t="s">
        <v>509</v>
      </c>
      <c r="D230">
        <v>3800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t="s">
        <v>510</v>
      </c>
      <c r="C231" s="3" t="s">
        <v>511</v>
      </c>
      <c r="D231">
        <v>3800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t="s">
        <v>512</v>
      </c>
      <c r="C232" s="3" t="s">
        <v>513</v>
      </c>
      <c r="D232">
        <v>3800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t="s">
        <v>514</v>
      </c>
      <c r="C233" s="3" t="s">
        <v>515</v>
      </c>
      <c r="D233">
        <v>3800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t="s">
        <v>516</v>
      </c>
      <c r="C234" s="3" t="s">
        <v>517</v>
      </c>
      <c r="D234">
        <v>3900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t="s">
        <v>518</v>
      </c>
      <c r="C235" s="3" t="s">
        <v>519</v>
      </c>
      <c r="D235">
        <v>3900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t="s">
        <v>520</v>
      </c>
      <c r="C236" s="3" t="s">
        <v>521</v>
      </c>
      <c r="D236">
        <v>3900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t="s">
        <v>522</v>
      </c>
      <c r="C237" s="3" t="s">
        <v>523</v>
      </c>
      <c r="D237">
        <v>3900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t="s">
        <v>524</v>
      </c>
      <c r="C238" s="3" t="s">
        <v>525</v>
      </c>
      <c r="D238">
        <v>3900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t="s">
        <v>526</v>
      </c>
      <c r="C239" s="3" t="s">
        <v>527</v>
      </c>
      <c r="D239">
        <v>3900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t="s">
        <v>528</v>
      </c>
      <c r="C240" s="3" t="s">
        <v>529</v>
      </c>
      <c r="D240">
        <v>4000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t="s">
        <v>530</v>
      </c>
      <c r="C241" s="3" t="s">
        <v>531</v>
      </c>
      <c r="D241">
        <v>4000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t="s">
        <v>532</v>
      </c>
      <c r="C242" s="3" t="s">
        <v>533</v>
      </c>
      <c r="D242">
        <v>4000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t="s">
        <v>534</v>
      </c>
      <c r="C243" s="3" t="s">
        <v>535</v>
      </c>
      <c r="D243">
        <v>4000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t="s">
        <v>536</v>
      </c>
      <c r="C244" s="3" t="s">
        <v>537</v>
      </c>
      <c r="D244">
        <v>4000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t="s">
        <v>538</v>
      </c>
      <c r="C245" s="3" t="s">
        <v>539</v>
      </c>
      <c r="D245">
        <v>4000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t="s">
        <v>540</v>
      </c>
      <c r="C246" s="3" t="s">
        <v>541</v>
      </c>
      <c r="D246">
        <v>4100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t="s">
        <v>542</v>
      </c>
      <c r="C247" s="3" t="s">
        <v>543</v>
      </c>
      <c r="D247">
        <v>4100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t="s">
        <v>544</v>
      </c>
      <c r="C248" s="3" t="s">
        <v>545</v>
      </c>
      <c r="D248">
        <v>4100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t="s">
        <v>546</v>
      </c>
      <c r="C249" s="3" t="s">
        <v>547</v>
      </c>
      <c r="D249">
        <v>4200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t="s">
        <v>548</v>
      </c>
      <c r="C250" s="3" t="s">
        <v>549</v>
      </c>
      <c r="D250">
        <v>4200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t="s">
        <v>550</v>
      </c>
      <c r="C251" s="3" t="s">
        <v>551</v>
      </c>
      <c r="D251">
        <v>4200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t="s">
        <v>552</v>
      </c>
      <c r="C252" s="3" t="s">
        <v>553</v>
      </c>
      <c r="D252">
        <v>4200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t="s">
        <v>554</v>
      </c>
      <c r="C253" s="3" t="s">
        <v>555</v>
      </c>
      <c r="D253">
        <v>4200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t="s">
        <v>556</v>
      </c>
      <c r="C254" s="3" t="s">
        <v>557</v>
      </c>
      <c r="D254">
        <v>4200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t="s">
        <v>558</v>
      </c>
      <c r="C255" s="3" t="s">
        <v>559</v>
      </c>
      <c r="D255">
        <v>4200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t="s">
        <v>560</v>
      </c>
      <c r="C256" s="3" t="s">
        <v>561</v>
      </c>
      <c r="D256">
        <v>4200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t="s">
        <v>562</v>
      </c>
      <c r="C257" s="3" t="s">
        <v>563</v>
      </c>
      <c r="D257">
        <v>4300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t="s">
        <v>564</v>
      </c>
      <c r="C258" s="3" t="s">
        <v>565</v>
      </c>
      <c r="D258">
        <v>4300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t="s">
        <v>566</v>
      </c>
      <c r="C259" s="3" t="s">
        <v>567</v>
      </c>
      <c r="D259">
        <v>4300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t="s">
        <v>568</v>
      </c>
      <c r="C260" s="3" t="s">
        <v>569</v>
      </c>
      <c r="D260">
        <v>4500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t="s">
        <v>570</v>
      </c>
      <c r="C261" s="3" t="s">
        <v>571</v>
      </c>
      <c r="D261">
        <v>4500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t="s">
        <v>572</v>
      </c>
      <c r="C262" s="3" t="s">
        <v>573</v>
      </c>
      <c r="D262">
        <v>4500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t="s">
        <v>574</v>
      </c>
      <c r="C263" s="3" t="s">
        <v>575</v>
      </c>
      <c r="D263">
        <v>4500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t="s">
        <v>576</v>
      </c>
      <c r="C264" s="3" t="s">
        <v>577</v>
      </c>
      <c r="D264">
        <v>4500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t="s">
        <v>578</v>
      </c>
      <c r="C265" s="3" t="s">
        <v>579</v>
      </c>
      <c r="D265">
        <v>4500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t="s">
        <v>580</v>
      </c>
      <c r="C266" s="3" t="s">
        <v>581</v>
      </c>
      <c r="D266">
        <v>4500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t="s">
        <v>582</v>
      </c>
      <c r="C267" s="3" t="s">
        <v>583</v>
      </c>
      <c r="D267">
        <v>4600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t="s">
        <v>584</v>
      </c>
      <c r="C268" s="3" t="s">
        <v>585</v>
      </c>
      <c r="D268">
        <v>4700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t="s">
        <v>586</v>
      </c>
      <c r="C269" s="3" t="s">
        <v>587</v>
      </c>
      <c r="D269">
        <v>4700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t="s">
        <v>588</v>
      </c>
      <c r="C270" s="3" t="s">
        <v>589</v>
      </c>
      <c r="D270">
        <v>4700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t="s">
        <v>590</v>
      </c>
      <c r="C271" s="3" t="s">
        <v>591</v>
      </c>
      <c r="D271">
        <v>4700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t="s">
        <v>592</v>
      </c>
      <c r="C272" s="3" t="s">
        <v>593</v>
      </c>
      <c r="D272">
        <v>4700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t="s">
        <v>594</v>
      </c>
      <c r="C273" s="3" t="s">
        <v>595</v>
      </c>
      <c r="D273">
        <v>4700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t="s">
        <v>596</v>
      </c>
      <c r="C274" s="3" t="s">
        <v>597</v>
      </c>
      <c r="D274">
        <v>4800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t="s">
        <v>598</v>
      </c>
      <c r="C275" s="3" t="s">
        <v>599</v>
      </c>
      <c r="D275">
        <v>4800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t="s">
        <v>600</v>
      </c>
      <c r="C276" s="3" t="s">
        <v>601</v>
      </c>
      <c r="D276">
        <v>4800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t="s">
        <v>602</v>
      </c>
      <c r="C277" s="3" t="s">
        <v>603</v>
      </c>
      <c r="D277">
        <v>4800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t="s">
        <v>604</v>
      </c>
      <c r="C278" s="3" t="s">
        <v>605</v>
      </c>
      <c r="D278">
        <v>4800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t="s">
        <v>606</v>
      </c>
      <c r="C279" s="3" t="s">
        <v>607</v>
      </c>
      <c r="D279">
        <v>4900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t="s">
        <v>608</v>
      </c>
      <c r="C280" s="3" t="s">
        <v>609</v>
      </c>
      <c r="D280">
        <v>4900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t="s">
        <v>610</v>
      </c>
      <c r="C281" s="3" t="s">
        <v>611</v>
      </c>
      <c r="D281">
        <v>4900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t="s">
        <v>612</v>
      </c>
      <c r="C282" s="3" t="s">
        <v>613</v>
      </c>
      <c r="D282">
        <v>4900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t="s">
        <v>614</v>
      </c>
      <c r="C283" s="3" t="s">
        <v>615</v>
      </c>
      <c r="D283">
        <v>4900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t="s">
        <v>616</v>
      </c>
      <c r="C284" s="3" t="s">
        <v>617</v>
      </c>
      <c r="D284">
        <v>4900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t="s">
        <v>618</v>
      </c>
      <c r="C285" s="3" t="s">
        <v>619</v>
      </c>
      <c r="D285">
        <v>4900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t="s">
        <v>620</v>
      </c>
      <c r="C286" s="3" t="s">
        <v>621</v>
      </c>
      <c r="D286">
        <v>4900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t="s">
        <v>622</v>
      </c>
      <c r="C287" s="3" t="s">
        <v>623</v>
      </c>
      <c r="D287">
        <v>5000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t="s">
        <v>624</v>
      </c>
      <c r="C288" s="3" t="s">
        <v>625</v>
      </c>
      <c r="D288">
        <v>5000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t="s">
        <v>626</v>
      </c>
      <c r="C289" s="3" t="s">
        <v>627</v>
      </c>
      <c r="D289">
        <v>5000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t="s">
        <v>628</v>
      </c>
      <c r="C290" s="3" t="s">
        <v>629</v>
      </c>
      <c r="D290">
        <v>5000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t="s">
        <v>630</v>
      </c>
      <c r="C291" s="3" t="s">
        <v>631</v>
      </c>
      <c r="D291">
        <v>5000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t="s">
        <v>632</v>
      </c>
      <c r="C292" s="3" t="s">
        <v>633</v>
      </c>
      <c r="D292">
        <v>5000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t="s">
        <v>634</v>
      </c>
      <c r="C293" s="3" t="s">
        <v>635</v>
      </c>
      <c r="D293">
        <v>5000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t="s">
        <v>636</v>
      </c>
      <c r="C294" s="3" t="s">
        <v>637</v>
      </c>
      <c r="D294">
        <v>5000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t="s">
        <v>638</v>
      </c>
      <c r="C295" s="3" t="s">
        <v>639</v>
      </c>
      <c r="D295">
        <v>5100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t="s">
        <v>640</v>
      </c>
      <c r="C296" s="3" t="s">
        <v>641</v>
      </c>
      <c r="D296">
        <v>5100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t="s">
        <v>642</v>
      </c>
      <c r="C297" s="3" t="s">
        <v>643</v>
      </c>
      <c r="D297">
        <v>5100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t="s">
        <v>644</v>
      </c>
      <c r="C298" s="3" t="s">
        <v>645</v>
      </c>
      <c r="D298">
        <v>5100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t="s">
        <v>646</v>
      </c>
      <c r="C299" s="3" t="s">
        <v>647</v>
      </c>
      <c r="D299">
        <v>5100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t="s">
        <v>648</v>
      </c>
      <c r="C300" s="3" t="s">
        <v>649</v>
      </c>
      <c r="D300">
        <v>5100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t="s">
        <v>650</v>
      </c>
      <c r="C301" s="3" t="s">
        <v>651</v>
      </c>
      <c r="D301">
        <v>5100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t="s">
        <v>652</v>
      </c>
      <c r="C302" s="3" t="s">
        <v>653</v>
      </c>
      <c r="D302">
        <v>5100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t="s">
        <v>654</v>
      </c>
      <c r="C303" s="3" t="s">
        <v>655</v>
      </c>
      <c r="D303">
        <v>5100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t="s">
        <v>656</v>
      </c>
      <c r="C304" s="3" t="s">
        <v>657</v>
      </c>
      <c r="D304">
        <v>5200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t="s">
        <v>658</v>
      </c>
      <c r="C305" s="3" t="s">
        <v>659</v>
      </c>
      <c r="D305">
        <v>5200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t="s">
        <v>660</v>
      </c>
      <c r="C306" s="3" t="s">
        <v>661</v>
      </c>
      <c r="D306">
        <v>5200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t="s">
        <v>662</v>
      </c>
      <c r="C307" s="3" t="s">
        <v>663</v>
      </c>
      <c r="D307">
        <v>5200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t="s">
        <v>664</v>
      </c>
      <c r="C308" s="3" t="s">
        <v>665</v>
      </c>
      <c r="D308">
        <v>5200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t="s">
        <v>666</v>
      </c>
      <c r="C309" s="3" t="s">
        <v>667</v>
      </c>
      <c r="D309">
        <v>5200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t="s">
        <v>668</v>
      </c>
      <c r="C310" s="3" t="s">
        <v>669</v>
      </c>
      <c r="D310">
        <v>5200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t="s">
        <v>670</v>
      </c>
      <c r="C311" s="3" t="s">
        <v>671</v>
      </c>
      <c r="D311">
        <v>5200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t="s">
        <v>672</v>
      </c>
      <c r="C312" s="3" t="s">
        <v>673</v>
      </c>
      <c r="D312">
        <v>5300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t="s">
        <v>674</v>
      </c>
      <c r="C313" s="3" t="s">
        <v>675</v>
      </c>
      <c r="D313">
        <v>5300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t="s">
        <v>676</v>
      </c>
      <c r="C314" s="3" t="s">
        <v>677</v>
      </c>
      <c r="D314">
        <v>5300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t="s">
        <v>678</v>
      </c>
      <c r="C315" s="3" t="s">
        <v>679</v>
      </c>
      <c r="D315">
        <v>5300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t="s">
        <v>680</v>
      </c>
      <c r="C316" s="3" t="s">
        <v>681</v>
      </c>
      <c r="D316">
        <v>5300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t="s">
        <v>682</v>
      </c>
      <c r="C317" s="3" t="s">
        <v>683</v>
      </c>
      <c r="D317">
        <v>5300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t="s">
        <v>684</v>
      </c>
      <c r="C318" s="3" t="s">
        <v>685</v>
      </c>
      <c r="D318">
        <v>5300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t="s">
        <v>686</v>
      </c>
      <c r="C319" s="3" t="s">
        <v>687</v>
      </c>
      <c r="D319">
        <v>5300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t="s">
        <v>688</v>
      </c>
      <c r="C320" s="3" t="s">
        <v>689</v>
      </c>
      <c r="D320">
        <v>5300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t="s">
        <v>690</v>
      </c>
      <c r="C321" s="3" t="s">
        <v>691</v>
      </c>
      <c r="D321">
        <v>5400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t="s">
        <v>692</v>
      </c>
      <c r="C322" s="3" t="s">
        <v>693</v>
      </c>
      <c r="D322">
        <v>5400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t="s">
        <v>694</v>
      </c>
      <c r="C323" s="3" t="s">
        <v>695</v>
      </c>
      <c r="D323">
        <v>5400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t="s">
        <v>696</v>
      </c>
      <c r="C324" s="3" t="s">
        <v>697</v>
      </c>
      <c r="D324">
        <v>5400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t="s">
        <v>698</v>
      </c>
      <c r="C325" s="3" t="s">
        <v>699</v>
      </c>
      <c r="D325">
        <v>5400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t="s">
        <v>700</v>
      </c>
      <c r="C326" s="3" t="s">
        <v>701</v>
      </c>
      <c r="D326">
        <v>5400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t="s">
        <v>702</v>
      </c>
      <c r="C327" s="3" t="s">
        <v>703</v>
      </c>
      <c r="D327">
        <v>5400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t="s">
        <v>704</v>
      </c>
      <c r="C328" s="3" t="s">
        <v>705</v>
      </c>
      <c r="D328">
        <v>5500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t="s">
        <v>706</v>
      </c>
      <c r="C329" s="3" t="s">
        <v>707</v>
      </c>
      <c r="D329">
        <v>5500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t="s">
        <v>708</v>
      </c>
      <c r="C330" s="3" t="s">
        <v>709</v>
      </c>
      <c r="D330">
        <v>5500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t="s">
        <v>710</v>
      </c>
      <c r="C331" s="3" t="s">
        <v>711</v>
      </c>
      <c r="D331">
        <v>5500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t="s">
        <v>712</v>
      </c>
      <c r="C332" s="3" t="s">
        <v>713</v>
      </c>
      <c r="D332">
        <v>5500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t="s">
        <v>714</v>
      </c>
      <c r="C333" s="3" t="s">
        <v>715</v>
      </c>
      <c r="D333">
        <v>5500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t="s">
        <v>716</v>
      </c>
      <c r="C334" s="3" t="s">
        <v>717</v>
      </c>
      <c r="D334">
        <v>5500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t="s">
        <v>718</v>
      </c>
      <c r="C335" s="3" t="s">
        <v>719</v>
      </c>
      <c r="D335">
        <v>5500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t="s">
        <v>720</v>
      </c>
      <c r="C336" s="3" t="s">
        <v>721</v>
      </c>
      <c r="D336">
        <v>5600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t="s">
        <v>722</v>
      </c>
      <c r="C337" s="3" t="s">
        <v>723</v>
      </c>
      <c r="D337">
        <v>5600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t="s">
        <v>724</v>
      </c>
      <c r="C338" s="3" t="s">
        <v>725</v>
      </c>
      <c r="D338">
        <v>5600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t="s">
        <v>726</v>
      </c>
      <c r="C339" s="3" t="s">
        <v>727</v>
      </c>
      <c r="D339">
        <v>5600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t="s">
        <v>728</v>
      </c>
      <c r="C340" s="3" t="s">
        <v>729</v>
      </c>
      <c r="D340">
        <v>5600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t="s">
        <v>730</v>
      </c>
      <c r="C341" s="3" t="s">
        <v>731</v>
      </c>
      <c r="D341">
        <v>5600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t="s">
        <v>732</v>
      </c>
      <c r="C342" s="3" t="s">
        <v>733</v>
      </c>
      <c r="D342">
        <v>5600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t="s">
        <v>734</v>
      </c>
      <c r="C343" s="3" t="s">
        <v>735</v>
      </c>
      <c r="D343">
        <v>5600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t="s">
        <v>736</v>
      </c>
      <c r="C344" s="3" t="s">
        <v>737</v>
      </c>
      <c r="D344">
        <v>5600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t="s">
        <v>738</v>
      </c>
      <c r="C345" s="3" t="s">
        <v>739</v>
      </c>
      <c r="D345">
        <v>5600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t="s">
        <v>740</v>
      </c>
      <c r="C346" s="3" t="s">
        <v>741</v>
      </c>
      <c r="D346">
        <v>5700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t="s">
        <v>742</v>
      </c>
      <c r="C347" s="3" t="s">
        <v>743</v>
      </c>
      <c r="D347">
        <v>5700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t="s">
        <v>744</v>
      </c>
      <c r="C348" s="3" t="s">
        <v>745</v>
      </c>
      <c r="D348">
        <v>5700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t="s">
        <v>746</v>
      </c>
      <c r="C349" s="3" t="s">
        <v>747</v>
      </c>
      <c r="D349">
        <v>5700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t="s">
        <v>748</v>
      </c>
      <c r="C350" s="3" t="s">
        <v>749</v>
      </c>
      <c r="D350">
        <v>5700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t="s">
        <v>750</v>
      </c>
      <c r="C351" s="3" t="s">
        <v>751</v>
      </c>
      <c r="D351">
        <v>5800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t="s">
        <v>752</v>
      </c>
      <c r="C352" s="3" t="s">
        <v>753</v>
      </c>
      <c r="D352">
        <v>5800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t="s">
        <v>754</v>
      </c>
      <c r="C353" s="3" t="s">
        <v>755</v>
      </c>
      <c r="D353">
        <v>5800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t="s">
        <v>756</v>
      </c>
      <c r="C354" s="3" t="s">
        <v>757</v>
      </c>
      <c r="D354">
        <v>5800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t="s">
        <v>758</v>
      </c>
      <c r="C355" s="3" t="s">
        <v>759</v>
      </c>
      <c r="D355">
        <v>5900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t="s">
        <v>760</v>
      </c>
      <c r="C356" s="3" t="s">
        <v>761</v>
      </c>
      <c r="D356">
        <v>5900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t="s">
        <v>762</v>
      </c>
      <c r="C357" s="3" t="s">
        <v>763</v>
      </c>
      <c r="D357">
        <v>5900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t="s">
        <v>764</v>
      </c>
      <c r="C358" s="3" t="s">
        <v>765</v>
      </c>
      <c r="D358">
        <v>6000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t="s">
        <v>766</v>
      </c>
      <c r="C359" s="3" t="s">
        <v>767</v>
      </c>
      <c r="D359">
        <v>6000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t="s">
        <v>768</v>
      </c>
      <c r="C360" s="3" t="s">
        <v>769</v>
      </c>
      <c r="D360">
        <v>6000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t="s">
        <v>770</v>
      </c>
      <c r="C361" s="3" t="s">
        <v>771</v>
      </c>
      <c r="D361">
        <v>6000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t="s">
        <v>772</v>
      </c>
      <c r="C362" s="3" t="s">
        <v>773</v>
      </c>
      <c r="D362">
        <v>6000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t="s">
        <v>774</v>
      </c>
      <c r="C363" s="3" t="s">
        <v>775</v>
      </c>
      <c r="D363">
        <v>6000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t="s">
        <v>776</v>
      </c>
      <c r="C364" s="3" t="s">
        <v>777</v>
      </c>
      <c r="D364">
        <v>6000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t="s">
        <v>778</v>
      </c>
      <c r="C365" s="3" t="s">
        <v>779</v>
      </c>
      <c r="D365">
        <v>6100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t="s">
        <v>780</v>
      </c>
      <c r="C366" s="3" t="s">
        <v>781</v>
      </c>
      <c r="D366">
        <v>6100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t="s">
        <v>782</v>
      </c>
      <c r="C367" s="3" t="s">
        <v>783</v>
      </c>
      <c r="D367">
        <v>6100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t="s">
        <v>784</v>
      </c>
      <c r="C368" s="3" t="s">
        <v>785</v>
      </c>
      <c r="D368">
        <v>6100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t="s">
        <v>786</v>
      </c>
      <c r="C369" s="3" t="s">
        <v>787</v>
      </c>
      <c r="D369">
        <v>6100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t="s">
        <v>788</v>
      </c>
      <c r="C370" s="3" t="s">
        <v>789</v>
      </c>
      <c r="D370">
        <v>6100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t="s">
        <v>790</v>
      </c>
      <c r="C371" s="3" t="s">
        <v>791</v>
      </c>
      <c r="D371">
        <v>6200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t="s">
        <v>792</v>
      </c>
      <c r="C372" s="3" t="s">
        <v>793</v>
      </c>
      <c r="D372">
        <v>6200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t="s">
        <v>794</v>
      </c>
      <c r="C373" s="3" t="s">
        <v>795</v>
      </c>
      <c r="D373">
        <v>6200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t="s">
        <v>796</v>
      </c>
      <c r="C374" s="3" t="s">
        <v>797</v>
      </c>
      <c r="D374">
        <v>6200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t="s">
        <v>798</v>
      </c>
      <c r="C375" s="3" t="s">
        <v>799</v>
      </c>
      <c r="D375">
        <v>6200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t="s">
        <v>800</v>
      </c>
      <c r="C376" s="3" t="s">
        <v>801</v>
      </c>
      <c r="D376">
        <v>6200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t="s">
        <v>802</v>
      </c>
      <c r="C377" s="3" t="s">
        <v>803</v>
      </c>
      <c r="D377">
        <v>6200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t="s">
        <v>804</v>
      </c>
      <c r="C378" s="3" t="s">
        <v>805</v>
      </c>
      <c r="D378">
        <v>6200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t="s">
        <v>806</v>
      </c>
      <c r="C379" s="3" t="s">
        <v>807</v>
      </c>
      <c r="D379">
        <v>6200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t="s">
        <v>808</v>
      </c>
      <c r="C380" s="3" t="s">
        <v>809</v>
      </c>
      <c r="D380">
        <v>6200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t="s">
        <v>810</v>
      </c>
      <c r="C381" s="3" t="s">
        <v>811</v>
      </c>
      <c r="D381">
        <v>6300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t="s">
        <v>812</v>
      </c>
      <c r="C382" s="3" t="s">
        <v>813</v>
      </c>
      <c r="D382">
        <v>6300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t="s">
        <v>814</v>
      </c>
      <c r="C383" s="3" t="s">
        <v>815</v>
      </c>
      <c r="D383">
        <v>6300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t="s">
        <v>816</v>
      </c>
      <c r="C384" s="3" t="s">
        <v>817</v>
      </c>
      <c r="D384">
        <v>6300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t="s">
        <v>820</v>
      </c>
      <c r="C386" s="3" t="s">
        <v>821</v>
      </c>
      <c r="D386">
        <v>6300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t="s">
        <v>822</v>
      </c>
      <c r="C387" s="3" t="s">
        <v>823</v>
      </c>
      <c r="D387">
        <v>6300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t="s">
        <v>824</v>
      </c>
      <c r="C388" s="3" t="s">
        <v>825</v>
      </c>
      <c r="D388">
        <v>6300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t="s">
        <v>826</v>
      </c>
      <c r="C389" s="3" t="s">
        <v>827</v>
      </c>
      <c r="D389">
        <v>6300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t="s">
        <v>828</v>
      </c>
      <c r="C390" s="3" t="s">
        <v>829</v>
      </c>
      <c r="D390">
        <v>6400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t="s">
        <v>830</v>
      </c>
      <c r="C391" s="3" t="s">
        <v>831</v>
      </c>
      <c r="D391">
        <v>6400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t="s">
        <v>832</v>
      </c>
      <c r="C392" s="3" t="s">
        <v>833</v>
      </c>
      <c r="D392">
        <v>6400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t="s">
        <v>834</v>
      </c>
      <c r="C393" s="3" t="s">
        <v>835</v>
      </c>
      <c r="D393">
        <v>6400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t="s">
        <v>836</v>
      </c>
      <c r="C394" s="3" t="s">
        <v>837</v>
      </c>
      <c r="D394">
        <v>6400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t="s">
        <v>838</v>
      </c>
      <c r="C395" s="3" t="s">
        <v>839</v>
      </c>
      <c r="D395">
        <v>6500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t="s">
        <v>840</v>
      </c>
      <c r="C396" s="3" t="s">
        <v>841</v>
      </c>
      <c r="D396">
        <v>6500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t="s">
        <v>295</v>
      </c>
      <c r="C397" s="3" t="s">
        <v>842</v>
      </c>
      <c r="D397">
        <v>6500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t="s">
        <v>843</v>
      </c>
      <c r="C398" s="3" t="s">
        <v>844</v>
      </c>
      <c r="D398">
        <v>6500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t="s">
        <v>845</v>
      </c>
      <c r="C399" s="3" t="s">
        <v>846</v>
      </c>
      <c r="D399">
        <v>6500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t="s">
        <v>847</v>
      </c>
      <c r="C400" s="3" t="s">
        <v>848</v>
      </c>
      <c r="D400">
        <v>6600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t="s">
        <v>849</v>
      </c>
      <c r="C401" s="3" t="s">
        <v>850</v>
      </c>
      <c r="D401">
        <v>6600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t="s">
        <v>851</v>
      </c>
      <c r="C402" s="3" t="s">
        <v>852</v>
      </c>
      <c r="D402">
        <v>6600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t="s">
        <v>853</v>
      </c>
      <c r="C403" s="3" t="s">
        <v>854</v>
      </c>
      <c r="D403">
        <v>6600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t="s">
        <v>855</v>
      </c>
      <c r="C404" s="3" t="s">
        <v>856</v>
      </c>
      <c r="D404">
        <v>6600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t="s">
        <v>857</v>
      </c>
      <c r="C405" s="3" t="s">
        <v>858</v>
      </c>
      <c r="D405">
        <v>6700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t="s">
        <v>859</v>
      </c>
      <c r="C406" s="3" t="s">
        <v>860</v>
      </c>
      <c r="D406">
        <v>6700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t="s">
        <v>861</v>
      </c>
      <c r="C407" s="3" t="s">
        <v>862</v>
      </c>
      <c r="D407">
        <v>6700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t="s">
        <v>863</v>
      </c>
      <c r="C408" s="3" t="s">
        <v>864</v>
      </c>
      <c r="D408">
        <v>6700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t="s">
        <v>865</v>
      </c>
      <c r="C409" s="3" t="s">
        <v>866</v>
      </c>
      <c r="D409">
        <v>6700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t="s">
        <v>867</v>
      </c>
      <c r="C410" s="3" t="s">
        <v>868</v>
      </c>
      <c r="D410">
        <v>6800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t="s">
        <v>243</v>
      </c>
      <c r="C411" s="3" t="s">
        <v>869</v>
      </c>
      <c r="D411">
        <v>6800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t="s">
        <v>870</v>
      </c>
      <c r="C412" s="3" t="s">
        <v>871</v>
      </c>
      <c r="D412">
        <v>6800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t="s">
        <v>872</v>
      </c>
      <c r="C413" s="3" t="s">
        <v>873</v>
      </c>
      <c r="D413">
        <v>6800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t="s">
        <v>874</v>
      </c>
      <c r="C414" s="3" t="s">
        <v>875</v>
      </c>
      <c r="D414">
        <v>6900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t="s">
        <v>876</v>
      </c>
      <c r="C415" s="3" t="s">
        <v>877</v>
      </c>
      <c r="D415">
        <v>6900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t="s">
        <v>878</v>
      </c>
      <c r="C416" s="3" t="s">
        <v>879</v>
      </c>
      <c r="D416">
        <v>6900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t="s">
        <v>880</v>
      </c>
      <c r="C417" s="3" t="s">
        <v>881</v>
      </c>
      <c r="D417">
        <v>6900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t="s">
        <v>882</v>
      </c>
      <c r="C418" s="3" t="s">
        <v>883</v>
      </c>
      <c r="D418">
        <v>6900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t="s">
        <v>884</v>
      </c>
      <c r="C419" s="3" t="s">
        <v>885</v>
      </c>
      <c r="D419">
        <v>7000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t="s">
        <v>105</v>
      </c>
      <c r="C420" s="3" t="s">
        <v>886</v>
      </c>
      <c r="D420">
        <v>7000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t="s">
        <v>887</v>
      </c>
      <c r="C421" s="3" t="s">
        <v>888</v>
      </c>
      <c r="D421">
        <v>7000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t="s">
        <v>889</v>
      </c>
      <c r="C422" s="3" t="s">
        <v>890</v>
      </c>
      <c r="D422">
        <v>7100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t="s">
        <v>891</v>
      </c>
      <c r="C423" s="3" t="s">
        <v>892</v>
      </c>
      <c r="D423">
        <v>7100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t="s">
        <v>893</v>
      </c>
      <c r="C424" s="3" t="s">
        <v>894</v>
      </c>
      <c r="D424">
        <v>7100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t="s">
        <v>895</v>
      </c>
      <c r="C425" s="3" t="s">
        <v>896</v>
      </c>
      <c r="D425">
        <v>7100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t="s">
        <v>897</v>
      </c>
      <c r="C426" s="3" t="s">
        <v>898</v>
      </c>
      <c r="D426">
        <v>7100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t="s">
        <v>899</v>
      </c>
      <c r="C427" s="3" t="s">
        <v>900</v>
      </c>
      <c r="D427">
        <v>7100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t="s">
        <v>901</v>
      </c>
      <c r="C428" s="3" t="s">
        <v>902</v>
      </c>
      <c r="D428">
        <v>7100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t="s">
        <v>903</v>
      </c>
      <c r="C429" s="3" t="s">
        <v>904</v>
      </c>
      <c r="D429">
        <v>7200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t="s">
        <v>905</v>
      </c>
      <c r="C430" s="3" t="s">
        <v>906</v>
      </c>
      <c r="D430">
        <v>7200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t="s">
        <v>907</v>
      </c>
      <c r="C431" s="3" t="s">
        <v>908</v>
      </c>
      <c r="D431">
        <v>7200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t="s">
        <v>909</v>
      </c>
      <c r="C432" s="3" t="s">
        <v>910</v>
      </c>
      <c r="D432">
        <v>7200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t="s">
        <v>911</v>
      </c>
      <c r="C433" s="3" t="s">
        <v>912</v>
      </c>
      <c r="D433">
        <v>7200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t="s">
        <v>913</v>
      </c>
      <c r="C434" s="3" t="s">
        <v>914</v>
      </c>
      <c r="D434">
        <v>7200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t="s">
        <v>915</v>
      </c>
      <c r="C435" s="3" t="s">
        <v>916</v>
      </c>
      <c r="D435">
        <v>7200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t="s">
        <v>917</v>
      </c>
      <c r="C436" s="3" t="s">
        <v>918</v>
      </c>
      <c r="D436">
        <v>7200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t="s">
        <v>919</v>
      </c>
      <c r="C437" s="3" t="s">
        <v>920</v>
      </c>
      <c r="D437">
        <v>7200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t="s">
        <v>921</v>
      </c>
      <c r="C438" s="3" t="s">
        <v>922</v>
      </c>
      <c r="D438">
        <v>7200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t="s">
        <v>923</v>
      </c>
      <c r="C439" s="3" t="s">
        <v>924</v>
      </c>
      <c r="D439">
        <v>7300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t="s">
        <v>925</v>
      </c>
      <c r="C440" s="3" t="s">
        <v>926</v>
      </c>
      <c r="D440">
        <v>7300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t="s">
        <v>927</v>
      </c>
      <c r="C441" s="3" t="s">
        <v>928</v>
      </c>
      <c r="D441">
        <v>7300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t="s">
        <v>929</v>
      </c>
      <c r="C442" s="3" t="s">
        <v>930</v>
      </c>
      <c r="D442">
        <v>7300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t="s">
        <v>931</v>
      </c>
      <c r="C443" s="3" t="s">
        <v>932</v>
      </c>
      <c r="D443">
        <v>7300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t="s">
        <v>933</v>
      </c>
      <c r="C444" s="3" t="s">
        <v>934</v>
      </c>
      <c r="D444">
        <v>7300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t="s">
        <v>935</v>
      </c>
      <c r="C445" s="3" t="s">
        <v>936</v>
      </c>
      <c r="D445">
        <v>7400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t="s">
        <v>748</v>
      </c>
      <c r="C446" s="3" t="s">
        <v>937</v>
      </c>
      <c r="D446">
        <v>7400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t="s">
        <v>938</v>
      </c>
      <c r="C447" s="3" t="s">
        <v>939</v>
      </c>
      <c r="D447">
        <v>7400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t="s">
        <v>940</v>
      </c>
      <c r="C448" s="3" t="s">
        <v>941</v>
      </c>
      <c r="D448">
        <v>7400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t="s">
        <v>942</v>
      </c>
      <c r="C449" s="3" t="s">
        <v>943</v>
      </c>
      <c r="D449">
        <v>7500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t="s">
        <v>944</v>
      </c>
      <c r="C450" s="3" t="s">
        <v>945</v>
      </c>
      <c r="D450">
        <v>7500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t="s">
        <v>946</v>
      </c>
      <c r="C451" s="3" t="s">
        <v>947</v>
      </c>
      <c r="D451">
        <v>7500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t="s">
        <v>948</v>
      </c>
      <c r="C452" s="3" t="s">
        <v>949</v>
      </c>
      <c r="D452">
        <v>7500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t="s">
        <v>950</v>
      </c>
      <c r="C453" s="3" t="s">
        <v>951</v>
      </c>
      <c r="D453">
        <v>7500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t="s">
        <v>952</v>
      </c>
      <c r="C454" s="3" t="s">
        <v>953</v>
      </c>
      <c r="D454">
        <v>7600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t="s">
        <v>954</v>
      </c>
      <c r="C455" s="3" t="s">
        <v>955</v>
      </c>
      <c r="D455">
        <v>7600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t="s">
        <v>956</v>
      </c>
      <c r="C456" s="3" t="s">
        <v>957</v>
      </c>
      <c r="D456">
        <v>7600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t="s">
        <v>958</v>
      </c>
      <c r="C457" s="3" t="s">
        <v>959</v>
      </c>
      <c r="D457">
        <v>7600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t="s">
        <v>960</v>
      </c>
      <c r="C458" s="3" t="s">
        <v>961</v>
      </c>
      <c r="D458">
        <v>7600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t="s">
        <v>962</v>
      </c>
      <c r="C459" s="3" t="s">
        <v>963</v>
      </c>
      <c r="D459">
        <v>7600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t="s">
        <v>964</v>
      </c>
      <c r="C460" s="3" t="s">
        <v>965</v>
      </c>
      <c r="D460">
        <v>7700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t="s">
        <v>966</v>
      </c>
      <c r="C461" s="3" t="s">
        <v>967</v>
      </c>
      <c r="D461">
        <v>7700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t="s">
        <v>968</v>
      </c>
      <c r="C462" s="3" t="s">
        <v>969</v>
      </c>
      <c r="D462">
        <v>7700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t="s">
        <v>970</v>
      </c>
      <c r="C463" s="3" t="s">
        <v>971</v>
      </c>
      <c r="D463">
        <v>7700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t="s">
        <v>972</v>
      </c>
      <c r="C464" s="3" t="s">
        <v>973</v>
      </c>
      <c r="D464">
        <v>7700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t="s">
        <v>974</v>
      </c>
      <c r="C465" s="3" t="s">
        <v>975</v>
      </c>
      <c r="D465">
        <v>7800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t="s">
        <v>976</v>
      </c>
      <c r="C466" s="3" t="s">
        <v>977</v>
      </c>
      <c r="D466">
        <v>7800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t="s">
        <v>978</v>
      </c>
      <c r="C467" s="3" t="s">
        <v>979</v>
      </c>
      <c r="D467">
        <v>7800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t="s">
        <v>980</v>
      </c>
      <c r="C468" s="3" t="s">
        <v>981</v>
      </c>
      <c r="D468">
        <v>7800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t="s">
        <v>982</v>
      </c>
      <c r="C469" s="3" t="s">
        <v>983</v>
      </c>
      <c r="D469">
        <v>7800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t="s">
        <v>984</v>
      </c>
      <c r="C470" s="3" t="s">
        <v>985</v>
      </c>
      <c r="D470">
        <v>7800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t="s">
        <v>986</v>
      </c>
      <c r="C471" s="3" t="s">
        <v>987</v>
      </c>
      <c r="D471">
        <v>7800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t="s">
        <v>988</v>
      </c>
      <c r="C472" s="3" t="s">
        <v>989</v>
      </c>
      <c r="D472">
        <v>7800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t="s">
        <v>446</v>
      </c>
      <c r="C473" s="3" t="s">
        <v>990</v>
      </c>
      <c r="D473">
        <v>7800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t="s">
        <v>991</v>
      </c>
      <c r="C474" s="3" t="s">
        <v>992</v>
      </c>
      <c r="D474">
        <v>7800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t="s">
        <v>993</v>
      </c>
      <c r="C475" s="3" t="s">
        <v>994</v>
      </c>
      <c r="D475">
        <v>7900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t="s">
        <v>995</v>
      </c>
      <c r="C476" s="3" t="s">
        <v>996</v>
      </c>
      <c r="D476">
        <v>7900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t="s">
        <v>997</v>
      </c>
      <c r="C477" s="3" t="s">
        <v>998</v>
      </c>
      <c r="D477">
        <v>7900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t="s">
        <v>999</v>
      </c>
      <c r="C478" s="3" t="s">
        <v>1000</v>
      </c>
      <c r="D478">
        <v>7900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t="s">
        <v>1001</v>
      </c>
      <c r="C479" s="3" t="s">
        <v>1002</v>
      </c>
      <c r="D479">
        <v>7900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t="s">
        <v>1003</v>
      </c>
      <c r="C480" s="3" t="s">
        <v>1004</v>
      </c>
      <c r="D480">
        <v>7900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t="s">
        <v>1005</v>
      </c>
      <c r="C481" s="3" t="s">
        <v>1006</v>
      </c>
      <c r="D481">
        <v>7900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t="s">
        <v>1007</v>
      </c>
      <c r="C482" s="3" t="s">
        <v>1008</v>
      </c>
      <c r="D482">
        <v>7900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t="s">
        <v>1009</v>
      </c>
      <c r="C483" s="3" t="s">
        <v>1010</v>
      </c>
      <c r="D483">
        <v>8000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t="s">
        <v>1011</v>
      </c>
      <c r="C484" s="3" t="s">
        <v>1012</v>
      </c>
      <c r="D484">
        <v>8000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t="s">
        <v>1013</v>
      </c>
      <c r="C485" s="3" t="s">
        <v>1014</v>
      </c>
      <c r="D485">
        <v>8000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t="s">
        <v>1015</v>
      </c>
      <c r="C486" s="3" t="s">
        <v>1016</v>
      </c>
      <c r="D486">
        <v>8000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t="s">
        <v>1017</v>
      </c>
      <c r="C487" s="3" t="s">
        <v>1018</v>
      </c>
      <c r="D487">
        <v>8000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t="s">
        <v>1019</v>
      </c>
      <c r="C488" s="3" t="s">
        <v>1020</v>
      </c>
      <c r="D488">
        <v>8100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t="s">
        <v>1021</v>
      </c>
      <c r="C489" s="3" t="s">
        <v>1022</v>
      </c>
      <c r="D489">
        <v>8100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t="s">
        <v>1023</v>
      </c>
      <c r="C490" s="3" t="s">
        <v>1024</v>
      </c>
      <c r="D490">
        <v>8100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t="s">
        <v>1025</v>
      </c>
      <c r="C491" s="3" t="s">
        <v>1026</v>
      </c>
      <c r="D491">
        <v>8100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t="s">
        <v>1027</v>
      </c>
      <c r="C492" s="3" t="s">
        <v>1028</v>
      </c>
      <c r="D492">
        <v>8100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t="s">
        <v>1030</v>
      </c>
      <c r="C493" s="3" t="s">
        <v>1031</v>
      </c>
      <c r="D493">
        <v>8100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t="s">
        <v>1032</v>
      </c>
      <c r="C494" s="3" t="s">
        <v>1033</v>
      </c>
      <c r="D494">
        <v>8100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t="s">
        <v>1034</v>
      </c>
      <c r="C495" s="3" t="s">
        <v>1035</v>
      </c>
      <c r="D495">
        <v>8200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t="s">
        <v>1036</v>
      </c>
      <c r="C496" s="3" t="s">
        <v>1037</v>
      </c>
      <c r="D496">
        <v>8200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t="s">
        <v>1038</v>
      </c>
      <c r="C497" s="3" t="s">
        <v>1039</v>
      </c>
      <c r="D497">
        <v>8200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t="s">
        <v>1040</v>
      </c>
      <c r="C498" s="3" t="s">
        <v>1041</v>
      </c>
      <c r="D498">
        <v>8200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t="s">
        <v>1042</v>
      </c>
      <c r="C499" s="3" t="s">
        <v>1043</v>
      </c>
      <c r="D499">
        <v>8300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t="s">
        <v>1044</v>
      </c>
      <c r="C500" s="3" t="s">
        <v>1045</v>
      </c>
      <c r="D500">
        <v>8300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t="s">
        <v>1046</v>
      </c>
      <c r="C501" s="3" t="s">
        <v>1047</v>
      </c>
      <c r="D501">
        <v>8300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t="s">
        <v>1048</v>
      </c>
      <c r="C502" s="3" t="s">
        <v>1049</v>
      </c>
      <c r="D502">
        <v>8300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t="s">
        <v>1050</v>
      </c>
      <c r="C503" s="3" t="s">
        <v>1051</v>
      </c>
      <c r="D503">
        <v>8300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t="s">
        <v>477</v>
      </c>
      <c r="C504" s="3" t="s">
        <v>1052</v>
      </c>
      <c r="D504">
        <v>8300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t="s">
        <v>1053</v>
      </c>
      <c r="C505" s="3" t="s">
        <v>1054</v>
      </c>
      <c r="D505">
        <v>8300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t="s">
        <v>1055</v>
      </c>
      <c r="C506" s="3" t="s">
        <v>1056</v>
      </c>
      <c r="D506">
        <v>8400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t="s">
        <v>1057</v>
      </c>
      <c r="C507" s="3" t="s">
        <v>1058</v>
      </c>
      <c r="D507">
        <v>8400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t="s">
        <v>1059</v>
      </c>
      <c r="C508" s="3" t="s">
        <v>1060</v>
      </c>
      <c r="D508">
        <v>8400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t="s">
        <v>1061</v>
      </c>
      <c r="C509" s="3" t="s">
        <v>1062</v>
      </c>
      <c r="D509">
        <v>8400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t="s">
        <v>1063</v>
      </c>
      <c r="C510" s="3" t="s">
        <v>1064</v>
      </c>
      <c r="D510">
        <v>8400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t="s">
        <v>398</v>
      </c>
      <c r="C511" s="3" t="s">
        <v>1065</v>
      </c>
      <c r="D511">
        <v>8400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t="s">
        <v>1066</v>
      </c>
      <c r="C512" s="3" t="s">
        <v>1067</v>
      </c>
      <c r="D512">
        <v>8500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t="s">
        <v>1068</v>
      </c>
      <c r="C513" s="3" t="s">
        <v>1069</v>
      </c>
      <c r="D513">
        <v>8500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t="s">
        <v>1070</v>
      </c>
      <c r="C514" s="3" t="s">
        <v>1071</v>
      </c>
      <c r="D514">
        <v>8500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t="s">
        <v>1072</v>
      </c>
      <c r="C515" s="3" t="s">
        <v>1073</v>
      </c>
      <c r="D515">
        <v>8600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t="s">
        <v>1074</v>
      </c>
      <c r="C516" s="3" t="s">
        <v>1075</v>
      </c>
      <c r="D516">
        <v>8600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t="s">
        <v>1078</v>
      </c>
      <c r="C518" s="3" t="s">
        <v>1079</v>
      </c>
      <c r="D518">
        <v>8600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t="s">
        <v>1080</v>
      </c>
      <c r="C519" s="3" t="s">
        <v>1081</v>
      </c>
      <c r="D519">
        <v>8600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t="s">
        <v>1082</v>
      </c>
      <c r="C520" s="3" t="s">
        <v>1083</v>
      </c>
      <c r="D520">
        <v>8600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t="s">
        <v>1084</v>
      </c>
      <c r="C521" s="3" t="s">
        <v>1085</v>
      </c>
      <c r="D521">
        <v>8700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t="s">
        <v>1086</v>
      </c>
      <c r="C522" s="3" t="s">
        <v>1087</v>
      </c>
      <c r="D522">
        <v>8700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t="s">
        <v>1088</v>
      </c>
      <c r="C523" s="3" t="s">
        <v>141</v>
      </c>
      <c r="D523">
        <v>8700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t="s">
        <v>1089</v>
      </c>
      <c r="C524" s="3" t="s">
        <v>1090</v>
      </c>
      <c r="D524">
        <v>8700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t="s">
        <v>1091</v>
      </c>
      <c r="C525" s="3" t="s">
        <v>1092</v>
      </c>
      <c r="D525">
        <v>8700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t="s">
        <v>1093</v>
      </c>
      <c r="C526" s="3" t="s">
        <v>1094</v>
      </c>
      <c r="D526">
        <v>8700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t="s">
        <v>1095</v>
      </c>
      <c r="C527" s="3" t="s">
        <v>1096</v>
      </c>
      <c r="D527">
        <v>8700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t="s">
        <v>1097</v>
      </c>
      <c r="C528" s="3" t="s">
        <v>1098</v>
      </c>
      <c r="D528">
        <v>8800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t="s">
        <v>1099</v>
      </c>
      <c r="C529" s="3" t="s">
        <v>1100</v>
      </c>
      <c r="D529">
        <v>8800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t="s">
        <v>1101</v>
      </c>
      <c r="C530" s="3" t="s">
        <v>1102</v>
      </c>
      <c r="D530">
        <v>8800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t="s">
        <v>1103</v>
      </c>
      <c r="C531" s="3" t="s">
        <v>1104</v>
      </c>
      <c r="D531">
        <v>8800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t="s">
        <v>1105</v>
      </c>
      <c r="C532" s="3" t="s">
        <v>1106</v>
      </c>
      <c r="D532">
        <v>8800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t="s">
        <v>1107</v>
      </c>
      <c r="C533" s="3" t="s">
        <v>1108</v>
      </c>
      <c r="D533">
        <v>8800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t="s">
        <v>1109</v>
      </c>
      <c r="C534" s="3" t="s">
        <v>1110</v>
      </c>
      <c r="D534">
        <v>8800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t="s">
        <v>1111</v>
      </c>
      <c r="C535" s="3" t="s">
        <v>1112</v>
      </c>
      <c r="D535">
        <v>8800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t="s">
        <v>1113</v>
      </c>
      <c r="C536" s="3" t="s">
        <v>1114</v>
      </c>
      <c r="D536">
        <v>8900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t="s">
        <v>1115</v>
      </c>
      <c r="C537" s="3" t="s">
        <v>1116</v>
      </c>
      <c r="D537">
        <v>8900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t="s">
        <v>1117</v>
      </c>
      <c r="C538" s="3" t="s">
        <v>1118</v>
      </c>
      <c r="D538">
        <v>8900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t="s">
        <v>1119</v>
      </c>
      <c r="C539" s="3" t="s">
        <v>1120</v>
      </c>
      <c r="D539">
        <v>8900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t="s">
        <v>1121</v>
      </c>
      <c r="C540" s="3" t="s">
        <v>1122</v>
      </c>
      <c r="D540">
        <v>9000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t="s">
        <v>1123</v>
      </c>
      <c r="C541" s="3" t="s">
        <v>1124</v>
      </c>
      <c r="D541">
        <v>9000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t="s">
        <v>1125</v>
      </c>
      <c r="C542" s="3" t="s">
        <v>1126</v>
      </c>
      <c r="D542">
        <v>9000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t="s">
        <v>1127</v>
      </c>
      <c r="C543" s="3" t="s">
        <v>1128</v>
      </c>
      <c r="D543">
        <v>9000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t="s">
        <v>1129</v>
      </c>
      <c r="C544" s="3" t="s">
        <v>1130</v>
      </c>
      <c r="D544">
        <v>9000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t="s">
        <v>1131</v>
      </c>
      <c r="C545" s="3" t="s">
        <v>1132</v>
      </c>
      <c r="D545">
        <v>9000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t="s">
        <v>1133</v>
      </c>
      <c r="C546" s="3" t="s">
        <v>1134</v>
      </c>
      <c r="D546">
        <v>9000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t="s">
        <v>1135</v>
      </c>
      <c r="C547" s="3" t="s">
        <v>1136</v>
      </c>
      <c r="D547">
        <v>9000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t="s">
        <v>1137</v>
      </c>
      <c r="C548" s="3" t="s">
        <v>1138</v>
      </c>
      <c r="D548">
        <v>9000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t="s">
        <v>1139</v>
      </c>
      <c r="C549" s="3" t="s">
        <v>1140</v>
      </c>
      <c r="D549">
        <v>9100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t="s">
        <v>1141</v>
      </c>
      <c r="C550" s="3" t="s">
        <v>1142</v>
      </c>
      <c r="D550">
        <v>9100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t="s">
        <v>1143</v>
      </c>
      <c r="C551" s="3" t="s">
        <v>1144</v>
      </c>
      <c r="D551">
        <v>9100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t="s">
        <v>1145</v>
      </c>
      <c r="C552" s="3" t="s">
        <v>1146</v>
      </c>
      <c r="D552">
        <v>9100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t="s">
        <v>1147</v>
      </c>
      <c r="C553" s="3" t="s">
        <v>1148</v>
      </c>
      <c r="D553">
        <v>9100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t="s">
        <v>1149</v>
      </c>
      <c r="C554" s="3" t="s">
        <v>1150</v>
      </c>
      <c r="D554">
        <v>9100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t="s">
        <v>1151</v>
      </c>
      <c r="C555" s="3" t="s">
        <v>1152</v>
      </c>
      <c r="D555">
        <v>9100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t="s">
        <v>1153</v>
      </c>
      <c r="C556" s="3" t="s">
        <v>1154</v>
      </c>
      <c r="D556">
        <v>9100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t="s">
        <v>1155</v>
      </c>
      <c r="C557" s="3" t="s">
        <v>1156</v>
      </c>
      <c r="D557">
        <v>9200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t="s">
        <v>442</v>
      </c>
      <c r="C558" s="3" t="s">
        <v>1157</v>
      </c>
      <c r="D558">
        <v>9200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t="s">
        <v>1158</v>
      </c>
      <c r="C559" s="3" t="s">
        <v>1159</v>
      </c>
      <c r="D559">
        <v>9200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t="s">
        <v>1160</v>
      </c>
      <c r="C560" s="3" t="s">
        <v>1161</v>
      </c>
      <c r="D560">
        <v>9200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t="s">
        <v>1162</v>
      </c>
      <c r="C561" s="3" t="s">
        <v>1163</v>
      </c>
      <c r="D561">
        <v>9200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t="s">
        <v>1164</v>
      </c>
      <c r="C562" s="3" t="s">
        <v>1165</v>
      </c>
      <c r="D562">
        <v>9300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t="s">
        <v>1166</v>
      </c>
      <c r="C563" s="3" t="s">
        <v>1167</v>
      </c>
      <c r="D563">
        <v>9300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t="s">
        <v>1168</v>
      </c>
      <c r="C564" s="3" t="s">
        <v>1169</v>
      </c>
      <c r="D564">
        <v>9300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t="s">
        <v>1170</v>
      </c>
      <c r="C565" s="3" t="s">
        <v>1171</v>
      </c>
      <c r="D565">
        <v>9300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t="s">
        <v>1172</v>
      </c>
      <c r="C566" s="3" t="s">
        <v>1173</v>
      </c>
      <c r="D566">
        <v>9300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t="s">
        <v>1174</v>
      </c>
      <c r="C567" s="3" t="s">
        <v>1175</v>
      </c>
      <c r="D567">
        <v>9300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t="s">
        <v>1176</v>
      </c>
      <c r="C568" s="3" t="s">
        <v>1177</v>
      </c>
      <c r="D568">
        <v>9400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t="s">
        <v>1178</v>
      </c>
      <c r="C569" s="3" t="s">
        <v>1179</v>
      </c>
      <c r="D569">
        <v>9400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t="s">
        <v>1180</v>
      </c>
      <c r="C570" s="3" t="s">
        <v>1181</v>
      </c>
      <c r="D570">
        <v>9400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t="s">
        <v>1182</v>
      </c>
      <c r="C571" s="3" t="s">
        <v>1183</v>
      </c>
      <c r="D571">
        <v>9400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t="s">
        <v>1184</v>
      </c>
      <c r="C572" s="3" t="s">
        <v>1185</v>
      </c>
      <c r="D572">
        <v>9400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t="s">
        <v>1186</v>
      </c>
      <c r="C573" s="3" t="s">
        <v>1187</v>
      </c>
      <c r="D573">
        <v>9400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t="s">
        <v>1188</v>
      </c>
      <c r="C574" s="3" t="s">
        <v>1189</v>
      </c>
      <c r="D574">
        <v>9400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t="s">
        <v>1190</v>
      </c>
      <c r="C575" s="3" t="s">
        <v>1191</v>
      </c>
      <c r="D575">
        <v>9500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t="s">
        <v>1192</v>
      </c>
      <c r="C576" s="3" t="s">
        <v>1193</v>
      </c>
      <c r="D576">
        <v>9500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t="s">
        <v>1194</v>
      </c>
      <c r="C577" s="3" t="s">
        <v>1195</v>
      </c>
      <c r="D577">
        <v>9500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t="s">
        <v>1196</v>
      </c>
      <c r="C578" s="3" t="s">
        <v>1197</v>
      </c>
      <c r="D578">
        <v>9500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t="s">
        <v>1198</v>
      </c>
      <c r="C579" s="3" t="s">
        <v>1199</v>
      </c>
      <c r="D579">
        <v>9500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t="s">
        <v>1200</v>
      </c>
      <c r="C580" s="3" t="s">
        <v>1201</v>
      </c>
      <c r="D580">
        <v>9600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t="s">
        <v>1202</v>
      </c>
      <c r="C581" s="3" t="s">
        <v>1203</v>
      </c>
      <c r="D581">
        <v>9600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t="s">
        <v>556</v>
      </c>
      <c r="C582" s="3" t="s">
        <v>1204</v>
      </c>
      <c r="D582">
        <v>9600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t="s">
        <v>1205</v>
      </c>
      <c r="C583" s="3" t="s">
        <v>1206</v>
      </c>
      <c r="D583">
        <v>9600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t="s">
        <v>1207</v>
      </c>
      <c r="C584" s="3" t="s">
        <v>1208</v>
      </c>
      <c r="D584">
        <v>9600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t="s">
        <v>1209</v>
      </c>
      <c r="C585" s="3" t="s">
        <v>1210</v>
      </c>
      <c r="D585">
        <v>9600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t="s">
        <v>45</v>
      </c>
      <c r="C586" s="3" t="s">
        <v>1211</v>
      </c>
      <c r="D586">
        <v>9700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t="s">
        <v>1212</v>
      </c>
      <c r="C587" s="3" t="s">
        <v>1213</v>
      </c>
      <c r="D587">
        <v>9700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t="s">
        <v>1214</v>
      </c>
      <c r="C588" s="3" t="s">
        <v>1215</v>
      </c>
      <c r="D588">
        <v>9700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t="s">
        <v>1216</v>
      </c>
      <c r="C589" s="3" t="s">
        <v>1217</v>
      </c>
      <c r="D589">
        <v>9700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t="s">
        <v>1218</v>
      </c>
      <c r="C590" s="3" t="s">
        <v>1219</v>
      </c>
      <c r="D590">
        <v>9700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t="s">
        <v>1220</v>
      </c>
      <c r="C591" s="3" t="s">
        <v>1221</v>
      </c>
      <c r="D591">
        <v>9800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t="s">
        <v>1222</v>
      </c>
      <c r="C592" s="3" t="s">
        <v>1223</v>
      </c>
      <c r="D592">
        <v>9800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t="s">
        <v>1224</v>
      </c>
      <c r="C593" s="3" t="s">
        <v>1225</v>
      </c>
      <c r="D593">
        <v>9800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t="s">
        <v>1226</v>
      </c>
      <c r="C594" s="3" t="s">
        <v>1227</v>
      </c>
      <c r="D594">
        <v>9800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t="s">
        <v>1228</v>
      </c>
      <c r="C595" s="3" t="s">
        <v>1229</v>
      </c>
      <c r="D595">
        <v>9800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t="s">
        <v>1230</v>
      </c>
      <c r="C596" s="3" t="s">
        <v>1231</v>
      </c>
      <c r="D596">
        <v>9800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t="s">
        <v>1232</v>
      </c>
      <c r="C597" s="3" t="s">
        <v>1233</v>
      </c>
      <c r="D597">
        <v>9800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t="s">
        <v>1234</v>
      </c>
      <c r="C598" s="3" t="s">
        <v>1235</v>
      </c>
      <c r="D598">
        <v>9800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t="s">
        <v>1236</v>
      </c>
      <c r="C599" s="3" t="s">
        <v>1237</v>
      </c>
      <c r="D599">
        <v>9800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t="s">
        <v>1238</v>
      </c>
      <c r="C600" s="3" t="s">
        <v>1239</v>
      </c>
      <c r="D600">
        <v>9900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t="s">
        <v>1240</v>
      </c>
      <c r="C601" s="3" t="s">
        <v>1241</v>
      </c>
      <c r="D601">
        <v>9900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t="s">
        <v>1242</v>
      </c>
      <c r="C602" s="3" t="s">
        <v>1243</v>
      </c>
      <c r="D602">
        <v>9900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t="s">
        <v>1244</v>
      </c>
      <c r="C603" s="3" t="s">
        <v>1245</v>
      </c>
      <c r="D603">
        <v>9900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t="s">
        <v>1246</v>
      </c>
      <c r="C604" s="3" t="s">
        <v>1247</v>
      </c>
      <c r="D604">
        <v>10000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t="s">
        <v>1248</v>
      </c>
      <c r="C605" s="3" t="s">
        <v>1249</v>
      </c>
      <c r="D605">
        <v>10000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t="s">
        <v>1250</v>
      </c>
      <c r="C606" s="3" t="s">
        <v>1251</v>
      </c>
      <c r="D606">
        <v>10000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t="s">
        <v>1252</v>
      </c>
      <c r="C607" s="3" t="s">
        <v>1253</v>
      </c>
      <c r="D607">
        <v>10000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t="s">
        <v>1254</v>
      </c>
      <c r="C608" s="3" t="s">
        <v>1255</v>
      </c>
      <c r="D608">
        <v>10000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t="s">
        <v>1256</v>
      </c>
      <c r="C609" s="3" t="s">
        <v>1257</v>
      </c>
      <c r="D609">
        <v>10000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t="s">
        <v>1258</v>
      </c>
      <c r="C610" s="3" t="s">
        <v>1259</v>
      </c>
      <c r="D610">
        <v>10000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t="s">
        <v>1260</v>
      </c>
      <c r="C611" s="3" t="s">
        <v>1261</v>
      </c>
      <c r="D611">
        <v>14500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t="s">
        <v>1262</v>
      </c>
      <c r="C612" s="3" t="s">
        <v>1263</v>
      </c>
      <c r="D612">
        <v>14900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t="s">
        <v>1264</v>
      </c>
      <c r="C613" s="3" t="s">
        <v>1265</v>
      </c>
      <c r="D613">
        <v>15800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t="s">
        <v>1266</v>
      </c>
      <c r="C614" s="3" t="s">
        <v>1267</v>
      </c>
      <c r="D614">
        <v>15800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t="s">
        <v>1268</v>
      </c>
      <c r="C615" s="3" t="s">
        <v>1269</v>
      </c>
      <c r="D615">
        <v>16200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t="s">
        <v>1270</v>
      </c>
      <c r="C616" s="3" t="s">
        <v>1271</v>
      </c>
      <c r="D616">
        <v>16800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t="s">
        <v>1272</v>
      </c>
      <c r="C617" s="3" t="s">
        <v>1273</v>
      </c>
      <c r="D617">
        <v>17100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t="s">
        <v>1274</v>
      </c>
      <c r="C618" s="3" t="s">
        <v>1275</v>
      </c>
      <c r="D618">
        <v>17700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t="s">
        <v>1276</v>
      </c>
      <c r="C619" s="3" t="s">
        <v>1277</v>
      </c>
      <c r="D619">
        <v>18000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t="s">
        <v>1278</v>
      </c>
      <c r="C620" s="3" t="s">
        <v>1279</v>
      </c>
      <c r="D620">
        <v>18900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t="s">
        <v>1280</v>
      </c>
      <c r="C621" s="3" t="s">
        <v>1281</v>
      </c>
      <c r="D621">
        <v>19800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t="s">
        <v>1282</v>
      </c>
      <c r="C622" s="3" t="s">
        <v>1283</v>
      </c>
      <c r="D622">
        <v>19800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t="s">
        <v>1284</v>
      </c>
      <c r="C623" s="3" t="s">
        <v>1285</v>
      </c>
      <c r="D623">
        <v>20000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t="s">
        <v>1286</v>
      </c>
      <c r="C624" s="3" t="s">
        <v>1287</v>
      </c>
      <c r="D624">
        <v>20000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t="s">
        <v>1288</v>
      </c>
      <c r="C625" s="3" t="s">
        <v>1289</v>
      </c>
      <c r="D625">
        <v>20100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t="s">
        <v>1290</v>
      </c>
      <c r="C626" s="3" t="s">
        <v>1291</v>
      </c>
      <c r="D626">
        <v>20700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t="s">
        <v>1292</v>
      </c>
      <c r="C627" s="3" t="s">
        <v>1293</v>
      </c>
      <c r="D627">
        <v>22500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t="s">
        <v>1294</v>
      </c>
      <c r="C628" s="3" t="s">
        <v>1295</v>
      </c>
      <c r="D628">
        <v>23300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t="s">
        <v>1296</v>
      </c>
      <c r="C629" s="3" t="s">
        <v>1297</v>
      </c>
      <c r="D629">
        <v>23400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t="s">
        <v>1298</v>
      </c>
      <c r="C630" s="3" t="s">
        <v>1299</v>
      </c>
      <c r="D630">
        <v>25000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t="s">
        <v>1300</v>
      </c>
      <c r="C631" s="3" t="s">
        <v>1301</v>
      </c>
      <c r="D631">
        <v>25500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t="s">
        <v>1302</v>
      </c>
      <c r="C632" s="3" t="s">
        <v>1303</v>
      </c>
      <c r="D632">
        <v>25600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t="s">
        <v>1304</v>
      </c>
      <c r="C633" s="3" t="s">
        <v>1305</v>
      </c>
      <c r="D633">
        <v>26500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t="s">
        <v>1306</v>
      </c>
      <c r="C634" s="3" t="s">
        <v>1307</v>
      </c>
      <c r="D634">
        <v>27100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t="s">
        <v>1308</v>
      </c>
      <c r="C635" s="3" t="s">
        <v>1309</v>
      </c>
      <c r="D635">
        <v>27500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t="s">
        <v>1310</v>
      </c>
      <c r="C636" s="3" t="s">
        <v>1311</v>
      </c>
      <c r="D636">
        <v>28200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t="s">
        <v>1312</v>
      </c>
      <c r="C637" s="3" t="s">
        <v>1313</v>
      </c>
      <c r="D637">
        <v>28400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t="s">
        <v>1314</v>
      </c>
      <c r="C638" s="3" t="s">
        <v>1315</v>
      </c>
      <c r="D638">
        <v>28800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t="s">
        <v>1316</v>
      </c>
      <c r="C639" s="3" t="s">
        <v>1317</v>
      </c>
      <c r="D639">
        <v>29400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t="s">
        <v>1318</v>
      </c>
      <c r="C640" s="3" t="s">
        <v>1319</v>
      </c>
      <c r="D640">
        <v>29500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t="s">
        <v>1320</v>
      </c>
      <c r="C641" s="3" t="s">
        <v>1321</v>
      </c>
      <c r="D641">
        <v>29600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t="s">
        <v>1322</v>
      </c>
      <c r="C642" s="3" t="s">
        <v>1323</v>
      </c>
      <c r="D642">
        <v>29600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t="s">
        <v>1324</v>
      </c>
      <c r="C643" s="3" t="s">
        <v>1325</v>
      </c>
      <c r="D643">
        <v>29600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t="s">
        <v>1326</v>
      </c>
      <c r="C644" s="3" t="s">
        <v>1327</v>
      </c>
      <c r="D644">
        <v>31200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t="s">
        <v>1328</v>
      </c>
      <c r="C645" s="3" t="s">
        <v>1329</v>
      </c>
      <c r="D645">
        <v>31400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t="s">
        <v>1330</v>
      </c>
      <c r="C646" s="3" t="s">
        <v>1331</v>
      </c>
      <c r="D646">
        <v>32900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t="s">
        <v>1332</v>
      </c>
      <c r="C647" s="3" t="s">
        <v>1333</v>
      </c>
      <c r="D647">
        <v>33300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t="s">
        <v>1334</v>
      </c>
      <c r="C648" s="3" t="s">
        <v>1335</v>
      </c>
      <c r="D648">
        <v>33600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t="s">
        <v>1336</v>
      </c>
      <c r="C649" s="3" t="s">
        <v>1337</v>
      </c>
      <c r="D649">
        <v>33700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t="s">
        <v>1338</v>
      </c>
      <c r="C650" s="3" t="s">
        <v>1339</v>
      </c>
      <c r="D650">
        <v>33800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t="s">
        <v>1340</v>
      </c>
      <c r="C651" s="3" t="s">
        <v>1341</v>
      </c>
      <c r="D651">
        <v>35000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t="s">
        <v>1342</v>
      </c>
      <c r="C652" s="3" t="s">
        <v>1343</v>
      </c>
      <c r="D652">
        <v>35600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t="s">
        <v>1344</v>
      </c>
      <c r="C653" s="3" t="s">
        <v>1345</v>
      </c>
      <c r="D653">
        <v>36400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t="s">
        <v>1346</v>
      </c>
      <c r="C654" s="3" t="s">
        <v>1347</v>
      </c>
      <c r="D654">
        <v>37100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t="s">
        <v>1348</v>
      </c>
      <c r="C655" s="3" t="s">
        <v>1349</v>
      </c>
      <c r="D655">
        <v>37100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t="s">
        <v>1350</v>
      </c>
      <c r="C656" s="3" t="s">
        <v>1351</v>
      </c>
      <c r="D656">
        <v>38200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t="s">
        <v>1352</v>
      </c>
      <c r="C657" s="3" t="s">
        <v>1353</v>
      </c>
      <c r="D657">
        <v>38500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t="s">
        <v>1354</v>
      </c>
      <c r="C658" s="3" t="s">
        <v>1355</v>
      </c>
      <c r="D658">
        <v>38800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t="s">
        <v>1356</v>
      </c>
      <c r="C659" s="3" t="s">
        <v>1357</v>
      </c>
      <c r="D659">
        <v>38900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t="s">
        <v>1358</v>
      </c>
      <c r="C660" s="3" t="s">
        <v>1359</v>
      </c>
      <c r="D660">
        <v>39300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t="s">
        <v>1360</v>
      </c>
      <c r="C661" s="3" t="s">
        <v>1361</v>
      </c>
      <c r="D661">
        <v>39400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t="s">
        <v>1362</v>
      </c>
      <c r="C662" s="3" t="s">
        <v>1363</v>
      </c>
      <c r="D662">
        <v>39500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t="s">
        <v>1364</v>
      </c>
      <c r="C663" s="3" t="s">
        <v>1365</v>
      </c>
      <c r="D663">
        <v>40200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t="s">
        <v>1366</v>
      </c>
      <c r="C664" s="3" t="s">
        <v>1367</v>
      </c>
      <c r="D664">
        <v>41000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t="s">
        <v>1368</v>
      </c>
      <c r="C665" s="3" t="s">
        <v>1369</v>
      </c>
      <c r="D665">
        <v>41500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t="s">
        <v>708</v>
      </c>
      <c r="C666" s="3" t="s">
        <v>1370</v>
      </c>
      <c r="D666">
        <v>41700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t="s">
        <v>1371</v>
      </c>
      <c r="C667" s="3" t="s">
        <v>1372</v>
      </c>
      <c r="D667">
        <v>42100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t="s">
        <v>1373</v>
      </c>
      <c r="C668" s="3" t="s">
        <v>1374</v>
      </c>
      <c r="D668">
        <v>42100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t="s">
        <v>1375</v>
      </c>
      <c r="C669" s="3" t="s">
        <v>1376</v>
      </c>
      <c r="D669">
        <v>42600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t="s">
        <v>1377</v>
      </c>
      <c r="C670" s="3" t="s">
        <v>1378</v>
      </c>
      <c r="D670">
        <v>42600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t="s">
        <v>1379</v>
      </c>
      <c r="C671" s="3" t="s">
        <v>1380</v>
      </c>
      <c r="D671">
        <v>42700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t="s">
        <v>1334</v>
      </c>
      <c r="C672" s="3" t="s">
        <v>1381</v>
      </c>
      <c r="D672">
        <v>42800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t="s">
        <v>1382</v>
      </c>
      <c r="C673" s="3" t="s">
        <v>1383</v>
      </c>
      <c r="D673">
        <v>43000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t="s">
        <v>1384</v>
      </c>
      <c r="C674" s="3" t="s">
        <v>1385</v>
      </c>
      <c r="D674">
        <v>43200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t="s">
        <v>1386</v>
      </c>
      <c r="C675" s="3" t="s">
        <v>1387</v>
      </c>
      <c r="D675">
        <v>43800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t="s">
        <v>1388</v>
      </c>
      <c r="C676" s="3" t="s">
        <v>1389</v>
      </c>
      <c r="D676">
        <v>43800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t="s">
        <v>1390</v>
      </c>
      <c r="C677" s="3" t="s">
        <v>1391</v>
      </c>
      <c r="D677">
        <v>44500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t="s">
        <v>1392</v>
      </c>
      <c r="C678" s="3" t="s">
        <v>1393</v>
      </c>
      <c r="D678">
        <v>45300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t="s">
        <v>1394</v>
      </c>
      <c r="C679" s="3" t="s">
        <v>1395</v>
      </c>
      <c r="D679">
        <v>45600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t="s">
        <v>1396</v>
      </c>
      <c r="C680" s="3" t="s">
        <v>1397</v>
      </c>
      <c r="D680">
        <v>45900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t="s">
        <v>668</v>
      </c>
      <c r="C681" s="3" t="s">
        <v>1398</v>
      </c>
      <c r="D681">
        <v>46100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t="s">
        <v>1399</v>
      </c>
      <c r="C682" s="3" t="s">
        <v>1400</v>
      </c>
      <c r="D682">
        <v>46300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t="s">
        <v>1401</v>
      </c>
      <c r="C683" s="3" t="s">
        <v>1402</v>
      </c>
      <c r="D683">
        <v>47900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t="s">
        <v>1403</v>
      </c>
      <c r="C684" s="3" t="s">
        <v>1404</v>
      </c>
      <c r="D684">
        <v>48300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t="s">
        <v>1405</v>
      </c>
      <c r="C685" s="3" t="s">
        <v>1406</v>
      </c>
      <c r="D685">
        <v>48500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t="s">
        <v>1407</v>
      </c>
      <c r="C686" s="3" t="s">
        <v>1408</v>
      </c>
      <c r="D686">
        <v>48800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t="s">
        <v>1409</v>
      </c>
      <c r="C687" s="3" t="s">
        <v>1410</v>
      </c>
      <c r="D687">
        <v>48900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t="s">
        <v>1411</v>
      </c>
      <c r="C688" s="3" t="s">
        <v>1412</v>
      </c>
      <c r="D688">
        <v>49700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t="s">
        <v>1413</v>
      </c>
      <c r="C689" s="3" t="s">
        <v>1414</v>
      </c>
      <c r="D689">
        <v>50200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t="s">
        <v>1415</v>
      </c>
      <c r="C690" s="3" t="s">
        <v>1416</v>
      </c>
      <c r="D690">
        <v>50500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t="s">
        <v>1417</v>
      </c>
      <c r="C691" s="3" t="s">
        <v>1418</v>
      </c>
      <c r="D691">
        <v>51100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t="s">
        <v>1419</v>
      </c>
      <c r="C692" s="3" t="s">
        <v>1420</v>
      </c>
      <c r="D692">
        <v>51300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t="s">
        <v>1421</v>
      </c>
      <c r="C693" s="3" t="s">
        <v>1422</v>
      </c>
      <c r="D693">
        <v>51400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t="s">
        <v>1423</v>
      </c>
      <c r="C694" s="3" t="s">
        <v>1424</v>
      </c>
      <c r="D694">
        <v>52000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t="s">
        <v>1425</v>
      </c>
      <c r="C695" s="3" t="s">
        <v>1426</v>
      </c>
      <c r="D695">
        <v>52600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t="s">
        <v>1427</v>
      </c>
      <c r="C696" s="3" t="s">
        <v>1428</v>
      </c>
      <c r="D696">
        <v>53100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t="s">
        <v>1429</v>
      </c>
      <c r="C697" s="3" t="s">
        <v>1430</v>
      </c>
      <c r="D697">
        <v>54000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t="s">
        <v>1431</v>
      </c>
      <c r="C698" s="3" t="s">
        <v>1432</v>
      </c>
      <c r="D698">
        <v>54300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t="s">
        <v>1433</v>
      </c>
      <c r="C699" s="3" t="s">
        <v>1434</v>
      </c>
      <c r="D699">
        <v>54700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t="s">
        <v>1435</v>
      </c>
      <c r="C700" s="3" t="s">
        <v>1436</v>
      </c>
      <c r="D700">
        <v>55800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t="s">
        <v>444</v>
      </c>
      <c r="C701" s="3" t="s">
        <v>1437</v>
      </c>
      <c r="D701">
        <v>56000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t="s">
        <v>1438</v>
      </c>
      <c r="C702" s="3" t="s">
        <v>1439</v>
      </c>
      <c r="D702">
        <v>56800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t="s">
        <v>1440</v>
      </c>
      <c r="C703" s="3" t="s">
        <v>1441</v>
      </c>
      <c r="D703">
        <v>57800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t="s">
        <v>1442</v>
      </c>
      <c r="C704" s="3" t="s">
        <v>1443</v>
      </c>
      <c r="D704">
        <v>59100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t="s">
        <v>1444</v>
      </c>
      <c r="C705" s="3" t="s">
        <v>1445</v>
      </c>
      <c r="D705">
        <v>59100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t="s">
        <v>1446</v>
      </c>
      <c r="C706" s="3" t="s">
        <v>1447</v>
      </c>
      <c r="D706">
        <v>59200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t="s">
        <v>1448</v>
      </c>
      <c r="C707" s="3" t="s">
        <v>1449</v>
      </c>
      <c r="D707">
        <v>59700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t="s">
        <v>1450</v>
      </c>
      <c r="C708" s="3" t="s">
        <v>1451</v>
      </c>
      <c r="D708">
        <v>59700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t="s">
        <v>1452</v>
      </c>
      <c r="C709" s="3" t="s">
        <v>1453</v>
      </c>
      <c r="D709">
        <v>60200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t="s">
        <v>1454</v>
      </c>
      <c r="C710" s="3" t="s">
        <v>1455</v>
      </c>
      <c r="D710">
        <v>60200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t="s">
        <v>1456</v>
      </c>
      <c r="C711" s="3" t="s">
        <v>1457</v>
      </c>
      <c r="D711">
        <v>60400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t="s">
        <v>1458</v>
      </c>
      <c r="C712" s="3" t="s">
        <v>1459</v>
      </c>
      <c r="D712">
        <v>60900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t="s">
        <v>1460</v>
      </c>
      <c r="C713" s="3" t="s">
        <v>1461</v>
      </c>
      <c r="D713">
        <v>61200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t="s">
        <v>1462</v>
      </c>
      <c r="C714" s="3" t="s">
        <v>1463</v>
      </c>
      <c r="D714">
        <v>61400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t="s">
        <v>1464</v>
      </c>
      <c r="C715" s="3" t="s">
        <v>1465</v>
      </c>
      <c r="D715">
        <v>61500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t="s">
        <v>1466</v>
      </c>
      <c r="C716" s="3" t="s">
        <v>1467</v>
      </c>
      <c r="D716">
        <v>61600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t="s">
        <v>1468</v>
      </c>
      <c r="C717" s="3" t="s">
        <v>1469</v>
      </c>
      <c r="D717">
        <v>62300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t="s">
        <v>1470</v>
      </c>
      <c r="C718" s="3" t="s">
        <v>1471</v>
      </c>
      <c r="D718">
        <v>62500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t="s">
        <v>1472</v>
      </c>
      <c r="C719" s="3" t="s">
        <v>1473</v>
      </c>
      <c r="D719">
        <v>62800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t="s">
        <v>1474</v>
      </c>
      <c r="C720" s="3" t="s">
        <v>1475</v>
      </c>
      <c r="D720">
        <v>63200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t="s">
        <v>1476</v>
      </c>
      <c r="C721" s="3" t="s">
        <v>1477</v>
      </c>
      <c r="D721">
        <v>63400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t="s">
        <v>1478</v>
      </c>
      <c r="C722" s="3" t="s">
        <v>1479</v>
      </c>
      <c r="D722">
        <v>64300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t="s">
        <v>1480</v>
      </c>
      <c r="C723" s="3" t="s">
        <v>1481</v>
      </c>
      <c r="D723">
        <v>66100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t="s">
        <v>1482</v>
      </c>
      <c r="C724" s="3" t="s">
        <v>1483</v>
      </c>
      <c r="D724">
        <v>66200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t="s">
        <v>1484</v>
      </c>
      <c r="C725" s="3" t="s">
        <v>1485</v>
      </c>
      <c r="D725">
        <v>66600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t="s">
        <v>1486</v>
      </c>
      <c r="C726" s="3" t="s">
        <v>1487</v>
      </c>
      <c r="D726">
        <v>67800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t="s">
        <v>1488</v>
      </c>
      <c r="C727" s="3" t="s">
        <v>1489</v>
      </c>
      <c r="D727">
        <v>68800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t="s">
        <v>1490</v>
      </c>
      <c r="C728" s="3" t="s">
        <v>1491</v>
      </c>
      <c r="D728">
        <v>69700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t="s">
        <v>1492</v>
      </c>
      <c r="C729" s="3" t="s">
        <v>1493</v>
      </c>
      <c r="D729">
        <v>69800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t="s">
        <v>1494</v>
      </c>
      <c r="C730" s="3" t="s">
        <v>1495</v>
      </c>
      <c r="D730">
        <v>69900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t="s">
        <v>1496</v>
      </c>
      <c r="C731" s="3" t="s">
        <v>1497</v>
      </c>
      <c r="D731">
        <v>70200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t="s">
        <v>1498</v>
      </c>
      <c r="C732" s="3" t="s">
        <v>1499</v>
      </c>
      <c r="D732">
        <v>70300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t="s">
        <v>1500</v>
      </c>
      <c r="C733" s="3" t="s">
        <v>1501</v>
      </c>
      <c r="D733">
        <v>70400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t="s">
        <v>1502</v>
      </c>
      <c r="C734" s="3" t="s">
        <v>1503</v>
      </c>
      <c r="D734">
        <v>70600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t="s">
        <v>1504</v>
      </c>
      <c r="C735" s="3" t="s">
        <v>1505</v>
      </c>
      <c r="D735">
        <v>70700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t="s">
        <v>1506</v>
      </c>
      <c r="C736" s="3" t="s">
        <v>1507</v>
      </c>
      <c r="D736">
        <v>71100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t="s">
        <v>1508</v>
      </c>
      <c r="C737" s="3" t="s">
        <v>1509</v>
      </c>
      <c r="D737">
        <v>71200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t="s">
        <v>1510</v>
      </c>
      <c r="C738" s="3" t="s">
        <v>1511</v>
      </c>
      <c r="D738">
        <v>71500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t="s">
        <v>1512</v>
      </c>
      <c r="C739" s="3" t="s">
        <v>1513</v>
      </c>
      <c r="D739">
        <v>72100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t="s">
        <v>1032</v>
      </c>
      <c r="C740" s="3" t="s">
        <v>1514</v>
      </c>
      <c r="D740">
        <v>72400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t="s">
        <v>1515</v>
      </c>
      <c r="C741" s="3" t="s">
        <v>1516</v>
      </c>
      <c r="D741">
        <v>72600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t="s">
        <v>1517</v>
      </c>
      <c r="C742" s="3" t="s">
        <v>1518</v>
      </c>
      <c r="D742">
        <v>73000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t="s">
        <v>628</v>
      </c>
      <c r="C743" s="3" t="s">
        <v>1519</v>
      </c>
      <c r="D743">
        <v>73800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t="s">
        <v>1520</v>
      </c>
      <c r="C744" s="3" t="s">
        <v>1521</v>
      </c>
      <c r="D744">
        <v>74100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t="s">
        <v>1522</v>
      </c>
      <c r="C745" s="3" t="s">
        <v>1523</v>
      </c>
      <c r="D745">
        <v>74700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t="s">
        <v>1524</v>
      </c>
      <c r="C746" s="3" t="s">
        <v>1525</v>
      </c>
      <c r="D746">
        <v>75000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t="s">
        <v>1526</v>
      </c>
      <c r="C747" s="3" t="s">
        <v>1527</v>
      </c>
      <c r="D747">
        <v>75100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t="s">
        <v>1528</v>
      </c>
      <c r="C748" s="3" t="s">
        <v>1529</v>
      </c>
      <c r="D748">
        <v>76100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t="s">
        <v>1530</v>
      </c>
      <c r="C749" s="3" t="s">
        <v>1531</v>
      </c>
      <c r="D749">
        <v>77000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t="s">
        <v>1532</v>
      </c>
      <c r="C750" s="3" t="s">
        <v>1533</v>
      </c>
      <c r="D750">
        <v>79400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t="s">
        <v>1534</v>
      </c>
      <c r="C751" s="3" t="s">
        <v>1535</v>
      </c>
      <c r="D751">
        <v>80500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t="s">
        <v>1536</v>
      </c>
      <c r="C752" s="3" t="s">
        <v>1537</v>
      </c>
      <c r="D752">
        <v>81000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t="s">
        <v>1538</v>
      </c>
      <c r="C753" s="3" t="s">
        <v>1539</v>
      </c>
      <c r="D753">
        <v>81200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t="s">
        <v>1540</v>
      </c>
      <c r="C754" s="3" t="s">
        <v>1541</v>
      </c>
      <c r="D754">
        <v>81300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t="s">
        <v>1542</v>
      </c>
      <c r="C755" s="3" t="s">
        <v>1543</v>
      </c>
      <c r="D755">
        <v>81600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t="s">
        <v>1544</v>
      </c>
      <c r="C756" s="3" t="s">
        <v>1545</v>
      </c>
      <c r="D756">
        <v>82800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t="s">
        <v>1546</v>
      </c>
      <c r="C757" s="3" t="s">
        <v>1547</v>
      </c>
      <c r="D757">
        <v>83000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t="s">
        <v>1548</v>
      </c>
      <c r="C758" s="3" t="s">
        <v>1549</v>
      </c>
      <c r="D758">
        <v>83300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t="s">
        <v>1550</v>
      </c>
      <c r="C759" s="3" t="s">
        <v>1551</v>
      </c>
      <c r="D759">
        <v>84300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t="s">
        <v>1552</v>
      </c>
      <c r="C760" s="3" t="s">
        <v>1553</v>
      </c>
      <c r="D760">
        <v>84400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t="s">
        <v>1554</v>
      </c>
      <c r="C761" s="3" t="s">
        <v>1555</v>
      </c>
      <c r="D761">
        <v>84400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t="s">
        <v>1556</v>
      </c>
      <c r="C762" s="3" t="s">
        <v>1557</v>
      </c>
      <c r="D762">
        <v>84500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t="s">
        <v>1558</v>
      </c>
      <c r="C763" s="3" t="s">
        <v>1559</v>
      </c>
      <c r="D763">
        <v>84500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t="s">
        <v>668</v>
      </c>
      <c r="C764" s="3" t="s">
        <v>1560</v>
      </c>
      <c r="D764">
        <v>84600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t="s">
        <v>1561</v>
      </c>
      <c r="C765" s="3" t="s">
        <v>1562</v>
      </c>
      <c r="D765">
        <v>84900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t="s">
        <v>1563</v>
      </c>
      <c r="C766" s="3" t="s">
        <v>1564</v>
      </c>
      <c r="D766">
        <v>85000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t="s">
        <v>1565</v>
      </c>
      <c r="C767" s="3" t="s">
        <v>1566</v>
      </c>
      <c r="D767">
        <v>85600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t="s">
        <v>1567</v>
      </c>
      <c r="C768" s="3" t="s">
        <v>1568</v>
      </c>
      <c r="D768">
        <v>85900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t="s">
        <v>1569</v>
      </c>
      <c r="C769" s="3" t="s">
        <v>1570</v>
      </c>
      <c r="D769">
        <v>86200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t="s">
        <v>1571</v>
      </c>
      <c r="C770" s="3" t="s">
        <v>1572</v>
      </c>
      <c r="D770">
        <v>86400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t="s">
        <v>1573</v>
      </c>
      <c r="C771" s="3" t="s">
        <v>1574</v>
      </c>
      <c r="D771">
        <v>87300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t="s">
        <v>1575</v>
      </c>
      <c r="C772" s="3" t="s">
        <v>1576</v>
      </c>
      <c r="D772">
        <v>87900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t="s">
        <v>1577</v>
      </c>
      <c r="C773" s="3" t="s">
        <v>1578</v>
      </c>
      <c r="D773">
        <v>88400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t="s">
        <v>1579</v>
      </c>
      <c r="C774" s="3" t="s">
        <v>1580</v>
      </c>
      <c r="D774">
        <v>88700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t="s">
        <v>1581</v>
      </c>
      <c r="C775" s="3" t="s">
        <v>1582</v>
      </c>
      <c r="D775">
        <v>88800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t="s">
        <v>1583</v>
      </c>
      <c r="C776" s="3" t="s">
        <v>1584</v>
      </c>
      <c r="D776">
        <v>88900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t="s">
        <v>1585</v>
      </c>
      <c r="C777" s="3" t="s">
        <v>1586</v>
      </c>
      <c r="D777">
        <v>89100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t="s">
        <v>1587</v>
      </c>
      <c r="C778" s="3" t="s">
        <v>1588</v>
      </c>
      <c r="D778">
        <v>89900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t="s">
        <v>1589</v>
      </c>
      <c r="C779" s="3" t="s">
        <v>1590</v>
      </c>
      <c r="D779">
        <v>89900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t="s">
        <v>1591</v>
      </c>
      <c r="C780" s="3" t="s">
        <v>1592</v>
      </c>
      <c r="D780">
        <v>90200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t="s">
        <v>1593</v>
      </c>
      <c r="C781" s="3" t="s">
        <v>1594</v>
      </c>
      <c r="D781">
        <v>90400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t="s">
        <v>1595</v>
      </c>
      <c r="C782" s="3" t="s">
        <v>1596</v>
      </c>
      <c r="D782">
        <v>90600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t="s">
        <v>1597</v>
      </c>
      <c r="C783" s="3" t="s">
        <v>1598</v>
      </c>
      <c r="D783">
        <v>91400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t="s">
        <v>1599</v>
      </c>
      <c r="C784" s="3" t="s">
        <v>1600</v>
      </c>
      <c r="D784">
        <v>92100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t="s">
        <v>1601</v>
      </c>
      <c r="C785" s="3" t="s">
        <v>1602</v>
      </c>
      <c r="D785">
        <v>92400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t="s">
        <v>1603</v>
      </c>
      <c r="C786" s="3" t="s">
        <v>1604</v>
      </c>
      <c r="D786">
        <v>92500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t="s">
        <v>1605</v>
      </c>
      <c r="C787" s="3" t="s">
        <v>1606</v>
      </c>
      <c r="D787">
        <v>93800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t="s">
        <v>1607</v>
      </c>
      <c r="C788" s="3" t="s">
        <v>1608</v>
      </c>
      <c r="D788">
        <v>93800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t="s">
        <v>1609</v>
      </c>
      <c r="C789" s="3" t="s">
        <v>1610</v>
      </c>
      <c r="D789">
        <v>94000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t="s">
        <v>1611</v>
      </c>
      <c r="C790" s="3" t="s">
        <v>1612</v>
      </c>
      <c r="D790">
        <v>94200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t="s">
        <v>1613</v>
      </c>
      <c r="C791" s="3" t="s">
        <v>1614</v>
      </c>
      <c r="D791">
        <v>94300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t="s">
        <v>1615</v>
      </c>
      <c r="C792" s="3" t="s">
        <v>1616</v>
      </c>
      <c r="D792">
        <v>94500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t="s">
        <v>1617</v>
      </c>
      <c r="C793" s="3" t="s">
        <v>1618</v>
      </c>
      <c r="D793">
        <v>94900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t="s">
        <v>1619</v>
      </c>
      <c r="C794" s="3" t="s">
        <v>1620</v>
      </c>
      <c r="D794">
        <v>94900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t="s">
        <v>1621</v>
      </c>
      <c r="C795" s="3" t="s">
        <v>1622</v>
      </c>
      <c r="D795">
        <v>96500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t="s">
        <v>1623</v>
      </c>
      <c r="C796" s="3" t="s">
        <v>1624</v>
      </c>
      <c r="D796">
        <v>96700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t="s">
        <v>1625</v>
      </c>
      <c r="C797" s="3" t="s">
        <v>1626</v>
      </c>
      <c r="D797">
        <v>96700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t="s">
        <v>1627</v>
      </c>
      <c r="C798" s="3" t="s">
        <v>1628</v>
      </c>
      <c r="D798">
        <v>97100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t="s">
        <v>1629</v>
      </c>
      <c r="C799" s="3" t="s">
        <v>1630</v>
      </c>
      <c r="D799">
        <v>97200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t="s">
        <v>1631</v>
      </c>
      <c r="C800" s="3" t="s">
        <v>1632</v>
      </c>
      <c r="D800">
        <v>97300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t="s">
        <v>1633</v>
      </c>
      <c r="C801" s="3" t="s">
        <v>1634</v>
      </c>
      <c r="D801">
        <v>97300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t="s">
        <v>1635</v>
      </c>
      <c r="C802" s="3" t="s">
        <v>1636</v>
      </c>
      <c r="D802">
        <v>97600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t="s">
        <v>1637</v>
      </c>
      <c r="C803" s="3" t="s">
        <v>1638</v>
      </c>
      <c r="D803">
        <v>97800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t="s">
        <v>1639</v>
      </c>
      <c r="C804" s="3" t="s">
        <v>1640</v>
      </c>
      <c r="D804">
        <v>98600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t="s">
        <v>1641</v>
      </c>
      <c r="C805" s="3" t="s">
        <v>1642</v>
      </c>
      <c r="D805">
        <v>98700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t="s">
        <v>1643</v>
      </c>
      <c r="C806" s="3" t="s">
        <v>1644</v>
      </c>
      <c r="D806">
        <v>98700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t="s">
        <v>1645</v>
      </c>
      <c r="C807" s="3" t="s">
        <v>1646</v>
      </c>
      <c r="D807">
        <v>98800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t="s">
        <v>1647</v>
      </c>
      <c r="C808" s="3" t="s">
        <v>1648</v>
      </c>
      <c r="D808">
        <v>99500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t="s">
        <v>1649</v>
      </c>
      <c r="C809" s="3" t="s">
        <v>1650</v>
      </c>
      <c r="D809">
        <v>99500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t="s">
        <v>1651</v>
      </c>
      <c r="C810" s="3" t="s">
        <v>1652</v>
      </c>
      <c r="D810">
        <v>101000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t="s">
        <v>1599</v>
      </c>
      <c r="C811" s="3" t="s">
        <v>1653</v>
      </c>
      <c r="D811">
        <v>101400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t="s">
        <v>1654</v>
      </c>
      <c r="C812" s="3" t="s">
        <v>1655</v>
      </c>
      <c r="D812">
        <v>102500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t="s">
        <v>1656</v>
      </c>
      <c r="C813" s="3" t="s">
        <v>1657</v>
      </c>
      <c r="D813">
        <v>102900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t="s">
        <v>1658</v>
      </c>
      <c r="C814" s="3" t="s">
        <v>1659</v>
      </c>
      <c r="D814">
        <v>103200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t="s">
        <v>1660</v>
      </c>
      <c r="C815" s="3" t="s">
        <v>1661</v>
      </c>
      <c r="D815">
        <v>103200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t="s">
        <v>1662</v>
      </c>
      <c r="C816" s="3" t="s">
        <v>1663</v>
      </c>
      <c r="D816">
        <v>104400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t="s">
        <v>1664</v>
      </c>
      <c r="C817" s="3" t="s">
        <v>1665</v>
      </c>
      <c r="D817">
        <v>105000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t="s">
        <v>1666</v>
      </c>
      <c r="C818" s="3" t="s">
        <v>1667</v>
      </c>
      <c r="D818">
        <v>105300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t="s">
        <v>1668</v>
      </c>
      <c r="C819" s="3" t="s">
        <v>1669</v>
      </c>
      <c r="D819">
        <v>106400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t="s">
        <v>676</v>
      </c>
      <c r="C820" s="3" t="s">
        <v>1670</v>
      </c>
      <c r="D820">
        <v>106800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t="s">
        <v>1671</v>
      </c>
      <c r="C821" s="3" t="s">
        <v>1672</v>
      </c>
      <c r="D821">
        <v>107500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t="s">
        <v>1673</v>
      </c>
      <c r="C822" s="3" t="s">
        <v>1674</v>
      </c>
      <c r="D822">
        <v>108400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t="s">
        <v>1675</v>
      </c>
      <c r="C823" s="3" t="s">
        <v>1676</v>
      </c>
      <c r="D823">
        <v>108400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t="s">
        <v>1677</v>
      </c>
      <c r="C824" s="3" t="s">
        <v>1678</v>
      </c>
      <c r="D824">
        <v>108500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t="s">
        <v>1679</v>
      </c>
      <c r="C825" s="3" t="s">
        <v>1680</v>
      </c>
      <c r="D825">
        <v>108700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t="s">
        <v>1681</v>
      </c>
      <c r="C826" s="3" t="s">
        <v>1682</v>
      </c>
      <c r="D826">
        <v>108800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t="s">
        <v>1683</v>
      </c>
      <c r="C827" s="3" t="s">
        <v>1684</v>
      </c>
      <c r="D827">
        <v>109000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t="s">
        <v>1685</v>
      </c>
      <c r="C828" s="3" t="s">
        <v>1686</v>
      </c>
      <c r="D828">
        <v>110100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t="s">
        <v>1687</v>
      </c>
      <c r="C829" s="3" t="s">
        <v>1688</v>
      </c>
      <c r="D829">
        <v>110300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t="s">
        <v>1689</v>
      </c>
      <c r="C830" s="3" t="s">
        <v>1690</v>
      </c>
      <c r="D830">
        <v>110800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t="s">
        <v>1691</v>
      </c>
      <c r="C831" s="3" t="s">
        <v>1692</v>
      </c>
      <c r="D831">
        <v>111100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t="s">
        <v>1693</v>
      </c>
      <c r="C832" s="3" t="s">
        <v>1694</v>
      </c>
      <c r="D832">
        <v>111900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t="s">
        <v>1695</v>
      </c>
      <c r="C833" s="3" t="s">
        <v>1696</v>
      </c>
      <c r="D833">
        <v>112100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t="s">
        <v>1697</v>
      </c>
      <c r="C834" s="3" t="s">
        <v>1698</v>
      </c>
      <c r="D834">
        <v>112300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t="s">
        <v>1699</v>
      </c>
      <c r="C835" s="3" t="s">
        <v>1700</v>
      </c>
      <c r="D835">
        <v>113500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t="s">
        <v>1701</v>
      </c>
      <c r="C836" s="3" t="s">
        <v>1702</v>
      </c>
      <c r="D836">
        <v>113800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t="s">
        <v>1703</v>
      </c>
      <c r="C837" s="3" t="s">
        <v>1704</v>
      </c>
      <c r="D837">
        <v>114300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t="s">
        <v>1705</v>
      </c>
      <c r="C838" s="3" t="s">
        <v>1706</v>
      </c>
      <c r="D838">
        <v>114400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t="s">
        <v>1707</v>
      </c>
      <c r="C839" s="3" t="s">
        <v>1708</v>
      </c>
      <c r="D839">
        <v>114800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t="s">
        <v>1709</v>
      </c>
      <c r="C840" s="3" t="s">
        <v>1710</v>
      </c>
      <c r="D840">
        <v>115000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t="s">
        <v>1711</v>
      </c>
      <c r="C841" s="3" t="s">
        <v>1712</v>
      </c>
      <c r="D841">
        <v>115600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t="s">
        <v>1715</v>
      </c>
      <c r="C843" s="3" t="s">
        <v>1716</v>
      </c>
      <c r="D843">
        <v>116500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t="s">
        <v>1717</v>
      </c>
      <c r="C844" s="3" t="s">
        <v>1718</v>
      </c>
      <c r="D844">
        <v>117000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t="s">
        <v>1719</v>
      </c>
      <c r="C845" s="3" t="s">
        <v>1720</v>
      </c>
      <c r="D845">
        <v>117900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t="s">
        <v>1721</v>
      </c>
      <c r="C846" s="3" t="s">
        <v>1722</v>
      </c>
      <c r="D846">
        <v>118000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t="s">
        <v>1723</v>
      </c>
      <c r="C847" s="3" t="s">
        <v>1724</v>
      </c>
      <c r="D847">
        <v>118200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t="s">
        <v>1725</v>
      </c>
      <c r="C848" s="3" t="s">
        <v>1726</v>
      </c>
      <c r="D848">
        <v>118200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t="s">
        <v>1727</v>
      </c>
      <c r="C849" s="3" t="s">
        <v>1728</v>
      </c>
      <c r="D849">
        <v>118400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t="s">
        <v>1729</v>
      </c>
      <c r="C850" s="3" t="s">
        <v>1730</v>
      </c>
      <c r="D850">
        <v>119200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t="s">
        <v>1731</v>
      </c>
      <c r="C851" s="3" t="s">
        <v>1732</v>
      </c>
      <c r="D851">
        <v>119800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t="s">
        <v>1733</v>
      </c>
      <c r="C852" s="3" t="s">
        <v>1734</v>
      </c>
      <c r="D852">
        <v>120700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t="s">
        <v>1735</v>
      </c>
      <c r="C853" s="3" t="s">
        <v>1736</v>
      </c>
      <c r="D853">
        <v>121100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t="s">
        <v>1737</v>
      </c>
      <c r="C854" s="3" t="s">
        <v>1738</v>
      </c>
      <c r="D854">
        <v>121400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t="s">
        <v>1739</v>
      </c>
      <c r="C855" s="3" t="s">
        <v>1740</v>
      </c>
      <c r="D855">
        <v>121500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t="s">
        <v>1741</v>
      </c>
      <c r="C856" s="3" t="s">
        <v>1742</v>
      </c>
      <c r="D856">
        <v>121500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t="s">
        <v>1743</v>
      </c>
      <c r="C857" s="3" t="s">
        <v>1744</v>
      </c>
      <c r="D857">
        <v>121600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t="s">
        <v>1599</v>
      </c>
      <c r="C858" s="3" t="s">
        <v>1745</v>
      </c>
      <c r="D858">
        <v>121600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t="s">
        <v>1746</v>
      </c>
      <c r="C859" s="3" t="s">
        <v>1747</v>
      </c>
      <c r="D859">
        <v>121700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t="s">
        <v>1748</v>
      </c>
      <c r="C860" s="3" t="s">
        <v>1749</v>
      </c>
      <c r="D860">
        <v>121700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t="s">
        <v>1750</v>
      </c>
      <c r="C861" s="3" t="s">
        <v>1751</v>
      </c>
      <c r="D861">
        <v>122900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t="s">
        <v>1752</v>
      </c>
      <c r="C862" s="3" t="s">
        <v>1753</v>
      </c>
      <c r="D862">
        <v>123600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t="s">
        <v>1754</v>
      </c>
      <c r="C863" s="3" t="s">
        <v>1755</v>
      </c>
      <c r="D863">
        <v>125400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t="s">
        <v>1756</v>
      </c>
      <c r="C864" s="3" t="s">
        <v>1757</v>
      </c>
      <c r="D864">
        <v>125500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t="s">
        <v>1758</v>
      </c>
      <c r="C865" s="3" t="s">
        <v>1759</v>
      </c>
      <c r="D865">
        <v>125600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t="s">
        <v>1760</v>
      </c>
      <c r="C866" s="3" t="s">
        <v>1761</v>
      </c>
      <c r="D866">
        <v>125900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t="s">
        <v>1762</v>
      </c>
      <c r="C867" s="3" t="s">
        <v>1763</v>
      </c>
      <c r="D867">
        <v>128000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t="s">
        <v>1764</v>
      </c>
      <c r="C868" s="3" t="s">
        <v>1765</v>
      </c>
      <c r="D868">
        <v>128100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t="s">
        <v>1766</v>
      </c>
      <c r="C869" s="3" t="s">
        <v>1767</v>
      </c>
      <c r="D869">
        <v>128900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t="s">
        <v>1768</v>
      </c>
      <c r="C870" s="3" t="s">
        <v>1769</v>
      </c>
      <c r="D870">
        <v>129100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t="s">
        <v>1770</v>
      </c>
      <c r="C871" s="3" t="s">
        <v>1771</v>
      </c>
      <c r="D871">
        <v>129400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t="s">
        <v>1772</v>
      </c>
      <c r="C872" s="3" t="s">
        <v>1773</v>
      </c>
      <c r="D872">
        <v>130800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t="s">
        <v>1774</v>
      </c>
      <c r="C873" s="3" t="s">
        <v>1775</v>
      </c>
      <c r="D873">
        <v>131800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t="s">
        <v>1776</v>
      </c>
      <c r="C874" s="3" t="s">
        <v>1777</v>
      </c>
      <c r="D874">
        <v>134300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t="s">
        <v>1778</v>
      </c>
      <c r="C875" s="3" t="s">
        <v>1779</v>
      </c>
      <c r="D875">
        <v>134400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t="s">
        <v>1780</v>
      </c>
      <c r="C876" s="3" t="s">
        <v>1781</v>
      </c>
      <c r="D876">
        <v>134600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t="s">
        <v>1782</v>
      </c>
      <c r="C877" s="3" t="s">
        <v>1783</v>
      </c>
      <c r="D877">
        <v>135500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t="s">
        <v>1784</v>
      </c>
      <c r="C878" s="3" t="s">
        <v>1785</v>
      </c>
      <c r="D878">
        <v>135600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t="s">
        <v>1786</v>
      </c>
      <c r="C879" s="3" t="s">
        <v>1787</v>
      </c>
      <c r="D879">
        <v>136300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t="s">
        <v>1788</v>
      </c>
      <c r="C880" s="3" t="s">
        <v>1789</v>
      </c>
      <c r="D880">
        <v>136800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t="s">
        <v>1790</v>
      </c>
      <c r="C881" s="3" t="s">
        <v>1791</v>
      </c>
      <c r="D881">
        <v>137200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t="s">
        <v>1792</v>
      </c>
      <c r="C882" s="3" t="s">
        <v>1793</v>
      </c>
      <c r="D882">
        <v>137600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t="s">
        <v>1794</v>
      </c>
      <c r="C883" s="3" t="s">
        <v>1795</v>
      </c>
      <c r="D883">
        <v>137900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t="s">
        <v>1796</v>
      </c>
      <c r="C884" s="3" t="s">
        <v>1797</v>
      </c>
      <c r="D884">
        <v>138700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t="s">
        <v>1798</v>
      </c>
      <c r="C885" s="3" t="s">
        <v>1799</v>
      </c>
      <c r="D885">
        <v>139000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t="s">
        <v>1800</v>
      </c>
      <c r="C886" s="3" t="s">
        <v>1801</v>
      </c>
      <c r="D886">
        <v>139500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t="s">
        <v>1802</v>
      </c>
      <c r="C887" s="3" t="s">
        <v>1803</v>
      </c>
      <c r="D887">
        <v>140000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t="s">
        <v>1804</v>
      </c>
      <c r="C888" s="3" t="s">
        <v>1805</v>
      </c>
      <c r="D888">
        <v>140300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t="s">
        <v>1806</v>
      </c>
      <c r="C889" s="3" t="s">
        <v>1807</v>
      </c>
      <c r="D889">
        <v>140800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t="s">
        <v>1808</v>
      </c>
      <c r="C890" s="3" t="s">
        <v>1809</v>
      </c>
      <c r="D890">
        <v>141100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t="s">
        <v>1810</v>
      </c>
      <c r="C891" s="3" t="s">
        <v>1811</v>
      </c>
      <c r="D891">
        <v>142400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t="s">
        <v>1812</v>
      </c>
      <c r="C892" s="3" t="s">
        <v>1813</v>
      </c>
      <c r="D892">
        <v>143900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t="s">
        <v>1814</v>
      </c>
      <c r="C893" s="3" t="s">
        <v>1815</v>
      </c>
      <c r="D893">
        <v>145000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t="s">
        <v>1816</v>
      </c>
      <c r="C894" s="3" t="s">
        <v>1817</v>
      </c>
      <c r="D894">
        <v>145500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t="s">
        <v>1818</v>
      </c>
      <c r="C895" s="3" t="s">
        <v>1819</v>
      </c>
      <c r="D895">
        <v>145600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t="s">
        <v>1820</v>
      </c>
      <c r="C896" s="3" t="s">
        <v>1821</v>
      </c>
      <c r="D896">
        <v>146400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t="s">
        <v>1822</v>
      </c>
      <c r="C897" s="3" t="s">
        <v>1823</v>
      </c>
      <c r="D897">
        <v>147800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t="s">
        <v>1824</v>
      </c>
      <c r="C898" s="3" t="s">
        <v>1825</v>
      </c>
      <c r="D898">
        <v>147800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t="s">
        <v>1826</v>
      </c>
      <c r="C899" s="3" t="s">
        <v>1827</v>
      </c>
      <c r="D899">
        <v>148400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t="s">
        <v>1828</v>
      </c>
      <c r="C900" s="3" t="s">
        <v>1829</v>
      </c>
      <c r="D900">
        <v>148500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t="s">
        <v>1830</v>
      </c>
      <c r="C901" s="3" t="s">
        <v>1831</v>
      </c>
      <c r="D901">
        <v>149600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t="s">
        <v>1832</v>
      </c>
      <c r="C902" s="3" t="s">
        <v>1833</v>
      </c>
      <c r="D902">
        <v>150500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t="s">
        <v>1834</v>
      </c>
      <c r="C903" s="3" t="s">
        <v>1835</v>
      </c>
      <c r="D903">
        <v>150600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t="s">
        <v>1836</v>
      </c>
      <c r="C904" s="3" t="s">
        <v>1837</v>
      </c>
      <c r="D904">
        <v>151300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t="s">
        <v>1838</v>
      </c>
      <c r="C905" s="3" t="s">
        <v>1839</v>
      </c>
      <c r="D905">
        <v>152400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t="s">
        <v>1840</v>
      </c>
      <c r="C906" s="3" t="s">
        <v>1841</v>
      </c>
      <c r="D906">
        <v>153600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t="s">
        <v>1842</v>
      </c>
      <c r="C907" s="3" t="s">
        <v>1843</v>
      </c>
      <c r="D907">
        <v>153700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t="s">
        <v>1844</v>
      </c>
      <c r="C908" s="3" t="s">
        <v>1845</v>
      </c>
      <c r="D908">
        <v>153700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t="s">
        <v>1846</v>
      </c>
      <c r="C909" s="3" t="s">
        <v>1847</v>
      </c>
      <c r="D909">
        <v>153700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t="s">
        <v>1848</v>
      </c>
      <c r="C910" s="3" t="s">
        <v>1849</v>
      </c>
      <c r="D910">
        <v>153800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t="s">
        <v>1850</v>
      </c>
      <c r="C911" s="3" t="s">
        <v>1851</v>
      </c>
      <c r="D911">
        <v>154300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t="s">
        <v>1854</v>
      </c>
      <c r="C913" s="3" t="s">
        <v>1855</v>
      </c>
      <c r="D913">
        <v>155200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t="s">
        <v>1856</v>
      </c>
      <c r="C914" s="3" t="s">
        <v>1857</v>
      </c>
      <c r="D914">
        <v>156800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t="s">
        <v>1858</v>
      </c>
      <c r="C915" s="3" t="s">
        <v>1859</v>
      </c>
      <c r="D915">
        <v>156800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t="s">
        <v>1860</v>
      </c>
      <c r="C916" s="3" t="s">
        <v>1861</v>
      </c>
      <c r="D916">
        <v>157300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t="s">
        <v>1862</v>
      </c>
      <c r="C917" s="3" t="s">
        <v>1863</v>
      </c>
      <c r="D917">
        <v>157600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t="s">
        <v>1864</v>
      </c>
      <c r="C918" s="3" t="s">
        <v>1865</v>
      </c>
      <c r="D918">
        <v>157600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t="s">
        <v>1866</v>
      </c>
      <c r="C919" s="3" t="s">
        <v>1867</v>
      </c>
      <c r="D919">
        <v>158100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t="s">
        <v>1868</v>
      </c>
      <c r="C920" s="3" t="s">
        <v>1869</v>
      </c>
      <c r="D920">
        <v>159800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t="s">
        <v>1870</v>
      </c>
      <c r="C921" s="3" t="s">
        <v>1871</v>
      </c>
      <c r="D921">
        <v>160400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t="s">
        <v>1872</v>
      </c>
      <c r="C922" s="3" t="s">
        <v>1873</v>
      </c>
      <c r="D922">
        <v>161900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t="s">
        <v>1874</v>
      </c>
      <c r="C923" s="3" t="s">
        <v>1875</v>
      </c>
      <c r="D923">
        <v>163600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t="s">
        <v>1876</v>
      </c>
      <c r="C924" s="3" t="s">
        <v>1877</v>
      </c>
      <c r="D924">
        <v>163700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t="s">
        <v>1878</v>
      </c>
      <c r="C925" s="3" t="s">
        <v>1879</v>
      </c>
      <c r="D925">
        <v>163800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t="s">
        <v>1880</v>
      </c>
      <c r="C926" s="3" t="s">
        <v>1881</v>
      </c>
      <c r="D926">
        <v>164100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t="s">
        <v>1882</v>
      </c>
      <c r="C927" s="3" t="s">
        <v>1883</v>
      </c>
      <c r="D927">
        <v>164500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t="s">
        <v>1884</v>
      </c>
      <c r="C928" s="3" t="s">
        <v>1885</v>
      </c>
      <c r="D928">
        <v>164700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t="s">
        <v>1886</v>
      </c>
      <c r="C929" s="3" t="s">
        <v>1887</v>
      </c>
      <c r="D929">
        <v>166700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t="s">
        <v>1890</v>
      </c>
      <c r="C931" s="3" t="s">
        <v>1891</v>
      </c>
      <c r="D931">
        <v>167400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t="s">
        <v>1892</v>
      </c>
      <c r="C932" s="3" t="s">
        <v>1893</v>
      </c>
      <c r="D932">
        <v>167500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t="s">
        <v>1894</v>
      </c>
      <c r="C933" s="3" t="s">
        <v>1895</v>
      </c>
      <c r="D933">
        <v>168500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t="s">
        <v>1896</v>
      </c>
      <c r="C934" s="3" t="s">
        <v>1897</v>
      </c>
      <c r="D934">
        <v>168500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t="s">
        <v>1898</v>
      </c>
      <c r="C935" s="3" t="s">
        <v>1899</v>
      </c>
      <c r="D935">
        <v>168600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t="s">
        <v>1900</v>
      </c>
      <c r="C936" s="3" t="s">
        <v>1901</v>
      </c>
      <c r="D936">
        <v>168700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t="s">
        <v>1902</v>
      </c>
      <c r="C937" s="3" t="s">
        <v>1903</v>
      </c>
      <c r="D937">
        <v>169400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t="s">
        <v>1246</v>
      </c>
      <c r="C938" s="3" t="s">
        <v>1904</v>
      </c>
      <c r="D938">
        <v>169700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t="s">
        <v>1905</v>
      </c>
      <c r="C939" s="3" t="s">
        <v>1906</v>
      </c>
      <c r="D939">
        <v>170400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t="s">
        <v>1907</v>
      </c>
      <c r="C940" s="3" t="s">
        <v>1908</v>
      </c>
      <c r="D940">
        <v>170600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t="s">
        <v>1909</v>
      </c>
      <c r="C941" s="3" t="s">
        <v>1910</v>
      </c>
      <c r="D941">
        <v>170600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t="s">
        <v>1911</v>
      </c>
      <c r="C942" s="3" t="s">
        <v>1912</v>
      </c>
      <c r="D942">
        <v>170700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t="s">
        <v>1913</v>
      </c>
      <c r="C943" s="3" t="s">
        <v>1914</v>
      </c>
      <c r="D943">
        <v>170800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t="s">
        <v>1907</v>
      </c>
      <c r="C944" s="3" t="s">
        <v>1915</v>
      </c>
      <c r="D944">
        <v>171000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t="s">
        <v>1916</v>
      </c>
      <c r="C945" s="3" t="s">
        <v>1917</v>
      </c>
      <c r="D945">
        <v>171000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t="s">
        <v>1918</v>
      </c>
      <c r="C946" s="3" t="s">
        <v>1919</v>
      </c>
      <c r="D946">
        <v>171300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t="s">
        <v>1922</v>
      </c>
      <c r="C948" s="3" t="s">
        <v>1923</v>
      </c>
      <c r="D948">
        <v>172700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t="s">
        <v>1924</v>
      </c>
      <c r="C949" s="3" t="s">
        <v>1925</v>
      </c>
      <c r="D949">
        <v>173800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t="s">
        <v>1926</v>
      </c>
      <c r="C950" s="3" t="s">
        <v>1927</v>
      </c>
      <c r="D950">
        <v>173900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t="s">
        <v>1928</v>
      </c>
      <c r="C951" s="3" t="s">
        <v>1929</v>
      </c>
      <c r="D951">
        <v>174500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t="s">
        <v>1930</v>
      </c>
      <c r="C952" s="3" t="s">
        <v>1931</v>
      </c>
      <c r="D952">
        <v>177700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t="s">
        <v>1932</v>
      </c>
      <c r="C953" s="3" t="s">
        <v>1933</v>
      </c>
      <c r="D953">
        <v>177700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t="s">
        <v>1934</v>
      </c>
      <c r="C954" s="3" t="s">
        <v>1935</v>
      </c>
      <c r="D954">
        <v>178000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t="s">
        <v>1936</v>
      </c>
      <c r="C955" s="3" t="s">
        <v>1937</v>
      </c>
      <c r="D955">
        <v>178200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t="s">
        <v>1938</v>
      </c>
      <c r="C956" s="3" t="s">
        <v>1939</v>
      </c>
      <c r="D956">
        <v>179100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t="s">
        <v>1940</v>
      </c>
      <c r="C957" s="3" t="s">
        <v>1941</v>
      </c>
      <c r="D957">
        <v>180100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t="s">
        <v>1942</v>
      </c>
      <c r="C958" s="3" t="s">
        <v>1943</v>
      </c>
      <c r="D958">
        <v>180200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t="s">
        <v>1944</v>
      </c>
      <c r="C959" s="3" t="s">
        <v>1945</v>
      </c>
      <c r="D959">
        <v>180400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t="s">
        <v>1946</v>
      </c>
      <c r="C960" s="3" t="s">
        <v>1947</v>
      </c>
      <c r="D960">
        <v>180800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t="s">
        <v>1948</v>
      </c>
      <c r="C961" s="3" t="s">
        <v>1949</v>
      </c>
      <c r="D961">
        <v>181200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t="s">
        <v>1950</v>
      </c>
      <c r="C962" s="3" t="s">
        <v>1951</v>
      </c>
      <c r="D962">
        <v>182400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t="s">
        <v>1952</v>
      </c>
      <c r="C963" s="3" t="s">
        <v>1953</v>
      </c>
      <c r="D963">
        <v>182800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t="s">
        <v>1954</v>
      </c>
      <c r="C964" s="3" t="s">
        <v>1955</v>
      </c>
      <c r="D964">
        <v>183800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t="s">
        <v>1956</v>
      </c>
      <c r="C965" s="3" t="s">
        <v>1957</v>
      </c>
      <c r="D965">
        <v>184100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t="s">
        <v>1958</v>
      </c>
      <c r="C966" s="3" t="s">
        <v>1959</v>
      </c>
      <c r="D966">
        <v>184800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t="s">
        <v>1960</v>
      </c>
      <c r="C967" s="3" t="s">
        <v>1961</v>
      </c>
      <c r="D967">
        <v>185900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t="s">
        <v>878</v>
      </c>
      <c r="C968" s="3" t="s">
        <v>1962</v>
      </c>
      <c r="D968">
        <v>186700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t="s">
        <v>1963</v>
      </c>
      <c r="C969" s="3" t="s">
        <v>1964</v>
      </c>
      <c r="D969">
        <v>187600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t="s">
        <v>1965</v>
      </c>
      <c r="C970" s="3" t="s">
        <v>1966</v>
      </c>
      <c r="D970">
        <v>188100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t="s">
        <v>1967</v>
      </c>
      <c r="C971" s="3" t="s">
        <v>1968</v>
      </c>
      <c r="D971">
        <v>188200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t="s">
        <v>1969</v>
      </c>
      <c r="C972" s="3" t="s">
        <v>1970</v>
      </c>
      <c r="D972">
        <v>188800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t="s">
        <v>1971</v>
      </c>
      <c r="C973" s="3" t="s">
        <v>1972</v>
      </c>
      <c r="D973">
        <v>189000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t="s">
        <v>1973</v>
      </c>
      <c r="C974" s="3" t="s">
        <v>1974</v>
      </c>
      <c r="D974">
        <v>189200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t="s">
        <v>1975</v>
      </c>
      <c r="C975" s="3" t="s">
        <v>1976</v>
      </c>
      <c r="D975">
        <v>189200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t="s">
        <v>1977</v>
      </c>
      <c r="C976" s="3" t="s">
        <v>1978</v>
      </c>
      <c r="D976">
        <v>189400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t="s">
        <v>1979</v>
      </c>
      <c r="C977" s="3" t="s">
        <v>1980</v>
      </c>
      <c r="D977">
        <v>189500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t="s">
        <v>1981</v>
      </c>
      <c r="C978" s="3" t="s">
        <v>1982</v>
      </c>
      <c r="D978">
        <v>191000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t="s">
        <v>1258</v>
      </c>
      <c r="C979" s="3" t="s">
        <v>1983</v>
      </c>
      <c r="D979">
        <v>191000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t="s">
        <v>1984</v>
      </c>
      <c r="C980" s="3" t="s">
        <v>1985</v>
      </c>
      <c r="D980">
        <v>191200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t="s">
        <v>1986</v>
      </c>
      <c r="C981" s="3" t="s">
        <v>1987</v>
      </c>
      <c r="D981">
        <v>191300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t="s">
        <v>1988</v>
      </c>
      <c r="C982" s="3" t="s">
        <v>1989</v>
      </c>
      <c r="D982">
        <v>191500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t="s">
        <v>1990</v>
      </c>
      <c r="C983" s="3" t="s">
        <v>1991</v>
      </c>
      <c r="D983">
        <v>192100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t="s">
        <v>1992</v>
      </c>
      <c r="C984" s="3" t="s">
        <v>1993</v>
      </c>
      <c r="D984">
        <v>192900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t="s">
        <v>1994</v>
      </c>
      <c r="C985" s="3" t="s">
        <v>1995</v>
      </c>
      <c r="D985">
        <v>193200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t="s">
        <v>1996</v>
      </c>
      <c r="C986" s="3" t="s">
        <v>1997</v>
      </c>
      <c r="D986">
        <v>193400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t="s">
        <v>1998</v>
      </c>
      <c r="C987" s="3" t="s">
        <v>1999</v>
      </c>
      <c r="D987">
        <v>194500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t="s">
        <v>2000</v>
      </c>
      <c r="C988" s="3" t="s">
        <v>2001</v>
      </c>
      <c r="D988">
        <v>194900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t="s">
        <v>2002</v>
      </c>
      <c r="C989" s="3" t="s">
        <v>2003</v>
      </c>
      <c r="D989">
        <v>195200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t="s">
        <v>2004</v>
      </c>
      <c r="C990" s="3" t="s">
        <v>2005</v>
      </c>
      <c r="D990">
        <v>195800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t="s">
        <v>2006</v>
      </c>
      <c r="C991" s="3" t="s">
        <v>2007</v>
      </c>
      <c r="D991">
        <v>195900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t="s">
        <v>2008</v>
      </c>
      <c r="C992" s="3" t="s">
        <v>2009</v>
      </c>
      <c r="D992">
        <v>196600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t="s">
        <v>1080</v>
      </c>
      <c r="C993" s="3" t="s">
        <v>2010</v>
      </c>
      <c r="D993">
        <v>196700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t="s">
        <v>2011</v>
      </c>
      <c r="C994" s="3" t="s">
        <v>2012</v>
      </c>
      <c r="D994">
        <v>196900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t="s">
        <v>2013</v>
      </c>
      <c r="C995" s="3" t="s">
        <v>2014</v>
      </c>
      <c r="D995">
        <v>197600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t="s">
        <v>2015</v>
      </c>
      <c r="C996" s="3" t="s">
        <v>2016</v>
      </c>
      <c r="D996">
        <v>197700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t="s">
        <v>2017</v>
      </c>
      <c r="C997" s="3" t="s">
        <v>2018</v>
      </c>
      <c r="D997">
        <v>197900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t="s">
        <v>2019</v>
      </c>
      <c r="C998" s="3" t="s">
        <v>2020</v>
      </c>
      <c r="D998">
        <v>198500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t="s">
        <v>2021</v>
      </c>
      <c r="C999" s="3" t="s">
        <v>2022</v>
      </c>
      <c r="D999">
        <v>198600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t="s">
        <v>2023</v>
      </c>
      <c r="C1000" s="3" t="s">
        <v>2024</v>
      </c>
      <c r="D1000">
        <v>199000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t="s">
        <v>2025</v>
      </c>
      <c r="C1001" s="3" t="s">
        <v>2026</v>
      </c>
      <c r="D1001">
        <v>199200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sortState xmlns:xlrd2="http://schemas.microsoft.com/office/spreadsheetml/2017/richdata2" ref="D2:D1001">
    <sortCondition ref="D1:D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zoomScale="85" zoomScaleNormal="85" workbookViewId="0">
      <selection activeCell="F2" sqref="F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5.5" customWidth="1"/>
    <col min="8" max="8" width="17.69921875" style="4" customWidth="1"/>
    <col min="9" max="9" width="15.3984375" customWidth="1"/>
    <col min="11" max="11" width="13" customWidth="1"/>
    <col min="12" max="12" width="11.796875" customWidth="1"/>
    <col min="13" max="13" width="23.59765625" style="10" customWidth="1"/>
    <col min="14" max="14" width="22.5" style="9" customWidth="1"/>
    <col min="15" max="15" width="17.5" customWidth="1"/>
    <col min="16" max="16" width="12.69921875" customWidth="1"/>
    <col min="17" max="17" width="28" bestFit="1" customWidth="1"/>
    <col min="18" max="18" width="24.5" customWidth="1"/>
    <col min="19" max="19" width="18.796875" customWidth="1"/>
    <col min="20" max="20" width="15.89843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$E2/$D2*100</f>
        <v>0</v>
      </c>
      <c r="G2" t="s">
        <v>14</v>
      </c>
      <c r="H2">
        <v>0</v>
      </c>
      <c r="I2" s="4">
        <f t="shared" ref="I2:I65" si="1">IF(AND($E2=0,$H2=0),0,$E2/$H2)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 t="shared" ref="N2:N65" si="2">((($L2/60)/60)/24)+DATE(1970,1,1)</f>
        <v>42336.25</v>
      </c>
      <c r="O2" s="10">
        <f t="shared" ref="O2:O65" si="3">((($M2/60)/60)/24)+DATE(1970,1,1)</f>
        <v>42353.25</v>
      </c>
      <c r="P2" t="b">
        <v>0</v>
      </c>
      <c r="Q2" t="b">
        <v>0</v>
      </c>
      <c r="R2" t="s">
        <v>17</v>
      </c>
      <c r="S2" t="str">
        <f t="shared" ref="S2:S65" si="4">LEFT($R2,  FIND("/",$R2) - 1)</f>
        <v>food</v>
      </c>
      <c r="T2" t="str">
        <f t="shared" ref="T2:T65" si="5">RIGHT($R2,LEN($R2)-FIND("/",$R2)-LEN("/") +1)</f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4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si="2"/>
        <v>41870.208333333336</v>
      </c>
      <c r="O3" s="10">
        <f t="shared" si="3"/>
        <v>41872.208333333336</v>
      </c>
      <c r="P3" t="b">
        <v>0</v>
      </c>
      <c r="Q3" t="b">
        <v>1</v>
      </c>
      <c r="R3" t="s">
        <v>23</v>
      </c>
      <c r="S3" t="str">
        <f t="shared" si="4"/>
        <v>music</v>
      </c>
      <c r="T3" t="str">
        <f t="shared" si="5"/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6">$E66/$D66*100</f>
        <v>97.642857142857139</v>
      </c>
      <c r="G66" t="s">
        <v>14</v>
      </c>
      <c r="H66">
        <v>38</v>
      </c>
      <c r="I66" s="4">
        <f t="shared" ref="I66:I129" si="7">IF(AND($E66=0,$H66=0),0,$E66/$H66)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ref="N66:N129" si="8">((($L66/60)/60)/24)+DATE(1970,1,1)</f>
        <v>43283.208333333328</v>
      </c>
      <c r="O66" s="10">
        <f t="shared" ref="O66:O129" si="9">((($M66/60)/60)/24)+DATE(1970,1,1)</f>
        <v>43298.208333333328</v>
      </c>
      <c r="P66" t="b">
        <v>0</v>
      </c>
      <c r="Q66" t="b">
        <v>1</v>
      </c>
      <c r="R66" t="s">
        <v>28</v>
      </c>
      <c r="S66" t="str">
        <f t="shared" ref="S66:S129" si="10">LEFT($R66,  FIND("/",$R66) - 1)</f>
        <v>technology</v>
      </c>
      <c r="T66" t="str">
        <f t="shared" ref="T66:T129" si="11">RIGHT($R66,LEN($R66)-FIND("/",$R66)-LEN("/") +1)</f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6"/>
        <v>236.14754098360655</v>
      </c>
      <c r="G67" t="s">
        <v>20</v>
      </c>
      <c r="H67">
        <v>236</v>
      </c>
      <c r="I67" s="4">
        <f t="shared" si="7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si="8"/>
        <v>40570.25</v>
      </c>
      <c r="O67" s="10">
        <f t="shared" si="9"/>
        <v>40577.25</v>
      </c>
      <c r="P67" t="b">
        <v>0</v>
      </c>
      <c r="Q67" t="b">
        <v>0</v>
      </c>
      <c r="R67" t="s">
        <v>33</v>
      </c>
      <c r="S67" t="str">
        <f t="shared" si="10"/>
        <v>theater</v>
      </c>
      <c r="T67" t="str">
        <f t="shared" si="11"/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>
        <v>12</v>
      </c>
      <c r="I68" s="4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8"/>
        <v>42102.208333333328</v>
      </c>
      <c r="O68" s="10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8"/>
        <v>40203.25</v>
      </c>
      <c r="O69" s="10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8"/>
        <v>42943.208333333328</v>
      </c>
      <c r="O70" s="10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8"/>
        <v>40531.25</v>
      </c>
      <c r="O71" s="10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8"/>
        <v>40484.208333333336</v>
      </c>
      <c r="O72" s="10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8"/>
        <v>43799.25</v>
      </c>
      <c r="O73" s="10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8"/>
        <v>42186.208333333328</v>
      </c>
      <c r="O74" s="10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8"/>
        <v>42701.25</v>
      </c>
      <c r="O75" s="10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8"/>
        <v>42456.208333333328</v>
      </c>
      <c r="O76" s="10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8"/>
        <v>43296.208333333328</v>
      </c>
      <c r="O77" s="10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8"/>
        <v>42027.25</v>
      </c>
      <c r="O78" s="10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8"/>
        <v>40448.208333333336</v>
      </c>
      <c r="O79" s="10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8"/>
        <v>43206.208333333328</v>
      </c>
      <c r="O80" s="10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8"/>
        <v>43267.208333333328</v>
      </c>
      <c r="O81" s="10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8"/>
        <v>42976.208333333328</v>
      </c>
      <c r="O82" s="10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8"/>
        <v>43062.25</v>
      </c>
      <c r="O83" s="10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8"/>
        <v>43482.25</v>
      </c>
      <c r="O84" s="10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8"/>
        <v>42579.208333333328</v>
      </c>
      <c r="O85" s="10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8"/>
        <v>41118.208333333336</v>
      </c>
      <c r="O86" s="10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8"/>
        <v>40797.208333333336</v>
      </c>
      <c r="O87" s="10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8"/>
        <v>42128.208333333328</v>
      </c>
      <c r="O88" s="10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8"/>
        <v>40610.25</v>
      </c>
      <c r="O89" s="10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8"/>
        <v>42110.208333333328</v>
      </c>
      <c r="O90" s="10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8"/>
        <v>40283.208333333336</v>
      </c>
      <c r="O91" s="10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8"/>
        <v>42425.25</v>
      </c>
      <c r="O92" s="10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8"/>
        <v>42588.208333333328</v>
      </c>
      <c r="O93" s="10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8"/>
        <v>40352.208333333336</v>
      </c>
      <c r="O94" s="10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8"/>
        <v>41202.208333333336</v>
      </c>
      <c r="O95" s="10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8"/>
        <v>43562.208333333328</v>
      </c>
      <c r="O96" s="10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8"/>
        <v>43752.208333333328</v>
      </c>
      <c r="O97" s="10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8"/>
        <v>40612.25</v>
      </c>
      <c r="O98" s="10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8"/>
        <v>42180.208333333328</v>
      </c>
      <c r="O99" s="10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8"/>
        <v>42212.208333333328</v>
      </c>
      <c r="O100" s="10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8"/>
        <v>41968.25</v>
      </c>
      <c r="O101" s="10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8"/>
        <v>40835.208333333336</v>
      </c>
      <c r="O102" s="10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8"/>
        <v>42056.25</v>
      </c>
      <c r="O103" s="10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8"/>
        <v>43234.208333333328</v>
      </c>
      <c r="O104" s="10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8"/>
        <v>40475.208333333336</v>
      </c>
      <c r="O105" s="10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8"/>
        <v>42878.208333333328</v>
      </c>
      <c r="O106" s="10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8"/>
        <v>41366.208333333336</v>
      </c>
      <c r="O107" s="10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8"/>
        <v>43716.208333333328</v>
      </c>
      <c r="O108" s="10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8"/>
        <v>43213.208333333328</v>
      </c>
      <c r="O109" s="10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8"/>
        <v>41005.208333333336</v>
      </c>
      <c r="O110" s="10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8"/>
        <v>41651.25</v>
      </c>
      <c r="O111" s="10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8"/>
        <v>43354.208333333328</v>
      </c>
      <c r="O112" s="10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8"/>
        <v>41174.208333333336</v>
      </c>
      <c r="O113" s="10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8"/>
        <v>41875.208333333336</v>
      </c>
      <c r="O114" s="10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8"/>
        <v>42990.208333333328</v>
      </c>
      <c r="O115" s="10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8"/>
        <v>43564.208333333328</v>
      </c>
      <c r="O116" s="10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8"/>
        <v>43056.25</v>
      </c>
      <c r="O117" s="10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8"/>
        <v>42265.208333333328</v>
      </c>
      <c r="O118" s="10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8"/>
        <v>40808.208333333336</v>
      </c>
      <c r="O119" s="10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8"/>
        <v>41665.25</v>
      </c>
      <c r="O120" s="10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8"/>
        <v>41806.208333333336</v>
      </c>
      <c r="O121" s="10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8"/>
        <v>42111.208333333328</v>
      </c>
      <c r="O122" s="10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8"/>
        <v>41917.208333333336</v>
      </c>
      <c r="O123" s="10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8"/>
        <v>41970.25</v>
      </c>
      <c r="O124" s="10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8"/>
        <v>42332.25</v>
      </c>
      <c r="O125" s="10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8"/>
        <v>43598.208333333328</v>
      </c>
      <c r="O126" s="10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8"/>
        <v>43362.208333333328</v>
      </c>
      <c r="O127" s="10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8"/>
        <v>42596.208333333328</v>
      </c>
      <c r="O128" s="10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8"/>
        <v>40310.208333333336</v>
      </c>
      <c r="O129" s="10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12">$E130/$D130*100</f>
        <v>60.334277620396605</v>
      </c>
      <c r="G130" t="s">
        <v>74</v>
      </c>
      <c r="H130">
        <v>532</v>
      </c>
      <c r="I130" s="4">
        <f t="shared" ref="I130:I193" si="13">IF(AND($E130=0,$H130=0),0,$E130/$H130)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ref="N130:N193" si="14">((($L130/60)/60)/24)+DATE(1970,1,1)</f>
        <v>40417.208333333336</v>
      </c>
      <c r="O130" s="10">
        <f t="shared" ref="O130:O193" si="15">((($M130/60)/60)/24)+DATE(1970,1,1)</f>
        <v>40430.208333333336</v>
      </c>
      <c r="P130" t="b">
        <v>0</v>
      </c>
      <c r="Q130" t="b">
        <v>0</v>
      </c>
      <c r="R130" t="s">
        <v>23</v>
      </c>
      <c r="S130" t="str">
        <f t="shared" ref="S130:S193" si="16">LEFT($R130,  FIND("/",$R130) - 1)</f>
        <v>music</v>
      </c>
      <c r="T130" t="str">
        <f t="shared" ref="T130:T193" si="17">RIGHT($R130,LEN($R130)-FIND("/",$R130)-LEN("/") +1)</f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12"/>
        <v>3.202693602693603</v>
      </c>
      <c r="G131" t="s">
        <v>74</v>
      </c>
      <c r="H131">
        <v>55</v>
      </c>
      <c r="I131" s="4">
        <f t="shared" si="13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si="14"/>
        <v>42038.25</v>
      </c>
      <c r="O131" s="10">
        <f t="shared" si="15"/>
        <v>42063.25</v>
      </c>
      <c r="P131" t="b">
        <v>0</v>
      </c>
      <c r="Q131" t="b">
        <v>0</v>
      </c>
      <c r="R131" t="s">
        <v>17</v>
      </c>
      <c r="S131" t="str">
        <f t="shared" si="16"/>
        <v>food</v>
      </c>
      <c r="T131" t="str">
        <f t="shared" si="17"/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155.46875</v>
      </c>
      <c r="G132" t="s">
        <v>20</v>
      </c>
      <c r="H132">
        <v>533</v>
      </c>
      <c r="I132" s="4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4"/>
        <v>40842.208333333336</v>
      </c>
      <c r="O132" s="10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100.85974499089254</v>
      </c>
      <c r="G133" t="s">
        <v>20</v>
      </c>
      <c r="H133">
        <v>2443</v>
      </c>
      <c r="I133" s="4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4"/>
        <v>41607.25</v>
      </c>
      <c r="O133" s="10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116.18181818181819</v>
      </c>
      <c r="G134" t="s">
        <v>20</v>
      </c>
      <c r="H134">
        <v>89</v>
      </c>
      <c r="I134" s="4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4"/>
        <v>43112.25</v>
      </c>
      <c r="O134" s="10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310.77777777777777</v>
      </c>
      <c r="G135" t="s">
        <v>20</v>
      </c>
      <c r="H135">
        <v>159</v>
      </c>
      <c r="I135" s="4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4"/>
        <v>40767.208333333336</v>
      </c>
      <c r="O135" s="10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89.73668341708543</v>
      </c>
      <c r="G136" t="s">
        <v>14</v>
      </c>
      <c r="H136">
        <v>940</v>
      </c>
      <c r="I136" s="4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4"/>
        <v>40713.208333333336</v>
      </c>
      <c r="O136" s="10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71.27272727272728</v>
      </c>
      <c r="G137" t="s">
        <v>14</v>
      </c>
      <c r="H137">
        <v>117</v>
      </c>
      <c r="I137" s="4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4"/>
        <v>41340.25</v>
      </c>
      <c r="O137" s="10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>
        <v>58</v>
      </c>
      <c r="I138" s="4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4"/>
        <v>41797.208333333336</v>
      </c>
      <c r="O138" s="10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>
        <v>50</v>
      </c>
      <c r="I139" s="4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4"/>
        <v>40457.208333333336</v>
      </c>
      <c r="O139" s="10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>
        <v>115</v>
      </c>
      <c r="I140" s="4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4"/>
        <v>41180.208333333336</v>
      </c>
      <c r="O140" s="10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>
        <v>326</v>
      </c>
      <c r="I141" s="4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4"/>
        <v>42115.208333333328</v>
      </c>
      <c r="O141" s="10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>
        <v>186</v>
      </c>
      <c r="I142" s="4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4"/>
        <v>43156.25</v>
      </c>
      <c r="O142" s="10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>
        <v>1071</v>
      </c>
      <c r="I143" s="4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4"/>
        <v>42167.208333333328</v>
      </c>
      <c r="O143" s="10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230.03999999999996</v>
      </c>
      <c r="G144" t="s">
        <v>20</v>
      </c>
      <c r="H144">
        <v>117</v>
      </c>
      <c r="I144" s="4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4"/>
        <v>41005.208333333336</v>
      </c>
      <c r="O144" s="10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135.59259259259261</v>
      </c>
      <c r="G145" t="s">
        <v>20</v>
      </c>
      <c r="H145">
        <v>70</v>
      </c>
      <c r="I145" s="4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4"/>
        <v>40357.208333333336</v>
      </c>
      <c r="O145" s="10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>
        <v>135</v>
      </c>
      <c r="I146" s="4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4"/>
        <v>43633.208333333328</v>
      </c>
      <c r="O146" s="10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>
        <v>768</v>
      </c>
      <c r="I147" s="4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4"/>
        <v>41889.208333333336</v>
      </c>
      <c r="O147" s="10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>
        <v>51</v>
      </c>
      <c r="I148" s="4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4"/>
        <v>40855.25</v>
      </c>
      <c r="O148" s="10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>
        <v>199</v>
      </c>
      <c r="I149" s="4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4"/>
        <v>42534.208333333328</v>
      </c>
      <c r="O149" s="10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>
        <v>107</v>
      </c>
      <c r="I150" s="4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4"/>
        <v>42941.208333333328</v>
      </c>
      <c r="O150" s="10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>
        <v>195</v>
      </c>
      <c r="I151" s="4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4"/>
        <v>41275.25</v>
      </c>
      <c r="O151" s="10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>
        <v>1</v>
      </c>
      <c r="I152" s="4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4"/>
        <v>43450.25</v>
      </c>
      <c r="O152" s="10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>
        <v>1467</v>
      </c>
      <c r="I153" s="4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4"/>
        <v>41799.208333333336</v>
      </c>
      <c r="O153" s="10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>
        <v>3376</v>
      </c>
      <c r="I154" s="4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4"/>
        <v>42783.25</v>
      </c>
      <c r="O154" s="10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>
        <v>5681</v>
      </c>
      <c r="I155" s="4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4"/>
        <v>41201.208333333336</v>
      </c>
      <c r="O155" s="10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58.756567425569173</v>
      </c>
      <c r="G156" t="s">
        <v>14</v>
      </c>
      <c r="H156">
        <v>1059</v>
      </c>
      <c r="I156" s="4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4"/>
        <v>42502.208333333328</v>
      </c>
      <c r="O156" s="10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>
        <v>1194</v>
      </c>
      <c r="I157" s="4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4"/>
        <v>40262.208333333336</v>
      </c>
      <c r="O157" s="10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>
        <v>379</v>
      </c>
      <c r="I158" s="4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4"/>
        <v>43743.208333333328</v>
      </c>
      <c r="O158" s="10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>
        <v>30</v>
      </c>
      <c r="I159" s="4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4"/>
        <v>41638.25</v>
      </c>
      <c r="O159" s="10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>
        <v>41</v>
      </c>
      <c r="I160" s="4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4"/>
        <v>42346.25</v>
      </c>
      <c r="O160" s="10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>
        <v>1821</v>
      </c>
      <c r="I161" s="4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4"/>
        <v>43551.208333333328</v>
      </c>
      <c r="O161" s="10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>
        <v>164</v>
      </c>
      <c r="I162" s="4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4"/>
        <v>43582.208333333328</v>
      </c>
      <c r="O162" s="10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>
        <v>75</v>
      </c>
      <c r="I163" s="4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4"/>
        <v>42270.208333333328</v>
      </c>
      <c r="O163" s="10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>
        <v>157</v>
      </c>
      <c r="I164" s="4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4"/>
        <v>43442.25</v>
      </c>
      <c r="O164" s="10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253.25714285714284</v>
      </c>
      <c r="G165" t="s">
        <v>20</v>
      </c>
      <c r="H165">
        <v>246</v>
      </c>
      <c r="I165" s="4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4"/>
        <v>43028.208333333328</v>
      </c>
      <c r="O165" s="10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100.16943521594683</v>
      </c>
      <c r="G166" t="s">
        <v>20</v>
      </c>
      <c r="H166">
        <v>1396</v>
      </c>
      <c r="I166" s="4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4"/>
        <v>43016.208333333328</v>
      </c>
      <c r="O166" s="10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>
        <v>2506</v>
      </c>
      <c r="I167" s="4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4"/>
        <v>42948.208333333328</v>
      </c>
      <c r="O167" s="10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>
        <v>244</v>
      </c>
      <c r="I168" s="4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4"/>
        <v>40534.25</v>
      </c>
      <c r="O168" s="10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415.53846153846149</v>
      </c>
      <c r="G169" t="s">
        <v>20</v>
      </c>
      <c r="H169">
        <v>146</v>
      </c>
      <c r="I169" s="4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4"/>
        <v>41435.208333333336</v>
      </c>
      <c r="O169" s="10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>
        <v>955</v>
      </c>
      <c r="I170" s="4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4"/>
        <v>43518.25</v>
      </c>
      <c r="O170" s="10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>
        <v>1267</v>
      </c>
      <c r="I171" s="4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4"/>
        <v>41077.208333333336</v>
      </c>
      <c r="O171" s="10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>
        <v>67</v>
      </c>
      <c r="I172" s="4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4"/>
        <v>42950.208333333328</v>
      </c>
      <c r="O172" s="10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>
        <v>5</v>
      </c>
      <c r="I173" s="4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4"/>
        <v>41718.208333333336</v>
      </c>
      <c r="O173" s="10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>
        <v>26</v>
      </c>
      <c r="I174" s="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4"/>
        <v>41839.208333333336</v>
      </c>
      <c r="O174" s="10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>
        <v>1561</v>
      </c>
      <c r="I175" s="4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4"/>
        <v>41412.208333333336</v>
      </c>
      <c r="O175" s="10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894.66666666666674</v>
      </c>
      <c r="G176" t="s">
        <v>20</v>
      </c>
      <c r="H176">
        <v>48</v>
      </c>
      <c r="I176" s="4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4"/>
        <v>42282.208333333328</v>
      </c>
      <c r="O176" s="10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26.191501103752756</v>
      </c>
      <c r="G177" t="s">
        <v>14</v>
      </c>
      <c r="H177">
        <v>1130</v>
      </c>
      <c r="I177" s="4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4"/>
        <v>42613.208333333328</v>
      </c>
      <c r="O177" s="10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>
        <v>782</v>
      </c>
      <c r="I178" s="4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4"/>
        <v>42616.208333333328</v>
      </c>
      <c r="O178" s="10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>
        <v>2739</v>
      </c>
      <c r="I179" s="4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4"/>
        <v>40497.25</v>
      </c>
      <c r="O179" s="10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>
        <v>210</v>
      </c>
      <c r="I180" s="4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4"/>
        <v>42999.208333333328</v>
      </c>
      <c r="O180" s="10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357.71910112359546</v>
      </c>
      <c r="G181" t="s">
        <v>20</v>
      </c>
      <c r="H181">
        <v>3537</v>
      </c>
      <c r="I181" s="4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4"/>
        <v>41350.208333333336</v>
      </c>
      <c r="O181" s="10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>
        <v>2107</v>
      </c>
      <c r="I182" s="4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4"/>
        <v>40259.208333333336</v>
      </c>
      <c r="O182" s="10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61.802325581395344</v>
      </c>
      <c r="G183" t="s">
        <v>14</v>
      </c>
      <c r="H183">
        <v>136</v>
      </c>
      <c r="I183" s="4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4"/>
        <v>43012.208333333328</v>
      </c>
      <c r="O183" s="10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>
        <v>3318</v>
      </c>
      <c r="I184" s="4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4"/>
        <v>43631.208333333328</v>
      </c>
      <c r="O184" s="10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69.117647058823522</v>
      </c>
      <c r="G185" t="s">
        <v>14</v>
      </c>
      <c r="H185">
        <v>86</v>
      </c>
      <c r="I185" s="4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4"/>
        <v>40430.208333333336</v>
      </c>
      <c r="O185" s="10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>
        <v>340</v>
      </c>
      <c r="I186" s="4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4"/>
        <v>43588.208333333328</v>
      </c>
      <c r="O186" s="10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>
        <v>19</v>
      </c>
      <c r="I187" s="4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4"/>
        <v>43233.208333333328</v>
      </c>
      <c r="O187" s="10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>
        <v>886</v>
      </c>
      <c r="I188" s="4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4"/>
        <v>41782.208333333336</v>
      </c>
      <c r="O188" s="10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>
        <v>1442</v>
      </c>
      <c r="I189" s="4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4"/>
        <v>41328.25</v>
      </c>
      <c r="O189" s="10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>
        <v>35</v>
      </c>
      <c r="I190" s="4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4"/>
        <v>41975.25</v>
      </c>
      <c r="O190" s="10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>
        <v>441</v>
      </c>
      <c r="I191" s="4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4"/>
        <v>42433.25</v>
      </c>
      <c r="O191" s="10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>
        <v>24</v>
      </c>
      <c r="I192" s="4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4"/>
        <v>41429.208333333336</v>
      </c>
      <c r="O192" s="10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37.952380952380956</v>
      </c>
      <c r="G193" t="s">
        <v>14</v>
      </c>
      <c r="H193">
        <v>86</v>
      </c>
      <c r="I193" s="4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4"/>
        <v>43536.208333333328</v>
      </c>
      <c r="O193" s="10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8">$E194/$D194*100</f>
        <v>19.992957746478872</v>
      </c>
      <c r="G194" t="s">
        <v>14</v>
      </c>
      <c r="H194">
        <v>243</v>
      </c>
      <c r="I194" s="4">
        <f t="shared" ref="I194:I257" si="19">IF(AND($E194=0,$H194=0),0,$E194/$H194)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ref="N194:N257" si="20">((($L194/60)/60)/24)+DATE(1970,1,1)</f>
        <v>41817.208333333336</v>
      </c>
      <c r="O194" s="10">
        <f t="shared" ref="O194:O257" si="21">((($M194/60)/60)/24)+DATE(1970,1,1)</f>
        <v>41821.208333333336</v>
      </c>
      <c r="P194" t="b">
        <v>0</v>
      </c>
      <c r="Q194" t="b">
        <v>0</v>
      </c>
      <c r="R194" t="s">
        <v>23</v>
      </c>
      <c r="S194" t="str">
        <f t="shared" ref="S194:S257" si="22">LEFT($R194,  FIND("/",$R194) - 1)</f>
        <v>music</v>
      </c>
      <c r="T194" t="str">
        <f t="shared" ref="T194:T257" si="23">RIGHT($R194,LEN($R194)-FIND("/",$R194)-LEN("/") +1)</f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8"/>
        <v>45.636363636363633</v>
      </c>
      <c r="G195" t="s">
        <v>14</v>
      </c>
      <c r="H195">
        <v>65</v>
      </c>
      <c r="I195" s="4">
        <f t="shared" si="19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si="20"/>
        <v>43198.208333333328</v>
      </c>
      <c r="O195" s="10">
        <f t="shared" si="21"/>
        <v>43202.208333333328</v>
      </c>
      <c r="P195" t="b">
        <v>1</v>
      </c>
      <c r="Q195" t="b">
        <v>0</v>
      </c>
      <c r="R195" t="s">
        <v>60</v>
      </c>
      <c r="S195" t="str">
        <f t="shared" si="22"/>
        <v>music</v>
      </c>
      <c r="T195" t="str">
        <f t="shared" si="23"/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122.7605633802817</v>
      </c>
      <c r="G196" t="s">
        <v>20</v>
      </c>
      <c r="H196">
        <v>126</v>
      </c>
      <c r="I196" s="4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20"/>
        <v>42261.208333333328</v>
      </c>
      <c r="O196" s="10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361.75316455696202</v>
      </c>
      <c r="G197" t="s">
        <v>20</v>
      </c>
      <c r="H197">
        <v>524</v>
      </c>
      <c r="I197" s="4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20"/>
        <v>43310.208333333328</v>
      </c>
      <c r="O197" s="10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63.146341463414636</v>
      </c>
      <c r="G198" t="s">
        <v>14</v>
      </c>
      <c r="H198">
        <v>100</v>
      </c>
      <c r="I198" s="4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20"/>
        <v>42616.208333333328</v>
      </c>
      <c r="O198" s="10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298.20475319926874</v>
      </c>
      <c r="G199" t="s">
        <v>20</v>
      </c>
      <c r="H199">
        <v>1989</v>
      </c>
      <c r="I199" s="4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20"/>
        <v>42909.208333333328</v>
      </c>
      <c r="O199" s="10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9.5585443037974684</v>
      </c>
      <c r="G200" t="s">
        <v>14</v>
      </c>
      <c r="H200">
        <v>168</v>
      </c>
      <c r="I200" s="4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20"/>
        <v>40396.208333333336</v>
      </c>
      <c r="O200" s="10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53.777777777777779</v>
      </c>
      <c r="G201" t="s">
        <v>14</v>
      </c>
      <c r="H201">
        <v>13</v>
      </c>
      <c r="I201" s="4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20"/>
        <v>42192.208333333328</v>
      </c>
      <c r="O201" s="10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2</v>
      </c>
      <c r="G202" t="s">
        <v>14</v>
      </c>
      <c r="H202">
        <v>1</v>
      </c>
      <c r="I202" s="4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20"/>
        <v>40262.208333333336</v>
      </c>
      <c r="O202" s="10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681.19047619047615</v>
      </c>
      <c r="G203" t="s">
        <v>20</v>
      </c>
      <c r="H203">
        <v>157</v>
      </c>
      <c r="I203" s="4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20"/>
        <v>41845.208333333336</v>
      </c>
      <c r="O203" s="10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78.831325301204828</v>
      </c>
      <c r="G204" t="s">
        <v>74</v>
      </c>
      <c r="H204">
        <v>82</v>
      </c>
      <c r="I204" s="4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20"/>
        <v>40818.208333333336</v>
      </c>
      <c r="O204" s="10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134.40792216817235</v>
      </c>
      <c r="G205" t="s">
        <v>20</v>
      </c>
      <c r="H205">
        <v>4498</v>
      </c>
      <c r="I205" s="4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20"/>
        <v>42752.25</v>
      </c>
      <c r="O205" s="10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3.3719999999999999</v>
      </c>
      <c r="G206" t="s">
        <v>14</v>
      </c>
      <c r="H206">
        <v>40</v>
      </c>
      <c r="I206" s="4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20"/>
        <v>40636.208333333336</v>
      </c>
      <c r="O206" s="10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431.84615384615387</v>
      </c>
      <c r="G207" t="s">
        <v>20</v>
      </c>
      <c r="H207">
        <v>80</v>
      </c>
      <c r="I207" s="4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20"/>
        <v>43390.208333333328</v>
      </c>
      <c r="O207" s="10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38.844444444444441</v>
      </c>
      <c r="G208" t="s">
        <v>74</v>
      </c>
      <c r="H208">
        <v>57</v>
      </c>
      <c r="I208" s="4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20"/>
        <v>40236.25</v>
      </c>
      <c r="O208" s="10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425.7</v>
      </c>
      <c r="G209" t="s">
        <v>20</v>
      </c>
      <c r="H209">
        <v>43</v>
      </c>
      <c r="I209" s="4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20"/>
        <v>43340.208333333328</v>
      </c>
      <c r="O209" s="10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101.12239715591672</v>
      </c>
      <c r="G210" t="s">
        <v>20</v>
      </c>
      <c r="H210">
        <v>2053</v>
      </c>
      <c r="I210" s="4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20"/>
        <v>43048.25</v>
      </c>
      <c r="O210" s="10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21.188688946015425</v>
      </c>
      <c r="G211" t="s">
        <v>47</v>
      </c>
      <c r="H211">
        <v>808</v>
      </c>
      <c r="I211" s="4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20"/>
        <v>42496.208333333328</v>
      </c>
      <c r="O211" s="10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67.425531914893625</v>
      </c>
      <c r="G212" t="s">
        <v>14</v>
      </c>
      <c r="H212">
        <v>226</v>
      </c>
      <c r="I212" s="4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20"/>
        <v>42797.25</v>
      </c>
      <c r="O212" s="10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94.923371647509583</v>
      </c>
      <c r="G213" t="s">
        <v>14</v>
      </c>
      <c r="H213">
        <v>1625</v>
      </c>
      <c r="I213" s="4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20"/>
        <v>41513.208333333336</v>
      </c>
      <c r="O213" s="10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151.85185185185185</v>
      </c>
      <c r="G214" t="s">
        <v>20</v>
      </c>
      <c r="H214">
        <v>168</v>
      </c>
      <c r="I214" s="4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20"/>
        <v>43814.25</v>
      </c>
      <c r="O214" s="10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195.16382252559728</v>
      </c>
      <c r="G215" t="s">
        <v>20</v>
      </c>
      <c r="H215">
        <v>4289</v>
      </c>
      <c r="I215" s="4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20"/>
        <v>40488.208333333336</v>
      </c>
      <c r="O215" s="10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1023.1428571428571</v>
      </c>
      <c r="G216" t="s">
        <v>20</v>
      </c>
      <c r="H216">
        <v>165</v>
      </c>
      <c r="I216" s="4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20"/>
        <v>40409.208333333336</v>
      </c>
      <c r="O216" s="10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3.841836734693878</v>
      </c>
      <c r="G217" t="s">
        <v>14</v>
      </c>
      <c r="H217">
        <v>143</v>
      </c>
      <c r="I217" s="4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20"/>
        <v>43509.25</v>
      </c>
      <c r="O217" s="10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155.07066557107643</v>
      </c>
      <c r="G218" t="s">
        <v>20</v>
      </c>
      <c r="H218">
        <v>1815</v>
      </c>
      <c r="I218" s="4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20"/>
        <v>40869.25</v>
      </c>
      <c r="O218" s="10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44.753477588871718</v>
      </c>
      <c r="G219" t="s">
        <v>14</v>
      </c>
      <c r="H219">
        <v>934</v>
      </c>
      <c r="I219" s="4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20"/>
        <v>43583.208333333328</v>
      </c>
      <c r="O219" s="10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215.94736842105263</v>
      </c>
      <c r="G220" t="s">
        <v>20</v>
      </c>
      <c r="H220">
        <v>397</v>
      </c>
      <c r="I220" s="4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20"/>
        <v>40858.25</v>
      </c>
      <c r="O220" s="10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332.12709832134288</v>
      </c>
      <c r="G221" t="s">
        <v>20</v>
      </c>
      <c r="H221">
        <v>1539</v>
      </c>
      <c r="I221" s="4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20"/>
        <v>41137.208333333336</v>
      </c>
      <c r="O221" s="10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8.4430379746835449</v>
      </c>
      <c r="G222" t="s">
        <v>14</v>
      </c>
      <c r="H222">
        <v>17</v>
      </c>
      <c r="I222" s="4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20"/>
        <v>40725.208333333336</v>
      </c>
      <c r="O222" s="10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98.625514403292186</v>
      </c>
      <c r="G223" t="s">
        <v>14</v>
      </c>
      <c r="H223">
        <v>2179</v>
      </c>
      <c r="I223" s="4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20"/>
        <v>41081.208333333336</v>
      </c>
      <c r="O223" s="10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137.97916666666669</v>
      </c>
      <c r="G224" t="s">
        <v>20</v>
      </c>
      <c r="H224">
        <v>138</v>
      </c>
      <c r="I224" s="4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20"/>
        <v>41914.208333333336</v>
      </c>
      <c r="O224" s="10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93.81099656357388</v>
      </c>
      <c r="G225" t="s">
        <v>14</v>
      </c>
      <c r="H225">
        <v>931</v>
      </c>
      <c r="I225" s="4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20"/>
        <v>42445.208333333328</v>
      </c>
      <c r="O225" s="10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403.63930885529157</v>
      </c>
      <c r="G226" t="s">
        <v>20</v>
      </c>
      <c r="H226">
        <v>3594</v>
      </c>
      <c r="I226" s="4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20"/>
        <v>41906.208333333336</v>
      </c>
      <c r="O226" s="10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260.1740412979351</v>
      </c>
      <c r="G227" t="s">
        <v>20</v>
      </c>
      <c r="H227">
        <v>5880</v>
      </c>
      <c r="I227" s="4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20"/>
        <v>41762.208333333336</v>
      </c>
      <c r="O227" s="10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366.63333333333333</v>
      </c>
      <c r="G228" t="s">
        <v>20</v>
      </c>
      <c r="H228">
        <v>112</v>
      </c>
      <c r="I228" s="4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20"/>
        <v>40276.208333333336</v>
      </c>
      <c r="O228" s="10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168.72085385878489</v>
      </c>
      <c r="G229" t="s">
        <v>20</v>
      </c>
      <c r="H229">
        <v>943</v>
      </c>
      <c r="I229" s="4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20"/>
        <v>42139.208333333328</v>
      </c>
      <c r="O229" s="10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119.90717911530093</v>
      </c>
      <c r="G230" t="s">
        <v>20</v>
      </c>
      <c r="H230">
        <v>2468</v>
      </c>
      <c r="I230" s="4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20"/>
        <v>42613.208333333328</v>
      </c>
      <c r="O230" s="10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193.68925233644859</v>
      </c>
      <c r="G231" t="s">
        <v>20</v>
      </c>
      <c r="H231">
        <v>2551</v>
      </c>
      <c r="I231" s="4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20"/>
        <v>42887.208333333328</v>
      </c>
      <c r="O231" s="10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420.16666666666669</v>
      </c>
      <c r="G232" t="s">
        <v>20</v>
      </c>
      <c r="H232">
        <v>101</v>
      </c>
      <c r="I232" s="4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20"/>
        <v>43805.25</v>
      </c>
      <c r="O232" s="10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76.708333333333329</v>
      </c>
      <c r="G233" t="s">
        <v>74</v>
      </c>
      <c r="H233">
        <v>67</v>
      </c>
      <c r="I233" s="4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20"/>
        <v>41415.208333333336</v>
      </c>
      <c r="O233" s="10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171.26470588235293</v>
      </c>
      <c r="G234" t="s">
        <v>20</v>
      </c>
      <c r="H234">
        <v>92</v>
      </c>
      <c r="I234" s="4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20"/>
        <v>42576.208333333328</v>
      </c>
      <c r="O234" s="10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157.89473684210526</v>
      </c>
      <c r="G235" t="s">
        <v>20</v>
      </c>
      <c r="H235">
        <v>62</v>
      </c>
      <c r="I235" s="4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20"/>
        <v>40706.208333333336</v>
      </c>
      <c r="O235" s="10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109.08</v>
      </c>
      <c r="G236" t="s">
        <v>20</v>
      </c>
      <c r="H236">
        <v>149</v>
      </c>
      <c r="I236" s="4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20"/>
        <v>42969.208333333328</v>
      </c>
      <c r="O236" s="10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41.732558139534881</v>
      </c>
      <c r="G237" t="s">
        <v>14</v>
      </c>
      <c r="H237">
        <v>92</v>
      </c>
      <c r="I237" s="4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20"/>
        <v>42779.25</v>
      </c>
      <c r="O237" s="10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10.944303797468354</v>
      </c>
      <c r="G238" t="s">
        <v>14</v>
      </c>
      <c r="H238">
        <v>57</v>
      </c>
      <c r="I238" s="4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20"/>
        <v>43641.208333333328</v>
      </c>
      <c r="O238" s="10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159.3763440860215</v>
      </c>
      <c r="G239" t="s">
        <v>20</v>
      </c>
      <c r="H239">
        <v>329</v>
      </c>
      <c r="I239" s="4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20"/>
        <v>41754.208333333336</v>
      </c>
      <c r="O239" s="10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422.41666666666669</v>
      </c>
      <c r="G240" t="s">
        <v>20</v>
      </c>
      <c r="H240">
        <v>97</v>
      </c>
      <c r="I240" s="4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20"/>
        <v>43083.25</v>
      </c>
      <c r="O240" s="10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97.71875</v>
      </c>
      <c r="G241" t="s">
        <v>14</v>
      </c>
      <c r="H241">
        <v>41</v>
      </c>
      <c r="I241" s="4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20"/>
        <v>42245.208333333328</v>
      </c>
      <c r="O241" s="10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418.78911564625849</v>
      </c>
      <c r="G242" t="s">
        <v>20</v>
      </c>
      <c r="H242">
        <v>1784</v>
      </c>
      <c r="I242" s="4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20"/>
        <v>40396.208333333336</v>
      </c>
      <c r="O242" s="10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101.91632047477745</v>
      </c>
      <c r="G243" t="s">
        <v>20</v>
      </c>
      <c r="H243">
        <v>1684</v>
      </c>
      <c r="I243" s="4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20"/>
        <v>41742.208333333336</v>
      </c>
      <c r="O243" s="10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127.72619047619047</v>
      </c>
      <c r="G244" t="s">
        <v>20</v>
      </c>
      <c r="H244">
        <v>250</v>
      </c>
      <c r="I244" s="4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20"/>
        <v>42865.208333333328</v>
      </c>
      <c r="O244" s="10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445.21739130434781</v>
      </c>
      <c r="G245" t="s">
        <v>20</v>
      </c>
      <c r="H245">
        <v>238</v>
      </c>
      <c r="I245" s="4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20"/>
        <v>43163.25</v>
      </c>
      <c r="O245" s="10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569.71428571428578</v>
      </c>
      <c r="G246" t="s">
        <v>20</v>
      </c>
      <c r="H246">
        <v>53</v>
      </c>
      <c r="I246" s="4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20"/>
        <v>41834.208333333336</v>
      </c>
      <c r="O246" s="10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509.34482758620686</v>
      </c>
      <c r="G247" t="s">
        <v>20</v>
      </c>
      <c r="H247">
        <v>214</v>
      </c>
      <c r="I247" s="4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20"/>
        <v>41736.208333333336</v>
      </c>
      <c r="O247" s="10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325.5333333333333</v>
      </c>
      <c r="G248" t="s">
        <v>20</v>
      </c>
      <c r="H248">
        <v>222</v>
      </c>
      <c r="I248" s="4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20"/>
        <v>41491.208333333336</v>
      </c>
      <c r="O248" s="10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932.61616161616166</v>
      </c>
      <c r="G249" t="s">
        <v>20</v>
      </c>
      <c r="H249">
        <v>1884</v>
      </c>
      <c r="I249" s="4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20"/>
        <v>42726.25</v>
      </c>
      <c r="O249" s="10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211.33870967741933</v>
      </c>
      <c r="G250" t="s">
        <v>20</v>
      </c>
      <c r="H250">
        <v>218</v>
      </c>
      <c r="I250" s="4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20"/>
        <v>42004.25</v>
      </c>
      <c r="O250" s="10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273.32520325203251</v>
      </c>
      <c r="G251" t="s">
        <v>20</v>
      </c>
      <c r="H251">
        <v>6465</v>
      </c>
      <c r="I251" s="4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20"/>
        <v>42006.25</v>
      </c>
      <c r="O251" s="10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3</v>
      </c>
      <c r="G252" t="s">
        <v>14</v>
      </c>
      <c r="H252">
        <v>1</v>
      </c>
      <c r="I252" s="4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20"/>
        <v>40203.25</v>
      </c>
      <c r="O252" s="10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54.084507042253513</v>
      </c>
      <c r="G253" t="s">
        <v>14</v>
      </c>
      <c r="H253">
        <v>101</v>
      </c>
      <c r="I253" s="4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20"/>
        <v>41252.25</v>
      </c>
      <c r="O253" s="10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626.29999999999995</v>
      </c>
      <c r="G254" t="s">
        <v>20</v>
      </c>
      <c r="H254">
        <v>59</v>
      </c>
      <c r="I254" s="4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20"/>
        <v>41572.208333333336</v>
      </c>
      <c r="O254" s="10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89.021399176954731</v>
      </c>
      <c r="G255" t="s">
        <v>14</v>
      </c>
      <c r="H255">
        <v>1335</v>
      </c>
      <c r="I255" s="4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20"/>
        <v>40641.208333333336</v>
      </c>
      <c r="O255" s="10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184.89130434782609</v>
      </c>
      <c r="G256" t="s">
        <v>20</v>
      </c>
      <c r="H256">
        <v>88</v>
      </c>
      <c r="I256" s="4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20"/>
        <v>42787.25</v>
      </c>
      <c r="O256" s="10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120.16770186335404</v>
      </c>
      <c r="G257" t="s">
        <v>20</v>
      </c>
      <c r="H257">
        <v>1697</v>
      </c>
      <c r="I257" s="4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20"/>
        <v>40590.25</v>
      </c>
      <c r="O257" s="10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24">$E258/$D258*100</f>
        <v>23.390243902439025</v>
      </c>
      <c r="G258" t="s">
        <v>14</v>
      </c>
      <c r="H258">
        <v>15</v>
      </c>
      <c r="I258" s="4">
        <f t="shared" ref="I258:I321" si="25">IF(AND($E258=0,$H258=0),0,$E258/$H258)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ref="N258:N321" si="26">((($L258/60)/60)/24)+DATE(1970,1,1)</f>
        <v>42393.25</v>
      </c>
      <c r="O258" s="10">
        <f t="shared" ref="O258:O321" si="27">((($M258/60)/60)/24)+DATE(1970,1,1)</f>
        <v>42430.25</v>
      </c>
      <c r="P258" t="b">
        <v>0</v>
      </c>
      <c r="Q258" t="b">
        <v>0</v>
      </c>
      <c r="R258" t="s">
        <v>23</v>
      </c>
      <c r="S258" t="str">
        <f t="shared" ref="S258:S321" si="28">LEFT($R258,  FIND("/",$R258) - 1)</f>
        <v>music</v>
      </c>
      <c r="T258" t="str">
        <f t="shared" ref="T258:T321" si="29">RIGHT($R258,LEN($R258)-FIND("/",$R258)-LEN("/") +1)</f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24"/>
        <v>146</v>
      </c>
      <c r="G259" t="s">
        <v>20</v>
      </c>
      <c r="H259">
        <v>92</v>
      </c>
      <c r="I259" s="4">
        <f t="shared" si="2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si="26"/>
        <v>41338.25</v>
      </c>
      <c r="O259" s="10">
        <f t="shared" si="27"/>
        <v>41352.208333333336</v>
      </c>
      <c r="P259" t="b">
        <v>0</v>
      </c>
      <c r="Q259" t="b">
        <v>0</v>
      </c>
      <c r="R259" t="s">
        <v>33</v>
      </c>
      <c r="S259" t="str">
        <f t="shared" si="28"/>
        <v>theater</v>
      </c>
      <c r="T259" t="str">
        <f t="shared" si="29"/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268.48</v>
      </c>
      <c r="G260" t="s">
        <v>20</v>
      </c>
      <c r="H260">
        <v>186</v>
      </c>
      <c r="I260" s="4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26"/>
        <v>42712.25</v>
      </c>
      <c r="O260" s="10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597.5</v>
      </c>
      <c r="G261" t="s">
        <v>20</v>
      </c>
      <c r="H261">
        <v>138</v>
      </c>
      <c r="I261" s="4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26"/>
        <v>41251.25</v>
      </c>
      <c r="O261" s="10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157.69841269841268</v>
      </c>
      <c r="G262" t="s">
        <v>20</v>
      </c>
      <c r="H262">
        <v>261</v>
      </c>
      <c r="I262" s="4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26"/>
        <v>41180.208333333336</v>
      </c>
      <c r="O262" s="10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31.201660735468568</v>
      </c>
      <c r="G263" t="s">
        <v>14</v>
      </c>
      <c r="H263">
        <v>454</v>
      </c>
      <c r="I263" s="4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26"/>
        <v>40415.208333333336</v>
      </c>
      <c r="O263" s="10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313.41176470588238</v>
      </c>
      <c r="G264" t="s">
        <v>20</v>
      </c>
      <c r="H264">
        <v>107</v>
      </c>
      <c r="I264" s="4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26"/>
        <v>40638.208333333336</v>
      </c>
      <c r="O264" s="10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370.89655172413791</v>
      </c>
      <c r="G265" t="s">
        <v>20</v>
      </c>
      <c r="H265">
        <v>199</v>
      </c>
      <c r="I265" s="4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26"/>
        <v>40187.25</v>
      </c>
      <c r="O265" s="10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362.66447368421052</v>
      </c>
      <c r="G266" t="s">
        <v>20</v>
      </c>
      <c r="H266">
        <v>5512</v>
      </c>
      <c r="I266" s="4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26"/>
        <v>41317.25</v>
      </c>
      <c r="O266" s="10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123.08163265306122</v>
      </c>
      <c r="G267" t="s">
        <v>20</v>
      </c>
      <c r="H267">
        <v>86</v>
      </c>
      <c r="I267" s="4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26"/>
        <v>42372.25</v>
      </c>
      <c r="O267" s="10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76.766756032171585</v>
      </c>
      <c r="G268" t="s">
        <v>14</v>
      </c>
      <c r="H268">
        <v>3182</v>
      </c>
      <c r="I268" s="4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26"/>
        <v>41950.25</v>
      </c>
      <c r="O268" s="10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233.62012987012989</v>
      </c>
      <c r="G269" t="s">
        <v>20</v>
      </c>
      <c r="H269">
        <v>2768</v>
      </c>
      <c r="I269" s="4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26"/>
        <v>41206.208333333336</v>
      </c>
      <c r="O269" s="10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180.53333333333333</v>
      </c>
      <c r="G270" t="s">
        <v>20</v>
      </c>
      <c r="H270">
        <v>48</v>
      </c>
      <c r="I270" s="4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26"/>
        <v>41186.208333333336</v>
      </c>
      <c r="O270" s="10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252.62857142857143</v>
      </c>
      <c r="G271" t="s">
        <v>20</v>
      </c>
      <c r="H271">
        <v>87</v>
      </c>
      <c r="I271" s="4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26"/>
        <v>43496.25</v>
      </c>
      <c r="O271" s="10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27.176538240368025</v>
      </c>
      <c r="G272" t="s">
        <v>74</v>
      </c>
      <c r="H272">
        <v>1890</v>
      </c>
      <c r="I272" s="4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26"/>
        <v>40514.25</v>
      </c>
      <c r="O272" s="10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</v>
      </c>
      <c r="G273" t="s">
        <v>47</v>
      </c>
      <c r="H273">
        <v>61</v>
      </c>
      <c r="I273" s="4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26"/>
        <v>42345.25</v>
      </c>
      <c r="O273" s="10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304.0097847358121</v>
      </c>
      <c r="G274" t="s">
        <v>20</v>
      </c>
      <c r="H274">
        <v>1894</v>
      </c>
      <c r="I274" s="4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26"/>
        <v>43656.208333333328</v>
      </c>
      <c r="O274" s="10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137.23076923076923</v>
      </c>
      <c r="G275" t="s">
        <v>20</v>
      </c>
      <c r="H275">
        <v>282</v>
      </c>
      <c r="I275" s="4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6"/>
        <v>42995.208333333328</v>
      </c>
      <c r="O275" s="10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32.208333333333336</v>
      </c>
      <c r="G276" t="s">
        <v>14</v>
      </c>
      <c r="H276">
        <v>15</v>
      </c>
      <c r="I276" s="4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26"/>
        <v>43045.25</v>
      </c>
      <c r="O276" s="10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241.51282051282053</v>
      </c>
      <c r="G277" t="s">
        <v>20</v>
      </c>
      <c r="H277">
        <v>116</v>
      </c>
      <c r="I277" s="4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26"/>
        <v>43561.208333333328</v>
      </c>
      <c r="O277" s="10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96.8</v>
      </c>
      <c r="G278" t="s">
        <v>14</v>
      </c>
      <c r="H278">
        <v>133</v>
      </c>
      <c r="I278" s="4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26"/>
        <v>41018.208333333336</v>
      </c>
      <c r="O278" s="10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1066.4285714285716</v>
      </c>
      <c r="G279" t="s">
        <v>20</v>
      </c>
      <c r="H279">
        <v>83</v>
      </c>
      <c r="I279" s="4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26"/>
        <v>40378.208333333336</v>
      </c>
      <c r="O279" s="10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325.88888888888891</v>
      </c>
      <c r="G280" t="s">
        <v>20</v>
      </c>
      <c r="H280">
        <v>91</v>
      </c>
      <c r="I280" s="4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26"/>
        <v>41239.25</v>
      </c>
      <c r="O280" s="10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170.70000000000002</v>
      </c>
      <c r="G281" t="s">
        <v>20</v>
      </c>
      <c r="H281">
        <v>546</v>
      </c>
      <c r="I281" s="4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26"/>
        <v>43346.208333333328</v>
      </c>
      <c r="O281" s="10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581.44000000000005</v>
      </c>
      <c r="G282" t="s">
        <v>20</v>
      </c>
      <c r="H282">
        <v>393</v>
      </c>
      <c r="I282" s="4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26"/>
        <v>43060.25</v>
      </c>
      <c r="O282" s="10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91.520972644376897</v>
      </c>
      <c r="G283" t="s">
        <v>14</v>
      </c>
      <c r="H283">
        <v>2062</v>
      </c>
      <c r="I283" s="4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26"/>
        <v>40979.25</v>
      </c>
      <c r="O283" s="10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108.04761904761904</v>
      </c>
      <c r="G284" t="s">
        <v>20</v>
      </c>
      <c r="H284">
        <v>133</v>
      </c>
      <c r="I284" s="4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26"/>
        <v>42701.25</v>
      </c>
      <c r="O284" s="10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18.728395061728396</v>
      </c>
      <c r="G285" t="s">
        <v>14</v>
      </c>
      <c r="H285">
        <v>29</v>
      </c>
      <c r="I285" s="4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26"/>
        <v>42520.208333333328</v>
      </c>
      <c r="O285" s="10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83.193877551020407</v>
      </c>
      <c r="G286" t="s">
        <v>14</v>
      </c>
      <c r="H286">
        <v>132</v>
      </c>
      <c r="I286" s="4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26"/>
        <v>41030.208333333336</v>
      </c>
      <c r="O286" s="10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706.33333333333337</v>
      </c>
      <c r="G287" t="s">
        <v>20</v>
      </c>
      <c r="H287">
        <v>254</v>
      </c>
      <c r="I287" s="4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26"/>
        <v>42623.208333333328</v>
      </c>
      <c r="O287" s="10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17.446030330062445</v>
      </c>
      <c r="G288" t="s">
        <v>74</v>
      </c>
      <c r="H288">
        <v>184</v>
      </c>
      <c r="I288" s="4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26"/>
        <v>42697.25</v>
      </c>
      <c r="O288" s="10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209.73015873015873</v>
      </c>
      <c r="G289" t="s">
        <v>20</v>
      </c>
      <c r="H289">
        <v>176</v>
      </c>
      <c r="I289" s="4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26"/>
        <v>42122.208333333328</v>
      </c>
      <c r="O289" s="10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97.785714285714292</v>
      </c>
      <c r="G290" t="s">
        <v>14</v>
      </c>
      <c r="H290">
        <v>137</v>
      </c>
      <c r="I290" s="4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26"/>
        <v>40982.208333333336</v>
      </c>
      <c r="O290" s="10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1684.25</v>
      </c>
      <c r="G291" t="s">
        <v>20</v>
      </c>
      <c r="H291">
        <v>337</v>
      </c>
      <c r="I291" s="4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6"/>
        <v>42219.208333333328</v>
      </c>
      <c r="O291" s="10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54.402135231316727</v>
      </c>
      <c r="G292" t="s">
        <v>14</v>
      </c>
      <c r="H292">
        <v>908</v>
      </c>
      <c r="I292" s="4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26"/>
        <v>41404.208333333336</v>
      </c>
      <c r="O292" s="10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456.61111111111109</v>
      </c>
      <c r="G293" t="s">
        <v>20</v>
      </c>
      <c r="H293">
        <v>107</v>
      </c>
      <c r="I293" s="4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26"/>
        <v>40831.208333333336</v>
      </c>
      <c r="O293" s="10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9.8219178082191778</v>
      </c>
      <c r="G294" t="s">
        <v>14</v>
      </c>
      <c r="H294">
        <v>10</v>
      </c>
      <c r="I294" s="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26"/>
        <v>40984.208333333336</v>
      </c>
      <c r="O294" s="10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16.384615384615383</v>
      </c>
      <c r="G295" t="s">
        <v>74</v>
      </c>
      <c r="H295">
        <v>32</v>
      </c>
      <c r="I295" s="4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26"/>
        <v>40456.208333333336</v>
      </c>
      <c r="O295" s="10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1339.6666666666667</v>
      </c>
      <c r="G296" t="s">
        <v>20</v>
      </c>
      <c r="H296">
        <v>183</v>
      </c>
      <c r="I296" s="4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26"/>
        <v>43399.208333333328</v>
      </c>
      <c r="O296" s="10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35.650077760497666</v>
      </c>
      <c r="G297" t="s">
        <v>14</v>
      </c>
      <c r="H297">
        <v>1910</v>
      </c>
      <c r="I297" s="4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26"/>
        <v>41562.208333333336</v>
      </c>
      <c r="O297" s="10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54.950819672131146</v>
      </c>
      <c r="G298" t="s">
        <v>14</v>
      </c>
      <c r="H298">
        <v>38</v>
      </c>
      <c r="I298" s="4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26"/>
        <v>43493.25</v>
      </c>
      <c r="O298" s="10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94.236111111111114</v>
      </c>
      <c r="G299" t="s">
        <v>14</v>
      </c>
      <c r="H299">
        <v>104</v>
      </c>
      <c r="I299" s="4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26"/>
        <v>41653.25</v>
      </c>
      <c r="O299" s="10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143.91428571428571</v>
      </c>
      <c r="G300" t="s">
        <v>20</v>
      </c>
      <c r="H300">
        <v>72</v>
      </c>
      <c r="I300" s="4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26"/>
        <v>42426.25</v>
      </c>
      <c r="O300" s="10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51.421052631578945</v>
      </c>
      <c r="G301" t="s">
        <v>14</v>
      </c>
      <c r="H301">
        <v>49</v>
      </c>
      <c r="I301" s="4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26"/>
        <v>42432.25</v>
      </c>
      <c r="O301" s="10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5</v>
      </c>
      <c r="G302" t="s">
        <v>14</v>
      </c>
      <c r="H302">
        <v>1</v>
      </c>
      <c r="I302" s="4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26"/>
        <v>42977.208333333328</v>
      </c>
      <c r="O302" s="10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1344.6666666666667</v>
      </c>
      <c r="G303" t="s">
        <v>20</v>
      </c>
      <c r="H303">
        <v>295</v>
      </c>
      <c r="I303" s="4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26"/>
        <v>42061.25</v>
      </c>
      <c r="O303" s="10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31.844940867279899</v>
      </c>
      <c r="G304" t="s">
        <v>14</v>
      </c>
      <c r="H304">
        <v>245</v>
      </c>
      <c r="I304" s="4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26"/>
        <v>43345.208333333328</v>
      </c>
      <c r="O304" s="10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82.617647058823536</v>
      </c>
      <c r="G305" t="s">
        <v>14</v>
      </c>
      <c r="H305">
        <v>32</v>
      </c>
      <c r="I305" s="4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26"/>
        <v>42376.25</v>
      </c>
      <c r="O305" s="10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546.14285714285722</v>
      </c>
      <c r="G306" t="s">
        <v>20</v>
      </c>
      <c r="H306">
        <v>142</v>
      </c>
      <c r="I306" s="4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26"/>
        <v>42589.208333333328</v>
      </c>
      <c r="O306" s="10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286.21428571428572</v>
      </c>
      <c r="G307" t="s">
        <v>20</v>
      </c>
      <c r="H307">
        <v>85</v>
      </c>
      <c r="I307" s="4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26"/>
        <v>42448.208333333328</v>
      </c>
      <c r="O307" s="10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7.9076923076923071</v>
      </c>
      <c r="G308" t="s">
        <v>14</v>
      </c>
      <c r="H308">
        <v>7</v>
      </c>
      <c r="I308" s="4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26"/>
        <v>42930.208333333328</v>
      </c>
      <c r="O308" s="10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132.13677811550153</v>
      </c>
      <c r="G309" t="s">
        <v>20</v>
      </c>
      <c r="H309">
        <v>659</v>
      </c>
      <c r="I309" s="4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26"/>
        <v>41066.208333333336</v>
      </c>
      <c r="O309" s="10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74.077834179357026</v>
      </c>
      <c r="G310" t="s">
        <v>14</v>
      </c>
      <c r="H310">
        <v>803</v>
      </c>
      <c r="I310" s="4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26"/>
        <v>40651.208333333336</v>
      </c>
      <c r="O310" s="10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75.292682926829272</v>
      </c>
      <c r="G311" t="s">
        <v>74</v>
      </c>
      <c r="H311">
        <v>75</v>
      </c>
      <c r="I311" s="4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26"/>
        <v>40807.208333333336</v>
      </c>
      <c r="O311" s="10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20.333333333333332</v>
      </c>
      <c r="G312" t="s">
        <v>14</v>
      </c>
      <c r="H312">
        <v>16</v>
      </c>
      <c r="I312" s="4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26"/>
        <v>40277.208333333336</v>
      </c>
      <c r="O312" s="10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203.36507936507937</v>
      </c>
      <c r="G313" t="s">
        <v>20</v>
      </c>
      <c r="H313">
        <v>121</v>
      </c>
      <c r="I313" s="4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26"/>
        <v>40590.25</v>
      </c>
      <c r="O313" s="10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310.2284263959391</v>
      </c>
      <c r="G314" t="s">
        <v>20</v>
      </c>
      <c r="H314">
        <v>3742</v>
      </c>
      <c r="I314" s="4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26"/>
        <v>41572.208333333336</v>
      </c>
      <c r="O314" s="10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395.31818181818181</v>
      </c>
      <c r="G315" t="s">
        <v>20</v>
      </c>
      <c r="H315">
        <v>223</v>
      </c>
      <c r="I315" s="4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26"/>
        <v>40966.25</v>
      </c>
      <c r="O315" s="10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294.71428571428572</v>
      </c>
      <c r="G316" t="s">
        <v>20</v>
      </c>
      <c r="H316">
        <v>133</v>
      </c>
      <c r="I316" s="4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26"/>
        <v>43536.208333333328</v>
      </c>
      <c r="O316" s="10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33.89473684210526</v>
      </c>
      <c r="G317" t="s">
        <v>14</v>
      </c>
      <c r="H317">
        <v>31</v>
      </c>
      <c r="I317" s="4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26"/>
        <v>41783.208333333336</v>
      </c>
      <c r="O317" s="10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66.677083333333329</v>
      </c>
      <c r="G318" t="s">
        <v>14</v>
      </c>
      <c r="H318">
        <v>108</v>
      </c>
      <c r="I318" s="4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26"/>
        <v>43788.25</v>
      </c>
      <c r="O318" s="10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19.227272727272727</v>
      </c>
      <c r="G319" t="s">
        <v>14</v>
      </c>
      <c r="H319">
        <v>30</v>
      </c>
      <c r="I319" s="4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26"/>
        <v>42869.208333333328</v>
      </c>
      <c r="O319" s="10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15.842105263157894</v>
      </c>
      <c r="G320" t="s">
        <v>14</v>
      </c>
      <c r="H320">
        <v>17</v>
      </c>
      <c r="I320" s="4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26"/>
        <v>41684.25</v>
      </c>
      <c r="O320" s="10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38.702380952380956</v>
      </c>
      <c r="G321" t="s">
        <v>74</v>
      </c>
      <c r="H321">
        <v>64</v>
      </c>
      <c r="I321" s="4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26"/>
        <v>40402.208333333336</v>
      </c>
      <c r="O321" s="10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30">$E322/$D322*100</f>
        <v>9.5876777251184837</v>
      </c>
      <c r="G322" t="s">
        <v>14</v>
      </c>
      <c r="H322">
        <v>80</v>
      </c>
      <c r="I322" s="4">
        <f t="shared" ref="I322:I385" si="31">IF(AND($E322=0,$H322=0),0,$E322/$H322)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ref="N322:N385" si="32">((($L322/60)/60)/24)+DATE(1970,1,1)</f>
        <v>40673.208333333336</v>
      </c>
      <c r="O322" s="10">
        <f t="shared" ref="O322:O385" si="33">((($M322/60)/60)/24)+DATE(1970,1,1)</f>
        <v>40682.208333333336</v>
      </c>
      <c r="P322" t="b">
        <v>0</v>
      </c>
      <c r="Q322" t="b">
        <v>0</v>
      </c>
      <c r="R322" t="s">
        <v>119</v>
      </c>
      <c r="S322" t="str">
        <f t="shared" ref="S322:S385" si="34">LEFT($R322,  FIND("/",$R322) - 1)</f>
        <v>publishing</v>
      </c>
      <c r="T322" t="str">
        <f t="shared" ref="T322:T385" si="35">RIGHT($R322,LEN($R322)-FIND("/",$R322)-LEN("/") +1)</f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30"/>
        <v>94.144366197183089</v>
      </c>
      <c r="G323" t="s">
        <v>14</v>
      </c>
      <c r="H323">
        <v>2468</v>
      </c>
      <c r="I323" s="4">
        <f t="shared" si="31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si="32"/>
        <v>40634.208333333336</v>
      </c>
      <c r="O323" s="10">
        <f t="shared" si="33"/>
        <v>40642.208333333336</v>
      </c>
      <c r="P323" t="b">
        <v>0</v>
      </c>
      <c r="Q323" t="b">
        <v>0</v>
      </c>
      <c r="R323" t="s">
        <v>100</v>
      </c>
      <c r="S323" t="str">
        <f t="shared" si="34"/>
        <v>film &amp; video</v>
      </c>
      <c r="T323" t="str">
        <f t="shared" si="35"/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166.56234096692114</v>
      </c>
      <c r="G324" t="s">
        <v>20</v>
      </c>
      <c r="H324">
        <v>5168</v>
      </c>
      <c r="I324" s="4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32"/>
        <v>40507.25</v>
      </c>
      <c r="O324" s="10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24.134831460674157</v>
      </c>
      <c r="G325" t="s">
        <v>14</v>
      </c>
      <c r="H325">
        <v>26</v>
      </c>
      <c r="I325" s="4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32"/>
        <v>41725.208333333336</v>
      </c>
      <c r="O325" s="10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164.05633802816902</v>
      </c>
      <c r="G326" t="s">
        <v>20</v>
      </c>
      <c r="H326">
        <v>307</v>
      </c>
      <c r="I326" s="4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32"/>
        <v>42176.208333333328</v>
      </c>
      <c r="O326" s="10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90.723076923076931</v>
      </c>
      <c r="G327" t="s">
        <v>14</v>
      </c>
      <c r="H327">
        <v>73</v>
      </c>
      <c r="I327" s="4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32"/>
        <v>43267.208333333328</v>
      </c>
      <c r="O327" s="10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46.194444444444443</v>
      </c>
      <c r="G328" t="s">
        <v>14</v>
      </c>
      <c r="H328">
        <v>128</v>
      </c>
      <c r="I328" s="4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32"/>
        <v>42364.25</v>
      </c>
      <c r="O328" s="10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38.53846153846154</v>
      </c>
      <c r="G329" t="s">
        <v>14</v>
      </c>
      <c r="H329">
        <v>33</v>
      </c>
      <c r="I329" s="4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32"/>
        <v>43705.208333333328</v>
      </c>
      <c r="O329" s="10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133.56231003039514</v>
      </c>
      <c r="G330" t="s">
        <v>20</v>
      </c>
      <c r="H330">
        <v>2441</v>
      </c>
      <c r="I330" s="4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32"/>
        <v>43434.25</v>
      </c>
      <c r="O330" s="10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22.896588486140725</v>
      </c>
      <c r="G331" t="s">
        <v>47</v>
      </c>
      <c r="H331">
        <v>211</v>
      </c>
      <c r="I331" s="4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32"/>
        <v>42716.25</v>
      </c>
      <c r="O331" s="10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184.95548961424333</v>
      </c>
      <c r="G332" t="s">
        <v>20</v>
      </c>
      <c r="H332">
        <v>1385</v>
      </c>
      <c r="I332" s="4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32"/>
        <v>43077.25</v>
      </c>
      <c r="O332" s="10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443.72727272727275</v>
      </c>
      <c r="G333" t="s">
        <v>20</v>
      </c>
      <c r="H333">
        <v>190</v>
      </c>
      <c r="I333" s="4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32"/>
        <v>40896.25</v>
      </c>
      <c r="O333" s="10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199.9806763285024</v>
      </c>
      <c r="G334" t="s">
        <v>20</v>
      </c>
      <c r="H334">
        <v>470</v>
      </c>
      <c r="I334" s="4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32"/>
        <v>41361.208333333336</v>
      </c>
      <c r="O334" s="10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123.95833333333333</v>
      </c>
      <c r="G335" t="s">
        <v>20</v>
      </c>
      <c r="H335">
        <v>253</v>
      </c>
      <c r="I335" s="4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32"/>
        <v>43424.25</v>
      </c>
      <c r="O335" s="10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186.61329305135951</v>
      </c>
      <c r="G336" t="s">
        <v>20</v>
      </c>
      <c r="H336">
        <v>1113</v>
      </c>
      <c r="I336" s="4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32"/>
        <v>43110.25</v>
      </c>
      <c r="O336" s="10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114.28538550057536</v>
      </c>
      <c r="G337" t="s">
        <v>20</v>
      </c>
      <c r="H337">
        <v>2283</v>
      </c>
      <c r="I337" s="4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32"/>
        <v>43784.25</v>
      </c>
      <c r="O337" s="10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97.032531824611041</v>
      </c>
      <c r="G338" t="s">
        <v>14</v>
      </c>
      <c r="H338">
        <v>1072</v>
      </c>
      <c r="I338" s="4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32"/>
        <v>40527.25</v>
      </c>
      <c r="O338" s="10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122.81904761904762</v>
      </c>
      <c r="G339" t="s">
        <v>20</v>
      </c>
      <c r="H339">
        <v>1095</v>
      </c>
      <c r="I339" s="4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32"/>
        <v>43780.25</v>
      </c>
      <c r="O339" s="10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179.14326647564468</v>
      </c>
      <c r="G340" t="s">
        <v>20</v>
      </c>
      <c r="H340">
        <v>1690</v>
      </c>
      <c r="I340" s="4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32"/>
        <v>40821.208333333336</v>
      </c>
      <c r="O340" s="10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79.951577402787962</v>
      </c>
      <c r="G341" t="s">
        <v>74</v>
      </c>
      <c r="H341">
        <v>1297</v>
      </c>
      <c r="I341" s="4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32"/>
        <v>42949.208333333328</v>
      </c>
      <c r="O341" s="10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94.242587601078171</v>
      </c>
      <c r="G342" t="s">
        <v>14</v>
      </c>
      <c r="H342">
        <v>393</v>
      </c>
      <c r="I342" s="4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32"/>
        <v>40889.25</v>
      </c>
      <c r="O342" s="10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84.669291338582681</v>
      </c>
      <c r="G343" t="s">
        <v>14</v>
      </c>
      <c r="H343">
        <v>1257</v>
      </c>
      <c r="I343" s="4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32"/>
        <v>42244.208333333328</v>
      </c>
      <c r="O343" s="10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66.521920668058456</v>
      </c>
      <c r="G344" t="s">
        <v>14</v>
      </c>
      <c r="H344">
        <v>328</v>
      </c>
      <c r="I344" s="4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32"/>
        <v>41475.208333333336</v>
      </c>
      <c r="O344" s="10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53.922222222222224</v>
      </c>
      <c r="G345" t="s">
        <v>14</v>
      </c>
      <c r="H345">
        <v>147</v>
      </c>
      <c r="I345" s="4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32"/>
        <v>41597.25</v>
      </c>
      <c r="O345" s="10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41.983299595141702</v>
      </c>
      <c r="G346" t="s">
        <v>14</v>
      </c>
      <c r="H346">
        <v>830</v>
      </c>
      <c r="I346" s="4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32"/>
        <v>43122.25</v>
      </c>
      <c r="O346" s="10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14.69479695431472</v>
      </c>
      <c r="G347" t="s">
        <v>14</v>
      </c>
      <c r="H347">
        <v>331</v>
      </c>
      <c r="I347" s="4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32"/>
        <v>42194.208333333328</v>
      </c>
      <c r="O347" s="10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34.475000000000001</v>
      </c>
      <c r="G348" t="s">
        <v>14</v>
      </c>
      <c r="H348">
        <v>25</v>
      </c>
      <c r="I348" s="4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32"/>
        <v>42971.208333333328</v>
      </c>
      <c r="O348" s="10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1400.7777777777778</v>
      </c>
      <c r="G349" t="s">
        <v>20</v>
      </c>
      <c r="H349">
        <v>191</v>
      </c>
      <c r="I349" s="4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32"/>
        <v>42046.25</v>
      </c>
      <c r="O349" s="10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71.770351758793964</v>
      </c>
      <c r="G350" t="s">
        <v>14</v>
      </c>
      <c r="H350">
        <v>3483</v>
      </c>
      <c r="I350" s="4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32"/>
        <v>42782.25</v>
      </c>
      <c r="O350" s="10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53.074115044247783</v>
      </c>
      <c r="G351" t="s">
        <v>14</v>
      </c>
      <c r="H351">
        <v>923</v>
      </c>
      <c r="I351" s="4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32"/>
        <v>42930.208333333328</v>
      </c>
      <c r="O351" s="10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5</v>
      </c>
      <c r="G352" t="s">
        <v>14</v>
      </c>
      <c r="H352">
        <v>1</v>
      </c>
      <c r="I352" s="4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32"/>
        <v>42144.208333333328</v>
      </c>
      <c r="O352" s="10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127.70715249662618</v>
      </c>
      <c r="G353" t="s">
        <v>20</v>
      </c>
      <c r="H353">
        <v>2013</v>
      </c>
      <c r="I353" s="4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32"/>
        <v>42240.208333333328</v>
      </c>
      <c r="O353" s="10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34.892857142857139</v>
      </c>
      <c r="G354" t="s">
        <v>14</v>
      </c>
      <c r="H354">
        <v>33</v>
      </c>
      <c r="I354" s="4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32"/>
        <v>42315.25</v>
      </c>
      <c r="O354" s="10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410.59821428571428</v>
      </c>
      <c r="G355" t="s">
        <v>20</v>
      </c>
      <c r="H355">
        <v>1703</v>
      </c>
      <c r="I355" s="4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32"/>
        <v>43651.208333333328</v>
      </c>
      <c r="O355" s="10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123.73770491803278</v>
      </c>
      <c r="G356" t="s">
        <v>20</v>
      </c>
      <c r="H356">
        <v>80</v>
      </c>
      <c r="I356" s="4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32"/>
        <v>41520.208333333336</v>
      </c>
      <c r="O356" s="10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58.973684210526315</v>
      </c>
      <c r="G357" t="s">
        <v>47</v>
      </c>
      <c r="H357">
        <v>86</v>
      </c>
      <c r="I357" s="4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32"/>
        <v>42757.25</v>
      </c>
      <c r="O357" s="10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36.892473118279568</v>
      </c>
      <c r="G358" t="s">
        <v>14</v>
      </c>
      <c r="H358">
        <v>40</v>
      </c>
      <c r="I358" s="4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32"/>
        <v>40922.25</v>
      </c>
      <c r="O358" s="10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184.91304347826087</v>
      </c>
      <c r="G359" t="s">
        <v>20</v>
      </c>
      <c r="H359">
        <v>41</v>
      </c>
      <c r="I359" s="4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32"/>
        <v>42250.208333333328</v>
      </c>
      <c r="O359" s="10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11.814432989690722</v>
      </c>
      <c r="G360" t="s">
        <v>14</v>
      </c>
      <c r="H360">
        <v>23</v>
      </c>
      <c r="I360" s="4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32"/>
        <v>43322.208333333328</v>
      </c>
      <c r="O360" s="10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298.7</v>
      </c>
      <c r="G361" t="s">
        <v>20</v>
      </c>
      <c r="H361">
        <v>187</v>
      </c>
      <c r="I361" s="4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32"/>
        <v>40782.208333333336</v>
      </c>
      <c r="O361" s="10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226.35175879396985</v>
      </c>
      <c r="G362" t="s">
        <v>20</v>
      </c>
      <c r="H362">
        <v>2875</v>
      </c>
      <c r="I362" s="4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32"/>
        <v>40544.25</v>
      </c>
      <c r="O362" s="10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173.56363636363636</v>
      </c>
      <c r="G363" t="s">
        <v>20</v>
      </c>
      <c r="H363">
        <v>88</v>
      </c>
      <c r="I363" s="4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32"/>
        <v>43015.208333333328</v>
      </c>
      <c r="O363" s="10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371.75675675675677</v>
      </c>
      <c r="G364" t="s">
        <v>20</v>
      </c>
      <c r="H364">
        <v>191</v>
      </c>
      <c r="I364" s="4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32"/>
        <v>40570.25</v>
      </c>
      <c r="O364" s="10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160.19230769230771</v>
      </c>
      <c r="G365" t="s">
        <v>20</v>
      </c>
      <c r="H365">
        <v>139</v>
      </c>
      <c r="I365" s="4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32"/>
        <v>40904.25</v>
      </c>
      <c r="O365" s="10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1616.3333333333335</v>
      </c>
      <c r="G366" t="s">
        <v>20</v>
      </c>
      <c r="H366">
        <v>186</v>
      </c>
      <c r="I366" s="4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32"/>
        <v>43164.25</v>
      </c>
      <c r="O366" s="10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733.4375</v>
      </c>
      <c r="G367" t="s">
        <v>20</v>
      </c>
      <c r="H367">
        <v>112</v>
      </c>
      <c r="I367" s="4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32"/>
        <v>42733.25</v>
      </c>
      <c r="O367" s="10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592.11111111111109</v>
      </c>
      <c r="G368" t="s">
        <v>20</v>
      </c>
      <c r="H368">
        <v>101</v>
      </c>
      <c r="I368" s="4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32"/>
        <v>40546.25</v>
      </c>
      <c r="O368" s="10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18.888888888888889</v>
      </c>
      <c r="G369" t="s">
        <v>14</v>
      </c>
      <c r="H369">
        <v>75</v>
      </c>
      <c r="I369" s="4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32"/>
        <v>41930.208333333336</v>
      </c>
      <c r="O369" s="10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276.80769230769232</v>
      </c>
      <c r="G370" t="s">
        <v>20</v>
      </c>
      <c r="H370">
        <v>206</v>
      </c>
      <c r="I370" s="4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32"/>
        <v>40464.208333333336</v>
      </c>
      <c r="O370" s="10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273.01851851851848</v>
      </c>
      <c r="G371" t="s">
        <v>20</v>
      </c>
      <c r="H371">
        <v>154</v>
      </c>
      <c r="I371" s="4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32"/>
        <v>41308.25</v>
      </c>
      <c r="O371" s="10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159.36331255565449</v>
      </c>
      <c r="G372" t="s">
        <v>20</v>
      </c>
      <c r="H372">
        <v>5966</v>
      </c>
      <c r="I372" s="4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32"/>
        <v>43570.208333333328</v>
      </c>
      <c r="O372" s="10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67.869978858350947</v>
      </c>
      <c r="G373" t="s">
        <v>14</v>
      </c>
      <c r="H373">
        <v>2176</v>
      </c>
      <c r="I373" s="4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32"/>
        <v>42043.25</v>
      </c>
      <c r="O373" s="10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1591.5555555555554</v>
      </c>
      <c r="G374" t="s">
        <v>20</v>
      </c>
      <c r="H374">
        <v>169</v>
      </c>
      <c r="I374" s="4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32"/>
        <v>42012.25</v>
      </c>
      <c r="O374" s="10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730.18222222222221</v>
      </c>
      <c r="G375" t="s">
        <v>20</v>
      </c>
      <c r="H375">
        <v>2106</v>
      </c>
      <c r="I375" s="4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32"/>
        <v>42964.208333333328</v>
      </c>
      <c r="O375" s="10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13.185782556750297</v>
      </c>
      <c r="G376" t="s">
        <v>14</v>
      </c>
      <c r="H376">
        <v>441</v>
      </c>
      <c r="I376" s="4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32"/>
        <v>43476.25</v>
      </c>
      <c r="O376" s="10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54.777777777777779</v>
      </c>
      <c r="G377" t="s">
        <v>14</v>
      </c>
      <c r="H377">
        <v>25</v>
      </c>
      <c r="I377" s="4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32"/>
        <v>42293.208333333328</v>
      </c>
      <c r="O377" s="10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361.02941176470591</v>
      </c>
      <c r="G378" t="s">
        <v>20</v>
      </c>
      <c r="H378">
        <v>131</v>
      </c>
      <c r="I378" s="4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32"/>
        <v>41826.208333333336</v>
      </c>
      <c r="O378" s="10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10.257545271629779</v>
      </c>
      <c r="G379" t="s">
        <v>14</v>
      </c>
      <c r="H379">
        <v>127</v>
      </c>
      <c r="I379" s="4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32"/>
        <v>43760.208333333328</v>
      </c>
      <c r="O379" s="10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13.962962962962964</v>
      </c>
      <c r="G380" t="s">
        <v>14</v>
      </c>
      <c r="H380">
        <v>355</v>
      </c>
      <c r="I380" s="4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32"/>
        <v>43241.208333333328</v>
      </c>
      <c r="O380" s="10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40.444444444444443</v>
      </c>
      <c r="G381" t="s">
        <v>14</v>
      </c>
      <c r="H381">
        <v>44</v>
      </c>
      <c r="I381" s="4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32"/>
        <v>40843.208333333336</v>
      </c>
      <c r="O381" s="10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160.32</v>
      </c>
      <c r="G382" t="s">
        <v>20</v>
      </c>
      <c r="H382">
        <v>84</v>
      </c>
      <c r="I382" s="4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32"/>
        <v>41448.208333333336</v>
      </c>
      <c r="O382" s="10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183.9433962264151</v>
      </c>
      <c r="G383" t="s">
        <v>20</v>
      </c>
      <c r="H383">
        <v>155</v>
      </c>
      <c r="I383" s="4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32"/>
        <v>42163.208333333328</v>
      </c>
      <c r="O383" s="10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63.769230769230766</v>
      </c>
      <c r="G384" t="s">
        <v>14</v>
      </c>
      <c r="H384">
        <v>67</v>
      </c>
      <c r="I384" s="4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32"/>
        <v>43024.208333333328</v>
      </c>
      <c r="O384" s="10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225.38095238095238</v>
      </c>
      <c r="G385" t="s">
        <v>20</v>
      </c>
      <c r="H385">
        <v>189</v>
      </c>
      <c r="I385" s="4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32"/>
        <v>43509.25</v>
      </c>
      <c r="O385" s="10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36">$E386/$D386*100</f>
        <v>172.00961538461539</v>
      </c>
      <c r="G386" t="s">
        <v>20</v>
      </c>
      <c r="H386">
        <v>4799</v>
      </c>
      <c r="I386" s="4">
        <f t="shared" ref="I386:I449" si="37">IF(AND($E386=0,$H386=0),0,$E386/$H386)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ref="N386:N449" si="38">((($L386/60)/60)/24)+DATE(1970,1,1)</f>
        <v>42776.25</v>
      </c>
      <c r="O386" s="10">
        <f t="shared" ref="O386:O449" si="39">((($M386/60)/60)/24)+DATE(1970,1,1)</f>
        <v>42803.25</v>
      </c>
      <c r="P386" t="b">
        <v>1</v>
      </c>
      <c r="Q386" t="b">
        <v>1</v>
      </c>
      <c r="R386" t="s">
        <v>42</v>
      </c>
      <c r="S386" t="str">
        <f t="shared" ref="S386:S449" si="40">LEFT($R386,  FIND("/",$R386) - 1)</f>
        <v>film &amp; video</v>
      </c>
      <c r="T386" t="str">
        <f t="shared" ref="T386:T449" si="41">RIGHT($R386,LEN($R386)-FIND("/",$R386)-LEN("/") +1)</f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36"/>
        <v>146.16709511568124</v>
      </c>
      <c r="G387" t="s">
        <v>20</v>
      </c>
      <c r="H387">
        <v>1137</v>
      </c>
      <c r="I387" s="4">
        <f t="shared" si="37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si="38"/>
        <v>43553.208333333328</v>
      </c>
      <c r="O387" s="10">
        <f t="shared" si="39"/>
        <v>43585.208333333328</v>
      </c>
      <c r="P387" t="b">
        <v>0</v>
      </c>
      <c r="Q387" t="b">
        <v>0</v>
      </c>
      <c r="R387" t="s">
        <v>68</v>
      </c>
      <c r="S387" t="str">
        <f t="shared" si="40"/>
        <v>publishing</v>
      </c>
      <c r="T387" t="str">
        <f t="shared" si="41"/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76.42361623616236</v>
      </c>
      <c r="G388" t="s">
        <v>14</v>
      </c>
      <c r="H388">
        <v>1068</v>
      </c>
      <c r="I388" s="4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38"/>
        <v>40355.208333333336</v>
      </c>
      <c r="O388" s="10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39.261467889908261</v>
      </c>
      <c r="G389" t="s">
        <v>14</v>
      </c>
      <c r="H389">
        <v>424</v>
      </c>
      <c r="I389" s="4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38"/>
        <v>41072.208333333336</v>
      </c>
      <c r="O389" s="10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11.270034843205574</v>
      </c>
      <c r="G390" t="s">
        <v>74</v>
      </c>
      <c r="H390">
        <v>145</v>
      </c>
      <c r="I390" s="4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38"/>
        <v>40912.25</v>
      </c>
      <c r="O390" s="10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122.11084337349398</v>
      </c>
      <c r="G391" t="s">
        <v>20</v>
      </c>
      <c r="H391">
        <v>1152</v>
      </c>
      <c r="I391" s="4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38"/>
        <v>40479.208333333336</v>
      </c>
      <c r="O391" s="10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186.54166666666669</v>
      </c>
      <c r="G392" t="s">
        <v>20</v>
      </c>
      <c r="H392">
        <v>50</v>
      </c>
      <c r="I392" s="4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38"/>
        <v>41530.208333333336</v>
      </c>
      <c r="O392" s="10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7.2731788079470201</v>
      </c>
      <c r="G393" t="s">
        <v>14</v>
      </c>
      <c r="H393">
        <v>151</v>
      </c>
      <c r="I393" s="4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38"/>
        <v>41653.25</v>
      </c>
      <c r="O393" s="10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65.642371234207957</v>
      </c>
      <c r="G394" t="s">
        <v>14</v>
      </c>
      <c r="H394">
        <v>1608</v>
      </c>
      <c r="I394" s="4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38"/>
        <v>40549.25</v>
      </c>
      <c r="O394" s="10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228.96178343949046</v>
      </c>
      <c r="G395" t="s">
        <v>20</v>
      </c>
      <c r="H395">
        <v>3059</v>
      </c>
      <c r="I395" s="4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38"/>
        <v>42933.208333333328</v>
      </c>
      <c r="O395" s="10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469.37499999999994</v>
      </c>
      <c r="G396" t="s">
        <v>20</v>
      </c>
      <c r="H396">
        <v>34</v>
      </c>
      <c r="I396" s="4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38"/>
        <v>41484.208333333336</v>
      </c>
      <c r="O396" s="10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130.11267605633802</v>
      </c>
      <c r="G397" t="s">
        <v>20</v>
      </c>
      <c r="H397">
        <v>220</v>
      </c>
      <c r="I397" s="4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38"/>
        <v>40885.25</v>
      </c>
      <c r="O397" s="10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167.05422993492408</v>
      </c>
      <c r="G398" t="s">
        <v>20</v>
      </c>
      <c r="H398">
        <v>1604</v>
      </c>
      <c r="I398" s="4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38"/>
        <v>43378.208333333328</v>
      </c>
      <c r="O398" s="10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173.8641975308642</v>
      </c>
      <c r="G399" t="s">
        <v>20</v>
      </c>
      <c r="H399">
        <v>454</v>
      </c>
      <c r="I399" s="4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38"/>
        <v>41417.208333333336</v>
      </c>
      <c r="O399" s="10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717.76470588235293</v>
      </c>
      <c r="G400" t="s">
        <v>20</v>
      </c>
      <c r="H400">
        <v>123</v>
      </c>
      <c r="I400" s="4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38"/>
        <v>43228.208333333328</v>
      </c>
      <c r="O400" s="10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63.850976361767728</v>
      </c>
      <c r="G401" t="s">
        <v>14</v>
      </c>
      <c r="H401">
        <v>941</v>
      </c>
      <c r="I401" s="4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38"/>
        <v>40576.25</v>
      </c>
      <c r="O401" s="10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2</v>
      </c>
      <c r="G402" t="s">
        <v>14</v>
      </c>
      <c r="H402">
        <v>1</v>
      </c>
      <c r="I402" s="4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38"/>
        <v>41502.208333333336</v>
      </c>
      <c r="O402" s="10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1530.2222222222222</v>
      </c>
      <c r="G403" t="s">
        <v>20</v>
      </c>
      <c r="H403">
        <v>299</v>
      </c>
      <c r="I403" s="4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38"/>
        <v>43765.208333333328</v>
      </c>
      <c r="O403" s="10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40.356164383561641</v>
      </c>
      <c r="G404" t="s">
        <v>14</v>
      </c>
      <c r="H404">
        <v>40</v>
      </c>
      <c r="I404" s="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38"/>
        <v>40914.25</v>
      </c>
      <c r="O404" s="10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86.220633299284984</v>
      </c>
      <c r="G405" t="s">
        <v>14</v>
      </c>
      <c r="H405">
        <v>3015</v>
      </c>
      <c r="I405" s="4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38"/>
        <v>40310.208333333336</v>
      </c>
      <c r="O405" s="10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315.58486707566465</v>
      </c>
      <c r="G406" t="s">
        <v>20</v>
      </c>
      <c r="H406">
        <v>2237</v>
      </c>
      <c r="I406" s="4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38"/>
        <v>43053.25</v>
      </c>
      <c r="O406" s="10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89.618243243243242</v>
      </c>
      <c r="G407" t="s">
        <v>14</v>
      </c>
      <c r="H407">
        <v>435</v>
      </c>
      <c r="I407" s="4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38"/>
        <v>43255.208333333328</v>
      </c>
      <c r="O407" s="10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182.14503816793894</v>
      </c>
      <c r="G408" t="s">
        <v>20</v>
      </c>
      <c r="H408">
        <v>645</v>
      </c>
      <c r="I408" s="4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38"/>
        <v>41304.25</v>
      </c>
      <c r="O408" s="10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355.88235294117646</v>
      </c>
      <c r="G409" t="s">
        <v>20</v>
      </c>
      <c r="H409">
        <v>484</v>
      </c>
      <c r="I409" s="4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38"/>
        <v>43751.208333333328</v>
      </c>
      <c r="O409" s="10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131.83695652173913</v>
      </c>
      <c r="G410" t="s">
        <v>20</v>
      </c>
      <c r="H410">
        <v>154</v>
      </c>
      <c r="I410" s="4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38"/>
        <v>42541.208333333328</v>
      </c>
      <c r="O410" s="10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46.315634218289084</v>
      </c>
      <c r="G411" t="s">
        <v>14</v>
      </c>
      <c r="H411">
        <v>714</v>
      </c>
      <c r="I411" s="4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38"/>
        <v>42843.208333333328</v>
      </c>
      <c r="O411" s="10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36.132726089785294</v>
      </c>
      <c r="G412" t="s">
        <v>47</v>
      </c>
      <c r="H412">
        <v>1111</v>
      </c>
      <c r="I412" s="4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38"/>
        <v>42122.208333333328</v>
      </c>
      <c r="O412" s="10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104.62820512820512</v>
      </c>
      <c r="G413" t="s">
        <v>20</v>
      </c>
      <c r="H413">
        <v>82</v>
      </c>
      <c r="I413" s="4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38"/>
        <v>42884.208333333328</v>
      </c>
      <c r="O413" s="10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668.85714285714289</v>
      </c>
      <c r="G414" t="s">
        <v>20</v>
      </c>
      <c r="H414">
        <v>134</v>
      </c>
      <c r="I414" s="4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38"/>
        <v>41642.25</v>
      </c>
      <c r="O414" s="10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62.072823218997364</v>
      </c>
      <c r="G415" t="s">
        <v>47</v>
      </c>
      <c r="H415">
        <v>1089</v>
      </c>
      <c r="I415" s="4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38"/>
        <v>43431.25</v>
      </c>
      <c r="O415" s="10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84.699787460148784</v>
      </c>
      <c r="G416" t="s">
        <v>14</v>
      </c>
      <c r="H416">
        <v>5497</v>
      </c>
      <c r="I416" s="4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38"/>
        <v>40288.208333333336</v>
      </c>
      <c r="O416" s="10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11.059030837004405</v>
      </c>
      <c r="G417" t="s">
        <v>14</v>
      </c>
      <c r="H417">
        <v>418</v>
      </c>
      <c r="I417" s="4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38"/>
        <v>40921.25</v>
      </c>
      <c r="O417" s="10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43.838781575037146</v>
      </c>
      <c r="G418" t="s">
        <v>14</v>
      </c>
      <c r="H418">
        <v>1439</v>
      </c>
      <c r="I418" s="4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38"/>
        <v>40560.25</v>
      </c>
      <c r="O418" s="10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55.470588235294116</v>
      </c>
      <c r="G419" t="s">
        <v>14</v>
      </c>
      <c r="H419">
        <v>15</v>
      </c>
      <c r="I419" s="4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38"/>
        <v>43407.208333333328</v>
      </c>
      <c r="O419" s="10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57.399511301160658</v>
      </c>
      <c r="G420" t="s">
        <v>14</v>
      </c>
      <c r="H420">
        <v>1999</v>
      </c>
      <c r="I420" s="4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38"/>
        <v>41035.208333333336</v>
      </c>
      <c r="O420" s="10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123.43497363796135</v>
      </c>
      <c r="G421" t="s">
        <v>20</v>
      </c>
      <c r="H421">
        <v>5203</v>
      </c>
      <c r="I421" s="4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38"/>
        <v>40899.25</v>
      </c>
      <c r="O421" s="10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128.46</v>
      </c>
      <c r="G422" t="s">
        <v>20</v>
      </c>
      <c r="H422">
        <v>94</v>
      </c>
      <c r="I422" s="4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38"/>
        <v>42911.208333333328</v>
      </c>
      <c r="O422" s="10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63.989361702127653</v>
      </c>
      <c r="G423" t="s">
        <v>14</v>
      </c>
      <c r="H423">
        <v>118</v>
      </c>
      <c r="I423" s="4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38"/>
        <v>42915.208333333328</v>
      </c>
      <c r="O423" s="10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127.29885057471265</v>
      </c>
      <c r="G424" t="s">
        <v>20</v>
      </c>
      <c r="H424">
        <v>205</v>
      </c>
      <c r="I424" s="4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38"/>
        <v>40285.208333333336</v>
      </c>
      <c r="O424" s="10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10.638024357239512</v>
      </c>
      <c r="G425" t="s">
        <v>14</v>
      </c>
      <c r="H425">
        <v>162</v>
      </c>
      <c r="I425" s="4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38"/>
        <v>40808.208333333336</v>
      </c>
      <c r="O425" s="10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40.470588235294116</v>
      </c>
      <c r="G426" t="s">
        <v>14</v>
      </c>
      <c r="H426">
        <v>83</v>
      </c>
      <c r="I426" s="4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38"/>
        <v>43208.208333333328</v>
      </c>
      <c r="O426" s="10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287.66666666666663</v>
      </c>
      <c r="G427" t="s">
        <v>20</v>
      </c>
      <c r="H427">
        <v>92</v>
      </c>
      <c r="I427" s="4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38"/>
        <v>42213.208333333328</v>
      </c>
      <c r="O427" s="10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572.94444444444446</v>
      </c>
      <c r="G428" t="s">
        <v>20</v>
      </c>
      <c r="H428">
        <v>219</v>
      </c>
      <c r="I428" s="4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38"/>
        <v>41332.25</v>
      </c>
      <c r="O428" s="10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112.90429799426933</v>
      </c>
      <c r="G429" t="s">
        <v>20</v>
      </c>
      <c r="H429">
        <v>2526</v>
      </c>
      <c r="I429" s="4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38"/>
        <v>41895.208333333336</v>
      </c>
      <c r="O429" s="10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46.387573964497044</v>
      </c>
      <c r="G430" t="s">
        <v>14</v>
      </c>
      <c r="H430">
        <v>747</v>
      </c>
      <c r="I430" s="4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38"/>
        <v>40585.25</v>
      </c>
      <c r="O430" s="10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90.675916230366497</v>
      </c>
      <c r="G431" t="s">
        <v>74</v>
      </c>
      <c r="H431">
        <v>2138</v>
      </c>
      <c r="I431" s="4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38"/>
        <v>41680.25</v>
      </c>
      <c r="O431" s="10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67.740740740740748</v>
      </c>
      <c r="G432" t="s">
        <v>14</v>
      </c>
      <c r="H432">
        <v>84</v>
      </c>
      <c r="I432" s="4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38"/>
        <v>43737.208333333328</v>
      </c>
      <c r="O432" s="10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192.49019607843135</v>
      </c>
      <c r="G433" t="s">
        <v>20</v>
      </c>
      <c r="H433">
        <v>94</v>
      </c>
      <c r="I433" s="4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38"/>
        <v>43273.208333333328</v>
      </c>
      <c r="O433" s="10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82.714285714285722</v>
      </c>
      <c r="G434" t="s">
        <v>14</v>
      </c>
      <c r="H434">
        <v>91</v>
      </c>
      <c r="I434" s="4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38"/>
        <v>41761.208333333336</v>
      </c>
      <c r="O434" s="10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54.163920922570021</v>
      </c>
      <c r="G435" t="s">
        <v>14</v>
      </c>
      <c r="H435">
        <v>792</v>
      </c>
      <c r="I435" s="4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38"/>
        <v>41603.25</v>
      </c>
      <c r="O435" s="10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16.722222222222221</v>
      </c>
      <c r="G436" t="s">
        <v>74</v>
      </c>
      <c r="H436">
        <v>10</v>
      </c>
      <c r="I436" s="4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38"/>
        <v>42705.25</v>
      </c>
      <c r="O436" s="10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116.87664041994749</v>
      </c>
      <c r="G437" t="s">
        <v>20</v>
      </c>
      <c r="H437">
        <v>1713</v>
      </c>
      <c r="I437" s="4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38"/>
        <v>41988.25</v>
      </c>
      <c r="O437" s="10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1052.1538461538462</v>
      </c>
      <c r="G438" t="s">
        <v>20</v>
      </c>
      <c r="H438">
        <v>249</v>
      </c>
      <c r="I438" s="4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38"/>
        <v>43575.208333333328</v>
      </c>
      <c r="O438" s="10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123.07407407407408</v>
      </c>
      <c r="G439" t="s">
        <v>20</v>
      </c>
      <c r="H439">
        <v>192</v>
      </c>
      <c r="I439" s="4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38"/>
        <v>42260.208333333328</v>
      </c>
      <c r="O439" s="10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178.63855421686748</v>
      </c>
      <c r="G440" t="s">
        <v>20</v>
      </c>
      <c r="H440">
        <v>247</v>
      </c>
      <c r="I440" s="4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38"/>
        <v>41337.25</v>
      </c>
      <c r="O440" s="10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355.28169014084506</v>
      </c>
      <c r="G441" t="s">
        <v>20</v>
      </c>
      <c r="H441">
        <v>2293</v>
      </c>
      <c r="I441" s="4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38"/>
        <v>42680.208333333328</v>
      </c>
      <c r="O441" s="10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161.90634146341463</v>
      </c>
      <c r="G442" t="s">
        <v>20</v>
      </c>
      <c r="H442">
        <v>3131</v>
      </c>
      <c r="I442" s="4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38"/>
        <v>42916.208333333328</v>
      </c>
      <c r="O442" s="10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24.914285714285715</v>
      </c>
      <c r="G443" t="s">
        <v>14</v>
      </c>
      <c r="H443">
        <v>32</v>
      </c>
      <c r="I443" s="4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38"/>
        <v>41025.208333333336</v>
      </c>
      <c r="O443" s="10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198.72222222222223</v>
      </c>
      <c r="G444" t="s">
        <v>20</v>
      </c>
      <c r="H444">
        <v>143</v>
      </c>
      <c r="I444" s="4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38"/>
        <v>42980.208333333328</v>
      </c>
      <c r="O444" s="10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34.752688172043008</v>
      </c>
      <c r="G445" t="s">
        <v>74</v>
      </c>
      <c r="H445">
        <v>90</v>
      </c>
      <c r="I445" s="4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38"/>
        <v>40451.208333333336</v>
      </c>
      <c r="O445" s="10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176.41935483870967</v>
      </c>
      <c r="G446" t="s">
        <v>20</v>
      </c>
      <c r="H446">
        <v>296</v>
      </c>
      <c r="I446" s="4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38"/>
        <v>40748.208333333336</v>
      </c>
      <c r="O446" s="10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511.38095238095235</v>
      </c>
      <c r="G447" t="s">
        <v>20</v>
      </c>
      <c r="H447">
        <v>170</v>
      </c>
      <c r="I447" s="4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38"/>
        <v>40515.25</v>
      </c>
      <c r="O447" s="10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82.044117647058826</v>
      </c>
      <c r="G448" t="s">
        <v>14</v>
      </c>
      <c r="H448">
        <v>186</v>
      </c>
      <c r="I448" s="4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38"/>
        <v>41261.25</v>
      </c>
      <c r="O448" s="10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24.326030927835053</v>
      </c>
      <c r="G449" t="s">
        <v>74</v>
      </c>
      <c r="H449">
        <v>439</v>
      </c>
      <c r="I449" s="4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38"/>
        <v>43088.25</v>
      </c>
      <c r="O449" s="10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42">$E450/$D450*100</f>
        <v>50.482758620689658</v>
      </c>
      <c r="G450" t="s">
        <v>14</v>
      </c>
      <c r="H450">
        <v>605</v>
      </c>
      <c r="I450" s="4">
        <f t="shared" ref="I450:I513" si="43">IF(AND($E450=0,$H450=0),0,$E450/$H450)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ref="N450:N513" si="44">((($L450/60)/60)/24)+DATE(1970,1,1)</f>
        <v>41378.208333333336</v>
      </c>
      <c r="O450" s="10">
        <f t="shared" ref="O450:O513" si="45">((($M450/60)/60)/24)+DATE(1970,1,1)</f>
        <v>41380.208333333336</v>
      </c>
      <c r="P450" t="b">
        <v>0</v>
      </c>
      <c r="Q450" t="b">
        <v>1</v>
      </c>
      <c r="R450" t="s">
        <v>89</v>
      </c>
      <c r="S450" t="str">
        <f t="shared" ref="S450:S513" si="46">LEFT($R450,  FIND("/",$R450) - 1)</f>
        <v>games</v>
      </c>
      <c r="T450" t="str">
        <f t="shared" ref="T450:T513" si="47">RIGHT($R450,LEN($R450)-FIND("/",$R450)-LEN("/") +1)</f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42"/>
        <v>967</v>
      </c>
      <c r="G451" t="s">
        <v>20</v>
      </c>
      <c r="H451">
        <v>86</v>
      </c>
      <c r="I451" s="4">
        <f t="shared" si="43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si="44"/>
        <v>43530.25</v>
      </c>
      <c r="O451" s="10">
        <f t="shared" si="45"/>
        <v>43547.208333333328</v>
      </c>
      <c r="P451" t="b">
        <v>0</v>
      </c>
      <c r="Q451" t="b">
        <v>0</v>
      </c>
      <c r="R451" t="s">
        <v>89</v>
      </c>
      <c r="S451" t="str">
        <f t="shared" si="46"/>
        <v>games</v>
      </c>
      <c r="T451" t="str">
        <f t="shared" si="47"/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4</v>
      </c>
      <c r="G452" t="s">
        <v>14</v>
      </c>
      <c r="H452">
        <v>1</v>
      </c>
      <c r="I452" s="4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44"/>
        <v>43394.208333333328</v>
      </c>
      <c r="O452" s="10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122.84501347708894</v>
      </c>
      <c r="G453" t="s">
        <v>20</v>
      </c>
      <c r="H453">
        <v>6286</v>
      </c>
      <c r="I453" s="4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44"/>
        <v>42935.208333333328</v>
      </c>
      <c r="O453" s="10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63.4375</v>
      </c>
      <c r="G454" t="s">
        <v>14</v>
      </c>
      <c r="H454">
        <v>31</v>
      </c>
      <c r="I454" s="4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44"/>
        <v>40365.208333333336</v>
      </c>
      <c r="O454" s="10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56.331688596491226</v>
      </c>
      <c r="G455" t="s">
        <v>14</v>
      </c>
      <c r="H455">
        <v>1181</v>
      </c>
      <c r="I455" s="4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44"/>
        <v>42705.25</v>
      </c>
      <c r="O455" s="10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44.074999999999996</v>
      </c>
      <c r="G456" t="s">
        <v>14</v>
      </c>
      <c r="H456">
        <v>39</v>
      </c>
      <c r="I456" s="4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44"/>
        <v>41568.208333333336</v>
      </c>
      <c r="O456" s="10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118.37253218884121</v>
      </c>
      <c r="G457" t="s">
        <v>20</v>
      </c>
      <c r="H457">
        <v>3727</v>
      </c>
      <c r="I457" s="4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44"/>
        <v>40809.208333333336</v>
      </c>
      <c r="O457" s="10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104.1243169398907</v>
      </c>
      <c r="G458" t="s">
        <v>20</v>
      </c>
      <c r="H458">
        <v>1605</v>
      </c>
      <c r="I458" s="4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44"/>
        <v>43141.25</v>
      </c>
      <c r="O458" s="10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26.640000000000004</v>
      </c>
      <c r="G459" t="s">
        <v>14</v>
      </c>
      <c r="H459">
        <v>46</v>
      </c>
      <c r="I459" s="4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44"/>
        <v>42657.208333333328</v>
      </c>
      <c r="O459" s="10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351.20118343195264</v>
      </c>
      <c r="G460" t="s">
        <v>20</v>
      </c>
      <c r="H460">
        <v>2120</v>
      </c>
      <c r="I460" s="4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44"/>
        <v>40265.208333333336</v>
      </c>
      <c r="O460" s="10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90.063492063492063</v>
      </c>
      <c r="G461" t="s">
        <v>14</v>
      </c>
      <c r="H461">
        <v>105</v>
      </c>
      <c r="I461" s="4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44"/>
        <v>42001.25</v>
      </c>
      <c r="O461" s="10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171.625</v>
      </c>
      <c r="G462" t="s">
        <v>20</v>
      </c>
      <c r="H462">
        <v>50</v>
      </c>
      <c r="I462" s="4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44"/>
        <v>40399.208333333336</v>
      </c>
      <c r="O462" s="10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141.04655870445345</v>
      </c>
      <c r="G463" t="s">
        <v>20</v>
      </c>
      <c r="H463">
        <v>2080</v>
      </c>
      <c r="I463" s="4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44"/>
        <v>41757.208333333336</v>
      </c>
      <c r="O463" s="10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30.57944915254237</v>
      </c>
      <c r="G464" t="s">
        <v>14</v>
      </c>
      <c r="H464">
        <v>535</v>
      </c>
      <c r="I464" s="4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44"/>
        <v>41304.25</v>
      </c>
      <c r="O464" s="10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108.16455696202532</v>
      </c>
      <c r="G465" t="s">
        <v>20</v>
      </c>
      <c r="H465">
        <v>2105</v>
      </c>
      <c r="I465" s="4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44"/>
        <v>41639.25</v>
      </c>
      <c r="O465" s="10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133.45505617977528</v>
      </c>
      <c r="G466" t="s">
        <v>20</v>
      </c>
      <c r="H466">
        <v>2436</v>
      </c>
      <c r="I466" s="4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44"/>
        <v>43142.25</v>
      </c>
      <c r="O466" s="10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187.85106382978722</v>
      </c>
      <c r="G467" t="s">
        <v>20</v>
      </c>
      <c r="H467">
        <v>80</v>
      </c>
      <c r="I467" s="4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44"/>
        <v>43127.25</v>
      </c>
      <c r="O467" s="10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332</v>
      </c>
      <c r="G468" t="s">
        <v>20</v>
      </c>
      <c r="H468">
        <v>42</v>
      </c>
      <c r="I468" s="4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44"/>
        <v>41409.208333333336</v>
      </c>
      <c r="O468" s="10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575.21428571428578</v>
      </c>
      <c r="G469" t="s">
        <v>20</v>
      </c>
      <c r="H469">
        <v>139</v>
      </c>
      <c r="I469" s="4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44"/>
        <v>42331.25</v>
      </c>
      <c r="O469" s="10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40.5</v>
      </c>
      <c r="G470" t="s">
        <v>14</v>
      </c>
      <c r="H470">
        <v>16</v>
      </c>
      <c r="I470" s="4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44"/>
        <v>43569.208333333328</v>
      </c>
      <c r="O470" s="10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184.42857142857144</v>
      </c>
      <c r="G471" t="s">
        <v>20</v>
      </c>
      <c r="H471">
        <v>159</v>
      </c>
      <c r="I471" s="4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44"/>
        <v>42142.208333333328</v>
      </c>
      <c r="O471" s="10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285.80555555555554</v>
      </c>
      <c r="G472" t="s">
        <v>20</v>
      </c>
      <c r="H472">
        <v>381</v>
      </c>
      <c r="I472" s="4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44"/>
        <v>42716.25</v>
      </c>
      <c r="O472" s="10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319</v>
      </c>
      <c r="G473" t="s">
        <v>20</v>
      </c>
      <c r="H473">
        <v>194</v>
      </c>
      <c r="I473" s="4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44"/>
        <v>41031.208333333336</v>
      </c>
      <c r="O473" s="10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39.234070221066318</v>
      </c>
      <c r="G474" t="s">
        <v>14</v>
      </c>
      <c r="H474">
        <v>575</v>
      </c>
      <c r="I474" s="4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44"/>
        <v>43535.208333333328</v>
      </c>
      <c r="O474" s="10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178.14000000000001</v>
      </c>
      <c r="G475" t="s">
        <v>20</v>
      </c>
      <c r="H475">
        <v>106</v>
      </c>
      <c r="I475" s="4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44"/>
        <v>43277.208333333328</v>
      </c>
      <c r="O475" s="10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365.15</v>
      </c>
      <c r="G476" t="s">
        <v>20</v>
      </c>
      <c r="H476">
        <v>142</v>
      </c>
      <c r="I476" s="4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44"/>
        <v>41989.25</v>
      </c>
      <c r="O476" s="10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113.94594594594594</v>
      </c>
      <c r="G477" t="s">
        <v>20</v>
      </c>
      <c r="H477">
        <v>211</v>
      </c>
      <c r="I477" s="4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44"/>
        <v>41450.208333333336</v>
      </c>
      <c r="O477" s="10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29.828720626631856</v>
      </c>
      <c r="G478" t="s">
        <v>14</v>
      </c>
      <c r="H478">
        <v>1120</v>
      </c>
      <c r="I478" s="4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44"/>
        <v>43322.208333333328</v>
      </c>
      <c r="O478" s="10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54.270588235294113</v>
      </c>
      <c r="G479" t="s">
        <v>14</v>
      </c>
      <c r="H479">
        <v>113</v>
      </c>
      <c r="I479" s="4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44"/>
        <v>40720.208333333336</v>
      </c>
      <c r="O479" s="10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236.34156976744185</v>
      </c>
      <c r="G480" t="s">
        <v>20</v>
      </c>
      <c r="H480">
        <v>2756</v>
      </c>
      <c r="I480" s="4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44"/>
        <v>42072.208333333328</v>
      </c>
      <c r="O480" s="10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512.91666666666663</v>
      </c>
      <c r="G481" t="s">
        <v>20</v>
      </c>
      <c r="H481">
        <v>173</v>
      </c>
      <c r="I481" s="4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44"/>
        <v>42945.208333333328</v>
      </c>
      <c r="O481" s="10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100.65116279069768</v>
      </c>
      <c r="G482" t="s">
        <v>20</v>
      </c>
      <c r="H482">
        <v>87</v>
      </c>
      <c r="I482" s="4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44"/>
        <v>40248.25</v>
      </c>
      <c r="O482" s="10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81.348423194303152</v>
      </c>
      <c r="G483" t="s">
        <v>14</v>
      </c>
      <c r="H483">
        <v>1538</v>
      </c>
      <c r="I483" s="4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44"/>
        <v>41913.208333333336</v>
      </c>
      <c r="O483" s="10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16.404761904761905</v>
      </c>
      <c r="G484" t="s">
        <v>14</v>
      </c>
      <c r="H484">
        <v>9</v>
      </c>
      <c r="I484" s="4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44"/>
        <v>40963.25</v>
      </c>
      <c r="O484" s="10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52.774617067833695</v>
      </c>
      <c r="G485" t="s">
        <v>14</v>
      </c>
      <c r="H485">
        <v>554</v>
      </c>
      <c r="I485" s="4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44"/>
        <v>43811.25</v>
      </c>
      <c r="O485" s="10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260.20608108108109</v>
      </c>
      <c r="G486" t="s">
        <v>20</v>
      </c>
      <c r="H486">
        <v>1572</v>
      </c>
      <c r="I486" s="4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44"/>
        <v>41855.208333333336</v>
      </c>
      <c r="O486" s="10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30.73289183222958</v>
      </c>
      <c r="G487" t="s">
        <v>14</v>
      </c>
      <c r="H487">
        <v>648</v>
      </c>
      <c r="I487" s="4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44"/>
        <v>43626.208333333328</v>
      </c>
      <c r="O487" s="10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13.5</v>
      </c>
      <c r="G488" t="s">
        <v>14</v>
      </c>
      <c r="H488">
        <v>21</v>
      </c>
      <c r="I488" s="4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44"/>
        <v>43168.25</v>
      </c>
      <c r="O488" s="10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178.62556663644605</v>
      </c>
      <c r="G489" t="s">
        <v>20</v>
      </c>
      <c r="H489">
        <v>2346</v>
      </c>
      <c r="I489" s="4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44"/>
        <v>42845.208333333328</v>
      </c>
      <c r="O489" s="10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220.0566037735849</v>
      </c>
      <c r="G490" t="s">
        <v>20</v>
      </c>
      <c r="H490">
        <v>115</v>
      </c>
      <c r="I490" s="4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44"/>
        <v>42403.25</v>
      </c>
      <c r="O490" s="10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101.5108695652174</v>
      </c>
      <c r="G491" t="s">
        <v>20</v>
      </c>
      <c r="H491">
        <v>85</v>
      </c>
      <c r="I491" s="4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44"/>
        <v>40406.208333333336</v>
      </c>
      <c r="O491" s="10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191.5</v>
      </c>
      <c r="G492" t="s">
        <v>20</v>
      </c>
      <c r="H492">
        <v>144</v>
      </c>
      <c r="I492" s="4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44"/>
        <v>43786.25</v>
      </c>
      <c r="O492" s="10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305.34683098591546</v>
      </c>
      <c r="G493" t="s">
        <v>20</v>
      </c>
      <c r="H493">
        <v>2443</v>
      </c>
      <c r="I493" s="4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44"/>
        <v>41456.208333333336</v>
      </c>
      <c r="O493" s="10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23.995287958115181</v>
      </c>
      <c r="G494" t="s">
        <v>74</v>
      </c>
      <c r="H494">
        <v>595</v>
      </c>
      <c r="I494" s="4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44"/>
        <v>40336.208333333336</v>
      </c>
      <c r="O494" s="10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723.77777777777771</v>
      </c>
      <c r="G495" t="s">
        <v>20</v>
      </c>
      <c r="H495">
        <v>64</v>
      </c>
      <c r="I495" s="4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44"/>
        <v>43645.208333333328</v>
      </c>
      <c r="O495" s="10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547.36</v>
      </c>
      <c r="G496" t="s">
        <v>20</v>
      </c>
      <c r="H496">
        <v>268</v>
      </c>
      <c r="I496" s="4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44"/>
        <v>40990.208333333336</v>
      </c>
      <c r="O496" s="10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414.49999999999994</v>
      </c>
      <c r="G497" t="s">
        <v>20</v>
      </c>
      <c r="H497">
        <v>195</v>
      </c>
      <c r="I497" s="4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44"/>
        <v>41800.208333333336</v>
      </c>
      <c r="O497" s="10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0.90696409140369971</v>
      </c>
      <c r="G498" t="s">
        <v>14</v>
      </c>
      <c r="H498">
        <v>54</v>
      </c>
      <c r="I498" s="4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44"/>
        <v>42876.208333333328</v>
      </c>
      <c r="O498" s="10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34.173469387755098</v>
      </c>
      <c r="G499" t="s">
        <v>14</v>
      </c>
      <c r="H499">
        <v>120</v>
      </c>
      <c r="I499" s="4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44"/>
        <v>42724.25</v>
      </c>
      <c r="O499" s="10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23.948810754912099</v>
      </c>
      <c r="G500" t="s">
        <v>14</v>
      </c>
      <c r="H500">
        <v>579</v>
      </c>
      <c r="I500" s="4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44"/>
        <v>42005.25</v>
      </c>
      <c r="O500" s="10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48.072649572649574</v>
      </c>
      <c r="G501" t="s">
        <v>14</v>
      </c>
      <c r="H501">
        <v>2072</v>
      </c>
      <c r="I501" s="4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44"/>
        <v>42444.208333333328</v>
      </c>
      <c r="O501" s="10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 s="4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44"/>
        <v>41395.208333333336</v>
      </c>
      <c r="O502" s="10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70.145182291666657</v>
      </c>
      <c r="G503" t="s">
        <v>14</v>
      </c>
      <c r="H503">
        <v>1796</v>
      </c>
      <c r="I503" s="4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44"/>
        <v>41345.208333333336</v>
      </c>
      <c r="O503" s="10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529.92307692307691</v>
      </c>
      <c r="G504" t="s">
        <v>20</v>
      </c>
      <c r="H504">
        <v>186</v>
      </c>
      <c r="I504" s="4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44"/>
        <v>41117.208333333336</v>
      </c>
      <c r="O504" s="10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180.32549019607845</v>
      </c>
      <c r="G505" t="s">
        <v>20</v>
      </c>
      <c r="H505">
        <v>460</v>
      </c>
      <c r="I505" s="4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44"/>
        <v>42186.208333333328</v>
      </c>
      <c r="O505" s="10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92.320000000000007</v>
      </c>
      <c r="G506" t="s">
        <v>14</v>
      </c>
      <c r="H506">
        <v>62</v>
      </c>
      <c r="I506" s="4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44"/>
        <v>42142.208333333328</v>
      </c>
      <c r="O506" s="10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13.901001112347053</v>
      </c>
      <c r="G507" t="s">
        <v>14</v>
      </c>
      <c r="H507">
        <v>347</v>
      </c>
      <c r="I507" s="4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44"/>
        <v>41341.25</v>
      </c>
      <c r="O507" s="10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927.07777777777767</v>
      </c>
      <c r="G508" t="s">
        <v>20</v>
      </c>
      <c r="H508">
        <v>2528</v>
      </c>
      <c r="I508" s="4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44"/>
        <v>43062.25</v>
      </c>
      <c r="O508" s="10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39.857142857142861</v>
      </c>
      <c r="G509" t="s">
        <v>14</v>
      </c>
      <c r="H509">
        <v>19</v>
      </c>
      <c r="I509" s="4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44"/>
        <v>41373.208333333336</v>
      </c>
      <c r="O509" s="10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112.22929936305732</v>
      </c>
      <c r="G510" t="s">
        <v>20</v>
      </c>
      <c r="H510">
        <v>3657</v>
      </c>
      <c r="I510" s="4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44"/>
        <v>43310.208333333328</v>
      </c>
      <c r="O510" s="10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70.925816023738875</v>
      </c>
      <c r="G511" t="s">
        <v>14</v>
      </c>
      <c r="H511">
        <v>1258</v>
      </c>
      <c r="I511" s="4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44"/>
        <v>41034.208333333336</v>
      </c>
      <c r="O511" s="10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119.08974358974358</v>
      </c>
      <c r="G512" t="s">
        <v>20</v>
      </c>
      <c r="H512">
        <v>131</v>
      </c>
      <c r="I512" s="4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44"/>
        <v>43251.208333333328</v>
      </c>
      <c r="O512" s="10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24.017591339648174</v>
      </c>
      <c r="G513" t="s">
        <v>14</v>
      </c>
      <c r="H513">
        <v>362</v>
      </c>
      <c r="I513" s="4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44"/>
        <v>43671.208333333328</v>
      </c>
      <c r="O513" s="10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48">$E514/$D514*100</f>
        <v>139.31868131868131</v>
      </c>
      <c r="G514" t="s">
        <v>20</v>
      </c>
      <c r="H514">
        <v>239</v>
      </c>
      <c r="I514" s="4">
        <f t="shared" ref="I514:I577" si="49">IF(AND($E514=0,$H514=0),0,$E514/$H514)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ref="N514:N577" si="50">((($L514/60)/60)/24)+DATE(1970,1,1)</f>
        <v>41825.208333333336</v>
      </c>
      <c r="O514" s="10">
        <f t="shared" ref="O514:O577" si="51">((($M514/60)/60)/24)+DATE(1970,1,1)</f>
        <v>41826.208333333336</v>
      </c>
      <c r="P514" t="b">
        <v>0</v>
      </c>
      <c r="Q514" t="b">
        <v>1</v>
      </c>
      <c r="R514" t="s">
        <v>89</v>
      </c>
      <c r="S514" t="str">
        <f t="shared" ref="S514:S577" si="52">LEFT($R514,  FIND("/",$R514) - 1)</f>
        <v>games</v>
      </c>
      <c r="T514" t="str">
        <f t="shared" ref="T514:T577" si="53">RIGHT($R514,LEN($R514)-FIND("/",$R514)-LEN("/") +1)</f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48"/>
        <v>39.277108433734945</v>
      </c>
      <c r="G515" t="s">
        <v>74</v>
      </c>
      <c r="H515">
        <v>35</v>
      </c>
      <c r="I515" s="4">
        <f t="shared" si="49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si="50"/>
        <v>40430.208333333336</v>
      </c>
      <c r="O515" s="10">
        <f t="shared" si="51"/>
        <v>40432.208333333336</v>
      </c>
      <c r="P515" t="b">
        <v>0</v>
      </c>
      <c r="Q515" t="b">
        <v>0</v>
      </c>
      <c r="R515" t="s">
        <v>269</v>
      </c>
      <c r="S515" t="str">
        <f t="shared" si="52"/>
        <v>film &amp; video</v>
      </c>
      <c r="T515" t="str">
        <f t="shared" si="53"/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22.439077144917089</v>
      </c>
      <c r="G516" t="s">
        <v>74</v>
      </c>
      <c r="H516">
        <v>528</v>
      </c>
      <c r="I516" s="4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50"/>
        <v>41614.25</v>
      </c>
      <c r="O516" s="10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55.779069767441861</v>
      </c>
      <c r="G517" t="s">
        <v>14</v>
      </c>
      <c r="H517">
        <v>133</v>
      </c>
      <c r="I517" s="4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50"/>
        <v>40900.25</v>
      </c>
      <c r="O517" s="10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42.523125996810208</v>
      </c>
      <c r="G518" t="s">
        <v>14</v>
      </c>
      <c r="H518">
        <v>846</v>
      </c>
      <c r="I518" s="4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50"/>
        <v>40396.208333333336</v>
      </c>
      <c r="O518" s="10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112.00000000000001</v>
      </c>
      <c r="G519" t="s">
        <v>20</v>
      </c>
      <c r="H519">
        <v>78</v>
      </c>
      <c r="I519" s="4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50"/>
        <v>42860.208333333328</v>
      </c>
      <c r="O519" s="10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7.0681818181818183</v>
      </c>
      <c r="G520" t="s">
        <v>14</v>
      </c>
      <c r="H520">
        <v>10</v>
      </c>
      <c r="I520" s="4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50"/>
        <v>43154.25</v>
      </c>
      <c r="O520" s="10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101.74563871693867</v>
      </c>
      <c r="G521" t="s">
        <v>20</v>
      </c>
      <c r="H521">
        <v>1773</v>
      </c>
      <c r="I521" s="4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50"/>
        <v>42012.25</v>
      </c>
      <c r="O521" s="10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425.75</v>
      </c>
      <c r="G522" t="s">
        <v>20</v>
      </c>
      <c r="H522">
        <v>32</v>
      </c>
      <c r="I522" s="4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50"/>
        <v>43574.208333333328</v>
      </c>
      <c r="O522" s="10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145.53947368421052</v>
      </c>
      <c r="G523" t="s">
        <v>20</v>
      </c>
      <c r="H523">
        <v>369</v>
      </c>
      <c r="I523" s="4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50"/>
        <v>42605.208333333328</v>
      </c>
      <c r="O523" s="10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32.453465346534657</v>
      </c>
      <c r="G524" t="s">
        <v>14</v>
      </c>
      <c r="H524">
        <v>191</v>
      </c>
      <c r="I524" s="4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50"/>
        <v>41093.208333333336</v>
      </c>
      <c r="O524" s="10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700.33333333333326</v>
      </c>
      <c r="G525" t="s">
        <v>20</v>
      </c>
      <c r="H525">
        <v>89</v>
      </c>
      <c r="I525" s="4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50"/>
        <v>40241.25</v>
      </c>
      <c r="O525" s="10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83.904860392967933</v>
      </c>
      <c r="G526" t="s">
        <v>14</v>
      </c>
      <c r="H526">
        <v>1979</v>
      </c>
      <c r="I526" s="4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50"/>
        <v>40294.208333333336</v>
      </c>
      <c r="O526" s="10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84.19047619047619</v>
      </c>
      <c r="G527" t="s">
        <v>14</v>
      </c>
      <c r="H527">
        <v>63</v>
      </c>
      <c r="I527" s="4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50"/>
        <v>40505.25</v>
      </c>
      <c r="O527" s="10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155.95180722891567</v>
      </c>
      <c r="G528" t="s">
        <v>20</v>
      </c>
      <c r="H528">
        <v>147</v>
      </c>
      <c r="I528" s="4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50"/>
        <v>42364.25</v>
      </c>
      <c r="O528" s="10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99.619450317124731</v>
      </c>
      <c r="G529" t="s">
        <v>14</v>
      </c>
      <c r="H529">
        <v>6080</v>
      </c>
      <c r="I529" s="4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50"/>
        <v>42405.25</v>
      </c>
      <c r="O529" s="10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80.300000000000011</v>
      </c>
      <c r="G530" t="s">
        <v>14</v>
      </c>
      <c r="H530">
        <v>80</v>
      </c>
      <c r="I530" s="4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50"/>
        <v>41601.25</v>
      </c>
      <c r="O530" s="10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11.254901960784313</v>
      </c>
      <c r="G531" t="s">
        <v>14</v>
      </c>
      <c r="H531">
        <v>9</v>
      </c>
      <c r="I531" s="4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50"/>
        <v>41769.208333333336</v>
      </c>
      <c r="O531" s="10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91.740952380952379</v>
      </c>
      <c r="G532" t="s">
        <v>14</v>
      </c>
      <c r="H532">
        <v>1784</v>
      </c>
      <c r="I532" s="4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50"/>
        <v>40421.208333333336</v>
      </c>
      <c r="O532" s="10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95.521156936261391</v>
      </c>
      <c r="G533" t="s">
        <v>47</v>
      </c>
      <c r="H533">
        <v>3640</v>
      </c>
      <c r="I533" s="4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50"/>
        <v>41589.25</v>
      </c>
      <c r="O533" s="10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502.87499999999994</v>
      </c>
      <c r="G534" t="s">
        <v>20</v>
      </c>
      <c r="H534">
        <v>126</v>
      </c>
      <c r="I534" s="4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50"/>
        <v>43125.25</v>
      </c>
      <c r="O534" s="10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159.24394463667818</v>
      </c>
      <c r="G535" t="s">
        <v>20</v>
      </c>
      <c r="H535">
        <v>2218</v>
      </c>
      <c r="I535" s="4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50"/>
        <v>41479.208333333336</v>
      </c>
      <c r="O535" s="10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15.022446689113355</v>
      </c>
      <c r="G536" t="s">
        <v>14</v>
      </c>
      <c r="H536">
        <v>243</v>
      </c>
      <c r="I536" s="4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50"/>
        <v>43329.208333333328</v>
      </c>
      <c r="O536" s="10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482.03846153846149</v>
      </c>
      <c r="G537" t="s">
        <v>20</v>
      </c>
      <c r="H537">
        <v>202</v>
      </c>
      <c r="I537" s="4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50"/>
        <v>43259.208333333328</v>
      </c>
      <c r="O537" s="10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149.96938775510205</v>
      </c>
      <c r="G538" t="s">
        <v>20</v>
      </c>
      <c r="H538">
        <v>140</v>
      </c>
      <c r="I538" s="4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50"/>
        <v>40414.208333333336</v>
      </c>
      <c r="O538" s="10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117.22156398104266</v>
      </c>
      <c r="G539" t="s">
        <v>20</v>
      </c>
      <c r="H539">
        <v>1052</v>
      </c>
      <c r="I539" s="4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50"/>
        <v>43342.208333333328</v>
      </c>
      <c r="O539" s="10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37.695968274950431</v>
      </c>
      <c r="G540" t="s">
        <v>14</v>
      </c>
      <c r="H540">
        <v>1296</v>
      </c>
      <c r="I540" s="4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50"/>
        <v>41539.208333333336</v>
      </c>
      <c r="O540" s="10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72.653061224489804</v>
      </c>
      <c r="G541" t="s">
        <v>14</v>
      </c>
      <c r="H541">
        <v>77</v>
      </c>
      <c r="I541" s="4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50"/>
        <v>43647.208333333328</v>
      </c>
      <c r="O541" s="10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265.98113207547169</v>
      </c>
      <c r="G542" t="s">
        <v>20</v>
      </c>
      <c r="H542">
        <v>247</v>
      </c>
      <c r="I542" s="4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50"/>
        <v>43225.208333333328</v>
      </c>
      <c r="O542" s="10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24.205617977528089</v>
      </c>
      <c r="G543" t="s">
        <v>14</v>
      </c>
      <c r="H543">
        <v>395</v>
      </c>
      <c r="I543" s="4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50"/>
        <v>42165.208333333328</v>
      </c>
      <c r="O543" s="10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2.5064935064935066</v>
      </c>
      <c r="G544" t="s">
        <v>14</v>
      </c>
      <c r="H544">
        <v>49</v>
      </c>
      <c r="I544" s="4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50"/>
        <v>42391.25</v>
      </c>
      <c r="O544" s="10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16.329799764428738</v>
      </c>
      <c r="G545" t="s">
        <v>14</v>
      </c>
      <c r="H545">
        <v>180</v>
      </c>
      <c r="I545" s="4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50"/>
        <v>41528.208333333336</v>
      </c>
      <c r="O545" s="10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276.5</v>
      </c>
      <c r="G546" t="s">
        <v>20</v>
      </c>
      <c r="H546">
        <v>84</v>
      </c>
      <c r="I546" s="4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50"/>
        <v>42377.25</v>
      </c>
      <c r="O546" s="10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88.803571428571431</v>
      </c>
      <c r="G547" t="s">
        <v>14</v>
      </c>
      <c r="H547">
        <v>2690</v>
      </c>
      <c r="I547" s="4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50"/>
        <v>43824.25</v>
      </c>
      <c r="O547" s="10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163.57142857142856</v>
      </c>
      <c r="G548" t="s">
        <v>20</v>
      </c>
      <c r="H548">
        <v>88</v>
      </c>
      <c r="I548" s="4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50"/>
        <v>43360.208333333328</v>
      </c>
      <c r="O548" s="10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969</v>
      </c>
      <c r="G549" t="s">
        <v>20</v>
      </c>
      <c r="H549">
        <v>156</v>
      </c>
      <c r="I549" s="4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50"/>
        <v>42029.25</v>
      </c>
      <c r="O549" s="10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270.91376701966715</v>
      </c>
      <c r="G550" t="s">
        <v>20</v>
      </c>
      <c r="H550">
        <v>2985</v>
      </c>
      <c r="I550" s="4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50"/>
        <v>42461.208333333328</v>
      </c>
      <c r="O550" s="10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284.21355932203392</v>
      </c>
      <c r="G551" t="s">
        <v>20</v>
      </c>
      <c r="H551">
        <v>762</v>
      </c>
      <c r="I551" s="4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50"/>
        <v>41422.208333333336</v>
      </c>
      <c r="O551" s="10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4</v>
      </c>
      <c r="G552" t="s">
        <v>74</v>
      </c>
      <c r="H552">
        <v>1</v>
      </c>
      <c r="I552" s="4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50"/>
        <v>40968.25</v>
      </c>
      <c r="O552" s="10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58.6329816768462</v>
      </c>
      <c r="G553" t="s">
        <v>14</v>
      </c>
      <c r="H553">
        <v>2779</v>
      </c>
      <c r="I553" s="4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50"/>
        <v>41993.25</v>
      </c>
      <c r="O553" s="10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98.51111111111112</v>
      </c>
      <c r="G554" t="s">
        <v>14</v>
      </c>
      <c r="H554">
        <v>92</v>
      </c>
      <c r="I554" s="4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50"/>
        <v>42700.25</v>
      </c>
      <c r="O554" s="10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43.975381008206334</v>
      </c>
      <c r="G555" t="s">
        <v>14</v>
      </c>
      <c r="H555">
        <v>1028</v>
      </c>
      <c r="I555" s="4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50"/>
        <v>40545.25</v>
      </c>
      <c r="O555" s="10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151.66315789473683</v>
      </c>
      <c r="G556" t="s">
        <v>20</v>
      </c>
      <c r="H556">
        <v>554</v>
      </c>
      <c r="I556" s="4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50"/>
        <v>42723.25</v>
      </c>
      <c r="O556" s="10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223.63492063492063</v>
      </c>
      <c r="G557" t="s">
        <v>20</v>
      </c>
      <c r="H557">
        <v>135</v>
      </c>
      <c r="I557" s="4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50"/>
        <v>41731.208333333336</v>
      </c>
      <c r="O557" s="10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239.75</v>
      </c>
      <c r="G558" t="s">
        <v>20</v>
      </c>
      <c r="H558">
        <v>122</v>
      </c>
      <c r="I558" s="4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50"/>
        <v>40792.208333333336</v>
      </c>
      <c r="O558" s="10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199.33333333333334</v>
      </c>
      <c r="G559" t="s">
        <v>20</v>
      </c>
      <c r="H559">
        <v>221</v>
      </c>
      <c r="I559" s="4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50"/>
        <v>42279.208333333328</v>
      </c>
      <c r="O559" s="10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137.34482758620689</v>
      </c>
      <c r="G560" t="s">
        <v>20</v>
      </c>
      <c r="H560">
        <v>126</v>
      </c>
      <c r="I560" s="4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50"/>
        <v>42424.25</v>
      </c>
      <c r="O560" s="10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100.9696106362773</v>
      </c>
      <c r="G561" t="s">
        <v>20</v>
      </c>
      <c r="H561">
        <v>1022</v>
      </c>
      <c r="I561" s="4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50"/>
        <v>42584.208333333328</v>
      </c>
      <c r="O561" s="10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794.16</v>
      </c>
      <c r="G562" t="s">
        <v>20</v>
      </c>
      <c r="H562">
        <v>3177</v>
      </c>
      <c r="I562" s="4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50"/>
        <v>40865.25</v>
      </c>
      <c r="O562" s="10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369.7</v>
      </c>
      <c r="G563" t="s">
        <v>20</v>
      </c>
      <c r="H563">
        <v>198</v>
      </c>
      <c r="I563" s="4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50"/>
        <v>40833.208333333336</v>
      </c>
      <c r="O563" s="10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12.818181818181817</v>
      </c>
      <c r="G564" t="s">
        <v>14</v>
      </c>
      <c r="H564">
        <v>26</v>
      </c>
      <c r="I564" s="4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50"/>
        <v>43536.208333333328</v>
      </c>
      <c r="O564" s="10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138.02702702702703</v>
      </c>
      <c r="G565" t="s">
        <v>20</v>
      </c>
      <c r="H565">
        <v>85</v>
      </c>
      <c r="I565" s="4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50"/>
        <v>43417.25</v>
      </c>
      <c r="O565" s="10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83.813278008298752</v>
      </c>
      <c r="G566" t="s">
        <v>14</v>
      </c>
      <c r="H566">
        <v>1790</v>
      </c>
      <c r="I566" s="4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50"/>
        <v>42078.208333333328</v>
      </c>
      <c r="O566" s="10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204.60063224446787</v>
      </c>
      <c r="G567" t="s">
        <v>20</v>
      </c>
      <c r="H567">
        <v>3596</v>
      </c>
      <c r="I567" s="4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50"/>
        <v>40862.25</v>
      </c>
      <c r="O567" s="10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44.344086021505376</v>
      </c>
      <c r="G568" t="s">
        <v>14</v>
      </c>
      <c r="H568">
        <v>37</v>
      </c>
      <c r="I568" s="4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50"/>
        <v>42424.25</v>
      </c>
      <c r="O568" s="10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218.60294117647058</v>
      </c>
      <c r="G569" t="s">
        <v>20</v>
      </c>
      <c r="H569">
        <v>244</v>
      </c>
      <c r="I569" s="4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50"/>
        <v>41830.208333333336</v>
      </c>
      <c r="O569" s="10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186.03314917127071</v>
      </c>
      <c r="G570" t="s">
        <v>20</v>
      </c>
      <c r="H570">
        <v>5180</v>
      </c>
      <c r="I570" s="4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50"/>
        <v>40374.208333333336</v>
      </c>
      <c r="O570" s="10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237.33830845771143</v>
      </c>
      <c r="G571" t="s">
        <v>20</v>
      </c>
      <c r="H571">
        <v>589</v>
      </c>
      <c r="I571" s="4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50"/>
        <v>40554.25</v>
      </c>
      <c r="O571" s="10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305.65384615384613</v>
      </c>
      <c r="G572" t="s">
        <v>20</v>
      </c>
      <c r="H572">
        <v>2725</v>
      </c>
      <c r="I572" s="4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50"/>
        <v>41993.25</v>
      </c>
      <c r="O572" s="10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94.142857142857139</v>
      </c>
      <c r="G573" t="s">
        <v>14</v>
      </c>
      <c r="H573">
        <v>35</v>
      </c>
      <c r="I573" s="4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50"/>
        <v>42174.208333333328</v>
      </c>
      <c r="O573" s="10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54.400000000000006</v>
      </c>
      <c r="G574" t="s">
        <v>74</v>
      </c>
      <c r="H574">
        <v>94</v>
      </c>
      <c r="I574" s="4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50"/>
        <v>42275.208333333328</v>
      </c>
      <c r="O574" s="10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111.88059701492537</v>
      </c>
      <c r="G575" t="s">
        <v>20</v>
      </c>
      <c r="H575">
        <v>300</v>
      </c>
      <c r="I575" s="4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50"/>
        <v>41761.208333333336</v>
      </c>
      <c r="O575" s="10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369.14814814814815</v>
      </c>
      <c r="G576" t="s">
        <v>20</v>
      </c>
      <c r="H576">
        <v>144</v>
      </c>
      <c r="I576" s="4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50"/>
        <v>43806.25</v>
      </c>
      <c r="O576" s="10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62.930372148859547</v>
      </c>
      <c r="G577" t="s">
        <v>14</v>
      </c>
      <c r="H577">
        <v>558</v>
      </c>
      <c r="I577" s="4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50"/>
        <v>41779.208333333336</v>
      </c>
      <c r="O577" s="10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54">$E578/$D578*100</f>
        <v>64.927835051546396</v>
      </c>
      <c r="G578" t="s">
        <v>14</v>
      </c>
      <c r="H578">
        <v>64</v>
      </c>
      <c r="I578" s="4">
        <f t="shared" ref="I578:I641" si="55">IF(AND($E578=0,$H578=0),0,$E578/$H578)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ref="N578:N641" si="56">((($L578/60)/60)/24)+DATE(1970,1,1)</f>
        <v>43040.208333333328</v>
      </c>
      <c r="O578" s="10">
        <f t="shared" ref="O578:O641" si="57">((($M578/60)/60)/24)+DATE(1970,1,1)</f>
        <v>43057.25</v>
      </c>
      <c r="P578" t="b">
        <v>0</v>
      </c>
      <c r="Q578" t="b">
        <v>0</v>
      </c>
      <c r="R578" t="s">
        <v>33</v>
      </c>
      <c r="S578" t="str">
        <f t="shared" ref="S578:S641" si="58">LEFT($R578,  FIND("/",$R578) - 1)</f>
        <v>theater</v>
      </c>
      <c r="T578" t="str">
        <f t="shared" ref="T578:T641" si="59">RIGHT($R578,LEN($R578)-FIND("/",$R578)-LEN("/") +1)</f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54"/>
        <v>18.853658536585368</v>
      </c>
      <c r="G579" t="s">
        <v>74</v>
      </c>
      <c r="H579">
        <v>37</v>
      </c>
      <c r="I579" s="4">
        <f t="shared" si="5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si="56"/>
        <v>40613.25</v>
      </c>
      <c r="O579" s="10">
        <f t="shared" si="57"/>
        <v>40639.208333333336</v>
      </c>
      <c r="P579" t="b">
        <v>0</v>
      </c>
      <c r="Q579" t="b">
        <v>0</v>
      </c>
      <c r="R579" t="s">
        <v>159</v>
      </c>
      <c r="S579" t="str">
        <f t="shared" si="58"/>
        <v>music</v>
      </c>
      <c r="T579" t="str">
        <f t="shared" si="59"/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16.754404145077721</v>
      </c>
      <c r="G580" t="s">
        <v>14</v>
      </c>
      <c r="H580">
        <v>245</v>
      </c>
      <c r="I580" s="4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56"/>
        <v>40878.25</v>
      </c>
      <c r="O580" s="10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101.11290322580646</v>
      </c>
      <c r="G581" t="s">
        <v>20</v>
      </c>
      <c r="H581">
        <v>87</v>
      </c>
      <c r="I581" s="4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56"/>
        <v>40762.208333333336</v>
      </c>
      <c r="O581" s="10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341.5022831050228</v>
      </c>
      <c r="G582" t="s">
        <v>20</v>
      </c>
      <c r="H582">
        <v>3116</v>
      </c>
      <c r="I582" s="4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56"/>
        <v>41696.25</v>
      </c>
      <c r="O582" s="10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64.016666666666666</v>
      </c>
      <c r="G583" t="s">
        <v>14</v>
      </c>
      <c r="H583">
        <v>71</v>
      </c>
      <c r="I583" s="4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56"/>
        <v>40662.208333333336</v>
      </c>
      <c r="O583" s="10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52.080459770114942</v>
      </c>
      <c r="G584" t="s">
        <v>14</v>
      </c>
      <c r="H584">
        <v>42</v>
      </c>
      <c r="I584" s="4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56"/>
        <v>42165.208333333328</v>
      </c>
      <c r="O584" s="10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322.40211640211641</v>
      </c>
      <c r="G585" t="s">
        <v>20</v>
      </c>
      <c r="H585">
        <v>909</v>
      </c>
      <c r="I585" s="4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56"/>
        <v>40959.25</v>
      </c>
      <c r="O585" s="10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119.50810185185186</v>
      </c>
      <c r="G586" t="s">
        <v>20</v>
      </c>
      <c r="H586">
        <v>1613</v>
      </c>
      <c r="I586" s="4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56"/>
        <v>41024.208333333336</v>
      </c>
      <c r="O586" s="10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146.79775280898878</v>
      </c>
      <c r="G587" t="s">
        <v>20</v>
      </c>
      <c r="H587">
        <v>136</v>
      </c>
      <c r="I587" s="4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56"/>
        <v>40255.208333333336</v>
      </c>
      <c r="O587" s="10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950.57142857142856</v>
      </c>
      <c r="G588" t="s">
        <v>20</v>
      </c>
      <c r="H588">
        <v>130</v>
      </c>
      <c r="I588" s="4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56"/>
        <v>40499.25</v>
      </c>
      <c r="O588" s="10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72.893617021276597</v>
      </c>
      <c r="G589" t="s">
        <v>14</v>
      </c>
      <c r="H589">
        <v>156</v>
      </c>
      <c r="I589" s="4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56"/>
        <v>43484.25</v>
      </c>
      <c r="O589" s="10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79.008248730964468</v>
      </c>
      <c r="G590" t="s">
        <v>14</v>
      </c>
      <c r="H590">
        <v>1368</v>
      </c>
      <c r="I590" s="4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56"/>
        <v>40262.208333333336</v>
      </c>
      <c r="O590" s="10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64.721518987341781</v>
      </c>
      <c r="G591" t="s">
        <v>14</v>
      </c>
      <c r="H591">
        <v>102</v>
      </c>
      <c r="I591" s="4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56"/>
        <v>42190.208333333328</v>
      </c>
      <c r="O591" s="10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82.028169014084511</v>
      </c>
      <c r="G592" t="s">
        <v>14</v>
      </c>
      <c r="H592">
        <v>86</v>
      </c>
      <c r="I592" s="4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56"/>
        <v>41994.25</v>
      </c>
      <c r="O592" s="10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1037.6666666666667</v>
      </c>
      <c r="G593" t="s">
        <v>20</v>
      </c>
      <c r="H593">
        <v>102</v>
      </c>
      <c r="I593" s="4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56"/>
        <v>40373.208333333336</v>
      </c>
      <c r="O593" s="10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12.910076530612244</v>
      </c>
      <c r="G594" t="s">
        <v>14</v>
      </c>
      <c r="H594">
        <v>253</v>
      </c>
      <c r="I594" s="4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56"/>
        <v>41789.208333333336</v>
      </c>
      <c r="O594" s="10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154.84210526315789</v>
      </c>
      <c r="G595" t="s">
        <v>20</v>
      </c>
      <c r="H595">
        <v>4006</v>
      </c>
      <c r="I595" s="4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56"/>
        <v>41724.208333333336</v>
      </c>
      <c r="O595" s="10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7.0991735537190088</v>
      </c>
      <c r="G596" t="s">
        <v>14</v>
      </c>
      <c r="H596">
        <v>157</v>
      </c>
      <c r="I596" s="4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56"/>
        <v>42548.208333333328</v>
      </c>
      <c r="O596" s="10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208.52773826458036</v>
      </c>
      <c r="G597" t="s">
        <v>20</v>
      </c>
      <c r="H597">
        <v>1629</v>
      </c>
      <c r="I597" s="4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56"/>
        <v>40253.208333333336</v>
      </c>
      <c r="O597" s="10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99.683544303797461</v>
      </c>
      <c r="G598" t="s">
        <v>14</v>
      </c>
      <c r="H598">
        <v>183</v>
      </c>
      <c r="I598" s="4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56"/>
        <v>42434.25</v>
      </c>
      <c r="O598" s="10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201.59756097560978</v>
      </c>
      <c r="G599" t="s">
        <v>20</v>
      </c>
      <c r="H599">
        <v>2188</v>
      </c>
      <c r="I599" s="4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56"/>
        <v>43786.25</v>
      </c>
      <c r="O599" s="10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162.09032258064516</v>
      </c>
      <c r="G600" t="s">
        <v>20</v>
      </c>
      <c r="H600">
        <v>2409</v>
      </c>
      <c r="I600" s="4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56"/>
        <v>40344.208333333336</v>
      </c>
      <c r="O600" s="10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</v>
      </c>
      <c r="G601" t="s">
        <v>14</v>
      </c>
      <c r="H601">
        <v>82</v>
      </c>
      <c r="I601" s="4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56"/>
        <v>42047.25</v>
      </c>
      <c r="O601" s="10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5</v>
      </c>
      <c r="G602" t="s">
        <v>14</v>
      </c>
      <c r="H602">
        <v>1</v>
      </c>
      <c r="I602" s="4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56"/>
        <v>41485.208333333336</v>
      </c>
      <c r="O602" s="10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206.63492063492063</v>
      </c>
      <c r="G603" t="s">
        <v>20</v>
      </c>
      <c r="H603">
        <v>194</v>
      </c>
      <c r="I603" s="4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56"/>
        <v>41789.208333333336</v>
      </c>
      <c r="O603" s="10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128.23628691983123</v>
      </c>
      <c r="G604" t="s">
        <v>20</v>
      </c>
      <c r="H604">
        <v>1140</v>
      </c>
      <c r="I604" s="4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56"/>
        <v>42160.208333333328</v>
      </c>
      <c r="O604" s="10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119.66037735849055</v>
      </c>
      <c r="G605" t="s">
        <v>20</v>
      </c>
      <c r="H605">
        <v>102</v>
      </c>
      <c r="I605" s="4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56"/>
        <v>43573.208333333328</v>
      </c>
      <c r="O605" s="10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170.73055242390078</v>
      </c>
      <c r="G606" t="s">
        <v>20</v>
      </c>
      <c r="H606">
        <v>2857</v>
      </c>
      <c r="I606" s="4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56"/>
        <v>40565.25</v>
      </c>
      <c r="O606" s="10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187.21212121212122</v>
      </c>
      <c r="G607" t="s">
        <v>20</v>
      </c>
      <c r="H607">
        <v>107</v>
      </c>
      <c r="I607" s="4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56"/>
        <v>42280.208333333328</v>
      </c>
      <c r="O607" s="10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188.38235294117646</v>
      </c>
      <c r="G608" t="s">
        <v>20</v>
      </c>
      <c r="H608">
        <v>160</v>
      </c>
      <c r="I608" s="4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56"/>
        <v>42436.25</v>
      </c>
      <c r="O608" s="10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131.29869186046511</v>
      </c>
      <c r="G609" t="s">
        <v>20</v>
      </c>
      <c r="H609">
        <v>2230</v>
      </c>
      <c r="I609" s="4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56"/>
        <v>41721.208333333336</v>
      </c>
      <c r="O609" s="10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283.97435897435901</v>
      </c>
      <c r="G610" t="s">
        <v>20</v>
      </c>
      <c r="H610">
        <v>316</v>
      </c>
      <c r="I610" s="4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56"/>
        <v>43530.25</v>
      </c>
      <c r="O610" s="10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120.41999999999999</v>
      </c>
      <c r="G611" t="s">
        <v>20</v>
      </c>
      <c r="H611">
        <v>117</v>
      </c>
      <c r="I611" s="4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56"/>
        <v>43481.25</v>
      </c>
      <c r="O611" s="10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419.0560747663551</v>
      </c>
      <c r="G612" t="s">
        <v>20</v>
      </c>
      <c r="H612">
        <v>6406</v>
      </c>
      <c r="I612" s="4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56"/>
        <v>41259.25</v>
      </c>
      <c r="O612" s="10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13.853658536585368</v>
      </c>
      <c r="G613" t="s">
        <v>74</v>
      </c>
      <c r="H613">
        <v>15</v>
      </c>
      <c r="I613" s="4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56"/>
        <v>41480.208333333336</v>
      </c>
      <c r="O613" s="10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139.43548387096774</v>
      </c>
      <c r="G614" t="s">
        <v>20</v>
      </c>
      <c r="H614">
        <v>192</v>
      </c>
      <c r="I614" s="4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56"/>
        <v>40474.208333333336</v>
      </c>
      <c r="O614" s="10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174</v>
      </c>
      <c r="G615" t="s">
        <v>20</v>
      </c>
      <c r="H615">
        <v>26</v>
      </c>
      <c r="I615" s="4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56"/>
        <v>42973.208333333328</v>
      </c>
      <c r="O615" s="10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155.49056603773585</v>
      </c>
      <c r="G616" t="s">
        <v>20</v>
      </c>
      <c r="H616">
        <v>723</v>
      </c>
      <c r="I616" s="4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56"/>
        <v>42746.25</v>
      </c>
      <c r="O616" s="10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170.44705882352943</v>
      </c>
      <c r="G617" t="s">
        <v>20</v>
      </c>
      <c r="H617">
        <v>170</v>
      </c>
      <c r="I617" s="4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56"/>
        <v>42489.208333333328</v>
      </c>
      <c r="O617" s="10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189.515625</v>
      </c>
      <c r="G618" t="s">
        <v>20</v>
      </c>
      <c r="H618">
        <v>238</v>
      </c>
      <c r="I618" s="4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56"/>
        <v>41537.208333333336</v>
      </c>
      <c r="O618" s="10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249.71428571428572</v>
      </c>
      <c r="G619" t="s">
        <v>20</v>
      </c>
      <c r="H619">
        <v>55</v>
      </c>
      <c r="I619" s="4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56"/>
        <v>41794.208333333336</v>
      </c>
      <c r="O619" s="10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48.860523665659613</v>
      </c>
      <c r="G620" t="s">
        <v>14</v>
      </c>
      <c r="H620">
        <v>1198</v>
      </c>
      <c r="I620" s="4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56"/>
        <v>41396.208333333336</v>
      </c>
      <c r="O620" s="10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28.461970393057683</v>
      </c>
      <c r="G621" t="s">
        <v>14</v>
      </c>
      <c r="H621">
        <v>648</v>
      </c>
      <c r="I621" s="4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56"/>
        <v>40669.208333333336</v>
      </c>
      <c r="O621" s="10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268.02325581395348</v>
      </c>
      <c r="G622" t="s">
        <v>20</v>
      </c>
      <c r="H622">
        <v>128</v>
      </c>
      <c r="I622" s="4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56"/>
        <v>42559.208333333328</v>
      </c>
      <c r="O622" s="10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619.80078125</v>
      </c>
      <c r="G623" t="s">
        <v>20</v>
      </c>
      <c r="H623">
        <v>2144</v>
      </c>
      <c r="I623" s="4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56"/>
        <v>42626.208333333328</v>
      </c>
      <c r="O623" s="10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3.1301587301587301</v>
      </c>
      <c r="G624" t="s">
        <v>14</v>
      </c>
      <c r="H624">
        <v>64</v>
      </c>
      <c r="I624" s="4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56"/>
        <v>43205.208333333328</v>
      </c>
      <c r="O624" s="10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159.92152704135739</v>
      </c>
      <c r="G625" t="s">
        <v>20</v>
      </c>
      <c r="H625">
        <v>2693</v>
      </c>
      <c r="I625" s="4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56"/>
        <v>42201.208333333328</v>
      </c>
      <c r="O625" s="10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279.39215686274508</v>
      </c>
      <c r="G626" t="s">
        <v>20</v>
      </c>
      <c r="H626">
        <v>432</v>
      </c>
      <c r="I626" s="4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56"/>
        <v>42029.25</v>
      </c>
      <c r="O626" s="10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77.373333333333335</v>
      </c>
      <c r="G627" t="s">
        <v>14</v>
      </c>
      <c r="H627">
        <v>62</v>
      </c>
      <c r="I627" s="4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56"/>
        <v>43857.25</v>
      </c>
      <c r="O627" s="10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206.32812500000003</v>
      </c>
      <c r="G628" t="s">
        <v>20</v>
      </c>
      <c r="H628">
        <v>189</v>
      </c>
      <c r="I628" s="4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56"/>
        <v>40449.208333333336</v>
      </c>
      <c r="O628" s="10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694.25</v>
      </c>
      <c r="G629" t="s">
        <v>20</v>
      </c>
      <c r="H629">
        <v>154</v>
      </c>
      <c r="I629" s="4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56"/>
        <v>40345.208333333336</v>
      </c>
      <c r="O629" s="10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151.78947368421052</v>
      </c>
      <c r="G630" t="s">
        <v>20</v>
      </c>
      <c r="H630">
        <v>96</v>
      </c>
      <c r="I630" s="4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56"/>
        <v>40455.208333333336</v>
      </c>
      <c r="O630" s="10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64.58207217694995</v>
      </c>
      <c r="G631" t="s">
        <v>14</v>
      </c>
      <c r="H631">
        <v>750</v>
      </c>
      <c r="I631" s="4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56"/>
        <v>42557.208333333328</v>
      </c>
      <c r="O631" s="10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62.873684210526314</v>
      </c>
      <c r="G632" t="s">
        <v>74</v>
      </c>
      <c r="H632">
        <v>87</v>
      </c>
      <c r="I632" s="4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56"/>
        <v>43586.208333333328</v>
      </c>
      <c r="O632" s="10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310.39864864864865</v>
      </c>
      <c r="G633" t="s">
        <v>20</v>
      </c>
      <c r="H633">
        <v>3063</v>
      </c>
      <c r="I633" s="4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56"/>
        <v>43550.208333333328</v>
      </c>
      <c r="O633" s="10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42.859916782246884</v>
      </c>
      <c r="G634" t="s">
        <v>47</v>
      </c>
      <c r="H634">
        <v>278</v>
      </c>
      <c r="I634" s="4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56"/>
        <v>41945.208333333336</v>
      </c>
      <c r="O634" s="10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83.119402985074629</v>
      </c>
      <c r="G635" t="s">
        <v>14</v>
      </c>
      <c r="H635">
        <v>105</v>
      </c>
      <c r="I635" s="4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56"/>
        <v>42315.25</v>
      </c>
      <c r="O635" s="10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78.531302876480552</v>
      </c>
      <c r="G636" t="s">
        <v>74</v>
      </c>
      <c r="H636">
        <v>1658</v>
      </c>
      <c r="I636" s="4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56"/>
        <v>42819.208333333328</v>
      </c>
      <c r="O636" s="10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114.09352517985612</v>
      </c>
      <c r="G637" t="s">
        <v>20</v>
      </c>
      <c r="H637">
        <v>2266</v>
      </c>
      <c r="I637" s="4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56"/>
        <v>41314.25</v>
      </c>
      <c r="O637" s="10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64.537683358624179</v>
      </c>
      <c r="G638" t="s">
        <v>14</v>
      </c>
      <c r="H638">
        <v>2604</v>
      </c>
      <c r="I638" s="4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56"/>
        <v>40926.25</v>
      </c>
      <c r="O638" s="10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79.411764705882348</v>
      </c>
      <c r="G639" t="s">
        <v>14</v>
      </c>
      <c r="H639">
        <v>65</v>
      </c>
      <c r="I639" s="4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56"/>
        <v>42688.25</v>
      </c>
      <c r="O639" s="10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11.419117647058824</v>
      </c>
      <c r="G640" t="s">
        <v>14</v>
      </c>
      <c r="H640">
        <v>94</v>
      </c>
      <c r="I640" s="4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56"/>
        <v>40386.208333333336</v>
      </c>
      <c r="O640" s="10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56.186046511627907</v>
      </c>
      <c r="G641" t="s">
        <v>47</v>
      </c>
      <c r="H641">
        <v>45</v>
      </c>
      <c r="I641" s="4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56"/>
        <v>43309.208333333328</v>
      </c>
      <c r="O641" s="10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60">$E642/$D642*100</f>
        <v>16.501669449081803</v>
      </c>
      <c r="G642" t="s">
        <v>14</v>
      </c>
      <c r="H642">
        <v>257</v>
      </c>
      <c r="I642" s="4">
        <f t="shared" ref="I642:I705" si="61">IF(AND($E642=0,$H642=0),0,$E642/$H642)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ref="N642:N705" si="62">((($L642/60)/60)/24)+DATE(1970,1,1)</f>
        <v>42387.25</v>
      </c>
      <c r="O642" s="10">
        <f t="shared" ref="O642:O705" si="63">((($M642/60)/60)/24)+DATE(1970,1,1)</f>
        <v>42390.25</v>
      </c>
      <c r="P642" t="b">
        <v>0</v>
      </c>
      <c r="Q642" t="b">
        <v>0</v>
      </c>
      <c r="R642" t="s">
        <v>33</v>
      </c>
      <c r="S642" t="str">
        <f t="shared" ref="S642:S705" si="64">LEFT($R642,  FIND("/",$R642) - 1)</f>
        <v>theater</v>
      </c>
      <c r="T642" t="str">
        <f t="shared" ref="T642:T705" si="65">RIGHT($R642,LEN($R642)-FIND("/",$R642)-LEN("/") +1)</f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60"/>
        <v>119.96808510638297</v>
      </c>
      <c r="G643" t="s">
        <v>20</v>
      </c>
      <c r="H643">
        <v>194</v>
      </c>
      <c r="I643" s="4">
        <f t="shared" si="6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si="62"/>
        <v>42786.25</v>
      </c>
      <c r="O643" s="10">
        <f t="shared" si="63"/>
        <v>42814.208333333328</v>
      </c>
      <c r="P643" t="b">
        <v>0</v>
      </c>
      <c r="Q643" t="b">
        <v>0</v>
      </c>
      <c r="R643" t="s">
        <v>33</v>
      </c>
      <c r="S643" t="str">
        <f t="shared" si="64"/>
        <v>theater</v>
      </c>
      <c r="T643" t="str">
        <f t="shared" si="65"/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145.45652173913044</v>
      </c>
      <c r="G644" t="s">
        <v>20</v>
      </c>
      <c r="H644">
        <v>129</v>
      </c>
      <c r="I644" s="4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62"/>
        <v>43451.25</v>
      </c>
      <c r="O644" s="10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221.38255033557047</v>
      </c>
      <c r="G645" t="s">
        <v>20</v>
      </c>
      <c r="H645">
        <v>375</v>
      </c>
      <c r="I645" s="4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62"/>
        <v>42795.25</v>
      </c>
      <c r="O645" s="10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48.396694214876035</v>
      </c>
      <c r="G646" t="s">
        <v>14</v>
      </c>
      <c r="H646">
        <v>2928</v>
      </c>
      <c r="I646" s="4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62"/>
        <v>43452.25</v>
      </c>
      <c r="O646" s="10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92.911504424778755</v>
      </c>
      <c r="G647" t="s">
        <v>14</v>
      </c>
      <c r="H647">
        <v>4697</v>
      </c>
      <c r="I647" s="4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62"/>
        <v>43369.208333333328</v>
      </c>
      <c r="O647" s="10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88.599797365754824</v>
      </c>
      <c r="G648" t="s">
        <v>14</v>
      </c>
      <c r="H648">
        <v>2915</v>
      </c>
      <c r="I648" s="4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62"/>
        <v>41346.208333333336</v>
      </c>
      <c r="O648" s="10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41.4</v>
      </c>
      <c r="G649" t="s">
        <v>14</v>
      </c>
      <c r="H649">
        <v>18</v>
      </c>
      <c r="I649" s="4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62"/>
        <v>43199.208333333328</v>
      </c>
      <c r="O649" s="10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63.056795131845846</v>
      </c>
      <c r="G650" t="s">
        <v>74</v>
      </c>
      <c r="H650">
        <v>723</v>
      </c>
      <c r="I650" s="4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62"/>
        <v>42922.208333333328</v>
      </c>
      <c r="O650" s="10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48.482333607230892</v>
      </c>
      <c r="G651" t="s">
        <v>14</v>
      </c>
      <c r="H651">
        <v>602</v>
      </c>
      <c r="I651" s="4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62"/>
        <v>40471.208333333336</v>
      </c>
      <c r="O651" s="10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2</v>
      </c>
      <c r="G652" t="s">
        <v>14</v>
      </c>
      <c r="H652">
        <v>1</v>
      </c>
      <c r="I652" s="4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62"/>
        <v>41828.208333333336</v>
      </c>
      <c r="O652" s="10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88.47941026944585</v>
      </c>
      <c r="G653" t="s">
        <v>14</v>
      </c>
      <c r="H653">
        <v>3868</v>
      </c>
      <c r="I653" s="4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62"/>
        <v>41692.25</v>
      </c>
      <c r="O653" s="10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126.84</v>
      </c>
      <c r="G654" t="s">
        <v>20</v>
      </c>
      <c r="H654">
        <v>409</v>
      </c>
      <c r="I654" s="4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62"/>
        <v>42587.208333333328</v>
      </c>
      <c r="O654" s="10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2338.833333333333</v>
      </c>
      <c r="G655" t="s">
        <v>20</v>
      </c>
      <c r="H655">
        <v>234</v>
      </c>
      <c r="I655" s="4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62"/>
        <v>42468.208333333328</v>
      </c>
      <c r="O655" s="10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508.38857142857148</v>
      </c>
      <c r="G656" t="s">
        <v>20</v>
      </c>
      <c r="H656">
        <v>3016</v>
      </c>
      <c r="I656" s="4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62"/>
        <v>42240.208333333328</v>
      </c>
      <c r="O656" s="10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191.47826086956522</v>
      </c>
      <c r="G657" t="s">
        <v>20</v>
      </c>
      <c r="H657">
        <v>264</v>
      </c>
      <c r="I657" s="4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62"/>
        <v>42796.25</v>
      </c>
      <c r="O657" s="10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42.127533783783782</v>
      </c>
      <c r="G658" t="s">
        <v>14</v>
      </c>
      <c r="H658">
        <v>504</v>
      </c>
      <c r="I658" s="4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62"/>
        <v>43097.25</v>
      </c>
      <c r="O658" s="10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</v>
      </c>
      <c r="G659" t="s">
        <v>14</v>
      </c>
      <c r="H659">
        <v>14</v>
      </c>
      <c r="I659" s="4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62"/>
        <v>43096.25</v>
      </c>
      <c r="O659" s="10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60.064638783269963</v>
      </c>
      <c r="G660" t="s">
        <v>74</v>
      </c>
      <c r="H660">
        <v>390</v>
      </c>
      <c r="I660" s="4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62"/>
        <v>42246.208333333328</v>
      </c>
      <c r="O660" s="10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47.232808616404313</v>
      </c>
      <c r="G661" t="s">
        <v>14</v>
      </c>
      <c r="H661">
        <v>750</v>
      </c>
      <c r="I661" s="4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62"/>
        <v>40570.25</v>
      </c>
      <c r="O661" s="10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81.736263736263737</v>
      </c>
      <c r="G662" t="s">
        <v>14</v>
      </c>
      <c r="H662">
        <v>77</v>
      </c>
      <c r="I662" s="4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62"/>
        <v>42237.208333333328</v>
      </c>
      <c r="O662" s="10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54.187265917603</v>
      </c>
      <c r="G663" t="s">
        <v>14</v>
      </c>
      <c r="H663">
        <v>752</v>
      </c>
      <c r="I663" s="4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62"/>
        <v>40996.208333333336</v>
      </c>
      <c r="O663" s="10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97.868131868131869</v>
      </c>
      <c r="G664" t="s">
        <v>14</v>
      </c>
      <c r="H664">
        <v>131</v>
      </c>
      <c r="I664" s="4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62"/>
        <v>43443.25</v>
      </c>
      <c r="O664" s="10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77.239999999999995</v>
      </c>
      <c r="G665" t="s">
        <v>14</v>
      </c>
      <c r="H665">
        <v>87</v>
      </c>
      <c r="I665" s="4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62"/>
        <v>40458.208333333336</v>
      </c>
      <c r="O665" s="10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33.464735516372798</v>
      </c>
      <c r="G666" t="s">
        <v>14</v>
      </c>
      <c r="H666">
        <v>1063</v>
      </c>
      <c r="I666" s="4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62"/>
        <v>40959.25</v>
      </c>
      <c r="O666" s="10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239.58823529411765</v>
      </c>
      <c r="G667" t="s">
        <v>20</v>
      </c>
      <c r="H667">
        <v>272</v>
      </c>
      <c r="I667" s="4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62"/>
        <v>40733.208333333336</v>
      </c>
      <c r="O667" s="10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64.032258064516128</v>
      </c>
      <c r="G668" t="s">
        <v>74</v>
      </c>
      <c r="H668">
        <v>25</v>
      </c>
      <c r="I668" s="4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62"/>
        <v>41516.208333333336</v>
      </c>
      <c r="O668" s="10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176.15942028985506</v>
      </c>
      <c r="G669" t="s">
        <v>20</v>
      </c>
      <c r="H669">
        <v>419</v>
      </c>
      <c r="I669" s="4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62"/>
        <v>41892.208333333336</v>
      </c>
      <c r="O669" s="10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20.33818181818182</v>
      </c>
      <c r="G670" t="s">
        <v>14</v>
      </c>
      <c r="H670">
        <v>76</v>
      </c>
      <c r="I670" s="4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62"/>
        <v>41122.208333333336</v>
      </c>
      <c r="O670" s="10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358.64754098360658</v>
      </c>
      <c r="G671" t="s">
        <v>20</v>
      </c>
      <c r="H671">
        <v>1621</v>
      </c>
      <c r="I671" s="4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62"/>
        <v>42912.208333333328</v>
      </c>
      <c r="O671" s="10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468.85802469135803</v>
      </c>
      <c r="G672" t="s">
        <v>20</v>
      </c>
      <c r="H672">
        <v>1101</v>
      </c>
      <c r="I672" s="4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62"/>
        <v>42425.25</v>
      </c>
      <c r="O672" s="10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122.05635245901641</v>
      </c>
      <c r="G673" t="s">
        <v>20</v>
      </c>
      <c r="H673">
        <v>1073</v>
      </c>
      <c r="I673" s="4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62"/>
        <v>40390.208333333336</v>
      </c>
      <c r="O673" s="10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55.931783729156137</v>
      </c>
      <c r="G674" t="s">
        <v>14</v>
      </c>
      <c r="H674">
        <v>4428</v>
      </c>
      <c r="I674" s="4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62"/>
        <v>43180.208333333328</v>
      </c>
      <c r="O674" s="10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43.660714285714285</v>
      </c>
      <c r="G675" t="s">
        <v>14</v>
      </c>
      <c r="H675">
        <v>58</v>
      </c>
      <c r="I675" s="4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62"/>
        <v>42475.208333333328</v>
      </c>
      <c r="O675" s="10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33.53837141183363</v>
      </c>
      <c r="G676" t="s">
        <v>74</v>
      </c>
      <c r="H676">
        <v>1218</v>
      </c>
      <c r="I676" s="4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62"/>
        <v>40774.208333333336</v>
      </c>
      <c r="O676" s="10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122.97938144329896</v>
      </c>
      <c r="G677" t="s">
        <v>20</v>
      </c>
      <c r="H677">
        <v>331</v>
      </c>
      <c r="I677" s="4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62"/>
        <v>43719.208333333328</v>
      </c>
      <c r="O677" s="10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189.74959871589084</v>
      </c>
      <c r="G678" t="s">
        <v>20</v>
      </c>
      <c r="H678">
        <v>1170</v>
      </c>
      <c r="I678" s="4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62"/>
        <v>41178.208333333336</v>
      </c>
      <c r="O678" s="10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83.622641509433961</v>
      </c>
      <c r="G679" t="s">
        <v>14</v>
      </c>
      <c r="H679">
        <v>111</v>
      </c>
      <c r="I679" s="4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62"/>
        <v>42561.208333333328</v>
      </c>
      <c r="O679" s="10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17.968844221105527</v>
      </c>
      <c r="G680" t="s">
        <v>74</v>
      </c>
      <c r="H680">
        <v>215</v>
      </c>
      <c r="I680" s="4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62"/>
        <v>43484.25</v>
      </c>
      <c r="O680" s="10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1036.5</v>
      </c>
      <c r="G681" t="s">
        <v>20</v>
      </c>
      <c r="H681">
        <v>363</v>
      </c>
      <c r="I681" s="4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62"/>
        <v>43756.208333333328</v>
      </c>
      <c r="O681" s="10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97.405219780219781</v>
      </c>
      <c r="G682" t="s">
        <v>14</v>
      </c>
      <c r="H682">
        <v>2955</v>
      </c>
      <c r="I682" s="4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62"/>
        <v>43813.25</v>
      </c>
      <c r="O682" s="10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86.386203150461711</v>
      </c>
      <c r="G683" t="s">
        <v>14</v>
      </c>
      <c r="H683">
        <v>1657</v>
      </c>
      <c r="I683" s="4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62"/>
        <v>40898.25</v>
      </c>
      <c r="O683" s="10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150.16666666666666</v>
      </c>
      <c r="G684" t="s">
        <v>20</v>
      </c>
      <c r="H684">
        <v>103</v>
      </c>
      <c r="I684" s="4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62"/>
        <v>41619.25</v>
      </c>
      <c r="O684" s="10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358.43478260869563</v>
      </c>
      <c r="G685" t="s">
        <v>20</v>
      </c>
      <c r="H685">
        <v>147</v>
      </c>
      <c r="I685" s="4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62"/>
        <v>43359.208333333328</v>
      </c>
      <c r="O685" s="10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542.85714285714289</v>
      </c>
      <c r="G686" t="s">
        <v>20</v>
      </c>
      <c r="H686">
        <v>110</v>
      </c>
      <c r="I686" s="4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62"/>
        <v>40358.208333333336</v>
      </c>
      <c r="O686" s="10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67.500714285714281</v>
      </c>
      <c r="G687" t="s">
        <v>14</v>
      </c>
      <c r="H687">
        <v>926</v>
      </c>
      <c r="I687" s="4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62"/>
        <v>42239.208333333328</v>
      </c>
      <c r="O687" s="10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191.74666666666667</v>
      </c>
      <c r="G688" t="s">
        <v>20</v>
      </c>
      <c r="H688">
        <v>134</v>
      </c>
      <c r="I688" s="4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62"/>
        <v>43186.208333333328</v>
      </c>
      <c r="O688" s="10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932</v>
      </c>
      <c r="G689" t="s">
        <v>20</v>
      </c>
      <c r="H689">
        <v>269</v>
      </c>
      <c r="I689" s="4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62"/>
        <v>42806.25</v>
      </c>
      <c r="O689" s="10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429.27586206896552</v>
      </c>
      <c r="G690" t="s">
        <v>20</v>
      </c>
      <c r="H690">
        <v>175</v>
      </c>
      <c r="I690" s="4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62"/>
        <v>43475.25</v>
      </c>
      <c r="O690" s="10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100.65753424657535</v>
      </c>
      <c r="G691" t="s">
        <v>20</v>
      </c>
      <c r="H691">
        <v>69</v>
      </c>
      <c r="I691" s="4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62"/>
        <v>41576.208333333336</v>
      </c>
      <c r="O691" s="10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226.61111111111109</v>
      </c>
      <c r="G692" t="s">
        <v>20</v>
      </c>
      <c r="H692">
        <v>190</v>
      </c>
      <c r="I692" s="4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62"/>
        <v>40874.25</v>
      </c>
      <c r="O692" s="10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142.38</v>
      </c>
      <c r="G693" t="s">
        <v>20</v>
      </c>
      <c r="H693">
        <v>237</v>
      </c>
      <c r="I693" s="4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62"/>
        <v>41185.208333333336</v>
      </c>
      <c r="O693" s="10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90.633333333333326</v>
      </c>
      <c r="G694" t="s">
        <v>14</v>
      </c>
      <c r="H694">
        <v>77</v>
      </c>
      <c r="I694" s="4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62"/>
        <v>43655.208333333328</v>
      </c>
      <c r="O694" s="10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63.966740576496676</v>
      </c>
      <c r="G695" t="s">
        <v>14</v>
      </c>
      <c r="H695">
        <v>1748</v>
      </c>
      <c r="I695" s="4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62"/>
        <v>43025.208333333328</v>
      </c>
      <c r="O695" s="10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84.131868131868131</v>
      </c>
      <c r="G696" t="s">
        <v>14</v>
      </c>
      <c r="H696">
        <v>79</v>
      </c>
      <c r="I696" s="4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62"/>
        <v>43066.25</v>
      </c>
      <c r="O696" s="10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133.93478260869566</v>
      </c>
      <c r="G697" t="s">
        <v>20</v>
      </c>
      <c r="H697">
        <v>196</v>
      </c>
      <c r="I697" s="4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62"/>
        <v>42322.25</v>
      </c>
      <c r="O697" s="10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59.042047531992694</v>
      </c>
      <c r="G698" t="s">
        <v>14</v>
      </c>
      <c r="H698">
        <v>889</v>
      </c>
      <c r="I698" s="4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62"/>
        <v>42114.208333333328</v>
      </c>
      <c r="O698" s="10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152.80062063615205</v>
      </c>
      <c r="G699" t="s">
        <v>20</v>
      </c>
      <c r="H699">
        <v>7295</v>
      </c>
      <c r="I699" s="4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62"/>
        <v>43190.208333333328</v>
      </c>
      <c r="O699" s="10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446.69121140142522</v>
      </c>
      <c r="G700" t="s">
        <v>20</v>
      </c>
      <c r="H700">
        <v>2893</v>
      </c>
      <c r="I700" s="4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62"/>
        <v>40871.25</v>
      </c>
      <c r="O700" s="10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84.391891891891888</v>
      </c>
      <c r="G701" t="s">
        <v>14</v>
      </c>
      <c r="H701">
        <v>56</v>
      </c>
      <c r="I701" s="4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62"/>
        <v>43641.208333333328</v>
      </c>
      <c r="O701" s="10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3</v>
      </c>
      <c r="G702" t="s">
        <v>14</v>
      </c>
      <c r="H702">
        <v>1</v>
      </c>
      <c r="I702" s="4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62"/>
        <v>40203.25</v>
      </c>
      <c r="O702" s="10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175.02692307692308</v>
      </c>
      <c r="G703" t="s">
        <v>20</v>
      </c>
      <c r="H703">
        <v>820</v>
      </c>
      <c r="I703" s="4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62"/>
        <v>40629.208333333336</v>
      </c>
      <c r="O703" s="10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54.137931034482754</v>
      </c>
      <c r="G704" t="s">
        <v>14</v>
      </c>
      <c r="H704">
        <v>83</v>
      </c>
      <c r="I704" s="4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62"/>
        <v>41477.208333333336</v>
      </c>
      <c r="O704" s="10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311.87381703470032</v>
      </c>
      <c r="G705" t="s">
        <v>20</v>
      </c>
      <c r="H705">
        <v>2038</v>
      </c>
      <c r="I705" s="4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62"/>
        <v>41020.208333333336</v>
      </c>
      <c r="O705" s="10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66">$E706/$D706*100</f>
        <v>122.78160919540231</v>
      </c>
      <c r="G706" t="s">
        <v>20</v>
      </c>
      <c r="H706">
        <v>116</v>
      </c>
      <c r="I706" s="4">
        <f t="shared" ref="I706:I769" si="67">IF(AND($E706=0,$H706=0),0,$E706/$H706)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ref="N706:N769" si="68">((($L706/60)/60)/24)+DATE(1970,1,1)</f>
        <v>42555.208333333328</v>
      </c>
      <c r="O706" s="10">
        <f t="shared" ref="O706:O769" si="69">((($M706/60)/60)/24)+DATE(1970,1,1)</f>
        <v>42570.208333333328</v>
      </c>
      <c r="P706" t="b">
        <v>0</v>
      </c>
      <c r="Q706" t="b">
        <v>0</v>
      </c>
      <c r="R706" t="s">
        <v>71</v>
      </c>
      <c r="S706" t="str">
        <f t="shared" ref="S706:S769" si="70">LEFT($R706,  FIND("/",$R706) - 1)</f>
        <v>film &amp; video</v>
      </c>
      <c r="T706" t="str">
        <f t="shared" ref="T706:T769" si="71">RIGHT($R706,LEN($R706)-FIND("/",$R706)-LEN("/") +1)</f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66"/>
        <v>99.026517383618156</v>
      </c>
      <c r="G707" t="s">
        <v>14</v>
      </c>
      <c r="H707">
        <v>2025</v>
      </c>
      <c r="I707" s="4">
        <f t="shared" si="67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si="68"/>
        <v>41619.25</v>
      </c>
      <c r="O707" s="10">
        <f t="shared" si="69"/>
        <v>41623.25</v>
      </c>
      <c r="P707" t="b">
        <v>0</v>
      </c>
      <c r="Q707" t="b">
        <v>0</v>
      </c>
      <c r="R707" t="s">
        <v>68</v>
      </c>
      <c r="S707" t="str">
        <f t="shared" si="70"/>
        <v>publishing</v>
      </c>
      <c r="T707" t="str">
        <f t="shared" si="71"/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127.84686346863469</v>
      </c>
      <c r="G708" t="s">
        <v>20</v>
      </c>
      <c r="H708">
        <v>1345</v>
      </c>
      <c r="I708" s="4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68"/>
        <v>43471.25</v>
      </c>
      <c r="O708" s="10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158.61643835616439</v>
      </c>
      <c r="G709" t="s">
        <v>20</v>
      </c>
      <c r="H709">
        <v>168</v>
      </c>
      <c r="I709" s="4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68"/>
        <v>43442.25</v>
      </c>
      <c r="O709" s="10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707.05882352941171</v>
      </c>
      <c r="G710" t="s">
        <v>20</v>
      </c>
      <c r="H710">
        <v>137</v>
      </c>
      <c r="I710" s="4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68"/>
        <v>42877.208333333328</v>
      </c>
      <c r="O710" s="10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142.38775510204081</v>
      </c>
      <c r="G711" t="s">
        <v>20</v>
      </c>
      <c r="H711">
        <v>186</v>
      </c>
      <c r="I711" s="4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68"/>
        <v>41018.208333333336</v>
      </c>
      <c r="O711" s="10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147.86046511627907</v>
      </c>
      <c r="G712" t="s">
        <v>20</v>
      </c>
      <c r="H712">
        <v>125</v>
      </c>
      <c r="I712" s="4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68"/>
        <v>43295.208333333328</v>
      </c>
      <c r="O712" s="10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20.322580645161288</v>
      </c>
      <c r="G713" t="s">
        <v>14</v>
      </c>
      <c r="H713">
        <v>14</v>
      </c>
      <c r="I713" s="4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68"/>
        <v>42393.25</v>
      </c>
      <c r="O713" s="10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1840.625</v>
      </c>
      <c r="G714" t="s">
        <v>20</v>
      </c>
      <c r="H714">
        <v>202</v>
      </c>
      <c r="I714" s="4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68"/>
        <v>42559.208333333328</v>
      </c>
      <c r="O714" s="10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161.94202898550725</v>
      </c>
      <c r="G715" t="s">
        <v>20</v>
      </c>
      <c r="H715">
        <v>103</v>
      </c>
      <c r="I715" s="4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68"/>
        <v>42604.208333333328</v>
      </c>
      <c r="O715" s="10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472.82077922077923</v>
      </c>
      <c r="G716" t="s">
        <v>20</v>
      </c>
      <c r="H716">
        <v>1785</v>
      </c>
      <c r="I716" s="4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68"/>
        <v>41870.208333333336</v>
      </c>
      <c r="O716" s="10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24.466101694915253</v>
      </c>
      <c r="G717" t="s">
        <v>14</v>
      </c>
      <c r="H717">
        <v>656</v>
      </c>
      <c r="I717" s="4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68"/>
        <v>40397.208333333336</v>
      </c>
      <c r="O717" s="10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517.65</v>
      </c>
      <c r="G718" t="s">
        <v>20</v>
      </c>
      <c r="H718">
        <v>157</v>
      </c>
      <c r="I718" s="4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68"/>
        <v>41465.208333333336</v>
      </c>
      <c r="O718" s="10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247.64285714285714</v>
      </c>
      <c r="G719" t="s">
        <v>20</v>
      </c>
      <c r="H719">
        <v>555</v>
      </c>
      <c r="I719" s="4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68"/>
        <v>40777.208333333336</v>
      </c>
      <c r="O719" s="10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100.20481927710843</v>
      </c>
      <c r="G720" t="s">
        <v>20</v>
      </c>
      <c r="H720">
        <v>297</v>
      </c>
      <c r="I720" s="4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68"/>
        <v>41442.208333333336</v>
      </c>
      <c r="O720" s="10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153</v>
      </c>
      <c r="G721" t="s">
        <v>20</v>
      </c>
      <c r="H721">
        <v>123</v>
      </c>
      <c r="I721" s="4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68"/>
        <v>41058.208333333336</v>
      </c>
      <c r="O721" s="10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37.091954022988503</v>
      </c>
      <c r="G722" t="s">
        <v>74</v>
      </c>
      <c r="H722">
        <v>38</v>
      </c>
      <c r="I722" s="4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68"/>
        <v>43152.25</v>
      </c>
      <c r="O722" s="10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4.392394822006473</v>
      </c>
      <c r="G723" t="s">
        <v>74</v>
      </c>
      <c r="H723">
        <v>60</v>
      </c>
      <c r="I723" s="4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68"/>
        <v>43194.208333333328</v>
      </c>
      <c r="O723" s="10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156.50721649484535</v>
      </c>
      <c r="G724" t="s">
        <v>20</v>
      </c>
      <c r="H724">
        <v>3036</v>
      </c>
      <c r="I724" s="4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68"/>
        <v>43045.25</v>
      </c>
      <c r="O724" s="10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270.40816326530609</v>
      </c>
      <c r="G725" t="s">
        <v>20</v>
      </c>
      <c r="H725">
        <v>144</v>
      </c>
      <c r="I725" s="4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68"/>
        <v>42431.25</v>
      </c>
      <c r="O725" s="10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134.05952380952382</v>
      </c>
      <c r="G726" t="s">
        <v>20</v>
      </c>
      <c r="H726">
        <v>121</v>
      </c>
      <c r="I726" s="4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68"/>
        <v>41934.208333333336</v>
      </c>
      <c r="O726" s="10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50.398033126293996</v>
      </c>
      <c r="G727" t="s">
        <v>14</v>
      </c>
      <c r="H727">
        <v>1596</v>
      </c>
      <c r="I727" s="4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68"/>
        <v>41958.25</v>
      </c>
      <c r="O727" s="10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88.815837937384899</v>
      </c>
      <c r="G728" t="s">
        <v>74</v>
      </c>
      <c r="H728">
        <v>524</v>
      </c>
      <c r="I728" s="4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68"/>
        <v>40476.208333333336</v>
      </c>
      <c r="O728" s="10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165</v>
      </c>
      <c r="G729" t="s">
        <v>20</v>
      </c>
      <c r="H729">
        <v>181</v>
      </c>
      <c r="I729" s="4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68"/>
        <v>43485.25</v>
      </c>
      <c r="O729" s="10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17.5</v>
      </c>
      <c r="G730" t="s">
        <v>14</v>
      </c>
      <c r="H730">
        <v>10</v>
      </c>
      <c r="I730" s="4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68"/>
        <v>42515.208333333328</v>
      </c>
      <c r="O730" s="10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185.66071428571428</v>
      </c>
      <c r="G731" t="s">
        <v>20</v>
      </c>
      <c r="H731">
        <v>122</v>
      </c>
      <c r="I731" s="4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68"/>
        <v>41309.25</v>
      </c>
      <c r="O731" s="10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412.6631944444444</v>
      </c>
      <c r="G732" t="s">
        <v>20</v>
      </c>
      <c r="H732">
        <v>1071</v>
      </c>
      <c r="I732" s="4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68"/>
        <v>42147.208333333328</v>
      </c>
      <c r="O732" s="10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90.25</v>
      </c>
      <c r="G733" t="s">
        <v>74</v>
      </c>
      <c r="H733">
        <v>219</v>
      </c>
      <c r="I733" s="4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68"/>
        <v>42939.208333333328</v>
      </c>
      <c r="O733" s="10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91.984615384615381</v>
      </c>
      <c r="G734" t="s">
        <v>14</v>
      </c>
      <c r="H734">
        <v>1121</v>
      </c>
      <c r="I734" s="4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68"/>
        <v>42816.208333333328</v>
      </c>
      <c r="O734" s="10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527.00632911392404</v>
      </c>
      <c r="G735" t="s">
        <v>20</v>
      </c>
      <c r="H735">
        <v>980</v>
      </c>
      <c r="I735" s="4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68"/>
        <v>41844.208333333336</v>
      </c>
      <c r="O735" s="10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319.14285714285711</v>
      </c>
      <c r="G736" t="s">
        <v>20</v>
      </c>
      <c r="H736">
        <v>536</v>
      </c>
      <c r="I736" s="4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68"/>
        <v>42763.25</v>
      </c>
      <c r="O736" s="10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354.18867924528303</v>
      </c>
      <c r="G737" t="s">
        <v>20</v>
      </c>
      <c r="H737">
        <v>1991</v>
      </c>
      <c r="I737" s="4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68"/>
        <v>42459.208333333328</v>
      </c>
      <c r="O737" s="10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32.896103896103895</v>
      </c>
      <c r="G738" t="s">
        <v>74</v>
      </c>
      <c r="H738">
        <v>29</v>
      </c>
      <c r="I738" s="4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68"/>
        <v>42055.25</v>
      </c>
      <c r="O738" s="10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135.8918918918919</v>
      </c>
      <c r="G739" t="s">
        <v>20</v>
      </c>
      <c r="H739">
        <v>180</v>
      </c>
      <c r="I739" s="4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68"/>
        <v>42685.25</v>
      </c>
      <c r="O739" s="10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2.0843373493975905</v>
      </c>
      <c r="G740" t="s">
        <v>14</v>
      </c>
      <c r="H740">
        <v>15</v>
      </c>
      <c r="I740" s="4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68"/>
        <v>41959.25</v>
      </c>
      <c r="O740" s="10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61</v>
      </c>
      <c r="G741" t="s">
        <v>14</v>
      </c>
      <c r="H741">
        <v>191</v>
      </c>
      <c r="I741" s="4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68"/>
        <v>41089.208333333336</v>
      </c>
      <c r="O741" s="10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30.037735849056602</v>
      </c>
      <c r="G742" t="s">
        <v>14</v>
      </c>
      <c r="H742">
        <v>16</v>
      </c>
      <c r="I742" s="4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68"/>
        <v>42769.25</v>
      </c>
      <c r="O742" s="10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1179.1666666666665</v>
      </c>
      <c r="G743" t="s">
        <v>20</v>
      </c>
      <c r="H743">
        <v>130</v>
      </c>
      <c r="I743" s="4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68"/>
        <v>40321.208333333336</v>
      </c>
      <c r="O743" s="10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1126.0833333333335</v>
      </c>
      <c r="G744" t="s">
        <v>20</v>
      </c>
      <c r="H744">
        <v>122</v>
      </c>
      <c r="I744" s="4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68"/>
        <v>40197.25</v>
      </c>
      <c r="O744" s="10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12.923076923076923</v>
      </c>
      <c r="G745" t="s">
        <v>14</v>
      </c>
      <c r="H745">
        <v>17</v>
      </c>
      <c r="I745" s="4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68"/>
        <v>42298.208333333328</v>
      </c>
      <c r="O745" s="10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712</v>
      </c>
      <c r="G746" t="s">
        <v>20</v>
      </c>
      <c r="H746">
        <v>140</v>
      </c>
      <c r="I746" s="4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68"/>
        <v>43322.208333333328</v>
      </c>
      <c r="O746" s="10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30.304347826086957</v>
      </c>
      <c r="G747" t="s">
        <v>14</v>
      </c>
      <c r="H747">
        <v>34</v>
      </c>
      <c r="I747" s="4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68"/>
        <v>40328.208333333336</v>
      </c>
      <c r="O747" s="10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212.50896057347671</v>
      </c>
      <c r="G748" t="s">
        <v>20</v>
      </c>
      <c r="H748">
        <v>3388</v>
      </c>
      <c r="I748" s="4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68"/>
        <v>40825.208333333336</v>
      </c>
      <c r="O748" s="10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228.85714285714286</v>
      </c>
      <c r="G749" t="s">
        <v>20</v>
      </c>
      <c r="H749">
        <v>280</v>
      </c>
      <c r="I749" s="4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68"/>
        <v>40423.208333333336</v>
      </c>
      <c r="O749" s="10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34.959979476654695</v>
      </c>
      <c r="G750" t="s">
        <v>74</v>
      </c>
      <c r="H750">
        <v>614</v>
      </c>
      <c r="I750" s="4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68"/>
        <v>40238.25</v>
      </c>
      <c r="O750" s="10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157.29069767441862</v>
      </c>
      <c r="G751" t="s">
        <v>20</v>
      </c>
      <c r="H751">
        <v>366</v>
      </c>
      <c r="I751" s="4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68"/>
        <v>41920.208333333336</v>
      </c>
      <c r="O751" s="10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1</v>
      </c>
      <c r="G752" t="s">
        <v>14</v>
      </c>
      <c r="H752">
        <v>1</v>
      </c>
      <c r="I752" s="4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68"/>
        <v>40360.208333333336</v>
      </c>
      <c r="O752" s="10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232.30555555555554</v>
      </c>
      <c r="G753" t="s">
        <v>20</v>
      </c>
      <c r="H753">
        <v>270</v>
      </c>
      <c r="I753" s="4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68"/>
        <v>42446.208333333328</v>
      </c>
      <c r="O753" s="10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92.448275862068968</v>
      </c>
      <c r="G754" t="s">
        <v>74</v>
      </c>
      <c r="H754">
        <v>114</v>
      </c>
      <c r="I754" s="4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68"/>
        <v>40395.208333333336</v>
      </c>
      <c r="O754" s="10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256.70212765957444</v>
      </c>
      <c r="G755" t="s">
        <v>20</v>
      </c>
      <c r="H755">
        <v>137</v>
      </c>
      <c r="I755" s="4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68"/>
        <v>40321.208333333336</v>
      </c>
      <c r="O755" s="10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168.47017045454547</v>
      </c>
      <c r="G756" t="s">
        <v>20</v>
      </c>
      <c r="H756">
        <v>3205</v>
      </c>
      <c r="I756" s="4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68"/>
        <v>41210.208333333336</v>
      </c>
      <c r="O756" s="10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166.57777777777778</v>
      </c>
      <c r="G757" t="s">
        <v>20</v>
      </c>
      <c r="H757">
        <v>288</v>
      </c>
      <c r="I757" s="4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68"/>
        <v>43096.25</v>
      </c>
      <c r="O757" s="10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772.07692307692309</v>
      </c>
      <c r="G758" t="s">
        <v>20</v>
      </c>
      <c r="H758">
        <v>148</v>
      </c>
      <c r="I758" s="4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68"/>
        <v>42024.25</v>
      </c>
      <c r="O758" s="10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406.85714285714283</v>
      </c>
      <c r="G759" t="s">
        <v>20</v>
      </c>
      <c r="H759">
        <v>114</v>
      </c>
      <c r="I759" s="4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68"/>
        <v>40675.208333333336</v>
      </c>
      <c r="O759" s="10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564.20608108108115</v>
      </c>
      <c r="G760" t="s">
        <v>20</v>
      </c>
      <c r="H760">
        <v>1518</v>
      </c>
      <c r="I760" s="4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68"/>
        <v>41936.208333333336</v>
      </c>
      <c r="O760" s="10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68.426865671641792</v>
      </c>
      <c r="G761" t="s">
        <v>14</v>
      </c>
      <c r="H761">
        <v>1274</v>
      </c>
      <c r="I761" s="4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68"/>
        <v>43136.25</v>
      </c>
      <c r="O761" s="10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34.351966873706004</v>
      </c>
      <c r="G762" t="s">
        <v>14</v>
      </c>
      <c r="H762">
        <v>210</v>
      </c>
      <c r="I762" s="4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68"/>
        <v>43678.208333333328</v>
      </c>
      <c r="O762" s="10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655.4545454545455</v>
      </c>
      <c r="G763" t="s">
        <v>20</v>
      </c>
      <c r="H763">
        <v>166</v>
      </c>
      <c r="I763" s="4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68"/>
        <v>42938.208333333328</v>
      </c>
      <c r="O763" s="10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177.25714285714284</v>
      </c>
      <c r="G764" t="s">
        <v>20</v>
      </c>
      <c r="H764">
        <v>100</v>
      </c>
      <c r="I764" s="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68"/>
        <v>41241.25</v>
      </c>
      <c r="O764" s="10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113.17857142857144</v>
      </c>
      <c r="G765" t="s">
        <v>20</v>
      </c>
      <c r="H765">
        <v>235</v>
      </c>
      <c r="I765" s="4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68"/>
        <v>41037.208333333336</v>
      </c>
      <c r="O765" s="10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728.18181818181824</v>
      </c>
      <c r="G766" t="s">
        <v>20</v>
      </c>
      <c r="H766">
        <v>148</v>
      </c>
      <c r="I766" s="4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68"/>
        <v>40676.208333333336</v>
      </c>
      <c r="O766" s="10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208.33333333333334</v>
      </c>
      <c r="G767" t="s">
        <v>20</v>
      </c>
      <c r="H767">
        <v>198</v>
      </c>
      <c r="I767" s="4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68"/>
        <v>42840.208333333328</v>
      </c>
      <c r="O767" s="10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31.171232876712331</v>
      </c>
      <c r="G768" t="s">
        <v>14</v>
      </c>
      <c r="H768">
        <v>248</v>
      </c>
      <c r="I768" s="4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68"/>
        <v>43362.208333333328</v>
      </c>
      <c r="O768" s="10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56.967078189300416</v>
      </c>
      <c r="G769" t="s">
        <v>14</v>
      </c>
      <c r="H769">
        <v>513</v>
      </c>
      <c r="I769" s="4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68"/>
        <v>42283.208333333328</v>
      </c>
      <c r="O769" s="10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72">$E770/$D770*100</f>
        <v>231</v>
      </c>
      <c r="G770" t="s">
        <v>20</v>
      </c>
      <c r="H770">
        <v>150</v>
      </c>
      <c r="I770" s="4">
        <f t="shared" ref="I770:I833" si="73">IF(AND($E770=0,$H770=0),0,$E770/$H770)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ref="N770:N833" si="74">((($L770/60)/60)/24)+DATE(1970,1,1)</f>
        <v>41619.25</v>
      </c>
      <c r="O770" s="10">
        <f t="shared" ref="O770:O833" si="75">((($M770/60)/60)/24)+DATE(1970,1,1)</f>
        <v>41634.25</v>
      </c>
      <c r="P770" t="b">
        <v>0</v>
      </c>
      <c r="Q770" t="b">
        <v>0</v>
      </c>
      <c r="R770" t="s">
        <v>33</v>
      </c>
      <c r="S770" t="str">
        <f t="shared" ref="S770:S833" si="76">LEFT($R770,  FIND("/",$R770) - 1)</f>
        <v>theater</v>
      </c>
      <c r="T770" t="str">
        <f t="shared" ref="T770:T833" si="77">RIGHT($R770,LEN($R770)-FIND("/",$R770)-LEN("/") +1)</f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72"/>
        <v>86.867834394904463</v>
      </c>
      <c r="G771" t="s">
        <v>14</v>
      </c>
      <c r="H771">
        <v>3410</v>
      </c>
      <c r="I771" s="4">
        <f t="shared" si="73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si="74"/>
        <v>41501.208333333336</v>
      </c>
      <c r="O771" s="10">
        <f t="shared" si="75"/>
        <v>41527.208333333336</v>
      </c>
      <c r="P771" t="b">
        <v>0</v>
      </c>
      <c r="Q771" t="b">
        <v>0</v>
      </c>
      <c r="R771" t="s">
        <v>89</v>
      </c>
      <c r="S771" t="str">
        <f t="shared" si="76"/>
        <v>games</v>
      </c>
      <c r="T771" t="str">
        <f t="shared" si="77"/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270.74418604651163</v>
      </c>
      <c r="G772" t="s">
        <v>20</v>
      </c>
      <c r="H772">
        <v>216</v>
      </c>
      <c r="I772" s="4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74"/>
        <v>41743.208333333336</v>
      </c>
      <c r="O772" s="10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49.446428571428569</v>
      </c>
      <c r="G773" t="s">
        <v>74</v>
      </c>
      <c r="H773">
        <v>26</v>
      </c>
      <c r="I773" s="4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74"/>
        <v>43491.25</v>
      </c>
      <c r="O773" s="10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113.3596256684492</v>
      </c>
      <c r="G774" t="s">
        <v>20</v>
      </c>
      <c r="H774">
        <v>5139</v>
      </c>
      <c r="I774" s="4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74"/>
        <v>43505.25</v>
      </c>
      <c r="O774" s="10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190.55555555555554</v>
      </c>
      <c r="G775" t="s">
        <v>20</v>
      </c>
      <c r="H775">
        <v>2353</v>
      </c>
      <c r="I775" s="4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74"/>
        <v>42838.208333333328</v>
      </c>
      <c r="O775" s="10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135.5</v>
      </c>
      <c r="G776" t="s">
        <v>20</v>
      </c>
      <c r="H776">
        <v>78</v>
      </c>
      <c r="I776" s="4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74"/>
        <v>42513.208333333328</v>
      </c>
      <c r="O776" s="10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10.297872340425531</v>
      </c>
      <c r="G777" t="s">
        <v>14</v>
      </c>
      <c r="H777">
        <v>10</v>
      </c>
      <c r="I777" s="4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74"/>
        <v>41949.25</v>
      </c>
      <c r="O777" s="10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65.544223826714799</v>
      </c>
      <c r="G778" t="s">
        <v>14</v>
      </c>
      <c r="H778">
        <v>2201</v>
      </c>
      <c r="I778" s="4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74"/>
        <v>43650.208333333328</v>
      </c>
      <c r="O778" s="10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49.026652452025587</v>
      </c>
      <c r="G779" t="s">
        <v>14</v>
      </c>
      <c r="H779">
        <v>676</v>
      </c>
      <c r="I779" s="4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74"/>
        <v>40809.208333333336</v>
      </c>
      <c r="O779" s="10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787.92307692307691</v>
      </c>
      <c r="G780" t="s">
        <v>20</v>
      </c>
      <c r="H780">
        <v>174</v>
      </c>
      <c r="I780" s="4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74"/>
        <v>40768.208333333336</v>
      </c>
      <c r="O780" s="10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80.306347746090154</v>
      </c>
      <c r="G781" t="s">
        <v>14</v>
      </c>
      <c r="H781">
        <v>831</v>
      </c>
      <c r="I781" s="4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74"/>
        <v>42230.208333333328</v>
      </c>
      <c r="O781" s="10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106.29411764705883</v>
      </c>
      <c r="G782" t="s">
        <v>20</v>
      </c>
      <c r="H782">
        <v>164</v>
      </c>
      <c r="I782" s="4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74"/>
        <v>42573.208333333328</v>
      </c>
      <c r="O782" s="10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50.735632183908038</v>
      </c>
      <c r="G783" t="s">
        <v>74</v>
      </c>
      <c r="H783">
        <v>56</v>
      </c>
      <c r="I783" s="4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74"/>
        <v>40482.208333333336</v>
      </c>
      <c r="O783" s="10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215.31372549019611</v>
      </c>
      <c r="G784" t="s">
        <v>20</v>
      </c>
      <c r="H784">
        <v>161</v>
      </c>
      <c r="I784" s="4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74"/>
        <v>40603.25</v>
      </c>
      <c r="O784" s="10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141.22972972972974</v>
      </c>
      <c r="G785" t="s">
        <v>20</v>
      </c>
      <c r="H785">
        <v>138</v>
      </c>
      <c r="I785" s="4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74"/>
        <v>41625.25</v>
      </c>
      <c r="O785" s="10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115.33745781777279</v>
      </c>
      <c r="G786" t="s">
        <v>20</v>
      </c>
      <c r="H786">
        <v>3308</v>
      </c>
      <c r="I786" s="4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74"/>
        <v>42435.25</v>
      </c>
      <c r="O786" s="10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193.11940298507463</v>
      </c>
      <c r="G787" t="s">
        <v>20</v>
      </c>
      <c r="H787">
        <v>127</v>
      </c>
      <c r="I787" s="4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74"/>
        <v>43582.208333333328</v>
      </c>
      <c r="O787" s="10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729.73333333333335</v>
      </c>
      <c r="G788" t="s">
        <v>20</v>
      </c>
      <c r="H788">
        <v>207</v>
      </c>
      <c r="I788" s="4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74"/>
        <v>43186.208333333328</v>
      </c>
      <c r="O788" s="10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99.66339869281046</v>
      </c>
      <c r="G789" t="s">
        <v>14</v>
      </c>
      <c r="H789">
        <v>859</v>
      </c>
      <c r="I789" s="4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74"/>
        <v>40684.208333333336</v>
      </c>
      <c r="O789" s="10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88.166666666666671</v>
      </c>
      <c r="G790" t="s">
        <v>47</v>
      </c>
      <c r="H790">
        <v>31</v>
      </c>
      <c r="I790" s="4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74"/>
        <v>41202.208333333336</v>
      </c>
      <c r="O790" s="10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37.233333333333334</v>
      </c>
      <c r="G791" t="s">
        <v>14</v>
      </c>
      <c r="H791">
        <v>45</v>
      </c>
      <c r="I791" s="4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74"/>
        <v>41786.208333333336</v>
      </c>
      <c r="O791" s="10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30.540075309306079</v>
      </c>
      <c r="G792" t="s">
        <v>74</v>
      </c>
      <c r="H792">
        <v>1113</v>
      </c>
      <c r="I792" s="4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74"/>
        <v>40223.25</v>
      </c>
      <c r="O792" s="10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25.714285714285712</v>
      </c>
      <c r="G793" t="s">
        <v>14</v>
      </c>
      <c r="H793">
        <v>6</v>
      </c>
      <c r="I793" s="4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74"/>
        <v>42715.25</v>
      </c>
      <c r="O793" s="10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34</v>
      </c>
      <c r="G794" t="s">
        <v>14</v>
      </c>
      <c r="H794">
        <v>7</v>
      </c>
      <c r="I794" s="4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74"/>
        <v>41451.208333333336</v>
      </c>
      <c r="O794" s="10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1185.909090909091</v>
      </c>
      <c r="G795" t="s">
        <v>20</v>
      </c>
      <c r="H795">
        <v>181</v>
      </c>
      <c r="I795" s="4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74"/>
        <v>41450.208333333336</v>
      </c>
      <c r="O795" s="10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125.39393939393939</v>
      </c>
      <c r="G796" t="s">
        <v>20</v>
      </c>
      <c r="H796">
        <v>110</v>
      </c>
      <c r="I796" s="4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74"/>
        <v>43091.25</v>
      </c>
      <c r="O796" s="10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14.394366197183098</v>
      </c>
      <c r="G797" t="s">
        <v>14</v>
      </c>
      <c r="H797">
        <v>31</v>
      </c>
      <c r="I797" s="4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74"/>
        <v>42675.208333333328</v>
      </c>
      <c r="O797" s="10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54.807692307692314</v>
      </c>
      <c r="G798" t="s">
        <v>14</v>
      </c>
      <c r="H798">
        <v>78</v>
      </c>
      <c r="I798" s="4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74"/>
        <v>41859.208333333336</v>
      </c>
      <c r="O798" s="10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109.63157894736841</v>
      </c>
      <c r="G799" t="s">
        <v>20</v>
      </c>
      <c r="H799">
        <v>185</v>
      </c>
      <c r="I799" s="4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74"/>
        <v>43464.25</v>
      </c>
      <c r="O799" s="10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188.47058823529412</v>
      </c>
      <c r="G800" t="s">
        <v>20</v>
      </c>
      <c r="H800">
        <v>121</v>
      </c>
      <c r="I800" s="4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74"/>
        <v>41060.208333333336</v>
      </c>
      <c r="O800" s="10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87.008284023668637</v>
      </c>
      <c r="G801" t="s">
        <v>14</v>
      </c>
      <c r="H801">
        <v>1225</v>
      </c>
      <c r="I801" s="4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74"/>
        <v>42399.25</v>
      </c>
      <c r="O801" s="10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1</v>
      </c>
      <c r="G802" t="s">
        <v>14</v>
      </c>
      <c r="H802">
        <v>1</v>
      </c>
      <c r="I802" s="4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74"/>
        <v>42167.208333333328</v>
      </c>
      <c r="O802" s="10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202.9130434782609</v>
      </c>
      <c r="G803" t="s">
        <v>20</v>
      </c>
      <c r="H803">
        <v>106</v>
      </c>
      <c r="I803" s="4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74"/>
        <v>43830.25</v>
      </c>
      <c r="O803" s="10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197.03225806451613</v>
      </c>
      <c r="G804" t="s">
        <v>20</v>
      </c>
      <c r="H804">
        <v>142</v>
      </c>
      <c r="I804" s="4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74"/>
        <v>43650.208333333328</v>
      </c>
      <c r="O804" s="10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107</v>
      </c>
      <c r="G805" t="s">
        <v>20</v>
      </c>
      <c r="H805">
        <v>233</v>
      </c>
      <c r="I805" s="4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74"/>
        <v>43492.25</v>
      </c>
      <c r="O805" s="10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268.73076923076923</v>
      </c>
      <c r="G806" t="s">
        <v>20</v>
      </c>
      <c r="H806">
        <v>218</v>
      </c>
      <c r="I806" s="4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74"/>
        <v>43102.25</v>
      </c>
      <c r="O806" s="10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50.845360824742272</v>
      </c>
      <c r="G807" t="s">
        <v>14</v>
      </c>
      <c r="H807">
        <v>67</v>
      </c>
      <c r="I807" s="4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74"/>
        <v>41958.25</v>
      </c>
      <c r="O807" s="10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1180.2857142857142</v>
      </c>
      <c r="G808" t="s">
        <v>20</v>
      </c>
      <c r="H808">
        <v>76</v>
      </c>
      <c r="I808" s="4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74"/>
        <v>40973.25</v>
      </c>
      <c r="O808" s="10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264</v>
      </c>
      <c r="G809" t="s">
        <v>20</v>
      </c>
      <c r="H809">
        <v>43</v>
      </c>
      <c r="I809" s="4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74"/>
        <v>43753.208333333328</v>
      </c>
      <c r="O809" s="10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30.44230769230769</v>
      </c>
      <c r="G810" t="s">
        <v>14</v>
      </c>
      <c r="H810">
        <v>19</v>
      </c>
      <c r="I810" s="4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74"/>
        <v>42507.208333333328</v>
      </c>
      <c r="O810" s="10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62.880681818181813</v>
      </c>
      <c r="G811" t="s">
        <v>14</v>
      </c>
      <c r="H811">
        <v>2108</v>
      </c>
      <c r="I811" s="4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74"/>
        <v>41135.208333333336</v>
      </c>
      <c r="O811" s="10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193.125</v>
      </c>
      <c r="G812" t="s">
        <v>20</v>
      </c>
      <c r="H812">
        <v>221</v>
      </c>
      <c r="I812" s="4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74"/>
        <v>43067.25</v>
      </c>
      <c r="O812" s="10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77.102702702702715</v>
      </c>
      <c r="G813" t="s">
        <v>14</v>
      </c>
      <c r="H813">
        <v>679</v>
      </c>
      <c r="I813" s="4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74"/>
        <v>42378.25</v>
      </c>
      <c r="O813" s="10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225.52763819095478</v>
      </c>
      <c r="G814" t="s">
        <v>20</v>
      </c>
      <c r="H814">
        <v>2805</v>
      </c>
      <c r="I814" s="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74"/>
        <v>43206.208333333328</v>
      </c>
      <c r="O814" s="10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239.40625</v>
      </c>
      <c r="G815" t="s">
        <v>20</v>
      </c>
      <c r="H815">
        <v>68</v>
      </c>
      <c r="I815" s="4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74"/>
        <v>41148.208333333336</v>
      </c>
      <c r="O815" s="10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92.1875</v>
      </c>
      <c r="G816" t="s">
        <v>14</v>
      </c>
      <c r="H816">
        <v>36</v>
      </c>
      <c r="I816" s="4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74"/>
        <v>42517.208333333328</v>
      </c>
      <c r="O816" s="10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130.23333333333335</v>
      </c>
      <c r="G817" t="s">
        <v>20</v>
      </c>
      <c r="H817">
        <v>183</v>
      </c>
      <c r="I817" s="4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74"/>
        <v>43068.25</v>
      </c>
      <c r="O817" s="10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615.21739130434787</v>
      </c>
      <c r="G818" t="s">
        <v>20</v>
      </c>
      <c r="H818">
        <v>133</v>
      </c>
      <c r="I818" s="4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74"/>
        <v>41680.25</v>
      </c>
      <c r="O818" s="10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368.79532163742692</v>
      </c>
      <c r="G819" t="s">
        <v>20</v>
      </c>
      <c r="H819">
        <v>2489</v>
      </c>
      <c r="I819" s="4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74"/>
        <v>43589.208333333328</v>
      </c>
      <c r="O819" s="10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1094.8571428571429</v>
      </c>
      <c r="G820" t="s">
        <v>20</v>
      </c>
      <c r="H820">
        <v>69</v>
      </c>
      <c r="I820" s="4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74"/>
        <v>43486.25</v>
      </c>
      <c r="O820" s="10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50.662921348314605</v>
      </c>
      <c r="G821" t="s">
        <v>14</v>
      </c>
      <c r="H821">
        <v>47</v>
      </c>
      <c r="I821" s="4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74"/>
        <v>41237.25</v>
      </c>
      <c r="O821" s="10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800.6</v>
      </c>
      <c r="G822" t="s">
        <v>20</v>
      </c>
      <c r="H822">
        <v>279</v>
      </c>
      <c r="I822" s="4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74"/>
        <v>43310.208333333328</v>
      </c>
      <c r="O822" s="10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291.28571428571428</v>
      </c>
      <c r="G823" t="s">
        <v>20</v>
      </c>
      <c r="H823">
        <v>210</v>
      </c>
      <c r="I823" s="4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74"/>
        <v>42794.25</v>
      </c>
      <c r="O823" s="10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349.9666666666667</v>
      </c>
      <c r="G824" t="s">
        <v>20</v>
      </c>
      <c r="H824">
        <v>2100</v>
      </c>
      <c r="I824" s="4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74"/>
        <v>41698.25</v>
      </c>
      <c r="O824" s="10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357.07317073170731</v>
      </c>
      <c r="G825" t="s">
        <v>20</v>
      </c>
      <c r="H825">
        <v>252</v>
      </c>
      <c r="I825" s="4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74"/>
        <v>41892.208333333336</v>
      </c>
      <c r="O825" s="10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126.48941176470588</v>
      </c>
      <c r="G826" t="s">
        <v>20</v>
      </c>
      <c r="H826">
        <v>1280</v>
      </c>
      <c r="I826" s="4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74"/>
        <v>40348.208333333336</v>
      </c>
      <c r="O826" s="10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387.5</v>
      </c>
      <c r="G827" t="s">
        <v>20</v>
      </c>
      <c r="H827">
        <v>157</v>
      </c>
      <c r="I827" s="4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74"/>
        <v>42941.208333333328</v>
      </c>
      <c r="O827" s="10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457.03571428571428</v>
      </c>
      <c r="G828" t="s">
        <v>20</v>
      </c>
      <c r="H828">
        <v>194</v>
      </c>
      <c r="I828" s="4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74"/>
        <v>40525.25</v>
      </c>
      <c r="O828" s="10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266.69565217391306</v>
      </c>
      <c r="G829" t="s">
        <v>20</v>
      </c>
      <c r="H829">
        <v>82</v>
      </c>
      <c r="I829" s="4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74"/>
        <v>40666.208333333336</v>
      </c>
      <c r="O829" s="10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69</v>
      </c>
      <c r="G830" t="s">
        <v>14</v>
      </c>
      <c r="H830">
        <v>70</v>
      </c>
      <c r="I830" s="4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74"/>
        <v>43340.208333333328</v>
      </c>
      <c r="O830" s="10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51.34375</v>
      </c>
      <c r="G831" t="s">
        <v>14</v>
      </c>
      <c r="H831">
        <v>154</v>
      </c>
      <c r="I831" s="4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74"/>
        <v>42164.208333333328</v>
      </c>
      <c r="O831" s="10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</v>
      </c>
      <c r="G832" t="s">
        <v>14</v>
      </c>
      <c r="H832">
        <v>22</v>
      </c>
      <c r="I832" s="4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74"/>
        <v>43103.25</v>
      </c>
      <c r="O832" s="10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108.97734294541709</v>
      </c>
      <c r="G833" t="s">
        <v>20</v>
      </c>
      <c r="H833">
        <v>4233</v>
      </c>
      <c r="I833" s="4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74"/>
        <v>40994.208333333336</v>
      </c>
      <c r="O833" s="10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78">$E834/$D834*100</f>
        <v>315.17592592592592</v>
      </c>
      <c r="G834" t="s">
        <v>20</v>
      </c>
      <c r="H834">
        <v>1297</v>
      </c>
      <c r="I834" s="4">
        <f t="shared" ref="I834:I897" si="79">IF(AND($E834=0,$H834=0),0,$E834/$H834)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ref="N834:N897" si="80">((($L834/60)/60)/24)+DATE(1970,1,1)</f>
        <v>42299.208333333328</v>
      </c>
      <c r="O834" s="10">
        <f t="shared" ref="O834:O897" si="81">((($M834/60)/60)/24)+DATE(1970,1,1)</f>
        <v>42333.25</v>
      </c>
      <c r="P834" t="b">
        <v>1</v>
      </c>
      <c r="Q834" t="b">
        <v>0</v>
      </c>
      <c r="R834" t="s">
        <v>206</v>
      </c>
      <c r="S834" t="str">
        <f t="shared" ref="S834:S897" si="82">LEFT($R834,  FIND("/",$R834) - 1)</f>
        <v>publishing</v>
      </c>
      <c r="T834" t="str">
        <f t="shared" ref="T834:T897" si="83">RIGHT($R834,LEN($R834)-FIND("/",$R834)-LEN("/") +1)</f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78"/>
        <v>157.69117647058823</v>
      </c>
      <c r="G835" t="s">
        <v>20</v>
      </c>
      <c r="H835">
        <v>165</v>
      </c>
      <c r="I835" s="4">
        <f t="shared" si="79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si="80"/>
        <v>40588.25</v>
      </c>
      <c r="O835" s="10">
        <f t="shared" si="81"/>
        <v>40599.25</v>
      </c>
      <c r="P835" t="b">
        <v>0</v>
      </c>
      <c r="Q835" t="b">
        <v>0</v>
      </c>
      <c r="R835" t="s">
        <v>206</v>
      </c>
      <c r="S835" t="str">
        <f t="shared" si="82"/>
        <v>publishing</v>
      </c>
      <c r="T835" t="str">
        <f t="shared" si="83"/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153.8082191780822</v>
      </c>
      <c r="G836" t="s">
        <v>20</v>
      </c>
      <c r="H836">
        <v>119</v>
      </c>
      <c r="I836" s="4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80"/>
        <v>41448.208333333336</v>
      </c>
      <c r="O836" s="10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89.738979118329468</v>
      </c>
      <c r="G837" t="s">
        <v>14</v>
      </c>
      <c r="H837">
        <v>1758</v>
      </c>
      <c r="I837" s="4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80"/>
        <v>42063.25</v>
      </c>
      <c r="O837" s="10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75.135802469135797</v>
      </c>
      <c r="G838" t="s">
        <v>14</v>
      </c>
      <c r="H838">
        <v>94</v>
      </c>
      <c r="I838" s="4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80"/>
        <v>40214.25</v>
      </c>
      <c r="O838" s="10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852.88135593220341</v>
      </c>
      <c r="G839" t="s">
        <v>20</v>
      </c>
      <c r="H839">
        <v>1797</v>
      </c>
      <c r="I839" s="4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80"/>
        <v>40629.208333333336</v>
      </c>
      <c r="O839" s="10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138.90625</v>
      </c>
      <c r="G840" t="s">
        <v>20</v>
      </c>
      <c r="H840">
        <v>261</v>
      </c>
      <c r="I840" s="4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80"/>
        <v>43370.208333333328</v>
      </c>
      <c r="O840" s="10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190.18181818181819</v>
      </c>
      <c r="G841" t="s">
        <v>20</v>
      </c>
      <c r="H841">
        <v>157</v>
      </c>
      <c r="I841" s="4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80"/>
        <v>41715.208333333336</v>
      </c>
      <c r="O841" s="10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100.24333619948409</v>
      </c>
      <c r="G842" t="s">
        <v>20</v>
      </c>
      <c r="H842">
        <v>3533</v>
      </c>
      <c r="I842" s="4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80"/>
        <v>41836.208333333336</v>
      </c>
      <c r="O842" s="10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142.75824175824175</v>
      </c>
      <c r="G843" t="s">
        <v>20</v>
      </c>
      <c r="H843">
        <v>155</v>
      </c>
      <c r="I843" s="4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80"/>
        <v>42419.25</v>
      </c>
      <c r="O843" s="10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563.13333333333333</v>
      </c>
      <c r="G844" t="s">
        <v>20</v>
      </c>
      <c r="H844">
        <v>132</v>
      </c>
      <c r="I844" s="4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80"/>
        <v>43266.208333333328</v>
      </c>
      <c r="O844" s="10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30.715909090909086</v>
      </c>
      <c r="G845" t="s">
        <v>14</v>
      </c>
      <c r="H845">
        <v>33</v>
      </c>
      <c r="I845" s="4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80"/>
        <v>43338.208333333328</v>
      </c>
      <c r="O845" s="10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99.39772727272728</v>
      </c>
      <c r="G846" t="s">
        <v>74</v>
      </c>
      <c r="H846">
        <v>94</v>
      </c>
      <c r="I846" s="4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80"/>
        <v>40930.25</v>
      </c>
      <c r="O846" s="10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197.54935622317598</v>
      </c>
      <c r="G847" t="s">
        <v>20</v>
      </c>
      <c r="H847">
        <v>1354</v>
      </c>
      <c r="I847" s="4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80"/>
        <v>43235.208333333328</v>
      </c>
      <c r="O847" s="10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508.5</v>
      </c>
      <c r="G848" t="s">
        <v>20</v>
      </c>
      <c r="H848">
        <v>48</v>
      </c>
      <c r="I848" s="4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80"/>
        <v>43302.208333333328</v>
      </c>
      <c r="O848" s="10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237.74468085106383</v>
      </c>
      <c r="G849" t="s">
        <v>20</v>
      </c>
      <c r="H849">
        <v>110</v>
      </c>
      <c r="I849" s="4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80"/>
        <v>43107.25</v>
      </c>
      <c r="O849" s="10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338.46875</v>
      </c>
      <c r="G850" t="s">
        <v>20</v>
      </c>
      <c r="H850">
        <v>172</v>
      </c>
      <c r="I850" s="4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80"/>
        <v>40341.208333333336</v>
      </c>
      <c r="O850" s="10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133.08955223880596</v>
      </c>
      <c r="G851" t="s">
        <v>20</v>
      </c>
      <c r="H851">
        <v>307</v>
      </c>
      <c r="I851" s="4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80"/>
        <v>40948.25</v>
      </c>
      <c r="O851" s="10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1</v>
      </c>
      <c r="G852" t="s">
        <v>14</v>
      </c>
      <c r="H852">
        <v>1</v>
      </c>
      <c r="I852" s="4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80"/>
        <v>40866.25</v>
      </c>
      <c r="O852" s="10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207.79999999999998</v>
      </c>
      <c r="G853" t="s">
        <v>20</v>
      </c>
      <c r="H853">
        <v>160</v>
      </c>
      <c r="I853" s="4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80"/>
        <v>41031.208333333336</v>
      </c>
      <c r="O853" s="10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51.122448979591837</v>
      </c>
      <c r="G854" t="s">
        <v>14</v>
      </c>
      <c r="H854">
        <v>31</v>
      </c>
      <c r="I854" s="4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80"/>
        <v>40740.208333333336</v>
      </c>
      <c r="O854" s="10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652.05847953216369</v>
      </c>
      <c r="G855" t="s">
        <v>20</v>
      </c>
      <c r="H855">
        <v>1467</v>
      </c>
      <c r="I855" s="4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80"/>
        <v>40714.208333333336</v>
      </c>
      <c r="O855" s="10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113.63099415204678</v>
      </c>
      <c r="G856" t="s">
        <v>20</v>
      </c>
      <c r="H856">
        <v>2662</v>
      </c>
      <c r="I856" s="4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80"/>
        <v>43787.25</v>
      </c>
      <c r="O856" s="10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102.37606837606839</v>
      </c>
      <c r="G857" t="s">
        <v>20</v>
      </c>
      <c r="H857">
        <v>452</v>
      </c>
      <c r="I857" s="4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80"/>
        <v>40712.208333333336</v>
      </c>
      <c r="O857" s="10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356.58333333333331</v>
      </c>
      <c r="G858" t="s">
        <v>20</v>
      </c>
      <c r="H858">
        <v>158</v>
      </c>
      <c r="I858" s="4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80"/>
        <v>41023.208333333336</v>
      </c>
      <c r="O858" s="10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139.86792452830187</v>
      </c>
      <c r="G859" t="s">
        <v>20</v>
      </c>
      <c r="H859">
        <v>225</v>
      </c>
      <c r="I859" s="4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80"/>
        <v>40944.25</v>
      </c>
      <c r="O859" s="10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69.45</v>
      </c>
      <c r="G860" t="s">
        <v>14</v>
      </c>
      <c r="H860">
        <v>35</v>
      </c>
      <c r="I860" s="4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80"/>
        <v>43211.208333333328</v>
      </c>
      <c r="O860" s="10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35.534246575342465</v>
      </c>
      <c r="G861" t="s">
        <v>14</v>
      </c>
      <c r="H861">
        <v>63</v>
      </c>
      <c r="I861" s="4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80"/>
        <v>41334.25</v>
      </c>
      <c r="O861" s="10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251.65</v>
      </c>
      <c r="G862" t="s">
        <v>20</v>
      </c>
      <c r="H862">
        <v>65</v>
      </c>
      <c r="I862" s="4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80"/>
        <v>43515.25</v>
      </c>
      <c r="O862" s="10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105.87500000000001</v>
      </c>
      <c r="G863" t="s">
        <v>20</v>
      </c>
      <c r="H863">
        <v>163</v>
      </c>
      <c r="I863" s="4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80"/>
        <v>40258.208333333336</v>
      </c>
      <c r="O863" s="10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187.42857142857144</v>
      </c>
      <c r="G864" t="s">
        <v>20</v>
      </c>
      <c r="H864">
        <v>85</v>
      </c>
      <c r="I864" s="4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80"/>
        <v>40756.208333333336</v>
      </c>
      <c r="O864" s="10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386.78571428571428</v>
      </c>
      <c r="G865" t="s">
        <v>20</v>
      </c>
      <c r="H865">
        <v>217</v>
      </c>
      <c r="I865" s="4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80"/>
        <v>42172.208333333328</v>
      </c>
      <c r="O865" s="10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347.07142857142856</v>
      </c>
      <c r="G866" t="s">
        <v>20</v>
      </c>
      <c r="H866">
        <v>150</v>
      </c>
      <c r="I866" s="4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80"/>
        <v>42601.208333333328</v>
      </c>
      <c r="O866" s="10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185.82098765432099</v>
      </c>
      <c r="G867" t="s">
        <v>20</v>
      </c>
      <c r="H867">
        <v>3272</v>
      </c>
      <c r="I867" s="4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80"/>
        <v>41897.208333333336</v>
      </c>
      <c r="O867" s="10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43.241247264770237</v>
      </c>
      <c r="G868" t="s">
        <v>74</v>
      </c>
      <c r="H868">
        <v>898</v>
      </c>
      <c r="I868" s="4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80"/>
        <v>40671.208333333336</v>
      </c>
      <c r="O868" s="10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162.4375</v>
      </c>
      <c r="G869" t="s">
        <v>20</v>
      </c>
      <c r="H869">
        <v>300</v>
      </c>
      <c r="I869" s="4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80"/>
        <v>43382.208333333328</v>
      </c>
      <c r="O869" s="10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184.84285714285716</v>
      </c>
      <c r="G870" t="s">
        <v>20</v>
      </c>
      <c r="H870">
        <v>126</v>
      </c>
      <c r="I870" s="4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80"/>
        <v>41559.208333333336</v>
      </c>
      <c r="O870" s="10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23.703520691785052</v>
      </c>
      <c r="G871" t="s">
        <v>14</v>
      </c>
      <c r="H871">
        <v>526</v>
      </c>
      <c r="I871" s="4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80"/>
        <v>40350.208333333336</v>
      </c>
      <c r="O871" s="10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89.870129870129873</v>
      </c>
      <c r="G872" t="s">
        <v>14</v>
      </c>
      <c r="H872">
        <v>121</v>
      </c>
      <c r="I872" s="4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80"/>
        <v>42240.208333333328</v>
      </c>
      <c r="O872" s="10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272.6041958041958</v>
      </c>
      <c r="G873" t="s">
        <v>20</v>
      </c>
      <c r="H873">
        <v>2320</v>
      </c>
      <c r="I873" s="4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80"/>
        <v>43040.208333333328</v>
      </c>
      <c r="O873" s="10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170.04255319148936</v>
      </c>
      <c r="G874" t="s">
        <v>20</v>
      </c>
      <c r="H874">
        <v>81</v>
      </c>
      <c r="I874" s="4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80"/>
        <v>43346.208333333328</v>
      </c>
      <c r="O874" s="10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188.28503562945369</v>
      </c>
      <c r="G875" t="s">
        <v>20</v>
      </c>
      <c r="H875">
        <v>1887</v>
      </c>
      <c r="I875" s="4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80"/>
        <v>41647.25</v>
      </c>
      <c r="O875" s="10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346.93532338308455</v>
      </c>
      <c r="G876" t="s">
        <v>20</v>
      </c>
      <c r="H876">
        <v>4358</v>
      </c>
      <c r="I876" s="4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80"/>
        <v>40291.208333333336</v>
      </c>
      <c r="O876" s="10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69.177215189873422</v>
      </c>
      <c r="G877" t="s">
        <v>14</v>
      </c>
      <c r="H877">
        <v>67</v>
      </c>
      <c r="I877" s="4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80"/>
        <v>40556.25</v>
      </c>
      <c r="O877" s="10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25.433734939759034</v>
      </c>
      <c r="G878" t="s">
        <v>14</v>
      </c>
      <c r="H878">
        <v>57</v>
      </c>
      <c r="I878" s="4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80"/>
        <v>43624.208333333328</v>
      </c>
      <c r="O878" s="10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77.400977995110026</v>
      </c>
      <c r="G879" t="s">
        <v>14</v>
      </c>
      <c r="H879">
        <v>1229</v>
      </c>
      <c r="I879" s="4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80"/>
        <v>42577.208333333328</v>
      </c>
      <c r="O879" s="10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37.481481481481481</v>
      </c>
      <c r="G880" t="s">
        <v>14</v>
      </c>
      <c r="H880">
        <v>12</v>
      </c>
      <c r="I880" s="4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80"/>
        <v>43845.25</v>
      </c>
      <c r="O880" s="10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543.79999999999995</v>
      </c>
      <c r="G881" t="s">
        <v>20</v>
      </c>
      <c r="H881">
        <v>53</v>
      </c>
      <c r="I881" s="4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80"/>
        <v>42788.25</v>
      </c>
      <c r="O881" s="10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228.52189349112427</v>
      </c>
      <c r="G882" t="s">
        <v>20</v>
      </c>
      <c r="H882">
        <v>2414</v>
      </c>
      <c r="I882" s="4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80"/>
        <v>43667.208333333328</v>
      </c>
      <c r="O882" s="10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38.948339483394832</v>
      </c>
      <c r="G883" t="s">
        <v>14</v>
      </c>
      <c r="H883">
        <v>452</v>
      </c>
      <c r="I883" s="4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80"/>
        <v>42194.208333333328</v>
      </c>
      <c r="O883" s="10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370</v>
      </c>
      <c r="G884" t="s">
        <v>20</v>
      </c>
      <c r="H884">
        <v>80</v>
      </c>
      <c r="I884" s="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80"/>
        <v>42025.25</v>
      </c>
      <c r="O884" s="10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237.91176470588232</v>
      </c>
      <c r="G885" t="s">
        <v>20</v>
      </c>
      <c r="H885">
        <v>193</v>
      </c>
      <c r="I885" s="4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80"/>
        <v>40323.208333333336</v>
      </c>
      <c r="O885" s="10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64.036299765807954</v>
      </c>
      <c r="G886" t="s">
        <v>14</v>
      </c>
      <c r="H886">
        <v>1886</v>
      </c>
      <c r="I886" s="4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80"/>
        <v>41763.208333333336</v>
      </c>
      <c r="O886" s="10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118.27777777777777</v>
      </c>
      <c r="G887" t="s">
        <v>20</v>
      </c>
      <c r="H887">
        <v>52</v>
      </c>
      <c r="I887" s="4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80"/>
        <v>40335.208333333336</v>
      </c>
      <c r="O887" s="10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84.824037184594957</v>
      </c>
      <c r="G888" t="s">
        <v>14</v>
      </c>
      <c r="H888">
        <v>1825</v>
      </c>
      <c r="I888" s="4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80"/>
        <v>40416.208333333336</v>
      </c>
      <c r="O888" s="10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29.346153846153843</v>
      </c>
      <c r="G889" t="s">
        <v>14</v>
      </c>
      <c r="H889">
        <v>31</v>
      </c>
      <c r="I889" s="4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80"/>
        <v>42202.208333333328</v>
      </c>
      <c r="O889" s="10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209.89655172413794</v>
      </c>
      <c r="G890" t="s">
        <v>20</v>
      </c>
      <c r="H890">
        <v>290</v>
      </c>
      <c r="I890" s="4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80"/>
        <v>42836.208333333328</v>
      </c>
      <c r="O890" s="10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169.78571428571431</v>
      </c>
      <c r="G891" t="s">
        <v>20</v>
      </c>
      <c r="H891">
        <v>122</v>
      </c>
      <c r="I891" s="4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80"/>
        <v>41710.208333333336</v>
      </c>
      <c r="O891" s="10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115.95907738095239</v>
      </c>
      <c r="G892" t="s">
        <v>20</v>
      </c>
      <c r="H892">
        <v>1470</v>
      </c>
      <c r="I892" s="4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80"/>
        <v>43640.208333333328</v>
      </c>
      <c r="O892" s="10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258.59999999999997</v>
      </c>
      <c r="G893" t="s">
        <v>20</v>
      </c>
      <c r="H893">
        <v>165</v>
      </c>
      <c r="I893" s="4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80"/>
        <v>40880.25</v>
      </c>
      <c r="O893" s="10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230.58333333333331</v>
      </c>
      <c r="G894" t="s">
        <v>20</v>
      </c>
      <c r="H894">
        <v>182</v>
      </c>
      <c r="I894" s="4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80"/>
        <v>40319.208333333336</v>
      </c>
      <c r="O894" s="10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128.21428571428572</v>
      </c>
      <c r="G895" t="s">
        <v>20</v>
      </c>
      <c r="H895">
        <v>199</v>
      </c>
      <c r="I895" s="4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80"/>
        <v>42170.208333333328</v>
      </c>
      <c r="O895" s="10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188.70588235294116</v>
      </c>
      <c r="G896" t="s">
        <v>20</v>
      </c>
      <c r="H896">
        <v>56</v>
      </c>
      <c r="I896" s="4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80"/>
        <v>41466.208333333336</v>
      </c>
      <c r="O896" s="10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6.9511889862327907</v>
      </c>
      <c r="G897" t="s">
        <v>14</v>
      </c>
      <c r="H897">
        <v>107</v>
      </c>
      <c r="I897" s="4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80"/>
        <v>43134.25</v>
      </c>
      <c r="O897" s="10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84">$E898/$D898*100</f>
        <v>774.43434343434342</v>
      </c>
      <c r="G898" t="s">
        <v>20</v>
      </c>
      <c r="H898">
        <v>1460</v>
      </c>
      <c r="I898" s="4">
        <f t="shared" ref="I898:I961" si="85">IF(AND($E898=0,$H898=0),0,$E898/$H898)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ref="N898:N961" si="86">((($L898/60)/60)/24)+DATE(1970,1,1)</f>
        <v>40738.208333333336</v>
      </c>
      <c r="O898" s="10">
        <f t="shared" ref="O898:O961" si="87">((($M898/60)/60)/24)+DATE(1970,1,1)</f>
        <v>40741.208333333336</v>
      </c>
      <c r="P898" t="b">
        <v>0</v>
      </c>
      <c r="Q898" t="b">
        <v>1</v>
      </c>
      <c r="R898" t="s">
        <v>17</v>
      </c>
      <c r="S898" t="str">
        <f t="shared" ref="S898:S961" si="88">LEFT($R898,  FIND("/",$R898) - 1)</f>
        <v>food</v>
      </c>
      <c r="T898" t="str">
        <f t="shared" ref="T898:T961" si="89">RIGHT($R898,LEN($R898)-FIND("/",$R898)-LEN("/") +1)</f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84"/>
        <v>27.693181818181817</v>
      </c>
      <c r="G899" t="s">
        <v>14</v>
      </c>
      <c r="H899">
        <v>27</v>
      </c>
      <c r="I899" s="4">
        <f t="shared" si="8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si="86"/>
        <v>43583.208333333328</v>
      </c>
      <c r="O899" s="10">
        <f t="shared" si="87"/>
        <v>43585.208333333328</v>
      </c>
      <c r="P899" t="b">
        <v>0</v>
      </c>
      <c r="Q899" t="b">
        <v>0</v>
      </c>
      <c r="R899" t="s">
        <v>33</v>
      </c>
      <c r="S899" t="str">
        <f t="shared" si="88"/>
        <v>theater</v>
      </c>
      <c r="T899" t="str">
        <f t="shared" si="89"/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52.479620323841424</v>
      </c>
      <c r="G900" t="s">
        <v>14</v>
      </c>
      <c r="H900">
        <v>1221</v>
      </c>
      <c r="I900" s="4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86"/>
        <v>43815.25</v>
      </c>
      <c r="O900" s="10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407.09677419354841</v>
      </c>
      <c r="G901" t="s">
        <v>20</v>
      </c>
      <c r="H901">
        <v>123</v>
      </c>
      <c r="I901" s="4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86"/>
        <v>41554.208333333336</v>
      </c>
      <c r="O901" s="10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2</v>
      </c>
      <c r="G902" t="s">
        <v>14</v>
      </c>
      <c r="H902">
        <v>1</v>
      </c>
      <c r="I902" s="4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86"/>
        <v>41901.208333333336</v>
      </c>
      <c r="O902" s="10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156.17857142857144</v>
      </c>
      <c r="G903" t="s">
        <v>20</v>
      </c>
      <c r="H903">
        <v>159</v>
      </c>
      <c r="I903" s="4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86"/>
        <v>43298.208333333328</v>
      </c>
      <c r="O903" s="10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252.42857142857144</v>
      </c>
      <c r="G904" t="s">
        <v>20</v>
      </c>
      <c r="H904">
        <v>110</v>
      </c>
      <c r="I904" s="4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86"/>
        <v>42399.25</v>
      </c>
      <c r="O904" s="10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</v>
      </c>
      <c r="G905" t="s">
        <v>47</v>
      </c>
      <c r="H905">
        <v>14</v>
      </c>
      <c r="I905" s="4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86"/>
        <v>41034.208333333336</v>
      </c>
      <c r="O905" s="10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12.230769230769232</v>
      </c>
      <c r="G906" t="s">
        <v>14</v>
      </c>
      <c r="H906">
        <v>16</v>
      </c>
      <c r="I906" s="4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86"/>
        <v>41186.208333333336</v>
      </c>
      <c r="O906" s="10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163.98734177215189</v>
      </c>
      <c r="G907" t="s">
        <v>20</v>
      </c>
      <c r="H907">
        <v>236</v>
      </c>
      <c r="I907" s="4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86"/>
        <v>41536.208333333336</v>
      </c>
      <c r="O907" s="10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162.98181818181817</v>
      </c>
      <c r="G908" t="s">
        <v>20</v>
      </c>
      <c r="H908">
        <v>191</v>
      </c>
      <c r="I908" s="4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86"/>
        <v>42868.208333333328</v>
      </c>
      <c r="O908" s="10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20.252747252747252</v>
      </c>
      <c r="G909" t="s">
        <v>14</v>
      </c>
      <c r="H909">
        <v>41</v>
      </c>
      <c r="I909" s="4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86"/>
        <v>40660.208333333336</v>
      </c>
      <c r="O909" s="10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319.24083769633506</v>
      </c>
      <c r="G910" t="s">
        <v>20</v>
      </c>
      <c r="H910">
        <v>3934</v>
      </c>
      <c r="I910" s="4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86"/>
        <v>41031.208333333336</v>
      </c>
      <c r="O910" s="10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478.94444444444446</v>
      </c>
      <c r="G911" t="s">
        <v>20</v>
      </c>
      <c r="H911">
        <v>80</v>
      </c>
      <c r="I911" s="4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86"/>
        <v>43255.208333333328</v>
      </c>
      <c r="O911" s="10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19.556634304207122</v>
      </c>
      <c r="G912" t="s">
        <v>74</v>
      </c>
      <c r="H912">
        <v>296</v>
      </c>
      <c r="I912" s="4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86"/>
        <v>42026.25</v>
      </c>
      <c r="O912" s="10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198.94827586206895</v>
      </c>
      <c r="G913" t="s">
        <v>20</v>
      </c>
      <c r="H913">
        <v>462</v>
      </c>
      <c r="I913" s="4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86"/>
        <v>43717.208333333328</v>
      </c>
      <c r="O913" s="10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795</v>
      </c>
      <c r="G914" t="s">
        <v>20</v>
      </c>
      <c r="H914">
        <v>179</v>
      </c>
      <c r="I914" s="4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86"/>
        <v>41157.208333333336</v>
      </c>
      <c r="O914" s="10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50.621082621082621</v>
      </c>
      <c r="G915" t="s">
        <v>14</v>
      </c>
      <c r="H915">
        <v>523</v>
      </c>
      <c r="I915" s="4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86"/>
        <v>43597.208333333328</v>
      </c>
      <c r="O915" s="10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57.4375</v>
      </c>
      <c r="G916" t="s">
        <v>14</v>
      </c>
      <c r="H916">
        <v>141</v>
      </c>
      <c r="I916" s="4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86"/>
        <v>41490.208333333336</v>
      </c>
      <c r="O916" s="10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155.62827640984909</v>
      </c>
      <c r="G917" t="s">
        <v>20</v>
      </c>
      <c r="H917">
        <v>1866</v>
      </c>
      <c r="I917" s="4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86"/>
        <v>42976.208333333328</v>
      </c>
      <c r="O917" s="10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36.297297297297298</v>
      </c>
      <c r="G918" t="s">
        <v>14</v>
      </c>
      <c r="H918">
        <v>52</v>
      </c>
      <c r="I918" s="4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86"/>
        <v>41991.25</v>
      </c>
      <c r="O918" s="10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58.25</v>
      </c>
      <c r="G919" t="s">
        <v>47</v>
      </c>
      <c r="H919">
        <v>27</v>
      </c>
      <c r="I919" s="4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86"/>
        <v>40722.208333333336</v>
      </c>
      <c r="O919" s="10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237.39473684210526</v>
      </c>
      <c r="G920" t="s">
        <v>20</v>
      </c>
      <c r="H920">
        <v>156</v>
      </c>
      <c r="I920" s="4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86"/>
        <v>41117.208333333336</v>
      </c>
      <c r="O920" s="10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58.75</v>
      </c>
      <c r="G921" t="s">
        <v>14</v>
      </c>
      <c r="H921">
        <v>225</v>
      </c>
      <c r="I921" s="4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86"/>
        <v>43022.208333333328</v>
      </c>
      <c r="O921" s="10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182.56603773584905</v>
      </c>
      <c r="G922" t="s">
        <v>20</v>
      </c>
      <c r="H922">
        <v>255</v>
      </c>
      <c r="I922" s="4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86"/>
        <v>43503.25</v>
      </c>
      <c r="O922" s="10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0.75436408977556113</v>
      </c>
      <c r="G923" t="s">
        <v>14</v>
      </c>
      <c r="H923">
        <v>38</v>
      </c>
      <c r="I923" s="4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86"/>
        <v>40951.25</v>
      </c>
      <c r="O923" s="10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175.95330739299609</v>
      </c>
      <c r="G924" t="s">
        <v>20</v>
      </c>
      <c r="H924">
        <v>2261</v>
      </c>
      <c r="I924" s="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86"/>
        <v>43443.25</v>
      </c>
      <c r="O924" s="10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237.88235294117646</v>
      </c>
      <c r="G925" t="s">
        <v>20</v>
      </c>
      <c r="H925">
        <v>40</v>
      </c>
      <c r="I925" s="4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86"/>
        <v>40373.208333333336</v>
      </c>
      <c r="O925" s="10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488.05076142131981</v>
      </c>
      <c r="G926" t="s">
        <v>20</v>
      </c>
      <c r="H926">
        <v>2289</v>
      </c>
      <c r="I926" s="4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86"/>
        <v>43769.208333333328</v>
      </c>
      <c r="O926" s="10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224.06666666666669</v>
      </c>
      <c r="G927" t="s">
        <v>20</v>
      </c>
      <c r="H927">
        <v>65</v>
      </c>
      <c r="I927" s="4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86"/>
        <v>43000.208333333328</v>
      </c>
      <c r="O927" s="10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18.126436781609197</v>
      </c>
      <c r="G928" t="s">
        <v>14</v>
      </c>
      <c r="H928">
        <v>15</v>
      </c>
      <c r="I928" s="4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86"/>
        <v>42502.208333333328</v>
      </c>
      <c r="O928" s="10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45.847222222222221</v>
      </c>
      <c r="G929" t="s">
        <v>14</v>
      </c>
      <c r="H929">
        <v>37</v>
      </c>
      <c r="I929" s="4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86"/>
        <v>41102.208333333336</v>
      </c>
      <c r="O929" s="10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117.31541218637993</v>
      </c>
      <c r="G930" t="s">
        <v>20</v>
      </c>
      <c r="H930">
        <v>3777</v>
      </c>
      <c r="I930" s="4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86"/>
        <v>41637.25</v>
      </c>
      <c r="O930" s="10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217.30909090909088</v>
      </c>
      <c r="G931" t="s">
        <v>20</v>
      </c>
      <c r="H931">
        <v>184</v>
      </c>
      <c r="I931" s="4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86"/>
        <v>42858.208333333328</v>
      </c>
      <c r="O931" s="10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112.28571428571428</v>
      </c>
      <c r="G932" t="s">
        <v>20</v>
      </c>
      <c r="H932">
        <v>85</v>
      </c>
      <c r="I932" s="4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86"/>
        <v>42060.25</v>
      </c>
      <c r="O932" s="10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72.51898734177216</v>
      </c>
      <c r="G933" t="s">
        <v>14</v>
      </c>
      <c r="H933">
        <v>112</v>
      </c>
      <c r="I933" s="4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86"/>
        <v>41818.208333333336</v>
      </c>
      <c r="O933" s="10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212.30434782608697</v>
      </c>
      <c r="G934" t="s">
        <v>20</v>
      </c>
      <c r="H934">
        <v>144</v>
      </c>
      <c r="I934" s="4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86"/>
        <v>41709.208333333336</v>
      </c>
      <c r="O934" s="10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239.74657534246577</v>
      </c>
      <c r="G935" t="s">
        <v>20</v>
      </c>
      <c r="H935">
        <v>1902</v>
      </c>
      <c r="I935" s="4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86"/>
        <v>41372.208333333336</v>
      </c>
      <c r="O935" s="10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181.93548387096774</v>
      </c>
      <c r="G936" t="s">
        <v>20</v>
      </c>
      <c r="H936">
        <v>105</v>
      </c>
      <c r="I936" s="4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86"/>
        <v>42422.25</v>
      </c>
      <c r="O936" s="10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164.13114754098362</v>
      </c>
      <c r="G937" t="s">
        <v>20</v>
      </c>
      <c r="H937">
        <v>132</v>
      </c>
      <c r="I937" s="4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86"/>
        <v>42209.208333333328</v>
      </c>
      <c r="O937" s="10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1.6375968992248062</v>
      </c>
      <c r="G938" t="s">
        <v>14</v>
      </c>
      <c r="H938">
        <v>21</v>
      </c>
      <c r="I938" s="4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86"/>
        <v>43668.208333333328</v>
      </c>
      <c r="O938" s="10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49.64385964912281</v>
      </c>
      <c r="G939" t="s">
        <v>74</v>
      </c>
      <c r="H939">
        <v>976</v>
      </c>
      <c r="I939" s="4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86"/>
        <v>42334.25</v>
      </c>
      <c r="O939" s="10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109.70652173913042</v>
      </c>
      <c r="G940" t="s">
        <v>20</v>
      </c>
      <c r="H940">
        <v>96</v>
      </c>
      <c r="I940" s="4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86"/>
        <v>43263.208333333328</v>
      </c>
      <c r="O940" s="10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49.217948717948715</v>
      </c>
      <c r="G941" t="s">
        <v>14</v>
      </c>
      <c r="H941">
        <v>67</v>
      </c>
      <c r="I941" s="4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86"/>
        <v>40670.208333333336</v>
      </c>
      <c r="O941" s="10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62.232323232323225</v>
      </c>
      <c r="G942" t="s">
        <v>47</v>
      </c>
      <c r="H942">
        <v>66</v>
      </c>
      <c r="I942" s="4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86"/>
        <v>41244.25</v>
      </c>
      <c r="O942" s="10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13.05813953488372</v>
      </c>
      <c r="G943" t="s">
        <v>14</v>
      </c>
      <c r="H943">
        <v>78</v>
      </c>
      <c r="I943" s="4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86"/>
        <v>40552.25</v>
      </c>
      <c r="O943" s="10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64.635416666666671</v>
      </c>
      <c r="G944" t="s">
        <v>14</v>
      </c>
      <c r="H944">
        <v>67</v>
      </c>
      <c r="I944" s="4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86"/>
        <v>40568.25</v>
      </c>
      <c r="O944" s="10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159.58666666666667</v>
      </c>
      <c r="G945" t="s">
        <v>20</v>
      </c>
      <c r="H945">
        <v>114</v>
      </c>
      <c r="I945" s="4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86"/>
        <v>41906.208333333336</v>
      </c>
      <c r="O945" s="10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81.42</v>
      </c>
      <c r="G946" t="s">
        <v>14</v>
      </c>
      <c r="H946">
        <v>263</v>
      </c>
      <c r="I946" s="4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86"/>
        <v>42776.25</v>
      </c>
      <c r="O946" s="10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32.444767441860463</v>
      </c>
      <c r="G947" t="s">
        <v>14</v>
      </c>
      <c r="H947">
        <v>1691</v>
      </c>
      <c r="I947" s="4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86"/>
        <v>41004.208333333336</v>
      </c>
      <c r="O947" s="10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</v>
      </c>
      <c r="G948" t="s">
        <v>14</v>
      </c>
      <c r="H948">
        <v>181</v>
      </c>
      <c r="I948" s="4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86"/>
        <v>40710.208333333336</v>
      </c>
      <c r="O948" s="10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26.694444444444443</v>
      </c>
      <c r="G949" t="s">
        <v>14</v>
      </c>
      <c r="H949">
        <v>13</v>
      </c>
      <c r="I949" s="4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86"/>
        <v>41908.208333333336</v>
      </c>
      <c r="O949" s="10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62.957446808510639</v>
      </c>
      <c r="G950" t="s">
        <v>74</v>
      </c>
      <c r="H950">
        <v>160</v>
      </c>
      <c r="I950" s="4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86"/>
        <v>41985.25</v>
      </c>
      <c r="O950" s="10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161.35593220338984</v>
      </c>
      <c r="G951" t="s">
        <v>20</v>
      </c>
      <c r="H951">
        <v>203</v>
      </c>
      <c r="I951" s="4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86"/>
        <v>42112.208333333328</v>
      </c>
      <c r="O951" s="10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5</v>
      </c>
      <c r="G952" t="s">
        <v>14</v>
      </c>
      <c r="H952">
        <v>1</v>
      </c>
      <c r="I952" s="4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86"/>
        <v>43571.208333333328</v>
      </c>
      <c r="O952" s="10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1096.9379310344827</v>
      </c>
      <c r="G953" t="s">
        <v>20</v>
      </c>
      <c r="H953">
        <v>1559</v>
      </c>
      <c r="I953" s="4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86"/>
        <v>42730.25</v>
      </c>
      <c r="O953" s="10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70.094158075601371</v>
      </c>
      <c r="G954" t="s">
        <v>74</v>
      </c>
      <c r="H954">
        <v>2266</v>
      </c>
      <c r="I954" s="4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86"/>
        <v>42591.208333333328</v>
      </c>
      <c r="O954" s="10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60</v>
      </c>
      <c r="G955" t="s">
        <v>14</v>
      </c>
      <c r="H955">
        <v>21</v>
      </c>
      <c r="I955" s="4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86"/>
        <v>42358.25</v>
      </c>
      <c r="O955" s="10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367.0985915492958</v>
      </c>
      <c r="G956" t="s">
        <v>20</v>
      </c>
      <c r="H956">
        <v>1548</v>
      </c>
      <c r="I956" s="4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86"/>
        <v>41174.208333333336</v>
      </c>
      <c r="O956" s="10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1109</v>
      </c>
      <c r="G957" t="s">
        <v>20</v>
      </c>
      <c r="H957">
        <v>80</v>
      </c>
      <c r="I957" s="4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86"/>
        <v>41238.25</v>
      </c>
      <c r="O957" s="10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19.028784648187631</v>
      </c>
      <c r="G958" t="s">
        <v>14</v>
      </c>
      <c r="H958">
        <v>830</v>
      </c>
      <c r="I958" s="4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86"/>
        <v>42360.25</v>
      </c>
      <c r="O958" s="10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126.87755102040816</v>
      </c>
      <c r="G959" t="s">
        <v>20</v>
      </c>
      <c r="H959">
        <v>131</v>
      </c>
      <c r="I959" s="4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86"/>
        <v>40955.25</v>
      </c>
      <c r="O959" s="10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734.63636363636363</v>
      </c>
      <c r="G960" t="s">
        <v>20</v>
      </c>
      <c r="H960">
        <v>112</v>
      </c>
      <c r="I960" s="4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86"/>
        <v>40350.208333333336</v>
      </c>
      <c r="O960" s="10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4.5731034482758623</v>
      </c>
      <c r="G961" t="s">
        <v>14</v>
      </c>
      <c r="H961">
        <v>130</v>
      </c>
      <c r="I961" s="4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86"/>
        <v>40357.208333333336</v>
      </c>
      <c r="O961" s="10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90">$E962/$D962*100</f>
        <v>85.054545454545448</v>
      </c>
      <c r="G962" t="s">
        <v>14</v>
      </c>
      <c r="H962">
        <v>55</v>
      </c>
      <c r="I962" s="4">
        <f t="shared" ref="I962:I1001" si="91">IF(AND($E962=0,$H962=0),0,$E962/$H962)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ref="N962:N1001" si="92">((($L962/60)/60)/24)+DATE(1970,1,1)</f>
        <v>42408.25</v>
      </c>
      <c r="O962" s="10">
        <f t="shared" ref="O962:O1001" si="93">((($M962/60)/60)/24)+DATE(1970,1,1)</f>
        <v>42445.208333333328</v>
      </c>
      <c r="P962" t="b">
        <v>0</v>
      </c>
      <c r="Q962" t="b">
        <v>0</v>
      </c>
      <c r="R962" t="s">
        <v>28</v>
      </c>
      <c r="S962" t="str">
        <f t="shared" ref="S962:S1001" si="94">LEFT($R962,  FIND("/",$R962) - 1)</f>
        <v>technology</v>
      </c>
      <c r="T962" t="str">
        <f t="shared" ref="T962:T1001" si="95">RIGHT($R962,LEN($R962)-FIND("/",$R962)-LEN("/") +1)</f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90"/>
        <v>119.29824561403508</v>
      </c>
      <c r="G963" t="s">
        <v>20</v>
      </c>
      <c r="H963">
        <v>155</v>
      </c>
      <c r="I963" s="4">
        <f t="shared" si="91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si="92"/>
        <v>40591.25</v>
      </c>
      <c r="O963" s="10">
        <f t="shared" si="93"/>
        <v>40595.25</v>
      </c>
      <c r="P963" t="b">
        <v>0</v>
      </c>
      <c r="Q963" t="b">
        <v>0</v>
      </c>
      <c r="R963" t="s">
        <v>206</v>
      </c>
      <c r="S963" t="str">
        <f t="shared" si="94"/>
        <v>publishing</v>
      </c>
      <c r="T963" t="str">
        <f t="shared" si="95"/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296.02777777777777</v>
      </c>
      <c r="G964" t="s">
        <v>20</v>
      </c>
      <c r="H964">
        <v>266</v>
      </c>
      <c r="I964" s="4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92"/>
        <v>41592.25</v>
      </c>
      <c r="O964" s="10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84.694915254237287</v>
      </c>
      <c r="G965" t="s">
        <v>14</v>
      </c>
      <c r="H965">
        <v>114</v>
      </c>
      <c r="I965" s="4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92"/>
        <v>40607.25</v>
      </c>
      <c r="O965" s="10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355.7837837837838</v>
      </c>
      <c r="G966" t="s">
        <v>20</v>
      </c>
      <c r="H966">
        <v>155</v>
      </c>
      <c r="I966" s="4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92"/>
        <v>42135.208333333328</v>
      </c>
      <c r="O966" s="10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386.40909090909093</v>
      </c>
      <c r="G967" t="s">
        <v>20</v>
      </c>
      <c r="H967">
        <v>207</v>
      </c>
      <c r="I967" s="4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92"/>
        <v>40203.25</v>
      </c>
      <c r="O967" s="10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792.23529411764707</v>
      </c>
      <c r="G968" t="s">
        <v>20</v>
      </c>
      <c r="H968">
        <v>245</v>
      </c>
      <c r="I968" s="4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92"/>
        <v>42901.208333333328</v>
      </c>
      <c r="O968" s="10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137.03393665158373</v>
      </c>
      <c r="G969" t="s">
        <v>20</v>
      </c>
      <c r="H969">
        <v>1573</v>
      </c>
      <c r="I969" s="4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92"/>
        <v>41005.208333333336</v>
      </c>
      <c r="O969" s="10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338.20833333333337</v>
      </c>
      <c r="G970" t="s">
        <v>20</v>
      </c>
      <c r="H970">
        <v>114</v>
      </c>
      <c r="I970" s="4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92"/>
        <v>40544.25</v>
      </c>
      <c r="O970" s="10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108.22784810126582</v>
      </c>
      <c r="G971" t="s">
        <v>20</v>
      </c>
      <c r="H971">
        <v>93</v>
      </c>
      <c r="I971" s="4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92"/>
        <v>43821.25</v>
      </c>
      <c r="O971" s="10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60.757639620653315</v>
      </c>
      <c r="G972" t="s">
        <v>14</v>
      </c>
      <c r="H972">
        <v>594</v>
      </c>
      <c r="I972" s="4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92"/>
        <v>40672.208333333336</v>
      </c>
      <c r="O972" s="10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27.725490196078432</v>
      </c>
      <c r="G973" t="s">
        <v>14</v>
      </c>
      <c r="H973">
        <v>24</v>
      </c>
      <c r="I973" s="4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92"/>
        <v>41555.208333333336</v>
      </c>
      <c r="O973" s="10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228.3934426229508</v>
      </c>
      <c r="G974" t="s">
        <v>20</v>
      </c>
      <c r="H974">
        <v>1681</v>
      </c>
      <c r="I974" s="4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92"/>
        <v>41792.208333333336</v>
      </c>
      <c r="O974" s="10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21.615194054500414</v>
      </c>
      <c r="G975" t="s">
        <v>14</v>
      </c>
      <c r="H975">
        <v>252</v>
      </c>
      <c r="I975" s="4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92"/>
        <v>40522.25</v>
      </c>
      <c r="O975" s="10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373.875</v>
      </c>
      <c r="G976" t="s">
        <v>20</v>
      </c>
      <c r="H976">
        <v>32</v>
      </c>
      <c r="I976" s="4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92"/>
        <v>41412.208333333336</v>
      </c>
      <c r="O976" s="10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154.92592592592592</v>
      </c>
      <c r="G977" t="s">
        <v>20</v>
      </c>
      <c r="H977">
        <v>135</v>
      </c>
      <c r="I977" s="4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92"/>
        <v>42337.25</v>
      </c>
      <c r="O977" s="10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322.14999999999998</v>
      </c>
      <c r="G978" t="s">
        <v>20</v>
      </c>
      <c r="H978">
        <v>140</v>
      </c>
      <c r="I978" s="4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92"/>
        <v>40571.25</v>
      </c>
      <c r="O978" s="10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73.957142857142856</v>
      </c>
      <c r="G979" t="s">
        <v>14</v>
      </c>
      <c r="H979">
        <v>67</v>
      </c>
      <c r="I979" s="4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92"/>
        <v>43138.25</v>
      </c>
      <c r="O979" s="10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864.1</v>
      </c>
      <c r="G980" t="s">
        <v>20</v>
      </c>
      <c r="H980">
        <v>92</v>
      </c>
      <c r="I980" s="4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92"/>
        <v>42686.25</v>
      </c>
      <c r="O980" s="10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143.26245847176079</v>
      </c>
      <c r="G981" t="s">
        <v>20</v>
      </c>
      <c r="H981">
        <v>1015</v>
      </c>
      <c r="I981" s="4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92"/>
        <v>42078.208333333328</v>
      </c>
      <c r="O981" s="10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40.281762295081968</v>
      </c>
      <c r="G982" t="s">
        <v>14</v>
      </c>
      <c r="H982">
        <v>742</v>
      </c>
      <c r="I982" s="4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92"/>
        <v>42307.208333333328</v>
      </c>
      <c r="O982" s="10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178.22388059701493</v>
      </c>
      <c r="G983" t="s">
        <v>20</v>
      </c>
      <c r="H983">
        <v>323</v>
      </c>
      <c r="I983" s="4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92"/>
        <v>43094.25</v>
      </c>
      <c r="O983" s="10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84.930555555555557</v>
      </c>
      <c r="G984" t="s">
        <v>14</v>
      </c>
      <c r="H984">
        <v>75</v>
      </c>
      <c r="I984" s="4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92"/>
        <v>40743.208333333336</v>
      </c>
      <c r="O984" s="10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145.93648334624322</v>
      </c>
      <c r="G985" t="s">
        <v>20</v>
      </c>
      <c r="H985">
        <v>2326</v>
      </c>
      <c r="I985" s="4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92"/>
        <v>43681.208333333328</v>
      </c>
      <c r="O985" s="10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152.46153846153848</v>
      </c>
      <c r="G986" t="s">
        <v>20</v>
      </c>
      <c r="H986">
        <v>381</v>
      </c>
      <c r="I986" s="4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92"/>
        <v>43716.208333333328</v>
      </c>
      <c r="O986" s="10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67.129542790152414</v>
      </c>
      <c r="G987" t="s">
        <v>14</v>
      </c>
      <c r="H987">
        <v>4405</v>
      </c>
      <c r="I987" s="4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92"/>
        <v>41614.25</v>
      </c>
      <c r="O987" s="10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40.307692307692307</v>
      </c>
      <c r="G988" t="s">
        <v>14</v>
      </c>
      <c r="H988">
        <v>92</v>
      </c>
      <c r="I988" s="4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92"/>
        <v>40638.208333333336</v>
      </c>
      <c r="O988" s="10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216.79032258064518</v>
      </c>
      <c r="G989" t="s">
        <v>20</v>
      </c>
      <c r="H989">
        <v>480</v>
      </c>
      <c r="I989" s="4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92"/>
        <v>42852.208333333328</v>
      </c>
      <c r="O989" s="10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52.117021276595743</v>
      </c>
      <c r="G990" t="s">
        <v>14</v>
      </c>
      <c r="H990">
        <v>64</v>
      </c>
      <c r="I990" s="4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92"/>
        <v>42686.25</v>
      </c>
      <c r="O990" s="10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499.58333333333337</v>
      </c>
      <c r="G991" t="s">
        <v>20</v>
      </c>
      <c r="H991">
        <v>226</v>
      </c>
      <c r="I991" s="4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92"/>
        <v>43571.208333333328</v>
      </c>
      <c r="O991" s="10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87.679487179487182</v>
      </c>
      <c r="G992" t="s">
        <v>14</v>
      </c>
      <c r="H992">
        <v>64</v>
      </c>
      <c r="I992" s="4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92"/>
        <v>42432.25</v>
      </c>
      <c r="O992" s="10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113.17346938775511</v>
      </c>
      <c r="G993" t="s">
        <v>20</v>
      </c>
      <c r="H993">
        <v>241</v>
      </c>
      <c r="I993" s="4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92"/>
        <v>41907.208333333336</v>
      </c>
      <c r="O993" s="10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426.54838709677421</v>
      </c>
      <c r="G994" t="s">
        <v>20</v>
      </c>
      <c r="H994">
        <v>132</v>
      </c>
      <c r="I994" s="4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92"/>
        <v>43227.208333333328</v>
      </c>
      <c r="O994" s="10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77.632653061224488</v>
      </c>
      <c r="G995" t="s">
        <v>74</v>
      </c>
      <c r="H995">
        <v>75</v>
      </c>
      <c r="I995" s="4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92"/>
        <v>42362.25</v>
      </c>
      <c r="O995" s="10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52.496810772501767</v>
      </c>
      <c r="G996" t="s">
        <v>14</v>
      </c>
      <c r="H996">
        <v>842</v>
      </c>
      <c r="I996" s="4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92"/>
        <v>41929.208333333336</v>
      </c>
      <c r="O996" s="10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157.46762589928059</v>
      </c>
      <c r="G997" t="s">
        <v>20</v>
      </c>
      <c r="H997">
        <v>2043</v>
      </c>
      <c r="I997" s="4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92"/>
        <v>43408.208333333328</v>
      </c>
      <c r="O997" s="10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72.939393939393938</v>
      </c>
      <c r="G998" t="s">
        <v>14</v>
      </c>
      <c r="H998">
        <v>112</v>
      </c>
      <c r="I998" s="4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92"/>
        <v>41276.25</v>
      </c>
      <c r="O998" s="10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60.565789473684205</v>
      </c>
      <c r="G999" t="s">
        <v>74</v>
      </c>
      <c r="H999">
        <v>139</v>
      </c>
      <c r="I999" s="4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92"/>
        <v>41659.25</v>
      </c>
      <c r="O999" s="10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56.791291291291287</v>
      </c>
      <c r="G1000" t="s">
        <v>14</v>
      </c>
      <c r="H1000">
        <v>374</v>
      </c>
      <c r="I1000" s="4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92"/>
        <v>40220.25</v>
      </c>
      <c r="O1000" s="10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56.542754275427541</v>
      </c>
      <c r="G1001" t="s">
        <v>74</v>
      </c>
      <c r="H1001">
        <v>1122</v>
      </c>
      <c r="I1001" s="4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92"/>
        <v>42550.208333333328</v>
      </c>
      <c r="O1001" s="10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DF1742"/>
        <color theme="9" tint="-0.249977111117893"/>
        <color theme="8" tint="-0.249977111117893"/>
      </colorScale>
    </cfRule>
    <cfRule type="colorScale" priority="2">
      <colorScale>
        <cfvo type="num" val="0"/>
        <cfvo type="num" val="100"/>
        <cfvo type="num" val="200"/>
        <color rgb="FFDF1742"/>
        <color theme="9"/>
        <color theme="4" tint="-0.249977111117893"/>
      </colorScale>
    </cfRule>
  </conditionalFormatting>
  <conditionalFormatting sqref="G1:G1048576">
    <cfRule type="containsText" dxfId="18" priority="3" operator="containsText" text="canceled">
      <formula>NOT(ISERROR(SEARCH("canceled",G1)))</formula>
    </cfRule>
    <cfRule type="containsText" dxfId="17" priority="4" operator="containsText" text="live">
      <formula>NOT(ISERROR(SEARCH("live",G1)))</formula>
    </cfRule>
    <cfRule type="containsText" dxfId="16" priority="5" operator="containsText" text="cancelled">
      <formula>NOT(ISERROR(SEARCH("cancelled",G1)))</formula>
    </cfRule>
    <cfRule type="containsText" dxfId="15" priority="6" operator="containsText" text="successful">
      <formula>NOT(ISERROR(SEARCH("successful",G1)))</formula>
    </cfRule>
    <cfRule type="containsText" dxfId="14" priority="7" operator="containsText" text="failed">
      <formula>NOT(ISERROR(SEARCH("failed",G1)))</formula>
    </cfRule>
  </conditionalFormatting>
  <conditionalFormatting sqref="G2">
    <cfRule type="expression" dxfId="13" priority="9">
      <formula>$G2="failed"</formula>
    </cfRule>
  </conditionalFormatting>
  <conditionalFormatting sqref="G3">
    <cfRule type="expression" dxfId="12" priority="8">
      <formula>G3="successful"</formula>
    </cfRule>
  </conditionalFormatting>
  <pageMargins left="0.75" right="0.75" top="1" bottom="1" header="0.5" footer="0.5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406F-30D9-4259-A0F3-F7D6126ED946}">
  <dimension ref="A1:D14"/>
  <sheetViews>
    <sheetView workbookViewId="0">
      <selection activeCell="P18" sqref="P1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10.8984375" bestFit="1" customWidth="1"/>
    <col min="5" max="5" width="8.19921875" bestFit="1" customWidth="1"/>
    <col min="6" max="6" width="10.8984375" bestFit="1" customWidth="1"/>
    <col min="7" max="7" width="8.19921875" bestFit="1" customWidth="1"/>
    <col min="8" max="8" width="5.59765625" bestFit="1" customWidth="1"/>
    <col min="9" max="9" width="3.796875" bestFit="1" customWidth="1"/>
    <col min="10" max="10" width="9.19921875" bestFit="1" customWidth="1"/>
    <col min="11" max="11" width="8" bestFit="1" customWidth="1"/>
    <col min="12" max="12" width="8.19921875" bestFit="1" customWidth="1"/>
    <col min="13" max="13" width="5.59765625" bestFit="1" customWidth="1"/>
    <col min="14" max="14" width="3.796875" bestFit="1" customWidth="1"/>
    <col min="15" max="15" width="9.19921875" bestFit="1" customWidth="1"/>
    <col min="16" max="16" width="8.09765625" bestFit="1" customWidth="1"/>
    <col min="17" max="17" width="8.19921875" bestFit="1" customWidth="1"/>
    <col min="18" max="18" width="5.59765625" bestFit="1" customWidth="1"/>
    <col min="19" max="19" width="3.796875" bestFit="1" customWidth="1"/>
    <col min="20" max="20" width="9.19921875" bestFit="1" customWidth="1"/>
    <col min="21" max="21" width="8.09765625" bestFit="1" customWidth="1"/>
    <col min="22" max="22" width="8.19921875" bestFit="1" customWidth="1"/>
    <col min="23" max="23" width="5.59765625" bestFit="1" customWidth="1"/>
    <col min="24" max="24" width="3.796875" bestFit="1" customWidth="1"/>
    <col min="25" max="25" width="9.19921875" bestFit="1" customWidth="1"/>
    <col min="26" max="26" width="8.09765625" bestFit="1" customWidth="1"/>
    <col min="27" max="27" width="8.19921875" bestFit="1" customWidth="1"/>
    <col min="28" max="28" width="5.59765625" bestFit="1" customWidth="1"/>
    <col min="29" max="29" width="9.19921875" bestFit="1" customWidth="1"/>
    <col min="30" max="30" width="7.19921875" bestFit="1" customWidth="1"/>
    <col min="31" max="31" width="8.19921875" bestFit="1" customWidth="1"/>
    <col min="32" max="32" width="5.59765625" bestFit="1" customWidth="1"/>
    <col min="33" max="33" width="3.796875" bestFit="1" customWidth="1"/>
    <col min="34" max="34" width="9.19921875" bestFit="1" customWidth="1"/>
    <col min="35" max="35" width="7.8984375" bestFit="1" customWidth="1"/>
    <col min="36" max="36" width="10.8984375" bestFit="1" customWidth="1"/>
  </cols>
  <sheetData>
    <row r="1" spans="1:4" x14ac:dyDescent="0.3">
      <c r="A1" s="7" t="s">
        <v>6</v>
      </c>
      <c r="B1" t="s">
        <v>2046</v>
      </c>
    </row>
    <row r="3" spans="1:4" x14ac:dyDescent="0.3">
      <c r="A3" s="7" t="s">
        <v>2045</v>
      </c>
      <c r="B3" s="7" t="s">
        <v>2044</v>
      </c>
    </row>
    <row r="4" spans="1:4" x14ac:dyDescent="0.3">
      <c r="A4" s="7" t="s">
        <v>2033</v>
      </c>
      <c r="B4" t="s">
        <v>20</v>
      </c>
      <c r="C4" t="s">
        <v>14</v>
      </c>
      <c r="D4" t="s">
        <v>2034</v>
      </c>
    </row>
    <row r="5" spans="1:4" x14ac:dyDescent="0.3">
      <c r="A5" s="8" t="s">
        <v>2035</v>
      </c>
      <c r="B5">
        <v>102</v>
      </c>
      <c r="C5">
        <v>60</v>
      </c>
      <c r="D5">
        <v>162</v>
      </c>
    </row>
    <row r="6" spans="1:4" x14ac:dyDescent="0.3">
      <c r="A6" s="8" t="s">
        <v>2036</v>
      </c>
      <c r="B6">
        <v>22</v>
      </c>
      <c r="C6">
        <v>20</v>
      </c>
      <c r="D6">
        <v>42</v>
      </c>
    </row>
    <row r="7" spans="1:4" x14ac:dyDescent="0.3">
      <c r="A7" s="8" t="s">
        <v>2037</v>
      </c>
      <c r="B7">
        <v>21</v>
      </c>
      <c r="C7">
        <v>23</v>
      </c>
      <c r="D7">
        <v>44</v>
      </c>
    </row>
    <row r="8" spans="1:4" x14ac:dyDescent="0.3">
      <c r="A8" s="8" t="s">
        <v>2043</v>
      </c>
      <c r="B8">
        <v>4</v>
      </c>
      <c r="D8">
        <v>4</v>
      </c>
    </row>
    <row r="9" spans="1:4" x14ac:dyDescent="0.3">
      <c r="A9" s="8" t="s">
        <v>2038</v>
      </c>
      <c r="B9">
        <v>99</v>
      </c>
      <c r="C9">
        <v>66</v>
      </c>
      <c r="D9">
        <v>165</v>
      </c>
    </row>
    <row r="10" spans="1:4" x14ac:dyDescent="0.3">
      <c r="A10" s="8" t="s">
        <v>2039</v>
      </c>
      <c r="B10">
        <v>26</v>
      </c>
      <c r="C10">
        <v>11</v>
      </c>
      <c r="D10">
        <v>37</v>
      </c>
    </row>
    <row r="11" spans="1:4" x14ac:dyDescent="0.3">
      <c r="A11" s="8" t="s">
        <v>2040</v>
      </c>
      <c r="B11">
        <v>40</v>
      </c>
      <c r="C11">
        <v>24</v>
      </c>
      <c r="D11">
        <v>64</v>
      </c>
    </row>
    <row r="12" spans="1:4" x14ac:dyDescent="0.3">
      <c r="A12" s="8" t="s">
        <v>2041</v>
      </c>
      <c r="B12">
        <v>64</v>
      </c>
      <c r="C12">
        <v>28</v>
      </c>
      <c r="D12">
        <v>92</v>
      </c>
    </row>
    <row r="13" spans="1:4" x14ac:dyDescent="0.3">
      <c r="A13" s="8" t="s">
        <v>2042</v>
      </c>
      <c r="B13">
        <v>187</v>
      </c>
      <c r="C13">
        <v>132</v>
      </c>
      <c r="D13">
        <v>319</v>
      </c>
    </row>
    <row r="14" spans="1:4" x14ac:dyDescent="0.3">
      <c r="A14" s="8" t="s">
        <v>2034</v>
      </c>
      <c r="B14">
        <v>565</v>
      </c>
      <c r="C14">
        <v>364</v>
      </c>
      <c r="D14">
        <v>929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CAF5-00C1-4B11-A488-9915CB4B4982}">
  <dimension ref="A1:F30"/>
  <sheetViews>
    <sheetView zoomScale="81" workbookViewId="0">
      <selection activeCell="F19" sqref="F19"/>
    </sheetView>
  </sheetViews>
  <sheetFormatPr defaultRowHeight="15.6" x14ac:dyDescent="0.3"/>
  <cols>
    <col min="1" max="1" width="17.3984375" bestFit="1" customWidth="1"/>
    <col min="2" max="2" width="15.5" bestFit="1" customWidth="1"/>
    <col min="3" max="3" width="3.796875" bestFit="1" customWidth="1"/>
    <col min="4" max="4" width="5.59765625" bestFit="1" customWidth="1"/>
    <col min="5" max="5" width="8.19921875" bestFit="1" customWidth="1"/>
    <col min="6" max="6" width="10.8984375" bestFit="1" customWidth="1"/>
    <col min="7" max="7" width="10.5" bestFit="1" customWidth="1"/>
    <col min="8" max="11" width="13.8984375" bestFit="1" customWidth="1"/>
    <col min="12" max="12" width="16.8984375" bestFit="1" customWidth="1"/>
    <col min="13" max="16" width="9.19921875" bestFit="1" customWidth="1"/>
    <col min="17" max="17" width="11.09765625" bestFit="1" customWidth="1"/>
    <col min="18" max="19" width="14.09765625" bestFit="1" customWidth="1"/>
    <col min="20" max="20" width="17.19921875" bestFit="1" customWidth="1"/>
    <col min="21" max="23" width="9.19921875" bestFit="1" customWidth="1"/>
    <col min="24" max="24" width="11" bestFit="1" customWidth="1"/>
    <col min="25" max="27" width="12.296875" bestFit="1" customWidth="1"/>
    <col min="28" max="28" width="15.296875" bestFit="1" customWidth="1"/>
    <col min="29" max="31" width="11.09765625" bestFit="1" customWidth="1"/>
    <col min="32" max="32" width="14.09765625" bestFit="1" customWidth="1"/>
    <col min="33" max="35" width="9.19921875" bestFit="1" customWidth="1"/>
    <col min="36" max="36" width="8.796875" bestFit="1" customWidth="1"/>
    <col min="37" max="38" width="9.19921875" bestFit="1" customWidth="1"/>
    <col min="39" max="39" width="10.5" bestFit="1" customWidth="1"/>
    <col min="40" max="42" width="14.3984375" bestFit="1" customWidth="1"/>
    <col min="43" max="43" width="17.5" bestFit="1" customWidth="1"/>
    <col min="44" max="47" width="11.3984375" bestFit="1" customWidth="1"/>
    <col min="48" max="48" width="14.3984375" bestFit="1" customWidth="1"/>
    <col min="49" max="52" width="19.3984375" bestFit="1" customWidth="1"/>
    <col min="53" max="53" width="22.3984375" bestFit="1" customWidth="1"/>
    <col min="54" max="57" width="9.19921875" bestFit="1" customWidth="1"/>
    <col min="58" max="58" width="10" bestFit="1" customWidth="1"/>
    <col min="59" max="60" width="17.09765625" bestFit="1" customWidth="1"/>
    <col min="61" max="61" width="20.09765625" bestFit="1" customWidth="1"/>
    <col min="62" max="64" width="9.19921875" bestFit="1" customWidth="1"/>
    <col min="65" max="65" width="9.296875" bestFit="1" customWidth="1"/>
    <col min="66" max="67" width="14.59765625" bestFit="1" customWidth="1"/>
    <col min="68" max="68" width="17.69921875" bestFit="1" customWidth="1"/>
    <col min="69" max="72" width="9.19921875" bestFit="1" customWidth="1"/>
    <col min="73" max="76" width="10.8984375" bestFit="1" customWidth="1"/>
    <col min="77" max="77" width="13.8984375" bestFit="1" customWidth="1"/>
    <col min="78" max="79" width="12.796875" bestFit="1" customWidth="1"/>
    <col min="80" max="80" width="15.796875" bestFit="1" customWidth="1"/>
    <col min="81" max="84" width="13.19921875" bestFit="1" customWidth="1"/>
    <col min="85" max="85" width="16.19921875" bestFit="1" customWidth="1"/>
    <col min="86" max="88" width="11.3984375" bestFit="1" customWidth="1"/>
    <col min="89" max="89" width="14.3984375" bestFit="1" customWidth="1"/>
    <col min="90" max="93" width="9.19921875" bestFit="1" customWidth="1"/>
    <col min="94" max="94" width="9.296875" bestFit="1" customWidth="1"/>
    <col min="95" max="95" width="13" bestFit="1" customWidth="1"/>
    <col min="96" max="96" width="16" bestFit="1" customWidth="1"/>
    <col min="97" max="97" width="10.8984375" bestFit="1" customWidth="1"/>
    <col min="98" max="986" width="15.19921875" bestFit="1" customWidth="1"/>
    <col min="987" max="987" width="10.8984375" bestFit="1" customWidth="1"/>
  </cols>
  <sheetData>
    <row r="1" spans="1:6" x14ac:dyDescent="0.3">
      <c r="A1" s="7" t="s">
        <v>6</v>
      </c>
      <c r="B1" t="s">
        <v>2046</v>
      </c>
    </row>
    <row r="2" spans="1:6" x14ac:dyDescent="0.3">
      <c r="A2" s="7" t="s">
        <v>2031</v>
      </c>
      <c r="B2" t="s">
        <v>2046</v>
      </c>
    </row>
    <row r="4" spans="1:6" x14ac:dyDescent="0.3">
      <c r="A4" s="7" t="s">
        <v>2045</v>
      </c>
      <c r="B4" s="7" t="s">
        <v>2044</v>
      </c>
    </row>
    <row r="5" spans="1:6" x14ac:dyDescent="0.3">
      <c r="A5" s="7" t="s">
        <v>2033</v>
      </c>
      <c r="B5" t="s">
        <v>20</v>
      </c>
      <c r="C5" t="s">
        <v>47</v>
      </c>
      <c r="D5" t="s">
        <v>14</v>
      </c>
      <c r="E5" t="s">
        <v>74</v>
      </c>
      <c r="F5" t="s">
        <v>2034</v>
      </c>
    </row>
    <row r="6" spans="1:6" x14ac:dyDescent="0.3">
      <c r="A6" s="8" t="s">
        <v>2047</v>
      </c>
      <c r="B6">
        <v>21</v>
      </c>
      <c r="C6">
        <v>2</v>
      </c>
      <c r="D6">
        <v>10</v>
      </c>
      <c r="E6">
        <v>1</v>
      </c>
      <c r="F6">
        <v>34</v>
      </c>
    </row>
    <row r="7" spans="1:6" x14ac:dyDescent="0.3">
      <c r="A7" s="8" t="s">
        <v>2048</v>
      </c>
      <c r="B7">
        <v>4</v>
      </c>
      <c r="F7">
        <v>4</v>
      </c>
    </row>
    <row r="8" spans="1:6" x14ac:dyDescent="0.3">
      <c r="A8" s="8" t="s">
        <v>2049</v>
      </c>
      <c r="B8">
        <v>34</v>
      </c>
      <c r="C8">
        <v>1</v>
      </c>
      <c r="D8">
        <v>21</v>
      </c>
      <c r="E8">
        <v>4</v>
      </c>
      <c r="F8">
        <v>60</v>
      </c>
    </row>
    <row r="9" spans="1:6" x14ac:dyDescent="0.3">
      <c r="A9" s="8" t="s">
        <v>2050</v>
      </c>
      <c r="B9">
        <v>22</v>
      </c>
      <c r="C9">
        <v>1</v>
      </c>
      <c r="D9">
        <v>12</v>
      </c>
      <c r="E9">
        <v>2</v>
      </c>
      <c r="F9">
        <v>37</v>
      </c>
    </row>
    <row r="10" spans="1:6" x14ac:dyDescent="0.3">
      <c r="A10" s="8" t="s">
        <v>2051</v>
      </c>
      <c r="B10">
        <v>10</v>
      </c>
      <c r="D10">
        <v>8</v>
      </c>
      <c r="F10">
        <v>18</v>
      </c>
    </row>
    <row r="11" spans="1:6" x14ac:dyDescent="0.3">
      <c r="A11" s="8" t="s">
        <v>2052</v>
      </c>
      <c r="B11">
        <v>9</v>
      </c>
      <c r="D11">
        <v>7</v>
      </c>
      <c r="E11">
        <v>1</v>
      </c>
      <c r="F11">
        <v>17</v>
      </c>
    </row>
    <row r="12" spans="1:6" x14ac:dyDescent="0.3">
      <c r="A12" s="8" t="s">
        <v>2053</v>
      </c>
      <c r="B12">
        <v>22</v>
      </c>
      <c r="D12">
        <v>20</v>
      </c>
      <c r="E12">
        <v>4</v>
      </c>
      <c r="F12">
        <v>46</v>
      </c>
    </row>
    <row r="13" spans="1:6" x14ac:dyDescent="0.3">
      <c r="A13" s="8" t="s">
        <v>2054</v>
      </c>
      <c r="B13">
        <v>23</v>
      </c>
      <c r="D13">
        <v>19</v>
      </c>
      <c r="E13">
        <v>3</v>
      </c>
      <c r="F13">
        <v>45</v>
      </c>
    </row>
    <row r="14" spans="1:6" x14ac:dyDescent="0.3">
      <c r="A14" s="8" t="s">
        <v>2055</v>
      </c>
      <c r="B14">
        <v>10</v>
      </c>
      <c r="D14">
        <v>6</v>
      </c>
      <c r="E14">
        <v>1</v>
      </c>
      <c r="F14">
        <v>17</v>
      </c>
    </row>
    <row r="15" spans="1:6" x14ac:dyDescent="0.3">
      <c r="A15" s="8" t="s">
        <v>2056</v>
      </c>
      <c r="B15">
        <v>4</v>
      </c>
      <c r="D15">
        <v>3</v>
      </c>
      <c r="F15">
        <v>7</v>
      </c>
    </row>
    <row r="16" spans="1:6" x14ac:dyDescent="0.3">
      <c r="A16" s="8" t="s">
        <v>2057</v>
      </c>
      <c r="B16">
        <v>4</v>
      </c>
      <c r="C16">
        <v>1</v>
      </c>
      <c r="D16">
        <v>8</v>
      </c>
      <c r="F16">
        <v>13</v>
      </c>
    </row>
    <row r="17" spans="1:6" x14ac:dyDescent="0.3">
      <c r="A17" s="8" t="s">
        <v>2058</v>
      </c>
      <c r="B17">
        <v>13</v>
      </c>
      <c r="C17">
        <v>1</v>
      </c>
      <c r="D17">
        <v>6</v>
      </c>
      <c r="E17">
        <v>1</v>
      </c>
      <c r="F17">
        <v>21</v>
      </c>
    </row>
    <row r="18" spans="1:6" x14ac:dyDescent="0.3">
      <c r="A18" s="8" t="s">
        <v>2059</v>
      </c>
      <c r="B18">
        <v>26</v>
      </c>
      <c r="C18">
        <v>1</v>
      </c>
      <c r="D18">
        <v>11</v>
      </c>
      <c r="E18">
        <v>4</v>
      </c>
      <c r="F18">
        <v>42</v>
      </c>
    </row>
    <row r="19" spans="1:6" x14ac:dyDescent="0.3">
      <c r="A19" s="8" t="s">
        <v>2060</v>
      </c>
      <c r="B19">
        <v>187</v>
      </c>
      <c r="C19">
        <v>2</v>
      </c>
      <c r="D19">
        <v>132</v>
      </c>
      <c r="E19">
        <v>23</v>
      </c>
      <c r="F19">
        <v>344</v>
      </c>
    </row>
    <row r="20" spans="1:6" x14ac:dyDescent="0.3">
      <c r="A20" s="8" t="s">
        <v>2061</v>
      </c>
      <c r="B20">
        <v>4</v>
      </c>
      <c r="D20">
        <v>4</v>
      </c>
      <c r="F20">
        <v>8</v>
      </c>
    </row>
    <row r="21" spans="1:6" x14ac:dyDescent="0.3">
      <c r="A21" s="8" t="s">
        <v>2062</v>
      </c>
      <c r="B21">
        <v>49</v>
      </c>
      <c r="D21">
        <v>30</v>
      </c>
      <c r="E21">
        <v>6</v>
      </c>
      <c r="F21">
        <v>85</v>
      </c>
    </row>
    <row r="22" spans="1:6" x14ac:dyDescent="0.3">
      <c r="A22" s="8" t="s">
        <v>2063</v>
      </c>
      <c r="B22">
        <v>5</v>
      </c>
      <c r="D22">
        <v>9</v>
      </c>
      <c r="F22">
        <v>14</v>
      </c>
    </row>
    <row r="23" spans="1:6" x14ac:dyDescent="0.3">
      <c r="A23" s="8" t="s">
        <v>2064</v>
      </c>
      <c r="B23">
        <v>9</v>
      </c>
      <c r="C23">
        <v>1</v>
      </c>
      <c r="D23">
        <v>5</v>
      </c>
      <c r="E23">
        <v>1</v>
      </c>
      <c r="F23">
        <v>16</v>
      </c>
    </row>
    <row r="24" spans="1:6" x14ac:dyDescent="0.3">
      <c r="A24" s="8" t="s">
        <v>2065</v>
      </c>
      <c r="B24">
        <v>11</v>
      </c>
      <c r="D24">
        <v>3</v>
      </c>
      <c r="E24">
        <v>3</v>
      </c>
      <c r="F24">
        <v>17</v>
      </c>
    </row>
    <row r="25" spans="1:6" x14ac:dyDescent="0.3">
      <c r="A25" s="8" t="s">
        <v>2066</v>
      </c>
      <c r="B25">
        <v>14</v>
      </c>
      <c r="D25">
        <v>7</v>
      </c>
      <c r="F25">
        <v>21</v>
      </c>
    </row>
    <row r="26" spans="1:6" x14ac:dyDescent="0.3">
      <c r="A26" s="8" t="s">
        <v>2067</v>
      </c>
      <c r="B26">
        <v>17</v>
      </c>
      <c r="C26">
        <v>2</v>
      </c>
      <c r="D26">
        <v>15</v>
      </c>
      <c r="E26">
        <v>1</v>
      </c>
      <c r="F26">
        <v>35</v>
      </c>
    </row>
    <row r="27" spans="1:6" x14ac:dyDescent="0.3">
      <c r="A27" s="8" t="s">
        <v>2068</v>
      </c>
      <c r="B27">
        <v>28</v>
      </c>
      <c r="C27">
        <v>1</v>
      </c>
      <c r="D27">
        <v>16</v>
      </c>
      <c r="F27">
        <v>45</v>
      </c>
    </row>
    <row r="28" spans="1:6" x14ac:dyDescent="0.3">
      <c r="A28" s="8" t="s">
        <v>2069</v>
      </c>
      <c r="B28">
        <v>36</v>
      </c>
      <c r="C28">
        <v>1</v>
      </c>
      <c r="D28">
        <v>12</v>
      </c>
      <c r="E28">
        <v>2</v>
      </c>
      <c r="F28">
        <v>51</v>
      </c>
    </row>
    <row r="29" spans="1:6" x14ac:dyDescent="0.3">
      <c r="A29" s="8" t="s">
        <v>2070</v>
      </c>
      <c r="B29">
        <v>3</v>
      </c>
      <c r="F29">
        <v>3</v>
      </c>
    </row>
    <row r="30" spans="1:6" x14ac:dyDescent="0.3">
      <c r="A30" s="8" t="s">
        <v>2034</v>
      </c>
      <c r="B30">
        <v>565</v>
      </c>
      <c r="C30">
        <v>14</v>
      </c>
      <c r="D30">
        <v>364</v>
      </c>
      <c r="E30">
        <v>57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D5A2-5AF7-4F54-A5E5-C9B3E8E17238}">
  <dimension ref="A1:E18"/>
  <sheetViews>
    <sheetView workbookViewId="0">
      <selection activeCell="E14" sqref="E1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7" t="s">
        <v>2031</v>
      </c>
      <c r="B1" t="s">
        <v>2046</v>
      </c>
    </row>
    <row r="2" spans="1:5" x14ac:dyDescent="0.3">
      <c r="A2" s="7" t="s">
        <v>2085</v>
      </c>
      <c r="B2" t="s">
        <v>2046</v>
      </c>
    </row>
    <row r="4" spans="1:5" x14ac:dyDescent="0.3">
      <c r="A4" s="7" t="s">
        <v>2045</v>
      </c>
      <c r="B4" s="7" t="s">
        <v>2044</v>
      </c>
    </row>
    <row r="5" spans="1:5" x14ac:dyDescent="0.3">
      <c r="A5" s="7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8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07A3-9691-4BFE-8D61-D9450A088A5E}">
  <dimension ref="A1:H13"/>
  <sheetViews>
    <sheetView zoomScale="85" zoomScaleNormal="100" workbookViewId="0">
      <selection activeCell="H10" sqref="H10"/>
    </sheetView>
  </sheetViews>
  <sheetFormatPr defaultRowHeight="15.6" x14ac:dyDescent="0.3"/>
  <cols>
    <col min="1" max="1" width="18.5" customWidth="1"/>
    <col min="2" max="2" width="18.296875" customWidth="1"/>
    <col min="3" max="3" width="15.69921875" customWidth="1"/>
    <col min="4" max="4" width="17.69921875" customWidth="1"/>
    <col min="5" max="5" width="13.8984375" customWidth="1"/>
    <col min="6" max="6" width="20.5" customWidth="1"/>
    <col min="7" max="7" width="16.5" customWidth="1"/>
    <col min="8" max="8" width="18.8984375" customWidth="1"/>
  </cols>
  <sheetData>
    <row r="1" spans="1:8" x14ac:dyDescent="0.3">
      <c r="A1" t="s">
        <v>2086</v>
      </c>
      <c r="B1" t="s">
        <v>2099</v>
      </c>
      <c r="C1" t="s">
        <v>2100</v>
      </c>
      <c r="D1" t="s">
        <v>2101</v>
      </c>
      <c r="E1" t="s">
        <v>2104</v>
      </c>
      <c r="F1" t="s">
        <v>2105</v>
      </c>
      <c r="G1" t="s">
        <v>2102</v>
      </c>
      <c r="H1" t="s">
        <v>2103</v>
      </c>
    </row>
    <row r="2" spans="1:8" x14ac:dyDescent="0.3">
      <c r="A2" t="s">
        <v>2087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SUM($B2:$D2)</f>
        <v>51</v>
      </c>
      <c r="F2" s="11">
        <f>($B2/$E2)</f>
        <v>0.58823529411764708</v>
      </c>
      <c r="G2" s="11">
        <f>$C2/$E2</f>
        <v>0.39215686274509803</v>
      </c>
      <c r="H2" s="11">
        <f>$D2/$E2</f>
        <v>1.9607843137254902E-2</v>
      </c>
    </row>
    <row r="3" spans="1:8" x14ac:dyDescent="0.3">
      <c r="A3" t="s">
        <v>2088</v>
      </c>
      <c r="B3">
        <f>COUNTIFS(Crowdfunding!$D$2:$D$1001,"&gt;=1000",Crowdfunding!$D$2:$D$1001,"&lt;=4999",Crowdfunding!$G$2:$G$1001,"successful")</f>
        <v>191</v>
      </c>
      <c r="C3">
        <f>COUNTIFS(Crowdfunding!$D$2:$D$1001,"&gt;=1000",Crowdfunding!$D$2:$D$1001,"&lt;=4999",Crowdfunding!$G$2:$G$1001,"failed")</f>
        <v>38</v>
      </c>
      <c r="D3">
        <f>COUNTIFS(Crowdfunding!$D$2:$D$1001,"&gt;=1000",Crowdfunding!$D$2:$D$1001,"&lt;=4999",Crowdfunding!$G$2:$G$1001,"canceled")</f>
        <v>2</v>
      </c>
      <c r="E3">
        <f t="shared" ref="E3:E13" si="0">SUM($B3:$D3)</f>
        <v>231</v>
      </c>
      <c r="F3" s="11">
        <f t="shared" ref="F3:F13" si="1">($B3/$E3)</f>
        <v>0.82683982683982682</v>
      </c>
      <c r="G3" s="11">
        <f t="shared" ref="G3:G13" si="2">$C3/$E3</f>
        <v>0.16450216450216451</v>
      </c>
      <c r="H3" s="11">
        <f t="shared" ref="H3:H13" si="3">$D3/$E3</f>
        <v>8.658008658008658E-3</v>
      </c>
    </row>
    <row r="4" spans="1:8" x14ac:dyDescent="0.3">
      <c r="A4" t="s">
        <v>2089</v>
      </c>
      <c r="B4">
        <f>COUNTIFS(Crowdfunding!$D$2:$D$1001,"&gt;=5000",Crowdfunding!$D$2:$D$1001,"&lt;=9999",Crowdfunding!$G$2:$G$1001,"successful")</f>
        <v>164</v>
      </c>
      <c r="C4">
        <f>COUNTIFS(Crowdfunding!$D$2:$D$1001,"&gt;=5000",Crowdfunding!$D$2:$D$1001,"&lt;=9999",Crowdfunding!$G$2:$G$1001,"failed")</f>
        <v>126</v>
      </c>
      <c r="D4">
        <f>COUNTIFS(Crowdfunding!$D$2:$D$1001,"&gt;=5000",Crowdfunding!$D$2:$D$1001,"&lt;=9999",Crowdfunding!$G$2:$G$1001,"canceled")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">
      <c r="A5" t="s">
        <v>2090</v>
      </c>
      <c r="B5">
        <f>COUNTIFS(Crowdfunding!$D$2:$D$1001,"&gt;=10000",Crowdfunding!$D$2:$D$1001,"&lt;=14999",Crowdfunding!$G$2:$G$1001,"successful")</f>
        <v>4</v>
      </c>
      <c r="C5">
        <f>COUNTIFS(Crowdfunding!$D$2:$D$1001,"&gt;=10000",Crowdfunding!$D$2:$D$1001,"&lt;=14999",Crowdfunding!$G$2:$G$1001,"failed")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">
      <c r="A6" t="s">
        <v>2091</v>
      </c>
      <c r="B6">
        <f>COUNTIFS(Crowdfunding!$D$2:$D$1001,"&gt;=15000",Crowdfunding!$D$2:$D$1001,"&lt;=19999",Crowdfunding!$G$2:$G$1001,"successful")</f>
        <v>10</v>
      </c>
      <c r="C6">
        <f>COUNTIFS(Crowdfunding!$D$2:$D$1001,"&gt;=15000",Crowdfunding!$D$2:$D$1001,"&lt;=19999",Crowdfunding!$G$2:$G$1001,"failed")</f>
        <v>0</v>
      </c>
      <c r="D6">
        <f>COUNTIFS(Crowdfunding!$D$2:$D$1001,"&gt;=15000",Crowdfunding!$D$2:$D$1001,"&lt;=19999",Crowdfunding!$G$2:$G$1001,"canceled")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">
      <c r="A7" t="s">
        <v>2092</v>
      </c>
      <c r="B7">
        <f>COUNTIFS(Crowdfunding!$D$2:$D$1001,"&gt;=20000",Crowdfunding!$D$2:$D$1001,"&lt;=24999",Crowdfunding!$G$2:$G$1001,"successful")</f>
        <v>7</v>
      </c>
      <c r="C7">
        <f>COUNTIFS(Crowdfunding!$D$2:$D$1001,"&gt;=20000",Crowdfunding!$D$2:$D$1001,"&lt;=24999",Crowdfunding!$G$2:$G$1001,"failed")</f>
        <v>0</v>
      </c>
      <c r="D7">
        <f>COUNTIFS(Crowdfunding!$D$2:$D$1001,"&gt;=20000",Crowdfunding!$D$2:$D$1001,"&lt;=24999",Crowdfunding!$G$2:$G$1001,"canceled")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">
      <c r="A8" t="s">
        <v>2093</v>
      </c>
      <c r="B8">
        <f>COUNTIFS(Crowdfunding!$D$2:$D$1001,"&gt;=25000",Crowdfunding!$D$2:$D$1001,"&lt;=29999",Crowdfunding!$G$2:$G$1001,"successful")</f>
        <v>11</v>
      </c>
      <c r="C8">
        <f>COUNTIFS(Crowdfunding!$D$2:$D$1001,"&gt;=25000",Crowdfunding!$D$2:$D$1001,"&lt;=29999",Crowdfunding!$G$2:$G$1001,"failed")</f>
        <v>3</v>
      </c>
      <c r="D8">
        <f>COUNTIFS(Crowdfunding!$D$2:$D$1001,"&gt;=25000",Crowdfunding!$D$2:$D$1001,"&lt;=29999",Crowdfunding!$G$2:$G$1001,"canceled")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">
      <c r="A9" t="s">
        <v>2094</v>
      </c>
      <c r="B9">
        <f>COUNTIFS(Crowdfunding!$D$2:$D$1001,"&gt;=30000",Crowdfunding!$D$2:$D$1001,"&lt;=34999",Crowdfunding!$G$2:$G$1001,"successful")</f>
        <v>7</v>
      </c>
      <c r="C9">
        <f>COUNTIFS(Crowdfunding!$D$2:$D$1001,"&gt;=30000",Crowdfunding!$D$2:$D$1001,"&lt;=34999",Crowdfunding!$G$2:$G$1001,"failed")</f>
        <v>0</v>
      </c>
      <c r="D9">
        <f>COUNTIFS(Crowdfunding!$D$2:$D$1001,"&gt;=30000",Crowdfunding!$D$2:$D$1001,"&lt;=34999",Crowdfunding!$G$2:$G$1001,"canceled")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">
      <c r="A10" t="s">
        <v>2095</v>
      </c>
      <c r="B10">
        <f>COUNTIFS(Crowdfunding!$D$2:$D$1001,"&gt;=35000",Crowdfunding!$D$2:$D$1001,"&lt;=39999",Crowdfunding!$G$2:$G$1001,"successful")</f>
        <v>8</v>
      </c>
      <c r="C10">
        <f>COUNTIFS(Crowdfunding!$D$2:$D$1001,"&gt;=35000",Crowdfunding!$D$2:$D$1001,"&lt;=39999",Crowdfunding!$G$2:$G$1001,"failed")</f>
        <v>3</v>
      </c>
      <c r="D10">
        <f>COUNTIFS(Crowdfunding!$D$2:$D$1001,"&gt;=35000",Crowdfunding!$D$2:$D$1001,"&lt;=39999",Crowdfunding!$G$2:$G$1001,"canceled")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">
      <c r="A11" t="s">
        <v>2096</v>
      </c>
      <c r="B11">
        <f>COUNTIFS(Crowdfunding!$D$2:$D$1001,"&gt;=40000",Crowdfunding!$D$2:$D$1001,"&lt;=44999",Crowdfunding!$G$2:$G$1001,"successful")</f>
        <v>11</v>
      </c>
      <c r="C11">
        <f>COUNTIFS(Crowdfunding!$D$2:$D$1001,"&gt;=40000",Crowdfunding!$D$2:$D$1001,"&lt;=44999",Crowdfunding!$G$2:$G$1001,"failed")</f>
        <v>3</v>
      </c>
      <c r="D11">
        <f>COUNTIFS(Crowdfunding!$D$2:$D$1001,"&gt;=40000",Crowdfunding!$D$2:$D$1001,"&lt;=44999",Crowdfunding!$G$2:$G$1001,"canceled")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">
      <c r="A12" t="s">
        <v>2097</v>
      </c>
      <c r="B12">
        <f>COUNTIFS(Crowdfunding!$D$2:$D$1001,"&gt;=45000",Crowdfunding!$D$2:$D$1001,"&lt;=49999",Crowdfunding!$G$2:$G$1001,"successful")</f>
        <v>8</v>
      </c>
      <c r="C12">
        <f>COUNTIFS(Crowdfunding!$D$2:$D$1001,"&gt;=45000",Crowdfunding!$D$2:$D$1001,"&lt;=49999",Crowdfunding!$G$2:$G$1001,"failed")</f>
        <v>3</v>
      </c>
      <c r="D12">
        <f>COUNTIFS(Crowdfunding!$D$2:$D$1001,"&gt;=45000",Crowdfunding!$D$2:$D$1001,"&lt;=49999",Crowdfunding!$G$2:$G$1001,"canceled")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">
      <c r="A13" t="s">
        <v>2098</v>
      </c>
      <c r="B13">
        <f>COUNTIFS(Crowdfunding!$D$2:$D$1001,"&gt;50000",Crowdfunding!$G$2:$G$1001,"successful")</f>
        <v>114</v>
      </c>
      <c r="C13">
        <f>COUNTIFS(Crowdfunding!$D$2:$D$1001,"&gt;50000",Crowdfunding!$G$2:$G$1001,"failed")</f>
        <v>163</v>
      </c>
      <c r="D13">
        <f>COUNTIFS(Crowdfunding!$D$2:$D$1001,"&gt;50000",Crowdfunding!$G$2:$G$1001,"canceled")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A199-24CC-4259-A320-144FB4029CDD}">
  <dimension ref="A1:H566"/>
  <sheetViews>
    <sheetView workbookViewId="0">
      <selection activeCell="L13" sqref="L13"/>
    </sheetView>
  </sheetViews>
  <sheetFormatPr defaultRowHeight="15.6" x14ac:dyDescent="0.3"/>
  <cols>
    <col min="2" max="2" width="14.8984375" customWidth="1"/>
    <col min="5" max="5" width="14.09765625" customWidth="1"/>
    <col min="7" max="7" width="20.69921875" customWidth="1"/>
    <col min="8" max="8" width="12.59765625" style="13" bestFit="1" customWidth="1"/>
  </cols>
  <sheetData>
    <row r="1" spans="1:8" x14ac:dyDescent="0.3">
      <c r="A1" t="s">
        <v>4</v>
      </c>
      <c r="B1" t="s">
        <v>2106</v>
      </c>
      <c r="D1" t="s">
        <v>4</v>
      </c>
      <c r="E1" t="s">
        <v>5</v>
      </c>
      <c r="G1" s="12" t="s">
        <v>2107</v>
      </c>
    </row>
    <row r="2" spans="1:8" x14ac:dyDescent="0.3">
      <c r="A2" t="s">
        <v>20</v>
      </c>
      <c r="B2">
        <v>16</v>
      </c>
      <c r="D2" t="s">
        <v>14</v>
      </c>
      <c r="E2">
        <v>0</v>
      </c>
      <c r="G2" s="12" t="s">
        <v>2108</v>
      </c>
      <c r="H2" s="13">
        <f>AVERAGE($B2:$B566)</f>
        <v>851.14690265486729</v>
      </c>
    </row>
    <row r="3" spans="1:8" x14ac:dyDescent="0.3">
      <c r="A3" t="s">
        <v>20</v>
      </c>
      <c r="B3">
        <v>26</v>
      </c>
      <c r="D3" t="s">
        <v>14</v>
      </c>
      <c r="E3">
        <v>0</v>
      </c>
      <c r="G3" s="12" t="s">
        <v>2109</v>
      </c>
      <c r="H3" s="13">
        <f>MEDIAN($B2:$B566)</f>
        <v>201</v>
      </c>
    </row>
    <row r="4" spans="1:8" x14ac:dyDescent="0.3">
      <c r="A4" t="s">
        <v>20</v>
      </c>
      <c r="B4">
        <v>27</v>
      </c>
      <c r="D4" t="s">
        <v>14</v>
      </c>
      <c r="E4">
        <v>1</v>
      </c>
      <c r="G4" s="12" t="s">
        <v>2110</v>
      </c>
      <c r="H4" s="13">
        <f>MIN($B2:$B566)</f>
        <v>16</v>
      </c>
    </row>
    <row r="5" spans="1:8" x14ac:dyDescent="0.3">
      <c r="A5" t="s">
        <v>20</v>
      </c>
      <c r="B5">
        <v>32</v>
      </c>
      <c r="D5" t="s">
        <v>14</v>
      </c>
      <c r="E5">
        <v>1</v>
      </c>
      <c r="G5" s="12" t="s">
        <v>2111</v>
      </c>
      <c r="H5" s="13">
        <f>MAX($B2:$B566)</f>
        <v>7295</v>
      </c>
    </row>
    <row r="6" spans="1:8" x14ac:dyDescent="0.3">
      <c r="A6" t="s">
        <v>20</v>
      </c>
      <c r="B6">
        <v>32</v>
      </c>
      <c r="D6" t="s">
        <v>14</v>
      </c>
      <c r="E6">
        <v>1</v>
      </c>
      <c r="G6" s="12" t="s">
        <v>2112</v>
      </c>
      <c r="H6" s="13">
        <f>_xlfn.VAR.P($B2:$B566)</f>
        <v>1603373.7324019109</v>
      </c>
    </row>
    <row r="7" spans="1:8" x14ac:dyDescent="0.3">
      <c r="A7" t="s">
        <v>20</v>
      </c>
      <c r="B7">
        <v>34</v>
      </c>
      <c r="D7" t="s">
        <v>14</v>
      </c>
      <c r="E7">
        <v>1</v>
      </c>
      <c r="G7" s="12" t="s">
        <v>2113</v>
      </c>
      <c r="H7" s="13">
        <f>_xlfn.STDEV.P($B2:$B566)</f>
        <v>1266.2439466397898</v>
      </c>
    </row>
    <row r="8" spans="1:8" x14ac:dyDescent="0.3">
      <c r="A8" t="s">
        <v>20</v>
      </c>
      <c r="B8">
        <v>40</v>
      </c>
      <c r="D8" t="s">
        <v>14</v>
      </c>
      <c r="E8">
        <v>1</v>
      </c>
    </row>
    <row r="9" spans="1:8" x14ac:dyDescent="0.3">
      <c r="A9" t="s">
        <v>20</v>
      </c>
      <c r="B9">
        <v>41</v>
      </c>
      <c r="D9" t="s">
        <v>14</v>
      </c>
      <c r="E9">
        <v>1</v>
      </c>
      <c r="G9" s="12" t="s">
        <v>2114</v>
      </c>
    </row>
    <row r="10" spans="1:8" x14ac:dyDescent="0.3">
      <c r="A10" t="s">
        <v>20</v>
      </c>
      <c r="B10">
        <v>41</v>
      </c>
      <c r="D10" t="s">
        <v>14</v>
      </c>
      <c r="E10">
        <v>1</v>
      </c>
      <c r="G10" s="12" t="s">
        <v>2108</v>
      </c>
      <c r="H10" s="13">
        <f>AVERAGE(E2:E365)</f>
        <v>585.61538461538464</v>
      </c>
    </row>
    <row r="11" spans="1:8" x14ac:dyDescent="0.3">
      <c r="A11" t="s">
        <v>20</v>
      </c>
      <c r="B11">
        <v>42</v>
      </c>
      <c r="D11" t="s">
        <v>14</v>
      </c>
      <c r="E11">
        <v>1</v>
      </c>
      <c r="G11" s="12" t="s">
        <v>2109</v>
      </c>
      <c r="H11" s="13">
        <f>MEDIAN(E2:E365)</f>
        <v>114.5</v>
      </c>
    </row>
    <row r="12" spans="1:8" x14ac:dyDescent="0.3">
      <c r="A12" t="s">
        <v>20</v>
      </c>
      <c r="B12">
        <v>43</v>
      </c>
      <c r="D12" t="s">
        <v>14</v>
      </c>
      <c r="E12">
        <v>1</v>
      </c>
      <c r="G12" s="12" t="s">
        <v>2110</v>
      </c>
      <c r="H12" s="13">
        <f>MIN(E2:E365)</f>
        <v>0</v>
      </c>
    </row>
    <row r="13" spans="1:8" x14ac:dyDescent="0.3">
      <c r="A13" t="s">
        <v>20</v>
      </c>
      <c r="B13">
        <v>43</v>
      </c>
      <c r="D13" t="s">
        <v>14</v>
      </c>
      <c r="E13">
        <v>1</v>
      </c>
      <c r="G13" s="12" t="s">
        <v>2111</v>
      </c>
      <c r="H13" s="13">
        <f>MAX(E2:E365)</f>
        <v>6080</v>
      </c>
    </row>
    <row r="14" spans="1:8" x14ac:dyDescent="0.3">
      <c r="A14" t="s">
        <v>20</v>
      </c>
      <c r="B14">
        <v>48</v>
      </c>
      <c r="D14" t="s">
        <v>14</v>
      </c>
      <c r="E14">
        <v>1</v>
      </c>
      <c r="G14" s="12" t="s">
        <v>2112</v>
      </c>
      <c r="H14" s="13">
        <f>_xlfn.VAR.P(E2:E365)</f>
        <v>921574.68174133555</v>
      </c>
    </row>
    <row r="15" spans="1:8" x14ac:dyDescent="0.3">
      <c r="A15" t="s">
        <v>20</v>
      </c>
      <c r="B15">
        <v>48</v>
      </c>
      <c r="D15" t="s">
        <v>14</v>
      </c>
      <c r="E15">
        <v>1</v>
      </c>
      <c r="G15" s="12" t="s">
        <v>2113</v>
      </c>
      <c r="H15" s="13">
        <f>_xlfn.STDEV.P(E2:E365)</f>
        <v>959.98681331637863</v>
      </c>
    </row>
    <row r="16" spans="1:8" x14ac:dyDescent="0.3">
      <c r="A16" t="s">
        <v>20</v>
      </c>
      <c r="B16">
        <v>48</v>
      </c>
      <c r="D16" t="s">
        <v>14</v>
      </c>
      <c r="E16">
        <v>1</v>
      </c>
    </row>
    <row r="17" spans="1:5" x14ac:dyDescent="0.3">
      <c r="A17" t="s">
        <v>20</v>
      </c>
      <c r="B17">
        <v>50</v>
      </c>
      <c r="D17" t="s">
        <v>14</v>
      </c>
      <c r="E17">
        <v>1</v>
      </c>
    </row>
    <row r="18" spans="1:5" x14ac:dyDescent="0.3">
      <c r="A18" t="s">
        <v>20</v>
      </c>
      <c r="B18">
        <v>50</v>
      </c>
      <c r="D18" t="s">
        <v>14</v>
      </c>
      <c r="E18">
        <v>1</v>
      </c>
    </row>
    <row r="19" spans="1:5" x14ac:dyDescent="0.3">
      <c r="A19" t="s">
        <v>20</v>
      </c>
      <c r="B19">
        <v>50</v>
      </c>
      <c r="D19" t="s">
        <v>14</v>
      </c>
      <c r="E19">
        <v>1</v>
      </c>
    </row>
    <row r="20" spans="1:5" x14ac:dyDescent="0.3">
      <c r="A20" t="s">
        <v>20</v>
      </c>
      <c r="B20">
        <v>52</v>
      </c>
      <c r="D20" t="s">
        <v>14</v>
      </c>
      <c r="E20">
        <v>1</v>
      </c>
    </row>
    <row r="21" spans="1:5" x14ac:dyDescent="0.3">
      <c r="A21" t="s">
        <v>20</v>
      </c>
      <c r="B21">
        <v>53</v>
      </c>
      <c r="D21" t="s">
        <v>14</v>
      </c>
      <c r="E21">
        <v>5</v>
      </c>
    </row>
    <row r="22" spans="1:5" x14ac:dyDescent="0.3">
      <c r="A22" t="s">
        <v>20</v>
      </c>
      <c r="B22">
        <v>53</v>
      </c>
      <c r="D22" t="s">
        <v>14</v>
      </c>
      <c r="E22">
        <v>5</v>
      </c>
    </row>
    <row r="23" spans="1:5" x14ac:dyDescent="0.3">
      <c r="A23" t="s">
        <v>20</v>
      </c>
      <c r="B23">
        <v>54</v>
      </c>
      <c r="D23" t="s">
        <v>14</v>
      </c>
      <c r="E23">
        <v>6</v>
      </c>
    </row>
    <row r="24" spans="1:5" x14ac:dyDescent="0.3">
      <c r="A24" t="s">
        <v>20</v>
      </c>
      <c r="B24">
        <v>55</v>
      </c>
      <c r="D24" t="s">
        <v>14</v>
      </c>
      <c r="E24">
        <v>7</v>
      </c>
    </row>
    <row r="25" spans="1:5" x14ac:dyDescent="0.3">
      <c r="A25" t="s">
        <v>20</v>
      </c>
      <c r="B25">
        <v>56</v>
      </c>
      <c r="D25" t="s">
        <v>14</v>
      </c>
      <c r="E25">
        <v>7</v>
      </c>
    </row>
    <row r="26" spans="1:5" x14ac:dyDescent="0.3">
      <c r="A26" t="s">
        <v>20</v>
      </c>
      <c r="B26">
        <v>59</v>
      </c>
      <c r="D26" t="s">
        <v>14</v>
      </c>
      <c r="E26">
        <v>9</v>
      </c>
    </row>
    <row r="27" spans="1:5" x14ac:dyDescent="0.3">
      <c r="A27" t="s">
        <v>20</v>
      </c>
      <c r="B27">
        <v>62</v>
      </c>
      <c r="D27" t="s">
        <v>14</v>
      </c>
      <c r="E27">
        <v>9</v>
      </c>
    </row>
    <row r="28" spans="1:5" x14ac:dyDescent="0.3">
      <c r="A28" t="s">
        <v>20</v>
      </c>
      <c r="B28">
        <v>64</v>
      </c>
      <c r="D28" t="s">
        <v>14</v>
      </c>
      <c r="E28">
        <v>10</v>
      </c>
    </row>
    <row r="29" spans="1:5" x14ac:dyDescent="0.3">
      <c r="A29" t="s">
        <v>20</v>
      </c>
      <c r="B29">
        <v>65</v>
      </c>
      <c r="D29" t="s">
        <v>14</v>
      </c>
      <c r="E29">
        <v>10</v>
      </c>
    </row>
    <row r="30" spans="1:5" x14ac:dyDescent="0.3">
      <c r="A30" t="s">
        <v>20</v>
      </c>
      <c r="B30">
        <v>65</v>
      </c>
      <c r="D30" t="s">
        <v>14</v>
      </c>
      <c r="E30">
        <v>10</v>
      </c>
    </row>
    <row r="31" spans="1:5" x14ac:dyDescent="0.3">
      <c r="A31" t="s">
        <v>20</v>
      </c>
      <c r="B31">
        <v>67</v>
      </c>
      <c r="D31" t="s">
        <v>14</v>
      </c>
      <c r="E31">
        <v>10</v>
      </c>
    </row>
    <row r="32" spans="1:5" x14ac:dyDescent="0.3">
      <c r="A32" t="s">
        <v>20</v>
      </c>
      <c r="B32">
        <v>68</v>
      </c>
      <c r="D32" t="s">
        <v>14</v>
      </c>
      <c r="E32">
        <v>12</v>
      </c>
    </row>
    <row r="33" spans="1:5" x14ac:dyDescent="0.3">
      <c r="A33" t="s">
        <v>20</v>
      </c>
      <c r="B33">
        <v>69</v>
      </c>
      <c r="D33" t="s">
        <v>14</v>
      </c>
      <c r="E33">
        <v>12</v>
      </c>
    </row>
    <row r="34" spans="1:5" x14ac:dyDescent="0.3">
      <c r="A34" t="s">
        <v>20</v>
      </c>
      <c r="B34">
        <v>69</v>
      </c>
      <c r="D34" t="s">
        <v>14</v>
      </c>
      <c r="E34">
        <v>13</v>
      </c>
    </row>
    <row r="35" spans="1:5" x14ac:dyDescent="0.3">
      <c r="A35" t="s">
        <v>20</v>
      </c>
      <c r="B35">
        <v>70</v>
      </c>
      <c r="D35" t="s">
        <v>14</v>
      </c>
      <c r="E35">
        <v>13</v>
      </c>
    </row>
    <row r="36" spans="1:5" x14ac:dyDescent="0.3">
      <c r="A36" t="s">
        <v>20</v>
      </c>
      <c r="B36">
        <v>71</v>
      </c>
      <c r="D36" t="s">
        <v>14</v>
      </c>
      <c r="E36">
        <v>14</v>
      </c>
    </row>
    <row r="37" spans="1:5" x14ac:dyDescent="0.3">
      <c r="A37" t="s">
        <v>20</v>
      </c>
      <c r="B37">
        <v>72</v>
      </c>
      <c r="D37" t="s">
        <v>14</v>
      </c>
      <c r="E37">
        <v>14</v>
      </c>
    </row>
    <row r="38" spans="1:5" x14ac:dyDescent="0.3">
      <c r="A38" t="s">
        <v>20</v>
      </c>
      <c r="B38">
        <v>76</v>
      </c>
      <c r="D38" t="s">
        <v>14</v>
      </c>
      <c r="E38">
        <v>15</v>
      </c>
    </row>
    <row r="39" spans="1:5" x14ac:dyDescent="0.3">
      <c r="A39" t="s">
        <v>20</v>
      </c>
      <c r="B39">
        <v>76</v>
      </c>
      <c r="D39" t="s">
        <v>14</v>
      </c>
      <c r="E39">
        <v>15</v>
      </c>
    </row>
    <row r="40" spans="1:5" x14ac:dyDescent="0.3">
      <c r="A40" t="s">
        <v>20</v>
      </c>
      <c r="B40">
        <v>78</v>
      </c>
      <c r="D40" t="s">
        <v>14</v>
      </c>
      <c r="E40">
        <v>15</v>
      </c>
    </row>
    <row r="41" spans="1:5" x14ac:dyDescent="0.3">
      <c r="A41" t="s">
        <v>20</v>
      </c>
      <c r="B41">
        <v>78</v>
      </c>
      <c r="D41" t="s">
        <v>14</v>
      </c>
      <c r="E41">
        <v>15</v>
      </c>
    </row>
    <row r="42" spans="1:5" x14ac:dyDescent="0.3">
      <c r="A42" t="s">
        <v>20</v>
      </c>
      <c r="B42">
        <v>80</v>
      </c>
      <c r="D42" t="s">
        <v>14</v>
      </c>
      <c r="E42">
        <v>15</v>
      </c>
    </row>
    <row r="43" spans="1:5" x14ac:dyDescent="0.3">
      <c r="A43" t="s">
        <v>20</v>
      </c>
      <c r="B43">
        <v>80</v>
      </c>
      <c r="D43" t="s">
        <v>14</v>
      </c>
      <c r="E43">
        <v>15</v>
      </c>
    </row>
    <row r="44" spans="1:5" x14ac:dyDescent="0.3">
      <c r="A44" t="s">
        <v>20</v>
      </c>
      <c r="B44">
        <v>80</v>
      </c>
      <c r="D44" t="s">
        <v>14</v>
      </c>
      <c r="E44">
        <v>16</v>
      </c>
    </row>
    <row r="45" spans="1:5" x14ac:dyDescent="0.3">
      <c r="A45" t="s">
        <v>20</v>
      </c>
      <c r="B45">
        <v>80</v>
      </c>
      <c r="D45" t="s">
        <v>14</v>
      </c>
      <c r="E45">
        <v>16</v>
      </c>
    </row>
    <row r="46" spans="1:5" x14ac:dyDescent="0.3">
      <c r="A46" t="s">
        <v>20</v>
      </c>
      <c r="B46">
        <v>80</v>
      </c>
      <c r="D46" t="s">
        <v>14</v>
      </c>
      <c r="E46">
        <v>16</v>
      </c>
    </row>
    <row r="47" spans="1:5" x14ac:dyDescent="0.3">
      <c r="A47" t="s">
        <v>20</v>
      </c>
      <c r="B47">
        <v>80</v>
      </c>
      <c r="D47" t="s">
        <v>14</v>
      </c>
      <c r="E47">
        <v>16</v>
      </c>
    </row>
    <row r="48" spans="1:5" x14ac:dyDescent="0.3">
      <c r="A48" t="s">
        <v>20</v>
      </c>
      <c r="B48">
        <v>81</v>
      </c>
      <c r="D48" t="s">
        <v>14</v>
      </c>
      <c r="E48">
        <v>17</v>
      </c>
    </row>
    <row r="49" spans="1:5" x14ac:dyDescent="0.3">
      <c r="A49" t="s">
        <v>20</v>
      </c>
      <c r="B49">
        <v>82</v>
      </c>
      <c r="D49" t="s">
        <v>14</v>
      </c>
      <c r="E49">
        <v>17</v>
      </c>
    </row>
    <row r="50" spans="1:5" x14ac:dyDescent="0.3">
      <c r="A50" t="s">
        <v>20</v>
      </c>
      <c r="B50">
        <v>82</v>
      </c>
      <c r="D50" t="s">
        <v>14</v>
      </c>
      <c r="E50">
        <v>17</v>
      </c>
    </row>
    <row r="51" spans="1:5" x14ac:dyDescent="0.3">
      <c r="A51" t="s">
        <v>20</v>
      </c>
      <c r="B51">
        <v>83</v>
      </c>
      <c r="D51" t="s">
        <v>14</v>
      </c>
      <c r="E51">
        <v>18</v>
      </c>
    </row>
    <row r="52" spans="1:5" x14ac:dyDescent="0.3">
      <c r="A52" t="s">
        <v>20</v>
      </c>
      <c r="B52">
        <v>83</v>
      </c>
      <c r="D52" t="s">
        <v>14</v>
      </c>
      <c r="E52">
        <v>18</v>
      </c>
    </row>
    <row r="53" spans="1:5" x14ac:dyDescent="0.3">
      <c r="A53" t="s">
        <v>20</v>
      </c>
      <c r="B53">
        <v>84</v>
      </c>
      <c r="D53" t="s">
        <v>14</v>
      </c>
      <c r="E53">
        <v>19</v>
      </c>
    </row>
    <row r="54" spans="1:5" x14ac:dyDescent="0.3">
      <c r="A54" t="s">
        <v>20</v>
      </c>
      <c r="B54">
        <v>84</v>
      </c>
      <c r="D54" t="s">
        <v>14</v>
      </c>
      <c r="E54">
        <v>19</v>
      </c>
    </row>
    <row r="55" spans="1:5" x14ac:dyDescent="0.3">
      <c r="A55" t="s">
        <v>20</v>
      </c>
      <c r="B55">
        <v>85</v>
      </c>
      <c r="D55" t="s">
        <v>14</v>
      </c>
      <c r="E55">
        <v>19</v>
      </c>
    </row>
    <row r="56" spans="1:5" x14ac:dyDescent="0.3">
      <c r="A56" t="s">
        <v>20</v>
      </c>
      <c r="B56">
        <v>85</v>
      </c>
      <c r="D56" t="s">
        <v>14</v>
      </c>
      <c r="E56">
        <v>21</v>
      </c>
    </row>
    <row r="57" spans="1:5" x14ac:dyDescent="0.3">
      <c r="A57" t="s">
        <v>20</v>
      </c>
      <c r="B57">
        <v>85</v>
      </c>
      <c r="D57" t="s">
        <v>14</v>
      </c>
      <c r="E57">
        <v>21</v>
      </c>
    </row>
    <row r="58" spans="1:5" x14ac:dyDescent="0.3">
      <c r="A58" t="s">
        <v>20</v>
      </c>
      <c r="B58">
        <v>85</v>
      </c>
      <c r="D58" t="s">
        <v>14</v>
      </c>
      <c r="E58">
        <v>21</v>
      </c>
    </row>
    <row r="59" spans="1:5" x14ac:dyDescent="0.3">
      <c r="A59" t="s">
        <v>20</v>
      </c>
      <c r="B59">
        <v>85</v>
      </c>
      <c r="D59" t="s">
        <v>14</v>
      </c>
      <c r="E59">
        <v>22</v>
      </c>
    </row>
    <row r="60" spans="1:5" x14ac:dyDescent="0.3">
      <c r="A60" t="s">
        <v>20</v>
      </c>
      <c r="B60">
        <v>85</v>
      </c>
      <c r="D60" t="s">
        <v>14</v>
      </c>
      <c r="E60">
        <v>23</v>
      </c>
    </row>
    <row r="61" spans="1:5" x14ac:dyDescent="0.3">
      <c r="A61" t="s">
        <v>20</v>
      </c>
      <c r="B61">
        <v>86</v>
      </c>
      <c r="D61" t="s">
        <v>14</v>
      </c>
      <c r="E61">
        <v>24</v>
      </c>
    </row>
    <row r="62" spans="1:5" x14ac:dyDescent="0.3">
      <c r="A62" t="s">
        <v>20</v>
      </c>
      <c r="B62">
        <v>86</v>
      </c>
      <c r="D62" t="s">
        <v>14</v>
      </c>
      <c r="E62">
        <v>24</v>
      </c>
    </row>
    <row r="63" spans="1:5" x14ac:dyDescent="0.3">
      <c r="A63" t="s">
        <v>20</v>
      </c>
      <c r="B63">
        <v>86</v>
      </c>
      <c r="D63" t="s">
        <v>14</v>
      </c>
      <c r="E63">
        <v>24</v>
      </c>
    </row>
    <row r="64" spans="1:5" x14ac:dyDescent="0.3">
      <c r="A64" t="s">
        <v>20</v>
      </c>
      <c r="B64">
        <v>87</v>
      </c>
      <c r="D64" t="s">
        <v>14</v>
      </c>
      <c r="E64">
        <v>25</v>
      </c>
    </row>
    <row r="65" spans="1:5" x14ac:dyDescent="0.3">
      <c r="A65" t="s">
        <v>20</v>
      </c>
      <c r="B65">
        <v>87</v>
      </c>
      <c r="D65" t="s">
        <v>14</v>
      </c>
      <c r="E65">
        <v>25</v>
      </c>
    </row>
    <row r="66" spans="1:5" x14ac:dyDescent="0.3">
      <c r="A66" t="s">
        <v>20</v>
      </c>
      <c r="B66">
        <v>87</v>
      </c>
      <c r="D66" t="s">
        <v>14</v>
      </c>
      <c r="E66">
        <v>26</v>
      </c>
    </row>
    <row r="67" spans="1:5" x14ac:dyDescent="0.3">
      <c r="A67" t="s">
        <v>20</v>
      </c>
      <c r="B67">
        <v>88</v>
      </c>
      <c r="D67" t="s">
        <v>14</v>
      </c>
      <c r="E67">
        <v>26</v>
      </c>
    </row>
    <row r="68" spans="1:5" x14ac:dyDescent="0.3">
      <c r="A68" t="s">
        <v>20</v>
      </c>
      <c r="B68">
        <v>88</v>
      </c>
      <c r="D68" t="s">
        <v>14</v>
      </c>
      <c r="E68">
        <v>26</v>
      </c>
    </row>
    <row r="69" spans="1:5" x14ac:dyDescent="0.3">
      <c r="A69" t="s">
        <v>20</v>
      </c>
      <c r="B69">
        <v>88</v>
      </c>
      <c r="D69" t="s">
        <v>14</v>
      </c>
      <c r="E69">
        <v>27</v>
      </c>
    </row>
    <row r="70" spans="1:5" x14ac:dyDescent="0.3">
      <c r="A70" t="s">
        <v>20</v>
      </c>
      <c r="B70">
        <v>88</v>
      </c>
      <c r="D70" t="s">
        <v>14</v>
      </c>
      <c r="E70">
        <v>27</v>
      </c>
    </row>
    <row r="71" spans="1:5" x14ac:dyDescent="0.3">
      <c r="A71" t="s">
        <v>20</v>
      </c>
      <c r="B71">
        <v>89</v>
      </c>
      <c r="D71" t="s">
        <v>14</v>
      </c>
      <c r="E71">
        <v>29</v>
      </c>
    </row>
    <row r="72" spans="1:5" x14ac:dyDescent="0.3">
      <c r="A72" t="s">
        <v>20</v>
      </c>
      <c r="B72">
        <v>89</v>
      </c>
      <c r="D72" t="s">
        <v>14</v>
      </c>
      <c r="E72">
        <v>30</v>
      </c>
    </row>
    <row r="73" spans="1:5" x14ac:dyDescent="0.3">
      <c r="A73" t="s">
        <v>20</v>
      </c>
      <c r="B73">
        <v>91</v>
      </c>
      <c r="D73" t="s">
        <v>14</v>
      </c>
      <c r="E73">
        <v>30</v>
      </c>
    </row>
    <row r="74" spans="1:5" x14ac:dyDescent="0.3">
      <c r="A74" t="s">
        <v>20</v>
      </c>
      <c r="B74">
        <v>92</v>
      </c>
      <c r="D74" t="s">
        <v>14</v>
      </c>
      <c r="E74">
        <v>31</v>
      </c>
    </row>
    <row r="75" spans="1:5" x14ac:dyDescent="0.3">
      <c r="A75" t="s">
        <v>20</v>
      </c>
      <c r="B75">
        <v>92</v>
      </c>
      <c r="D75" t="s">
        <v>14</v>
      </c>
      <c r="E75">
        <v>31</v>
      </c>
    </row>
    <row r="76" spans="1:5" x14ac:dyDescent="0.3">
      <c r="A76" t="s">
        <v>20</v>
      </c>
      <c r="B76">
        <v>92</v>
      </c>
      <c r="D76" t="s">
        <v>14</v>
      </c>
      <c r="E76">
        <v>31</v>
      </c>
    </row>
    <row r="77" spans="1:5" x14ac:dyDescent="0.3">
      <c r="A77" t="s">
        <v>20</v>
      </c>
      <c r="B77">
        <v>92</v>
      </c>
      <c r="D77" t="s">
        <v>14</v>
      </c>
      <c r="E77">
        <v>31</v>
      </c>
    </row>
    <row r="78" spans="1:5" x14ac:dyDescent="0.3">
      <c r="A78" t="s">
        <v>20</v>
      </c>
      <c r="B78">
        <v>92</v>
      </c>
      <c r="D78" t="s">
        <v>14</v>
      </c>
      <c r="E78">
        <v>31</v>
      </c>
    </row>
    <row r="79" spans="1:5" x14ac:dyDescent="0.3">
      <c r="A79" t="s">
        <v>20</v>
      </c>
      <c r="B79">
        <v>93</v>
      </c>
      <c r="D79" t="s">
        <v>14</v>
      </c>
      <c r="E79">
        <v>32</v>
      </c>
    </row>
    <row r="80" spans="1:5" x14ac:dyDescent="0.3">
      <c r="A80" t="s">
        <v>20</v>
      </c>
      <c r="B80">
        <v>94</v>
      </c>
      <c r="D80" t="s">
        <v>14</v>
      </c>
      <c r="E80">
        <v>32</v>
      </c>
    </row>
    <row r="81" spans="1:5" x14ac:dyDescent="0.3">
      <c r="A81" t="s">
        <v>20</v>
      </c>
      <c r="B81">
        <v>94</v>
      </c>
      <c r="D81" t="s">
        <v>14</v>
      </c>
      <c r="E81">
        <v>33</v>
      </c>
    </row>
    <row r="82" spans="1:5" x14ac:dyDescent="0.3">
      <c r="A82" t="s">
        <v>20</v>
      </c>
      <c r="B82">
        <v>94</v>
      </c>
      <c r="D82" t="s">
        <v>14</v>
      </c>
      <c r="E82">
        <v>33</v>
      </c>
    </row>
    <row r="83" spans="1:5" x14ac:dyDescent="0.3">
      <c r="A83" t="s">
        <v>20</v>
      </c>
      <c r="B83">
        <v>95</v>
      </c>
      <c r="D83" t="s">
        <v>14</v>
      </c>
      <c r="E83">
        <v>33</v>
      </c>
    </row>
    <row r="84" spans="1:5" x14ac:dyDescent="0.3">
      <c r="A84" t="s">
        <v>20</v>
      </c>
      <c r="B84">
        <v>96</v>
      </c>
      <c r="D84" t="s">
        <v>14</v>
      </c>
      <c r="E84">
        <v>34</v>
      </c>
    </row>
    <row r="85" spans="1:5" x14ac:dyDescent="0.3">
      <c r="A85" t="s">
        <v>20</v>
      </c>
      <c r="B85">
        <v>96</v>
      </c>
      <c r="D85" t="s">
        <v>14</v>
      </c>
      <c r="E85">
        <v>35</v>
      </c>
    </row>
    <row r="86" spans="1:5" x14ac:dyDescent="0.3">
      <c r="A86" t="s">
        <v>20</v>
      </c>
      <c r="B86">
        <v>96</v>
      </c>
      <c r="D86" t="s">
        <v>14</v>
      </c>
      <c r="E86">
        <v>35</v>
      </c>
    </row>
    <row r="87" spans="1:5" x14ac:dyDescent="0.3">
      <c r="A87" t="s">
        <v>20</v>
      </c>
      <c r="B87">
        <v>97</v>
      </c>
      <c r="D87" t="s">
        <v>14</v>
      </c>
      <c r="E87">
        <v>35</v>
      </c>
    </row>
    <row r="88" spans="1:5" x14ac:dyDescent="0.3">
      <c r="A88" t="s">
        <v>20</v>
      </c>
      <c r="B88">
        <v>98</v>
      </c>
      <c r="D88" t="s">
        <v>14</v>
      </c>
      <c r="E88">
        <v>36</v>
      </c>
    </row>
    <row r="89" spans="1:5" x14ac:dyDescent="0.3">
      <c r="A89" t="s">
        <v>20</v>
      </c>
      <c r="B89">
        <v>98</v>
      </c>
      <c r="D89" t="s">
        <v>14</v>
      </c>
      <c r="E89">
        <v>37</v>
      </c>
    </row>
    <row r="90" spans="1:5" x14ac:dyDescent="0.3">
      <c r="A90" t="s">
        <v>20</v>
      </c>
      <c r="B90">
        <v>100</v>
      </c>
      <c r="D90" t="s">
        <v>14</v>
      </c>
      <c r="E90">
        <v>37</v>
      </c>
    </row>
    <row r="91" spans="1:5" x14ac:dyDescent="0.3">
      <c r="A91" t="s">
        <v>20</v>
      </c>
      <c r="B91">
        <v>100</v>
      </c>
      <c r="D91" t="s">
        <v>14</v>
      </c>
      <c r="E91">
        <v>37</v>
      </c>
    </row>
    <row r="92" spans="1:5" x14ac:dyDescent="0.3">
      <c r="A92" t="s">
        <v>20</v>
      </c>
      <c r="B92">
        <v>101</v>
      </c>
      <c r="D92" t="s">
        <v>14</v>
      </c>
      <c r="E92">
        <v>38</v>
      </c>
    </row>
    <row r="93" spans="1:5" x14ac:dyDescent="0.3">
      <c r="A93" t="s">
        <v>20</v>
      </c>
      <c r="B93">
        <v>101</v>
      </c>
      <c r="D93" t="s">
        <v>14</v>
      </c>
      <c r="E93">
        <v>38</v>
      </c>
    </row>
    <row r="94" spans="1:5" x14ac:dyDescent="0.3">
      <c r="A94" t="s">
        <v>20</v>
      </c>
      <c r="B94">
        <v>102</v>
      </c>
      <c r="D94" t="s">
        <v>14</v>
      </c>
      <c r="E94">
        <v>38</v>
      </c>
    </row>
    <row r="95" spans="1:5" x14ac:dyDescent="0.3">
      <c r="A95" t="s">
        <v>20</v>
      </c>
      <c r="B95">
        <v>102</v>
      </c>
      <c r="D95" t="s">
        <v>14</v>
      </c>
      <c r="E95">
        <v>39</v>
      </c>
    </row>
    <row r="96" spans="1:5" x14ac:dyDescent="0.3">
      <c r="A96" t="s">
        <v>20</v>
      </c>
      <c r="B96">
        <v>103</v>
      </c>
      <c r="D96" t="s">
        <v>14</v>
      </c>
      <c r="E96">
        <v>40</v>
      </c>
    </row>
    <row r="97" spans="1:5" x14ac:dyDescent="0.3">
      <c r="A97" t="s">
        <v>20</v>
      </c>
      <c r="B97">
        <v>103</v>
      </c>
      <c r="D97" t="s">
        <v>14</v>
      </c>
      <c r="E97">
        <v>40</v>
      </c>
    </row>
    <row r="98" spans="1:5" x14ac:dyDescent="0.3">
      <c r="A98" t="s">
        <v>20</v>
      </c>
      <c r="B98">
        <v>105</v>
      </c>
      <c r="D98" t="s">
        <v>14</v>
      </c>
      <c r="E98">
        <v>40</v>
      </c>
    </row>
    <row r="99" spans="1:5" x14ac:dyDescent="0.3">
      <c r="A99" t="s">
        <v>20</v>
      </c>
      <c r="B99">
        <v>106</v>
      </c>
      <c r="D99" t="s">
        <v>14</v>
      </c>
      <c r="E99">
        <v>41</v>
      </c>
    </row>
    <row r="100" spans="1:5" x14ac:dyDescent="0.3">
      <c r="A100" t="s">
        <v>20</v>
      </c>
      <c r="B100">
        <v>106</v>
      </c>
      <c r="D100" t="s">
        <v>14</v>
      </c>
      <c r="E100">
        <v>41</v>
      </c>
    </row>
    <row r="101" spans="1:5" x14ac:dyDescent="0.3">
      <c r="A101" t="s">
        <v>20</v>
      </c>
      <c r="B101">
        <v>107</v>
      </c>
      <c r="D101" t="s">
        <v>14</v>
      </c>
      <c r="E101">
        <v>42</v>
      </c>
    </row>
    <row r="102" spans="1:5" x14ac:dyDescent="0.3">
      <c r="A102" t="s">
        <v>20</v>
      </c>
      <c r="B102">
        <v>107</v>
      </c>
      <c r="D102" t="s">
        <v>14</v>
      </c>
      <c r="E102">
        <v>44</v>
      </c>
    </row>
    <row r="103" spans="1:5" x14ac:dyDescent="0.3">
      <c r="A103" t="s">
        <v>20</v>
      </c>
      <c r="B103">
        <v>107</v>
      </c>
      <c r="D103" t="s">
        <v>14</v>
      </c>
      <c r="E103">
        <v>44</v>
      </c>
    </row>
    <row r="104" spans="1:5" x14ac:dyDescent="0.3">
      <c r="A104" t="s">
        <v>20</v>
      </c>
      <c r="B104">
        <v>107</v>
      </c>
      <c r="D104" t="s">
        <v>14</v>
      </c>
      <c r="E104">
        <v>45</v>
      </c>
    </row>
    <row r="105" spans="1:5" x14ac:dyDescent="0.3">
      <c r="A105" t="s">
        <v>20</v>
      </c>
      <c r="B105">
        <v>107</v>
      </c>
      <c r="D105" t="s">
        <v>14</v>
      </c>
      <c r="E105">
        <v>46</v>
      </c>
    </row>
    <row r="106" spans="1:5" x14ac:dyDescent="0.3">
      <c r="A106" t="s">
        <v>20</v>
      </c>
      <c r="B106">
        <v>110</v>
      </c>
      <c r="D106" t="s">
        <v>14</v>
      </c>
      <c r="E106">
        <v>47</v>
      </c>
    </row>
    <row r="107" spans="1:5" x14ac:dyDescent="0.3">
      <c r="A107" t="s">
        <v>20</v>
      </c>
      <c r="B107">
        <v>110</v>
      </c>
      <c r="D107" t="s">
        <v>14</v>
      </c>
      <c r="E107">
        <v>48</v>
      </c>
    </row>
    <row r="108" spans="1:5" x14ac:dyDescent="0.3">
      <c r="A108" t="s">
        <v>20</v>
      </c>
      <c r="B108">
        <v>110</v>
      </c>
      <c r="D108" t="s">
        <v>14</v>
      </c>
      <c r="E108">
        <v>49</v>
      </c>
    </row>
    <row r="109" spans="1:5" x14ac:dyDescent="0.3">
      <c r="A109" t="s">
        <v>20</v>
      </c>
      <c r="B109">
        <v>110</v>
      </c>
      <c r="D109" t="s">
        <v>14</v>
      </c>
      <c r="E109">
        <v>49</v>
      </c>
    </row>
    <row r="110" spans="1:5" x14ac:dyDescent="0.3">
      <c r="A110" t="s">
        <v>20</v>
      </c>
      <c r="B110">
        <v>111</v>
      </c>
      <c r="D110" t="s">
        <v>14</v>
      </c>
      <c r="E110">
        <v>52</v>
      </c>
    </row>
    <row r="111" spans="1:5" x14ac:dyDescent="0.3">
      <c r="A111" t="s">
        <v>20</v>
      </c>
      <c r="B111">
        <v>112</v>
      </c>
      <c r="D111" t="s">
        <v>14</v>
      </c>
      <c r="E111">
        <v>53</v>
      </c>
    </row>
    <row r="112" spans="1:5" x14ac:dyDescent="0.3">
      <c r="A112" t="s">
        <v>20</v>
      </c>
      <c r="B112">
        <v>112</v>
      </c>
      <c r="D112" t="s">
        <v>14</v>
      </c>
      <c r="E112">
        <v>54</v>
      </c>
    </row>
    <row r="113" spans="1:5" x14ac:dyDescent="0.3">
      <c r="A113" t="s">
        <v>20</v>
      </c>
      <c r="B113">
        <v>112</v>
      </c>
      <c r="D113" t="s">
        <v>14</v>
      </c>
      <c r="E113">
        <v>55</v>
      </c>
    </row>
    <row r="114" spans="1:5" x14ac:dyDescent="0.3">
      <c r="A114" t="s">
        <v>20</v>
      </c>
      <c r="B114">
        <v>113</v>
      </c>
      <c r="D114" t="s">
        <v>14</v>
      </c>
      <c r="E114">
        <v>55</v>
      </c>
    </row>
    <row r="115" spans="1:5" x14ac:dyDescent="0.3">
      <c r="A115" t="s">
        <v>20</v>
      </c>
      <c r="B115">
        <v>113</v>
      </c>
      <c r="D115" t="s">
        <v>14</v>
      </c>
      <c r="E115">
        <v>56</v>
      </c>
    </row>
    <row r="116" spans="1:5" x14ac:dyDescent="0.3">
      <c r="A116" t="s">
        <v>20</v>
      </c>
      <c r="B116">
        <v>114</v>
      </c>
      <c r="D116" t="s">
        <v>14</v>
      </c>
      <c r="E116">
        <v>56</v>
      </c>
    </row>
    <row r="117" spans="1:5" x14ac:dyDescent="0.3">
      <c r="A117" t="s">
        <v>20</v>
      </c>
      <c r="B117">
        <v>114</v>
      </c>
      <c r="D117" t="s">
        <v>14</v>
      </c>
      <c r="E117">
        <v>57</v>
      </c>
    </row>
    <row r="118" spans="1:5" x14ac:dyDescent="0.3">
      <c r="A118" t="s">
        <v>20</v>
      </c>
      <c r="B118">
        <v>114</v>
      </c>
      <c r="D118" t="s">
        <v>14</v>
      </c>
      <c r="E118">
        <v>57</v>
      </c>
    </row>
    <row r="119" spans="1:5" x14ac:dyDescent="0.3">
      <c r="A119" t="s">
        <v>20</v>
      </c>
      <c r="B119">
        <v>115</v>
      </c>
      <c r="D119" t="s">
        <v>14</v>
      </c>
      <c r="E119">
        <v>58</v>
      </c>
    </row>
    <row r="120" spans="1:5" x14ac:dyDescent="0.3">
      <c r="A120" t="s">
        <v>20</v>
      </c>
      <c r="B120">
        <v>116</v>
      </c>
      <c r="D120" t="s">
        <v>14</v>
      </c>
      <c r="E120">
        <v>60</v>
      </c>
    </row>
    <row r="121" spans="1:5" x14ac:dyDescent="0.3">
      <c r="A121" t="s">
        <v>20</v>
      </c>
      <c r="B121">
        <v>116</v>
      </c>
      <c r="D121" t="s">
        <v>14</v>
      </c>
      <c r="E121">
        <v>62</v>
      </c>
    </row>
    <row r="122" spans="1:5" x14ac:dyDescent="0.3">
      <c r="A122" t="s">
        <v>20</v>
      </c>
      <c r="B122">
        <v>117</v>
      </c>
      <c r="D122" t="s">
        <v>14</v>
      </c>
      <c r="E122">
        <v>62</v>
      </c>
    </row>
    <row r="123" spans="1:5" x14ac:dyDescent="0.3">
      <c r="A123" t="s">
        <v>20</v>
      </c>
      <c r="B123">
        <v>117</v>
      </c>
      <c r="D123" t="s">
        <v>14</v>
      </c>
      <c r="E123">
        <v>63</v>
      </c>
    </row>
    <row r="124" spans="1:5" x14ac:dyDescent="0.3">
      <c r="A124" t="s">
        <v>20</v>
      </c>
      <c r="B124">
        <v>119</v>
      </c>
      <c r="D124" t="s">
        <v>14</v>
      </c>
      <c r="E124">
        <v>63</v>
      </c>
    </row>
    <row r="125" spans="1:5" x14ac:dyDescent="0.3">
      <c r="A125" t="s">
        <v>20</v>
      </c>
      <c r="B125">
        <v>121</v>
      </c>
      <c r="D125" t="s">
        <v>14</v>
      </c>
      <c r="E125">
        <v>64</v>
      </c>
    </row>
    <row r="126" spans="1:5" x14ac:dyDescent="0.3">
      <c r="A126" t="s">
        <v>20</v>
      </c>
      <c r="B126">
        <v>121</v>
      </c>
      <c r="D126" t="s">
        <v>14</v>
      </c>
      <c r="E126">
        <v>64</v>
      </c>
    </row>
    <row r="127" spans="1:5" x14ac:dyDescent="0.3">
      <c r="A127" t="s">
        <v>20</v>
      </c>
      <c r="B127">
        <v>121</v>
      </c>
      <c r="D127" t="s">
        <v>14</v>
      </c>
      <c r="E127">
        <v>64</v>
      </c>
    </row>
    <row r="128" spans="1:5" x14ac:dyDescent="0.3">
      <c r="A128" t="s">
        <v>20</v>
      </c>
      <c r="B128">
        <v>122</v>
      </c>
      <c r="D128" t="s">
        <v>14</v>
      </c>
      <c r="E128">
        <v>64</v>
      </c>
    </row>
    <row r="129" spans="1:5" x14ac:dyDescent="0.3">
      <c r="A129" t="s">
        <v>20</v>
      </c>
      <c r="B129">
        <v>122</v>
      </c>
      <c r="D129" t="s">
        <v>14</v>
      </c>
      <c r="E129">
        <v>65</v>
      </c>
    </row>
    <row r="130" spans="1:5" x14ac:dyDescent="0.3">
      <c r="A130" t="s">
        <v>20</v>
      </c>
      <c r="B130">
        <v>122</v>
      </c>
      <c r="D130" t="s">
        <v>14</v>
      </c>
      <c r="E130">
        <v>65</v>
      </c>
    </row>
    <row r="131" spans="1:5" x14ac:dyDescent="0.3">
      <c r="A131" t="s">
        <v>20</v>
      </c>
      <c r="B131">
        <v>122</v>
      </c>
      <c r="D131" t="s">
        <v>14</v>
      </c>
      <c r="E131">
        <v>67</v>
      </c>
    </row>
    <row r="132" spans="1:5" x14ac:dyDescent="0.3">
      <c r="A132" t="s">
        <v>20</v>
      </c>
      <c r="B132">
        <v>123</v>
      </c>
      <c r="D132" t="s">
        <v>14</v>
      </c>
      <c r="E132">
        <v>67</v>
      </c>
    </row>
    <row r="133" spans="1:5" x14ac:dyDescent="0.3">
      <c r="A133" t="s">
        <v>20</v>
      </c>
      <c r="B133">
        <v>123</v>
      </c>
      <c r="D133" t="s">
        <v>14</v>
      </c>
      <c r="E133">
        <v>67</v>
      </c>
    </row>
    <row r="134" spans="1:5" x14ac:dyDescent="0.3">
      <c r="A134" t="s">
        <v>20</v>
      </c>
      <c r="B134">
        <v>123</v>
      </c>
      <c r="D134" t="s">
        <v>14</v>
      </c>
      <c r="E134">
        <v>67</v>
      </c>
    </row>
    <row r="135" spans="1:5" x14ac:dyDescent="0.3">
      <c r="A135" t="s">
        <v>20</v>
      </c>
      <c r="B135">
        <v>125</v>
      </c>
      <c r="D135" t="s">
        <v>14</v>
      </c>
      <c r="E135">
        <v>67</v>
      </c>
    </row>
    <row r="136" spans="1:5" x14ac:dyDescent="0.3">
      <c r="A136" t="s">
        <v>20</v>
      </c>
      <c r="B136">
        <v>126</v>
      </c>
      <c r="D136" t="s">
        <v>14</v>
      </c>
      <c r="E136">
        <v>67</v>
      </c>
    </row>
    <row r="137" spans="1:5" x14ac:dyDescent="0.3">
      <c r="A137" t="s">
        <v>20</v>
      </c>
      <c r="B137">
        <v>126</v>
      </c>
      <c r="D137" t="s">
        <v>14</v>
      </c>
      <c r="E137">
        <v>67</v>
      </c>
    </row>
    <row r="138" spans="1:5" x14ac:dyDescent="0.3">
      <c r="A138" t="s">
        <v>20</v>
      </c>
      <c r="B138">
        <v>126</v>
      </c>
      <c r="D138" t="s">
        <v>14</v>
      </c>
      <c r="E138">
        <v>70</v>
      </c>
    </row>
    <row r="139" spans="1:5" x14ac:dyDescent="0.3">
      <c r="A139" t="s">
        <v>20</v>
      </c>
      <c r="B139">
        <v>126</v>
      </c>
      <c r="D139" t="s">
        <v>14</v>
      </c>
      <c r="E139">
        <v>71</v>
      </c>
    </row>
    <row r="140" spans="1:5" x14ac:dyDescent="0.3">
      <c r="A140" t="s">
        <v>20</v>
      </c>
      <c r="B140">
        <v>126</v>
      </c>
      <c r="D140" t="s">
        <v>14</v>
      </c>
      <c r="E140">
        <v>73</v>
      </c>
    </row>
    <row r="141" spans="1:5" x14ac:dyDescent="0.3">
      <c r="A141" t="s">
        <v>20</v>
      </c>
      <c r="B141">
        <v>127</v>
      </c>
      <c r="D141" t="s">
        <v>14</v>
      </c>
      <c r="E141">
        <v>73</v>
      </c>
    </row>
    <row r="142" spans="1:5" x14ac:dyDescent="0.3">
      <c r="A142" t="s">
        <v>20</v>
      </c>
      <c r="B142">
        <v>127</v>
      </c>
      <c r="D142" t="s">
        <v>14</v>
      </c>
      <c r="E142">
        <v>75</v>
      </c>
    </row>
    <row r="143" spans="1:5" x14ac:dyDescent="0.3">
      <c r="A143" t="s">
        <v>20</v>
      </c>
      <c r="B143">
        <v>128</v>
      </c>
      <c r="D143" t="s">
        <v>14</v>
      </c>
      <c r="E143">
        <v>75</v>
      </c>
    </row>
    <row r="144" spans="1:5" x14ac:dyDescent="0.3">
      <c r="A144" t="s">
        <v>20</v>
      </c>
      <c r="B144">
        <v>128</v>
      </c>
      <c r="D144" t="s">
        <v>14</v>
      </c>
      <c r="E144">
        <v>75</v>
      </c>
    </row>
    <row r="145" spans="1:5" x14ac:dyDescent="0.3">
      <c r="A145" t="s">
        <v>20</v>
      </c>
      <c r="B145">
        <v>129</v>
      </c>
      <c r="D145" t="s">
        <v>14</v>
      </c>
      <c r="E145">
        <v>75</v>
      </c>
    </row>
    <row r="146" spans="1:5" x14ac:dyDescent="0.3">
      <c r="A146" t="s">
        <v>20</v>
      </c>
      <c r="B146">
        <v>129</v>
      </c>
      <c r="D146" t="s">
        <v>14</v>
      </c>
      <c r="E146">
        <v>76</v>
      </c>
    </row>
    <row r="147" spans="1:5" x14ac:dyDescent="0.3">
      <c r="A147" t="s">
        <v>20</v>
      </c>
      <c r="B147">
        <v>130</v>
      </c>
      <c r="D147" t="s">
        <v>14</v>
      </c>
      <c r="E147">
        <v>77</v>
      </c>
    </row>
    <row r="148" spans="1:5" x14ac:dyDescent="0.3">
      <c r="A148" t="s">
        <v>20</v>
      </c>
      <c r="B148">
        <v>130</v>
      </c>
      <c r="D148" t="s">
        <v>14</v>
      </c>
      <c r="E148">
        <v>77</v>
      </c>
    </row>
    <row r="149" spans="1:5" x14ac:dyDescent="0.3">
      <c r="A149" t="s">
        <v>20</v>
      </c>
      <c r="B149">
        <v>131</v>
      </c>
      <c r="D149" t="s">
        <v>14</v>
      </c>
      <c r="E149">
        <v>77</v>
      </c>
    </row>
    <row r="150" spans="1:5" x14ac:dyDescent="0.3">
      <c r="A150" t="s">
        <v>20</v>
      </c>
      <c r="B150">
        <v>131</v>
      </c>
      <c r="D150" t="s">
        <v>14</v>
      </c>
      <c r="E150">
        <v>78</v>
      </c>
    </row>
    <row r="151" spans="1:5" x14ac:dyDescent="0.3">
      <c r="A151" t="s">
        <v>20</v>
      </c>
      <c r="B151">
        <v>131</v>
      </c>
      <c r="D151" t="s">
        <v>14</v>
      </c>
      <c r="E151">
        <v>78</v>
      </c>
    </row>
    <row r="152" spans="1:5" x14ac:dyDescent="0.3">
      <c r="A152" t="s">
        <v>20</v>
      </c>
      <c r="B152">
        <v>131</v>
      </c>
      <c r="D152" t="s">
        <v>14</v>
      </c>
      <c r="E152">
        <v>79</v>
      </c>
    </row>
    <row r="153" spans="1:5" x14ac:dyDescent="0.3">
      <c r="A153" t="s">
        <v>20</v>
      </c>
      <c r="B153">
        <v>131</v>
      </c>
      <c r="D153" t="s">
        <v>14</v>
      </c>
      <c r="E153">
        <v>80</v>
      </c>
    </row>
    <row r="154" spans="1:5" x14ac:dyDescent="0.3">
      <c r="A154" t="s">
        <v>20</v>
      </c>
      <c r="B154">
        <v>132</v>
      </c>
      <c r="D154" t="s">
        <v>14</v>
      </c>
      <c r="E154">
        <v>80</v>
      </c>
    </row>
    <row r="155" spans="1:5" x14ac:dyDescent="0.3">
      <c r="A155" t="s">
        <v>20</v>
      </c>
      <c r="B155">
        <v>132</v>
      </c>
      <c r="D155" t="s">
        <v>14</v>
      </c>
      <c r="E155">
        <v>82</v>
      </c>
    </row>
    <row r="156" spans="1:5" x14ac:dyDescent="0.3">
      <c r="A156" t="s">
        <v>20</v>
      </c>
      <c r="B156">
        <v>132</v>
      </c>
      <c r="D156" t="s">
        <v>14</v>
      </c>
      <c r="E156">
        <v>83</v>
      </c>
    </row>
    <row r="157" spans="1:5" x14ac:dyDescent="0.3">
      <c r="A157" t="s">
        <v>20</v>
      </c>
      <c r="B157">
        <v>133</v>
      </c>
      <c r="D157" t="s">
        <v>14</v>
      </c>
      <c r="E157">
        <v>83</v>
      </c>
    </row>
    <row r="158" spans="1:5" x14ac:dyDescent="0.3">
      <c r="A158" t="s">
        <v>20</v>
      </c>
      <c r="B158">
        <v>133</v>
      </c>
      <c r="D158" t="s">
        <v>14</v>
      </c>
      <c r="E158">
        <v>84</v>
      </c>
    </row>
    <row r="159" spans="1:5" x14ac:dyDescent="0.3">
      <c r="A159" t="s">
        <v>20</v>
      </c>
      <c r="B159">
        <v>133</v>
      </c>
      <c r="D159" t="s">
        <v>14</v>
      </c>
      <c r="E159">
        <v>86</v>
      </c>
    </row>
    <row r="160" spans="1:5" x14ac:dyDescent="0.3">
      <c r="A160" t="s">
        <v>20</v>
      </c>
      <c r="B160">
        <v>134</v>
      </c>
      <c r="D160" t="s">
        <v>14</v>
      </c>
      <c r="E160">
        <v>86</v>
      </c>
    </row>
    <row r="161" spans="1:5" x14ac:dyDescent="0.3">
      <c r="A161" t="s">
        <v>20</v>
      </c>
      <c r="B161">
        <v>134</v>
      </c>
      <c r="D161" t="s">
        <v>14</v>
      </c>
      <c r="E161">
        <v>86</v>
      </c>
    </row>
    <row r="162" spans="1:5" x14ac:dyDescent="0.3">
      <c r="A162" t="s">
        <v>20</v>
      </c>
      <c r="B162">
        <v>134</v>
      </c>
      <c r="D162" t="s">
        <v>14</v>
      </c>
      <c r="E162">
        <v>87</v>
      </c>
    </row>
    <row r="163" spans="1:5" x14ac:dyDescent="0.3">
      <c r="A163" t="s">
        <v>20</v>
      </c>
      <c r="B163">
        <v>135</v>
      </c>
      <c r="D163" t="s">
        <v>14</v>
      </c>
      <c r="E163">
        <v>88</v>
      </c>
    </row>
    <row r="164" spans="1:5" x14ac:dyDescent="0.3">
      <c r="A164" t="s">
        <v>20</v>
      </c>
      <c r="B164">
        <v>135</v>
      </c>
      <c r="D164" t="s">
        <v>14</v>
      </c>
      <c r="E164">
        <v>91</v>
      </c>
    </row>
    <row r="165" spans="1:5" x14ac:dyDescent="0.3">
      <c r="A165" t="s">
        <v>20</v>
      </c>
      <c r="B165">
        <v>135</v>
      </c>
      <c r="D165" t="s">
        <v>14</v>
      </c>
      <c r="E165">
        <v>92</v>
      </c>
    </row>
    <row r="166" spans="1:5" x14ac:dyDescent="0.3">
      <c r="A166" t="s">
        <v>20</v>
      </c>
      <c r="B166">
        <v>136</v>
      </c>
      <c r="D166" t="s">
        <v>14</v>
      </c>
      <c r="E166">
        <v>92</v>
      </c>
    </row>
    <row r="167" spans="1:5" x14ac:dyDescent="0.3">
      <c r="A167" t="s">
        <v>20</v>
      </c>
      <c r="B167">
        <v>137</v>
      </c>
      <c r="D167" t="s">
        <v>14</v>
      </c>
      <c r="E167">
        <v>92</v>
      </c>
    </row>
    <row r="168" spans="1:5" x14ac:dyDescent="0.3">
      <c r="A168" t="s">
        <v>20</v>
      </c>
      <c r="B168">
        <v>137</v>
      </c>
      <c r="D168" t="s">
        <v>14</v>
      </c>
      <c r="E168">
        <v>94</v>
      </c>
    </row>
    <row r="169" spans="1:5" x14ac:dyDescent="0.3">
      <c r="A169" t="s">
        <v>20</v>
      </c>
      <c r="B169">
        <v>138</v>
      </c>
      <c r="D169" t="s">
        <v>14</v>
      </c>
      <c r="E169">
        <v>94</v>
      </c>
    </row>
    <row r="170" spans="1:5" x14ac:dyDescent="0.3">
      <c r="A170" t="s">
        <v>20</v>
      </c>
      <c r="B170">
        <v>138</v>
      </c>
      <c r="D170" t="s">
        <v>14</v>
      </c>
      <c r="E170">
        <v>100</v>
      </c>
    </row>
    <row r="171" spans="1:5" x14ac:dyDescent="0.3">
      <c r="A171" t="s">
        <v>20</v>
      </c>
      <c r="B171">
        <v>138</v>
      </c>
      <c r="D171" t="s">
        <v>14</v>
      </c>
      <c r="E171">
        <v>101</v>
      </c>
    </row>
    <row r="172" spans="1:5" x14ac:dyDescent="0.3">
      <c r="A172" t="s">
        <v>20</v>
      </c>
      <c r="B172">
        <v>139</v>
      </c>
      <c r="D172" t="s">
        <v>14</v>
      </c>
      <c r="E172">
        <v>102</v>
      </c>
    </row>
    <row r="173" spans="1:5" x14ac:dyDescent="0.3">
      <c r="A173" t="s">
        <v>20</v>
      </c>
      <c r="B173">
        <v>139</v>
      </c>
      <c r="D173" t="s">
        <v>14</v>
      </c>
      <c r="E173">
        <v>104</v>
      </c>
    </row>
    <row r="174" spans="1:5" x14ac:dyDescent="0.3">
      <c r="A174" t="s">
        <v>20</v>
      </c>
      <c r="B174">
        <v>140</v>
      </c>
      <c r="D174" t="s">
        <v>14</v>
      </c>
      <c r="E174">
        <v>105</v>
      </c>
    </row>
    <row r="175" spans="1:5" x14ac:dyDescent="0.3">
      <c r="A175" t="s">
        <v>20</v>
      </c>
      <c r="B175">
        <v>140</v>
      </c>
      <c r="D175" t="s">
        <v>14</v>
      </c>
      <c r="E175">
        <v>105</v>
      </c>
    </row>
    <row r="176" spans="1:5" x14ac:dyDescent="0.3">
      <c r="A176" t="s">
        <v>20</v>
      </c>
      <c r="B176">
        <v>140</v>
      </c>
      <c r="D176" t="s">
        <v>14</v>
      </c>
      <c r="E176">
        <v>106</v>
      </c>
    </row>
    <row r="177" spans="1:5" x14ac:dyDescent="0.3">
      <c r="A177" t="s">
        <v>20</v>
      </c>
      <c r="B177">
        <v>142</v>
      </c>
      <c r="D177" t="s">
        <v>14</v>
      </c>
      <c r="E177">
        <v>107</v>
      </c>
    </row>
    <row r="178" spans="1:5" x14ac:dyDescent="0.3">
      <c r="A178" t="s">
        <v>20</v>
      </c>
      <c r="B178">
        <v>142</v>
      </c>
      <c r="D178" t="s">
        <v>14</v>
      </c>
      <c r="E178">
        <v>108</v>
      </c>
    </row>
    <row r="179" spans="1:5" x14ac:dyDescent="0.3">
      <c r="A179" t="s">
        <v>20</v>
      </c>
      <c r="B179">
        <v>142</v>
      </c>
      <c r="D179" t="s">
        <v>14</v>
      </c>
      <c r="E179">
        <v>111</v>
      </c>
    </row>
    <row r="180" spans="1:5" x14ac:dyDescent="0.3">
      <c r="A180" t="s">
        <v>20</v>
      </c>
      <c r="B180">
        <v>142</v>
      </c>
      <c r="D180" t="s">
        <v>14</v>
      </c>
      <c r="E180">
        <v>112</v>
      </c>
    </row>
    <row r="181" spans="1:5" x14ac:dyDescent="0.3">
      <c r="A181" t="s">
        <v>20</v>
      </c>
      <c r="B181">
        <v>143</v>
      </c>
      <c r="D181" t="s">
        <v>14</v>
      </c>
      <c r="E181">
        <v>112</v>
      </c>
    </row>
    <row r="182" spans="1:5" x14ac:dyDescent="0.3">
      <c r="A182" t="s">
        <v>20</v>
      </c>
      <c r="B182">
        <v>144</v>
      </c>
      <c r="D182" t="s">
        <v>14</v>
      </c>
      <c r="E182">
        <v>113</v>
      </c>
    </row>
    <row r="183" spans="1:5" x14ac:dyDescent="0.3">
      <c r="A183" t="s">
        <v>20</v>
      </c>
      <c r="B183">
        <v>144</v>
      </c>
      <c r="D183" t="s">
        <v>14</v>
      </c>
      <c r="E183">
        <v>114</v>
      </c>
    </row>
    <row r="184" spans="1:5" x14ac:dyDescent="0.3">
      <c r="A184" t="s">
        <v>20</v>
      </c>
      <c r="B184">
        <v>144</v>
      </c>
      <c r="D184" t="s">
        <v>14</v>
      </c>
      <c r="E184">
        <v>115</v>
      </c>
    </row>
    <row r="185" spans="1:5" x14ac:dyDescent="0.3">
      <c r="A185" t="s">
        <v>20</v>
      </c>
      <c r="B185">
        <v>144</v>
      </c>
      <c r="D185" t="s">
        <v>14</v>
      </c>
      <c r="E185">
        <v>117</v>
      </c>
    </row>
    <row r="186" spans="1:5" x14ac:dyDescent="0.3">
      <c r="A186" t="s">
        <v>20</v>
      </c>
      <c r="B186">
        <v>146</v>
      </c>
      <c r="D186" t="s">
        <v>14</v>
      </c>
      <c r="E186">
        <v>118</v>
      </c>
    </row>
    <row r="187" spans="1:5" x14ac:dyDescent="0.3">
      <c r="A187" t="s">
        <v>20</v>
      </c>
      <c r="B187">
        <v>147</v>
      </c>
      <c r="D187" t="s">
        <v>14</v>
      </c>
      <c r="E187">
        <v>120</v>
      </c>
    </row>
    <row r="188" spans="1:5" x14ac:dyDescent="0.3">
      <c r="A188" t="s">
        <v>20</v>
      </c>
      <c r="B188">
        <v>147</v>
      </c>
      <c r="D188" t="s">
        <v>14</v>
      </c>
      <c r="E188">
        <v>120</v>
      </c>
    </row>
    <row r="189" spans="1:5" x14ac:dyDescent="0.3">
      <c r="A189" t="s">
        <v>20</v>
      </c>
      <c r="B189">
        <v>147</v>
      </c>
      <c r="D189" t="s">
        <v>14</v>
      </c>
      <c r="E189">
        <v>121</v>
      </c>
    </row>
    <row r="190" spans="1:5" x14ac:dyDescent="0.3">
      <c r="A190" t="s">
        <v>20</v>
      </c>
      <c r="B190">
        <v>148</v>
      </c>
      <c r="D190" t="s">
        <v>14</v>
      </c>
      <c r="E190">
        <v>127</v>
      </c>
    </row>
    <row r="191" spans="1:5" x14ac:dyDescent="0.3">
      <c r="A191" t="s">
        <v>20</v>
      </c>
      <c r="B191">
        <v>148</v>
      </c>
      <c r="D191" t="s">
        <v>14</v>
      </c>
      <c r="E191">
        <v>128</v>
      </c>
    </row>
    <row r="192" spans="1:5" x14ac:dyDescent="0.3">
      <c r="A192" t="s">
        <v>20</v>
      </c>
      <c r="B192">
        <v>149</v>
      </c>
      <c r="D192" t="s">
        <v>14</v>
      </c>
      <c r="E192">
        <v>130</v>
      </c>
    </row>
    <row r="193" spans="1:5" x14ac:dyDescent="0.3">
      <c r="A193" t="s">
        <v>20</v>
      </c>
      <c r="B193">
        <v>149</v>
      </c>
      <c r="D193" t="s">
        <v>14</v>
      </c>
      <c r="E193">
        <v>131</v>
      </c>
    </row>
    <row r="194" spans="1:5" x14ac:dyDescent="0.3">
      <c r="A194" t="s">
        <v>20</v>
      </c>
      <c r="B194">
        <v>150</v>
      </c>
      <c r="D194" t="s">
        <v>14</v>
      </c>
      <c r="E194">
        <v>132</v>
      </c>
    </row>
    <row r="195" spans="1:5" x14ac:dyDescent="0.3">
      <c r="A195" t="s">
        <v>20</v>
      </c>
      <c r="B195">
        <v>150</v>
      </c>
      <c r="D195" t="s">
        <v>14</v>
      </c>
      <c r="E195">
        <v>133</v>
      </c>
    </row>
    <row r="196" spans="1:5" x14ac:dyDescent="0.3">
      <c r="A196" t="s">
        <v>20</v>
      </c>
      <c r="B196">
        <v>154</v>
      </c>
      <c r="D196" t="s">
        <v>14</v>
      </c>
      <c r="E196">
        <v>133</v>
      </c>
    </row>
    <row r="197" spans="1:5" x14ac:dyDescent="0.3">
      <c r="A197" t="s">
        <v>20</v>
      </c>
      <c r="B197">
        <v>154</v>
      </c>
      <c r="D197" t="s">
        <v>14</v>
      </c>
      <c r="E197">
        <v>136</v>
      </c>
    </row>
    <row r="198" spans="1:5" x14ac:dyDescent="0.3">
      <c r="A198" t="s">
        <v>20</v>
      </c>
      <c r="B198">
        <v>154</v>
      </c>
      <c r="D198" t="s">
        <v>14</v>
      </c>
      <c r="E198">
        <v>137</v>
      </c>
    </row>
    <row r="199" spans="1:5" x14ac:dyDescent="0.3">
      <c r="A199" t="s">
        <v>20</v>
      </c>
      <c r="B199">
        <v>154</v>
      </c>
      <c r="D199" t="s">
        <v>14</v>
      </c>
      <c r="E199">
        <v>141</v>
      </c>
    </row>
    <row r="200" spans="1:5" x14ac:dyDescent="0.3">
      <c r="A200" t="s">
        <v>20</v>
      </c>
      <c r="B200">
        <v>155</v>
      </c>
      <c r="D200" t="s">
        <v>14</v>
      </c>
      <c r="E200">
        <v>143</v>
      </c>
    </row>
    <row r="201" spans="1:5" x14ac:dyDescent="0.3">
      <c r="A201" t="s">
        <v>20</v>
      </c>
      <c r="B201">
        <v>155</v>
      </c>
      <c r="D201" t="s">
        <v>14</v>
      </c>
      <c r="E201">
        <v>147</v>
      </c>
    </row>
    <row r="202" spans="1:5" x14ac:dyDescent="0.3">
      <c r="A202" t="s">
        <v>20</v>
      </c>
      <c r="B202">
        <v>155</v>
      </c>
      <c r="D202" t="s">
        <v>14</v>
      </c>
      <c r="E202">
        <v>151</v>
      </c>
    </row>
    <row r="203" spans="1:5" x14ac:dyDescent="0.3">
      <c r="A203" t="s">
        <v>20</v>
      </c>
      <c r="B203">
        <v>155</v>
      </c>
      <c r="D203" t="s">
        <v>14</v>
      </c>
      <c r="E203">
        <v>154</v>
      </c>
    </row>
    <row r="204" spans="1:5" x14ac:dyDescent="0.3">
      <c r="A204" t="s">
        <v>20</v>
      </c>
      <c r="B204">
        <v>156</v>
      </c>
      <c r="D204" t="s">
        <v>14</v>
      </c>
      <c r="E204">
        <v>156</v>
      </c>
    </row>
    <row r="205" spans="1:5" x14ac:dyDescent="0.3">
      <c r="A205" t="s">
        <v>20</v>
      </c>
      <c r="B205">
        <v>156</v>
      </c>
      <c r="D205" t="s">
        <v>14</v>
      </c>
      <c r="E205">
        <v>157</v>
      </c>
    </row>
    <row r="206" spans="1:5" x14ac:dyDescent="0.3">
      <c r="A206" t="s">
        <v>20</v>
      </c>
      <c r="B206">
        <v>157</v>
      </c>
      <c r="D206" t="s">
        <v>14</v>
      </c>
      <c r="E206">
        <v>162</v>
      </c>
    </row>
    <row r="207" spans="1:5" x14ac:dyDescent="0.3">
      <c r="A207" t="s">
        <v>20</v>
      </c>
      <c r="B207">
        <v>157</v>
      </c>
      <c r="D207" t="s">
        <v>14</v>
      </c>
      <c r="E207">
        <v>168</v>
      </c>
    </row>
    <row r="208" spans="1:5" x14ac:dyDescent="0.3">
      <c r="A208" t="s">
        <v>20</v>
      </c>
      <c r="B208">
        <v>157</v>
      </c>
      <c r="D208" t="s">
        <v>14</v>
      </c>
      <c r="E208">
        <v>180</v>
      </c>
    </row>
    <row r="209" spans="1:5" x14ac:dyDescent="0.3">
      <c r="A209" t="s">
        <v>20</v>
      </c>
      <c r="B209">
        <v>157</v>
      </c>
      <c r="D209" t="s">
        <v>14</v>
      </c>
      <c r="E209">
        <v>181</v>
      </c>
    </row>
    <row r="210" spans="1:5" x14ac:dyDescent="0.3">
      <c r="A210" t="s">
        <v>20</v>
      </c>
      <c r="B210">
        <v>157</v>
      </c>
      <c r="D210" t="s">
        <v>14</v>
      </c>
      <c r="E210">
        <v>183</v>
      </c>
    </row>
    <row r="211" spans="1:5" x14ac:dyDescent="0.3">
      <c r="A211" t="s">
        <v>20</v>
      </c>
      <c r="B211">
        <v>158</v>
      </c>
      <c r="D211" t="s">
        <v>14</v>
      </c>
      <c r="E211">
        <v>186</v>
      </c>
    </row>
    <row r="212" spans="1:5" x14ac:dyDescent="0.3">
      <c r="A212" t="s">
        <v>20</v>
      </c>
      <c r="B212">
        <v>158</v>
      </c>
      <c r="D212" t="s">
        <v>14</v>
      </c>
      <c r="E212">
        <v>191</v>
      </c>
    </row>
    <row r="213" spans="1:5" x14ac:dyDescent="0.3">
      <c r="A213" t="s">
        <v>20</v>
      </c>
      <c r="B213">
        <v>159</v>
      </c>
      <c r="D213" t="s">
        <v>14</v>
      </c>
      <c r="E213">
        <v>191</v>
      </c>
    </row>
    <row r="214" spans="1:5" x14ac:dyDescent="0.3">
      <c r="A214" t="s">
        <v>20</v>
      </c>
      <c r="B214">
        <v>159</v>
      </c>
      <c r="D214" t="s">
        <v>14</v>
      </c>
      <c r="E214">
        <v>200</v>
      </c>
    </row>
    <row r="215" spans="1:5" x14ac:dyDescent="0.3">
      <c r="A215" t="s">
        <v>20</v>
      </c>
      <c r="B215">
        <v>159</v>
      </c>
      <c r="D215" t="s">
        <v>14</v>
      </c>
      <c r="E215">
        <v>210</v>
      </c>
    </row>
    <row r="216" spans="1:5" x14ac:dyDescent="0.3">
      <c r="A216" t="s">
        <v>20</v>
      </c>
      <c r="B216">
        <v>160</v>
      </c>
      <c r="D216" t="s">
        <v>14</v>
      </c>
      <c r="E216">
        <v>210</v>
      </c>
    </row>
    <row r="217" spans="1:5" x14ac:dyDescent="0.3">
      <c r="A217" t="s">
        <v>20</v>
      </c>
      <c r="B217">
        <v>160</v>
      </c>
      <c r="D217" t="s">
        <v>14</v>
      </c>
      <c r="E217">
        <v>225</v>
      </c>
    </row>
    <row r="218" spans="1:5" x14ac:dyDescent="0.3">
      <c r="A218" t="s">
        <v>20</v>
      </c>
      <c r="B218">
        <v>161</v>
      </c>
      <c r="D218" t="s">
        <v>14</v>
      </c>
      <c r="E218">
        <v>226</v>
      </c>
    </row>
    <row r="219" spans="1:5" x14ac:dyDescent="0.3">
      <c r="A219" t="s">
        <v>20</v>
      </c>
      <c r="B219">
        <v>163</v>
      </c>
      <c r="D219" t="s">
        <v>14</v>
      </c>
      <c r="E219">
        <v>243</v>
      </c>
    </row>
    <row r="220" spans="1:5" x14ac:dyDescent="0.3">
      <c r="A220" t="s">
        <v>20</v>
      </c>
      <c r="B220">
        <v>163</v>
      </c>
      <c r="D220" t="s">
        <v>14</v>
      </c>
      <c r="E220">
        <v>243</v>
      </c>
    </row>
    <row r="221" spans="1:5" x14ac:dyDescent="0.3">
      <c r="A221" t="s">
        <v>20</v>
      </c>
      <c r="B221">
        <v>164</v>
      </c>
      <c r="D221" t="s">
        <v>14</v>
      </c>
      <c r="E221">
        <v>245</v>
      </c>
    </row>
    <row r="222" spans="1:5" x14ac:dyDescent="0.3">
      <c r="A222" t="s">
        <v>20</v>
      </c>
      <c r="B222">
        <v>164</v>
      </c>
      <c r="D222" t="s">
        <v>14</v>
      </c>
      <c r="E222">
        <v>245</v>
      </c>
    </row>
    <row r="223" spans="1:5" x14ac:dyDescent="0.3">
      <c r="A223" t="s">
        <v>20</v>
      </c>
      <c r="B223">
        <v>164</v>
      </c>
      <c r="D223" t="s">
        <v>14</v>
      </c>
      <c r="E223">
        <v>248</v>
      </c>
    </row>
    <row r="224" spans="1:5" x14ac:dyDescent="0.3">
      <c r="A224" t="s">
        <v>20</v>
      </c>
      <c r="B224">
        <v>164</v>
      </c>
      <c r="D224" t="s">
        <v>14</v>
      </c>
      <c r="E224">
        <v>252</v>
      </c>
    </row>
    <row r="225" spans="1:5" x14ac:dyDescent="0.3">
      <c r="A225" t="s">
        <v>20</v>
      </c>
      <c r="B225">
        <v>164</v>
      </c>
      <c r="D225" t="s">
        <v>14</v>
      </c>
      <c r="E225">
        <v>253</v>
      </c>
    </row>
    <row r="226" spans="1:5" x14ac:dyDescent="0.3">
      <c r="A226" t="s">
        <v>20</v>
      </c>
      <c r="B226">
        <v>165</v>
      </c>
      <c r="D226" t="s">
        <v>14</v>
      </c>
      <c r="E226">
        <v>257</v>
      </c>
    </row>
    <row r="227" spans="1:5" x14ac:dyDescent="0.3">
      <c r="A227" t="s">
        <v>20</v>
      </c>
      <c r="B227">
        <v>165</v>
      </c>
      <c r="D227" t="s">
        <v>14</v>
      </c>
      <c r="E227">
        <v>263</v>
      </c>
    </row>
    <row r="228" spans="1:5" x14ac:dyDescent="0.3">
      <c r="A228" t="s">
        <v>20</v>
      </c>
      <c r="B228">
        <v>165</v>
      </c>
      <c r="D228" t="s">
        <v>14</v>
      </c>
      <c r="E228">
        <v>296</v>
      </c>
    </row>
    <row r="229" spans="1:5" x14ac:dyDescent="0.3">
      <c r="A229" t="s">
        <v>20</v>
      </c>
      <c r="B229">
        <v>165</v>
      </c>
      <c r="D229" t="s">
        <v>14</v>
      </c>
      <c r="E229">
        <v>326</v>
      </c>
    </row>
    <row r="230" spans="1:5" x14ac:dyDescent="0.3">
      <c r="A230" t="s">
        <v>20</v>
      </c>
      <c r="B230">
        <v>166</v>
      </c>
      <c r="D230" t="s">
        <v>14</v>
      </c>
      <c r="E230">
        <v>328</v>
      </c>
    </row>
    <row r="231" spans="1:5" x14ac:dyDescent="0.3">
      <c r="A231" t="s">
        <v>20</v>
      </c>
      <c r="B231">
        <v>168</v>
      </c>
      <c r="D231" t="s">
        <v>14</v>
      </c>
      <c r="E231">
        <v>331</v>
      </c>
    </row>
    <row r="232" spans="1:5" x14ac:dyDescent="0.3">
      <c r="A232" t="s">
        <v>20</v>
      </c>
      <c r="B232">
        <v>168</v>
      </c>
      <c r="D232" t="s">
        <v>14</v>
      </c>
      <c r="E232">
        <v>347</v>
      </c>
    </row>
    <row r="233" spans="1:5" x14ac:dyDescent="0.3">
      <c r="A233" t="s">
        <v>20</v>
      </c>
      <c r="B233">
        <v>169</v>
      </c>
      <c r="D233" t="s">
        <v>14</v>
      </c>
      <c r="E233">
        <v>355</v>
      </c>
    </row>
    <row r="234" spans="1:5" x14ac:dyDescent="0.3">
      <c r="A234" t="s">
        <v>20</v>
      </c>
      <c r="B234">
        <v>170</v>
      </c>
      <c r="D234" t="s">
        <v>14</v>
      </c>
      <c r="E234">
        <v>362</v>
      </c>
    </row>
    <row r="235" spans="1:5" x14ac:dyDescent="0.3">
      <c r="A235" t="s">
        <v>20</v>
      </c>
      <c r="B235">
        <v>170</v>
      </c>
      <c r="D235" t="s">
        <v>14</v>
      </c>
      <c r="E235">
        <v>374</v>
      </c>
    </row>
    <row r="236" spans="1:5" x14ac:dyDescent="0.3">
      <c r="A236" t="s">
        <v>20</v>
      </c>
      <c r="B236">
        <v>170</v>
      </c>
      <c r="D236" t="s">
        <v>14</v>
      </c>
      <c r="E236">
        <v>393</v>
      </c>
    </row>
    <row r="237" spans="1:5" x14ac:dyDescent="0.3">
      <c r="A237" t="s">
        <v>20</v>
      </c>
      <c r="B237">
        <v>172</v>
      </c>
      <c r="D237" t="s">
        <v>14</v>
      </c>
      <c r="E237">
        <v>395</v>
      </c>
    </row>
    <row r="238" spans="1:5" x14ac:dyDescent="0.3">
      <c r="A238" t="s">
        <v>20</v>
      </c>
      <c r="B238">
        <v>173</v>
      </c>
      <c r="D238" t="s">
        <v>14</v>
      </c>
      <c r="E238">
        <v>418</v>
      </c>
    </row>
    <row r="239" spans="1:5" x14ac:dyDescent="0.3">
      <c r="A239" t="s">
        <v>20</v>
      </c>
      <c r="B239">
        <v>174</v>
      </c>
      <c r="D239" t="s">
        <v>14</v>
      </c>
      <c r="E239">
        <v>424</v>
      </c>
    </row>
    <row r="240" spans="1:5" x14ac:dyDescent="0.3">
      <c r="A240" t="s">
        <v>20</v>
      </c>
      <c r="B240">
        <v>174</v>
      </c>
      <c r="D240" t="s">
        <v>14</v>
      </c>
      <c r="E240">
        <v>435</v>
      </c>
    </row>
    <row r="241" spans="1:5" x14ac:dyDescent="0.3">
      <c r="A241" t="s">
        <v>20</v>
      </c>
      <c r="B241">
        <v>175</v>
      </c>
      <c r="D241" t="s">
        <v>14</v>
      </c>
      <c r="E241">
        <v>441</v>
      </c>
    </row>
    <row r="242" spans="1:5" x14ac:dyDescent="0.3">
      <c r="A242" t="s">
        <v>20</v>
      </c>
      <c r="B242">
        <v>176</v>
      </c>
      <c r="D242" t="s">
        <v>14</v>
      </c>
      <c r="E242">
        <v>452</v>
      </c>
    </row>
    <row r="243" spans="1:5" x14ac:dyDescent="0.3">
      <c r="A243" t="s">
        <v>20</v>
      </c>
      <c r="B243">
        <v>179</v>
      </c>
      <c r="D243" t="s">
        <v>14</v>
      </c>
      <c r="E243">
        <v>452</v>
      </c>
    </row>
    <row r="244" spans="1:5" x14ac:dyDescent="0.3">
      <c r="A244" t="s">
        <v>20</v>
      </c>
      <c r="B244">
        <v>180</v>
      </c>
      <c r="D244" t="s">
        <v>14</v>
      </c>
      <c r="E244">
        <v>454</v>
      </c>
    </row>
    <row r="245" spans="1:5" x14ac:dyDescent="0.3">
      <c r="A245" t="s">
        <v>20</v>
      </c>
      <c r="B245">
        <v>180</v>
      </c>
      <c r="D245" t="s">
        <v>14</v>
      </c>
      <c r="E245">
        <v>504</v>
      </c>
    </row>
    <row r="246" spans="1:5" x14ac:dyDescent="0.3">
      <c r="A246" t="s">
        <v>20</v>
      </c>
      <c r="B246">
        <v>180</v>
      </c>
      <c r="D246" t="s">
        <v>14</v>
      </c>
      <c r="E246">
        <v>513</v>
      </c>
    </row>
    <row r="247" spans="1:5" x14ac:dyDescent="0.3">
      <c r="A247" t="s">
        <v>20</v>
      </c>
      <c r="B247">
        <v>180</v>
      </c>
      <c r="D247" t="s">
        <v>14</v>
      </c>
      <c r="E247">
        <v>523</v>
      </c>
    </row>
    <row r="248" spans="1:5" x14ac:dyDescent="0.3">
      <c r="A248" t="s">
        <v>20</v>
      </c>
      <c r="B248">
        <v>181</v>
      </c>
      <c r="D248" t="s">
        <v>14</v>
      </c>
      <c r="E248">
        <v>526</v>
      </c>
    </row>
    <row r="249" spans="1:5" x14ac:dyDescent="0.3">
      <c r="A249" t="s">
        <v>20</v>
      </c>
      <c r="B249">
        <v>181</v>
      </c>
      <c r="D249" t="s">
        <v>14</v>
      </c>
      <c r="E249">
        <v>535</v>
      </c>
    </row>
    <row r="250" spans="1:5" x14ac:dyDescent="0.3">
      <c r="A250" t="s">
        <v>20</v>
      </c>
      <c r="B250">
        <v>182</v>
      </c>
      <c r="D250" t="s">
        <v>14</v>
      </c>
      <c r="E250">
        <v>554</v>
      </c>
    </row>
    <row r="251" spans="1:5" x14ac:dyDescent="0.3">
      <c r="A251" t="s">
        <v>20</v>
      </c>
      <c r="B251">
        <v>183</v>
      </c>
      <c r="D251" t="s">
        <v>14</v>
      </c>
      <c r="E251">
        <v>558</v>
      </c>
    </row>
    <row r="252" spans="1:5" x14ac:dyDescent="0.3">
      <c r="A252" t="s">
        <v>20</v>
      </c>
      <c r="B252">
        <v>183</v>
      </c>
      <c r="D252" t="s">
        <v>14</v>
      </c>
      <c r="E252">
        <v>558</v>
      </c>
    </row>
    <row r="253" spans="1:5" x14ac:dyDescent="0.3">
      <c r="A253" t="s">
        <v>20</v>
      </c>
      <c r="B253">
        <v>184</v>
      </c>
      <c r="D253" t="s">
        <v>14</v>
      </c>
      <c r="E253">
        <v>575</v>
      </c>
    </row>
    <row r="254" spans="1:5" x14ac:dyDescent="0.3">
      <c r="A254" t="s">
        <v>20</v>
      </c>
      <c r="B254">
        <v>185</v>
      </c>
      <c r="D254" t="s">
        <v>14</v>
      </c>
      <c r="E254">
        <v>579</v>
      </c>
    </row>
    <row r="255" spans="1:5" x14ac:dyDescent="0.3">
      <c r="A255" t="s">
        <v>20</v>
      </c>
      <c r="B255">
        <v>186</v>
      </c>
      <c r="D255" t="s">
        <v>14</v>
      </c>
      <c r="E255">
        <v>594</v>
      </c>
    </row>
    <row r="256" spans="1:5" x14ac:dyDescent="0.3">
      <c r="A256" t="s">
        <v>20</v>
      </c>
      <c r="B256">
        <v>186</v>
      </c>
      <c r="D256" t="s">
        <v>14</v>
      </c>
      <c r="E256">
        <v>602</v>
      </c>
    </row>
    <row r="257" spans="1:5" x14ac:dyDescent="0.3">
      <c r="A257" t="s">
        <v>20</v>
      </c>
      <c r="B257">
        <v>186</v>
      </c>
      <c r="D257" t="s">
        <v>14</v>
      </c>
      <c r="E257">
        <v>605</v>
      </c>
    </row>
    <row r="258" spans="1:5" x14ac:dyDescent="0.3">
      <c r="A258" t="s">
        <v>20</v>
      </c>
      <c r="B258">
        <v>186</v>
      </c>
      <c r="D258" t="s">
        <v>14</v>
      </c>
      <c r="E258">
        <v>648</v>
      </c>
    </row>
    <row r="259" spans="1:5" x14ac:dyDescent="0.3">
      <c r="A259" t="s">
        <v>20</v>
      </c>
      <c r="B259">
        <v>186</v>
      </c>
      <c r="D259" t="s">
        <v>14</v>
      </c>
      <c r="E259">
        <v>648</v>
      </c>
    </row>
    <row r="260" spans="1:5" x14ac:dyDescent="0.3">
      <c r="A260" t="s">
        <v>20</v>
      </c>
      <c r="B260">
        <v>187</v>
      </c>
      <c r="D260" t="s">
        <v>14</v>
      </c>
      <c r="E260">
        <v>656</v>
      </c>
    </row>
    <row r="261" spans="1:5" x14ac:dyDescent="0.3">
      <c r="A261" t="s">
        <v>20</v>
      </c>
      <c r="B261">
        <v>189</v>
      </c>
      <c r="D261" t="s">
        <v>14</v>
      </c>
      <c r="E261">
        <v>662</v>
      </c>
    </row>
    <row r="262" spans="1:5" x14ac:dyDescent="0.3">
      <c r="A262" t="s">
        <v>20</v>
      </c>
      <c r="B262">
        <v>189</v>
      </c>
      <c r="D262" t="s">
        <v>14</v>
      </c>
      <c r="E262">
        <v>672</v>
      </c>
    </row>
    <row r="263" spans="1:5" x14ac:dyDescent="0.3">
      <c r="A263" t="s">
        <v>20</v>
      </c>
      <c r="B263">
        <v>190</v>
      </c>
      <c r="D263" t="s">
        <v>14</v>
      </c>
      <c r="E263">
        <v>674</v>
      </c>
    </row>
    <row r="264" spans="1:5" x14ac:dyDescent="0.3">
      <c r="A264" t="s">
        <v>20</v>
      </c>
      <c r="B264">
        <v>190</v>
      </c>
      <c r="D264" t="s">
        <v>14</v>
      </c>
      <c r="E264">
        <v>676</v>
      </c>
    </row>
    <row r="265" spans="1:5" x14ac:dyDescent="0.3">
      <c r="A265" t="s">
        <v>20</v>
      </c>
      <c r="B265">
        <v>191</v>
      </c>
      <c r="D265" t="s">
        <v>14</v>
      </c>
      <c r="E265">
        <v>679</v>
      </c>
    </row>
    <row r="266" spans="1:5" x14ac:dyDescent="0.3">
      <c r="A266" t="s">
        <v>20</v>
      </c>
      <c r="B266">
        <v>191</v>
      </c>
      <c r="D266" t="s">
        <v>14</v>
      </c>
      <c r="E266">
        <v>679</v>
      </c>
    </row>
    <row r="267" spans="1:5" x14ac:dyDescent="0.3">
      <c r="A267" t="s">
        <v>20</v>
      </c>
      <c r="B267">
        <v>191</v>
      </c>
      <c r="D267" t="s">
        <v>14</v>
      </c>
      <c r="E267">
        <v>714</v>
      </c>
    </row>
    <row r="268" spans="1:5" x14ac:dyDescent="0.3">
      <c r="A268" t="s">
        <v>20</v>
      </c>
      <c r="B268">
        <v>192</v>
      </c>
      <c r="D268" t="s">
        <v>14</v>
      </c>
      <c r="E268">
        <v>742</v>
      </c>
    </row>
    <row r="269" spans="1:5" x14ac:dyDescent="0.3">
      <c r="A269" t="s">
        <v>20</v>
      </c>
      <c r="B269">
        <v>192</v>
      </c>
      <c r="D269" t="s">
        <v>14</v>
      </c>
      <c r="E269">
        <v>747</v>
      </c>
    </row>
    <row r="270" spans="1:5" x14ac:dyDescent="0.3">
      <c r="A270" t="s">
        <v>20</v>
      </c>
      <c r="B270">
        <v>193</v>
      </c>
      <c r="D270" t="s">
        <v>14</v>
      </c>
      <c r="E270">
        <v>750</v>
      </c>
    </row>
    <row r="271" spans="1:5" x14ac:dyDescent="0.3">
      <c r="A271" t="s">
        <v>20</v>
      </c>
      <c r="B271">
        <v>194</v>
      </c>
      <c r="D271" t="s">
        <v>14</v>
      </c>
      <c r="E271">
        <v>750</v>
      </c>
    </row>
    <row r="272" spans="1:5" x14ac:dyDescent="0.3">
      <c r="A272" t="s">
        <v>20</v>
      </c>
      <c r="B272">
        <v>194</v>
      </c>
      <c r="D272" t="s">
        <v>14</v>
      </c>
      <c r="E272">
        <v>752</v>
      </c>
    </row>
    <row r="273" spans="1:5" x14ac:dyDescent="0.3">
      <c r="A273" t="s">
        <v>20</v>
      </c>
      <c r="B273">
        <v>194</v>
      </c>
      <c r="D273" t="s">
        <v>14</v>
      </c>
      <c r="E273">
        <v>774</v>
      </c>
    </row>
    <row r="274" spans="1:5" x14ac:dyDescent="0.3">
      <c r="A274" t="s">
        <v>20</v>
      </c>
      <c r="B274">
        <v>194</v>
      </c>
      <c r="D274" t="s">
        <v>14</v>
      </c>
      <c r="E274">
        <v>782</v>
      </c>
    </row>
    <row r="275" spans="1:5" x14ac:dyDescent="0.3">
      <c r="A275" t="s">
        <v>20</v>
      </c>
      <c r="B275">
        <v>195</v>
      </c>
      <c r="D275" t="s">
        <v>14</v>
      </c>
      <c r="E275">
        <v>792</v>
      </c>
    </row>
    <row r="276" spans="1:5" x14ac:dyDescent="0.3">
      <c r="A276" t="s">
        <v>20</v>
      </c>
      <c r="B276">
        <v>195</v>
      </c>
      <c r="D276" t="s">
        <v>14</v>
      </c>
      <c r="E276">
        <v>803</v>
      </c>
    </row>
    <row r="277" spans="1:5" x14ac:dyDescent="0.3">
      <c r="A277" t="s">
        <v>20</v>
      </c>
      <c r="B277">
        <v>196</v>
      </c>
      <c r="D277" t="s">
        <v>14</v>
      </c>
      <c r="E277">
        <v>830</v>
      </c>
    </row>
    <row r="278" spans="1:5" x14ac:dyDescent="0.3">
      <c r="A278" t="s">
        <v>20</v>
      </c>
      <c r="B278">
        <v>198</v>
      </c>
      <c r="D278" t="s">
        <v>14</v>
      </c>
      <c r="E278">
        <v>830</v>
      </c>
    </row>
    <row r="279" spans="1:5" x14ac:dyDescent="0.3">
      <c r="A279" t="s">
        <v>20</v>
      </c>
      <c r="B279">
        <v>198</v>
      </c>
      <c r="D279" t="s">
        <v>14</v>
      </c>
      <c r="E279">
        <v>831</v>
      </c>
    </row>
    <row r="280" spans="1:5" x14ac:dyDescent="0.3">
      <c r="A280" t="s">
        <v>20</v>
      </c>
      <c r="B280">
        <v>198</v>
      </c>
      <c r="D280" t="s">
        <v>14</v>
      </c>
      <c r="E280">
        <v>838</v>
      </c>
    </row>
    <row r="281" spans="1:5" x14ac:dyDescent="0.3">
      <c r="A281" t="s">
        <v>20</v>
      </c>
      <c r="B281">
        <v>199</v>
      </c>
      <c r="D281" t="s">
        <v>14</v>
      </c>
      <c r="E281">
        <v>842</v>
      </c>
    </row>
    <row r="282" spans="1:5" x14ac:dyDescent="0.3">
      <c r="A282" t="s">
        <v>20</v>
      </c>
      <c r="B282">
        <v>199</v>
      </c>
      <c r="D282" t="s">
        <v>14</v>
      </c>
      <c r="E282">
        <v>846</v>
      </c>
    </row>
    <row r="283" spans="1:5" x14ac:dyDescent="0.3">
      <c r="A283" t="s">
        <v>20</v>
      </c>
      <c r="B283">
        <v>199</v>
      </c>
      <c r="D283" t="s">
        <v>14</v>
      </c>
      <c r="E283">
        <v>859</v>
      </c>
    </row>
    <row r="284" spans="1:5" x14ac:dyDescent="0.3">
      <c r="A284" t="s">
        <v>20</v>
      </c>
      <c r="B284">
        <v>201</v>
      </c>
      <c r="D284" t="s">
        <v>14</v>
      </c>
      <c r="E284">
        <v>886</v>
      </c>
    </row>
    <row r="285" spans="1:5" x14ac:dyDescent="0.3">
      <c r="A285" t="s">
        <v>20</v>
      </c>
      <c r="B285">
        <v>202</v>
      </c>
      <c r="D285" t="s">
        <v>14</v>
      </c>
      <c r="E285">
        <v>889</v>
      </c>
    </row>
    <row r="286" spans="1:5" x14ac:dyDescent="0.3">
      <c r="A286" t="s">
        <v>20</v>
      </c>
      <c r="B286">
        <v>202</v>
      </c>
      <c r="D286" t="s">
        <v>14</v>
      </c>
      <c r="E286">
        <v>908</v>
      </c>
    </row>
    <row r="287" spans="1:5" x14ac:dyDescent="0.3">
      <c r="A287" t="s">
        <v>20</v>
      </c>
      <c r="B287">
        <v>203</v>
      </c>
      <c r="D287" t="s">
        <v>14</v>
      </c>
      <c r="E287">
        <v>923</v>
      </c>
    </row>
    <row r="288" spans="1:5" x14ac:dyDescent="0.3">
      <c r="A288" t="s">
        <v>20</v>
      </c>
      <c r="B288">
        <v>203</v>
      </c>
      <c r="D288" t="s">
        <v>14</v>
      </c>
      <c r="E288">
        <v>926</v>
      </c>
    </row>
    <row r="289" spans="1:5" x14ac:dyDescent="0.3">
      <c r="A289" t="s">
        <v>20</v>
      </c>
      <c r="B289">
        <v>205</v>
      </c>
      <c r="D289" t="s">
        <v>14</v>
      </c>
      <c r="E289">
        <v>931</v>
      </c>
    </row>
    <row r="290" spans="1:5" x14ac:dyDescent="0.3">
      <c r="A290" t="s">
        <v>20</v>
      </c>
      <c r="B290">
        <v>206</v>
      </c>
      <c r="D290" t="s">
        <v>14</v>
      </c>
      <c r="E290">
        <v>934</v>
      </c>
    </row>
    <row r="291" spans="1:5" x14ac:dyDescent="0.3">
      <c r="A291" t="s">
        <v>20</v>
      </c>
      <c r="B291">
        <v>207</v>
      </c>
      <c r="D291" t="s">
        <v>14</v>
      </c>
      <c r="E291">
        <v>940</v>
      </c>
    </row>
    <row r="292" spans="1:5" x14ac:dyDescent="0.3">
      <c r="A292" t="s">
        <v>20</v>
      </c>
      <c r="B292">
        <v>207</v>
      </c>
      <c r="D292" t="s">
        <v>14</v>
      </c>
      <c r="E292">
        <v>941</v>
      </c>
    </row>
    <row r="293" spans="1:5" x14ac:dyDescent="0.3">
      <c r="A293" t="s">
        <v>20</v>
      </c>
      <c r="B293">
        <v>209</v>
      </c>
      <c r="D293" t="s">
        <v>14</v>
      </c>
      <c r="E293">
        <v>955</v>
      </c>
    </row>
    <row r="294" spans="1:5" x14ac:dyDescent="0.3">
      <c r="A294" t="s">
        <v>20</v>
      </c>
      <c r="B294">
        <v>210</v>
      </c>
      <c r="D294" t="s">
        <v>14</v>
      </c>
      <c r="E294">
        <v>1000</v>
      </c>
    </row>
    <row r="295" spans="1:5" x14ac:dyDescent="0.3">
      <c r="A295" t="s">
        <v>20</v>
      </c>
      <c r="B295">
        <v>211</v>
      </c>
      <c r="D295" t="s">
        <v>14</v>
      </c>
      <c r="E295">
        <v>1028</v>
      </c>
    </row>
    <row r="296" spans="1:5" x14ac:dyDescent="0.3">
      <c r="A296" t="s">
        <v>20</v>
      </c>
      <c r="B296">
        <v>211</v>
      </c>
      <c r="D296" t="s">
        <v>14</v>
      </c>
      <c r="E296">
        <v>1059</v>
      </c>
    </row>
    <row r="297" spans="1:5" x14ac:dyDescent="0.3">
      <c r="A297" t="s">
        <v>20</v>
      </c>
      <c r="B297">
        <v>214</v>
      </c>
      <c r="D297" t="s">
        <v>14</v>
      </c>
      <c r="E297">
        <v>1063</v>
      </c>
    </row>
    <row r="298" spans="1:5" x14ac:dyDescent="0.3">
      <c r="A298" t="s">
        <v>20</v>
      </c>
      <c r="B298">
        <v>216</v>
      </c>
      <c r="D298" t="s">
        <v>14</v>
      </c>
      <c r="E298">
        <v>1068</v>
      </c>
    </row>
    <row r="299" spans="1:5" x14ac:dyDescent="0.3">
      <c r="A299" t="s">
        <v>20</v>
      </c>
      <c r="B299">
        <v>217</v>
      </c>
      <c r="D299" t="s">
        <v>14</v>
      </c>
      <c r="E299">
        <v>1072</v>
      </c>
    </row>
    <row r="300" spans="1:5" x14ac:dyDescent="0.3">
      <c r="A300" t="s">
        <v>20</v>
      </c>
      <c r="B300">
        <v>218</v>
      </c>
      <c r="D300" t="s">
        <v>14</v>
      </c>
      <c r="E300">
        <v>1120</v>
      </c>
    </row>
    <row r="301" spans="1:5" x14ac:dyDescent="0.3">
      <c r="A301" t="s">
        <v>20</v>
      </c>
      <c r="B301">
        <v>218</v>
      </c>
      <c r="D301" t="s">
        <v>14</v>
      </c>
      <c r="E301">
        <v>1121</v>
      </c>
    </row>
    <row r="302" spans="1:5" x14ac:dyDescent="0.3">
      <c r="A302" t="s">
        <v>20</v>
      </c>
      <c r="B302">
        <v>219</v>
      </c>
      <c r="D302" t="s">
        <v>14</v>
      </c>
      <c r="E302">
        <v>1130</v>
      </c>
    </row>
    <row r="303" spans="1:5" x14ac:dyDescent="0.3">
      <c r="A303" t="s">
        <v>20</v>
      </c>
      <c r="B303">
        <v>220</v>
      </c>
      <c r="D303" t="s">
        <v>14</v>
      </c>
      <c r="E303">
        <v>1181</v>
      </c>
    </row>
    <row r="304" spans="1:5" x14ac:dyDescent="0.3">
      <c r="A304" t="s">
        <v>20</v>
      </c>
      <c r="B304">
        <v>220</v>
      </c>
      <c r="D304" t="s">
        <v>14</v>
      </c>
      <c r="E304">
        <v>1194</v>
      </c>
    </row>
    <row r="305" spans="1:5" x14ac:dyDescent="0.3">
      <c r="A305" t="s">
        <v>20</v>
      </c>
      <c r="B305">
        <v>221</v>
      </c>
      <c r="D305" t="s">
        <v>14</v>
      </c>
      <c r="E305">
        <v>1198</v>
      </c>
    </row>
    <row r="306" spans="1:5" x14ac:dyDescent="0.3">
      <c r="A306" t="s">
        <v>20</v>
      </c>
      <c r="B306">
        <v>221</v>
      </c>
      <c r="D306" t="s">
        <v>14</v>
      </c>
      <c r="E306">
        <v>1220</v>
      </c>
    </row>
    <row r="307" spans="1:5" x14ac:dyDescent="0.3">
      <c r="A307" t="s">
        <v>20</v>
      </c>
      <c r="B307">
        <v>222</v>
      </c>
      <c r="D307" t="s">
        <v>14</v>
      </c>
      <c r="E307">
        <v>1221</v>
      </c>
    </row>
    <row r="308" spans="1:5" x14ac:dyDescent="0.3">
      <c r="A308" t="s">
        <v>20</v>
      </c>
      <c r="B308">
        <v>222</v>
      </c>
      <c r="D308" t="s">
        <v>14</v>
      </c>
      <c r="E308">
        <v>1225</v>
      </c>
    </row>
    <row r="309" spans="1:5" x14ac:dyDescent="0.3">
      <c r="A309" t="s">
        <v>20</v>
      </c>
      <c r="B309">
        <v>223</v>
      </c>
      <c r="D309" t="s">
        <v>14</v>
      </c>
      <c r="E309">
        <v>1229</v>
      </c>
    </row>
    <row r="310" spans="1:5" x14ac:dyDescent="0.3">
      <c r="A310" t="s">
        <v>20</v>
      </c>
      <c r="B310">
        <v>225</v>
      </c>
      <c r="D310" t="s">
        <v>14</v>
      </c>
      <c r="E310">
        <v>1257</v>
      </c>
    </row>
    <row r="311" spans="1:5" x14ac:dyDescent="0.3">
      <c r="A311" t="s">
        <v>20</v>
      </c>
      <c r="B311">
        <v>226</v>
      </c>
      <c r="D311" t="s">
        <v>14</v>
      </c>
      <c r="E311">
        <v>1258</v>
      </c>
    </row>
    <row r="312" spans="1:5" x14ac:dyDescent="0.3">
      <c r="A312" t="s">
        <v>20</v>
      </c>
      <c r="B312">
        <v>226</v>
      </c>
      <c r="D312" t="s">
        <v>14</v>
      </c>
      <c r="E312">
        <v>1274</v>
      </c>
    </row>
    <row r="313" spans="1:5" x14ac:dyDescent="0.3">
      <c r="A313" t="s">
        <v>20</v>
      </c>
      <c r="B313">
        <v>227</v>
      </c>
      <c r="D313" t="s">
        <v>14</v>
      </c>
      <c r="E313">
        <v>1296</v>
      </c>
    </row>
    <row r="314" spans="1:5" x14ac:dyDescent="0.3">
      <c r="A314" t="s">
        <v>20</v>
      </c>
      <c r="B314">
        <v>233</v>
      </c>
      <c r="D314" t="s">
        <v>14</v>
      </c>
      <c r="E314">
        <v>1335</v>
      </c>
    </row>
    <row r="315" spans="1:5" x14ac:dyDescent="0.3">
      <c r="A315" t="s">
        <v>20</v>
      </c>
      <c r="B315">
        <v>234</v>
      </c>
      <c r="D315" t="s">
        <v>14</v>
      </c>
      <c r="E315">
        <v>1368</v>
      </c>
    </row>
    <row r="316" spans="1:5" x14ac:dyDescent="0.3">
      <c r="A316" t="s">
        <v>20</v>
      </c>
      <c r="B316">
        <v>235</v>
      </c>
      <c r="D316" t="s">
        <v>14</v>
      </c>
      <c r="E316">
        <v>1439</v>
      </c>
    </row>
    <row r="317" spans="1:5" x14ac:dyDescent="0.3">
      <c r="A317" t="s">
        <v>20</v>
      </c>
      <c r="B317">
        <v>236</v>
      </c>
      <c r="D317" t="s">
        <v>14</v>
      </c>
      <c r="E317">
        <v>1467</v>
      </c>
    </row>
    <row r="318" spans="1:5" x14ac:dyDescent="0.3">
      <c r="A318" t="s">
        <v>20</v>
      </c>
      <c r="B318">
        <v>236</v>
      </c>
      <c r="D318" t="s">
        <v>14</v>
      </c>
      <c r="E318">
        <v>1467</v>
      </c>
    </row>
    <row r="319" spans="1:5" x14ac:dyDescent="0.3">
      <c r="A319" t="s">
        <v>20</v>
      </c>
      <c r="B319">
        <v>237</v>
      </c>
      <c r="D319" t="s">
        <v>14</v>
      </c>
      <c r="E319">
        <v>1482</v>
      </c>
    </row>
    <row r="320" spans="1:5" x14ac:dyDescent="0.3">
      <c r="A320" t="s">
        <v>20</v>
      </c>
      <c r="B320">
        <v>238</v>
      </c>
      <c r="D320" t="s">
        <v>14</v>
      </c>
      <c r="E320">
        <v>1538</v>
      </c>
    </row>
    <row r="321" spans="1:5" x14ac:dyDescent="0.3">
      <c r="A321" t="s">
        <v>20</v>
      </c>
      <c r="B321">
        <v>238</v>
      </c>
      <c r="D321" t="s">
        <v>14</v>
      </c>
      <c r="E321">
        <v>1596</v>
      </c>
    </row>
    <row r="322" spans="1:5" x14ac:dyDescent="0.3">
      <c r="A322" t="s">
        <v>20</v>
      </c>
      <c r="B322">
        <v>239</v>
      </c>
      <c r="D322" t="s">
        <v>14</v>
      </c>
      <c r="E322">
        <v>1608</v>
      </c>
    </row>
    <row r="323" spans="1:5" x14ac:dyDescent="0.3">
      <c r="A323" t="s">
        <v>20</v>
      </c>
      <c r="B323">
        <v>241</v>
      </c>
      <c r="D323" t="s">
        <v>14</v>
      </c>
      <c r="E323">
        <v>1625</v>
      </c>
    </row>
    <row r="324" spans="1:5" x14ac:dyDescent="0.3">
      <c r="A324" t="s">
        <v>20</v>
      </c>
      <c r="B324">
        <v>244</v>
      </c>
      <c r="D324" t="s">
        <v>14</v>
      </c>
      <c r="E324">
        <v>1657</v>
      </c>
    </row>
    <row r="325" spans="1:5" x14ac:dyDescent="0.3">
      <c r="A325" t="s">
        <v>20</v>
      </c>
      <c r="B325">
        <v>244</v>
      </c>
      <c r="D325" t="s">
        <v>14</v>
      </c>
      <c r="E325">
        <v>1684</v>
      </c>
    </row>
    <row r="326" spans="1:5" x14ac:dyDescent="0.3">
      <c r="A326" t="s">
        <v>20</v>
      </c>
      <c r="B326">
        <v>245</v>
      </c>
      <c r="D326" t="s">
        <v>14</v>
      </c>
      <c r="E326">
        <v>1691</v>
      </c>
    </row>
    <row r="327" spans="1:5" x14ac:dyDescent="0.3">
      <c r="A327" t="s">
        <v>20</v>
      </c>
      <c r="B327">
        <v>246</v>
      </c>
      <c r="D327" t="s">
        <v>14</v>
      </c>
      <c r="E327">
        <v>1748</v>
      </c>
    </row>
    <row r="328" spans="1:5" x14ac:dyDescent="0.3">
      <c r="A328" t="s">
        <v>20</v>
      </c>
      <c r="B328">
        <v>246</v>
      </c>
      <c r="D328" t="s">
        <v>14</v>
      </c>
      <c r="E328">
        <v>1758</v>
      </c>
    </row>
    <row r="329" spans="1:5" x14ac:dyDescent="0.3">
      <c r="A329" t="s">
        <v>20</v>
      </c>
      <c r="B329">
        <v>247</v>
      </c>
      <c r="D329" t="s">
        <v>14</v>
      </c>
      <c r="E329">
        <v>1784</v>
      </c>
    </row>
    <row r="330" spans="1:5" x14ac:dyDescent="0.3">
      <c r="A330" t="s">
        <v>20</v>
      </c>
      <c r="B330">
        <v>247</v>
      </c>
      <c r="D330" t="s">
        <v>14</v>
      </c>
      <c r="E330">
        <v>1790</v>
      </c>
    </row>
    <row r="331" spans="1:5" x14ac:dyDescent="0.3">
      <c r="A331" t="s">
        <v>20</v>
      </c>
      <c r="B331">
        <v>249</v>
      </c>
      <c r="D331" t="s">
        <v>14</v>
      </c>
      <c r="E331">
        <v>1796</v>
      </c>
    </row>
    <row r="332" spans="1:5" x14ac:dyDescent="0.3">
      <c r="A332" t="s">
        <v>20</v>
      </c>
      <c r="B332">
        <v>249</v>
      </c>
      <c r="D332" t="s">
        <v>14</v>
      </c>
      <c r="E332">
        <v>1825</v>
      </c>
    </row>
    <row r="333" spans="1:5" x14ac:dyDescent="0.3">
      <c r="A333" t="s">
        <v>20</v>
      </c>
      <c r="B333">
        <v>250</v>
      </c>
      <c r="D333" t="s">
        <v>14</v>
      </c>
      <c r="E333">
        <v>1886</v>
      </c>
    </row>
    <row r="334" spans="1:5" x14ac:dyDescent="0.3">
      <c r="A334" t="s">
        <v>20</v>
      </c>
      <c r="B334">
        <v>252</v>
      </c>
      <c r="D334" t="s">
        <v>14</v>
      </c>
      <c r="E334">
        <v>1910</v>
      </c>
    </row>
    <row r="335" spans="1:5" x14ac:dyDescent="0.3">
      <c r="A335" t="s">
        <v>20</v>
      </c>
      <c r="B335">
        <v>253</v>
      </c>
      <c r="D335" t="s">
        <v>14</v>
      </c>
      <c r="E335">
        <v>1979</v>
      </c>
    </row>
    <row r="336" spans="1:5" x14ac:dyDescent="0.3">
      <c r="A336" t="s">
        <v>20</v>
      </c>
      <c r="B336">
        <v>254</v>
      </c>
      <c r="D336" t="s">
        <v>14</v>
      </c>
      <c r="E336">
        <v>1999</v>
      </c>
    </row>
    <row r="337" spans="1:5" x14ac:dyDescent="0.3">
      <c r="A337" t="s">
        <v>20</v>
      </c>
      <c r="B337">
        <v>255</v>
      </c>
      <c r="D337" t="s">
        <v>14</v>
      </c>
      <c r="E337">
        <v>2025</v>
      </c>
    </row>
    <row r="338" spans="1:5" x14ac:dyDescent="0.3">
      <c r="A338" t="s">
        <v>20</v>
      </c>
      <c r="B338">
        <v>261</v>
      </c>
      <c r="D338" t="s">
        <v>14</v>
      </c>
      <c r="E338">
        <v>2062</v>
      </c>
    </row>
    <row r="339" spans="1:5" x14ac:dyDescent="0.3">
      <c r="A339" t="s">
        <v>20</v>
      </c>
      <c r="B339">
        <v>261</v>
      </c>
      <c r="D339" t="s">
        <v>14</v>
      </c>
      <c r="E339">
        <v>2072</v>
      </c>
    </row>
    <row r="340" spans="1:5" x14ac:dyDescent="0.3">
      <c r="A340" t="s">
        <v>20</v>
      </c>
      <c r="B340">
        <v>264</v>
      </c>
      <c r="D340" t="s">
        <v>14</v>
      </c>
      <c r="E340">
        <v>2108</v>
      </c>
    </row>
    <row r="341" spans="1:5" x14ac:dyDescent="0.3">
      <c r="A341" t="s">
        <v>20</v>
      </c>
      <c r="B341">
        <v>266</v>
      </c>
      <c r="D341" t="s">
        <v>14</v>
      </c>
      <c r="E341">
        <v>2176</v>
      </c>
    </row>
    <row r="342" spans="1:5" x14ac:dyDescent="0.3">
      <c r="A342" t="s">
        <v>20</v>
      </c>
      <c r="B342">
        <v>268</v>
      </c>
      <c r="D342" t="s">
        <v>14</v>
      </c>
      <c r="E342">
        <v>2179</v>
      </c>
    </row>
    <row r="343" spans="1:5" x14ac:dyDescent="0.3">
      <c r="A343" t="s">
        <v>20</v>
      </c>
      <c r="B343">
        <v>269</v>
      </c>
      <c r="D343" t="s">
        <v>14</v>
      </c>
      <c r="E343">
        <v>2201</v>
      </c>
    </row>
    <row r="344" spans="1:5" x14ac:dyDescent="0.3">
      <c r="A344" t="s">
        <v>20</v>
      </c>
      <c r="B344">
        <v>270</v>
      </c>
      <c r="D344" t="s">
        <v>14</v>
      </c>
      <c r="E344">
        <v>2253</v>
      </c>
    </row>
    <row r="345" spans="1:5" x14ac:dyDescent="0.3">
      <c r="A345" t="s">
        <v>20</v>
      </c>
      <c r="B345">
        <v>272</v>
      </c>
      <c r="D345" t="s">
        <v>14</v>
      </c>
      <c r="E345">
        <v>2307</v>
      </c>
    </row>
    <row r="346" spans="1:5" x14ac:dyDescent="0.3">
      <c r="A346" t="s">
        <v>20</v>
      </c>
      <c r="B346">
        <v>275</v>
      </c>
      <c r="D346" t="s">
        <v>14</v>
      </c>
      <c r="E346">
        <v>2468</v>
      </c>
    </row>
    <row r="347" spans="1:5" x14ac:dyDescent="0.3">
      <c r="A347" t="s">
        <v>20</v>
      </c>
      <c r="B347">
        <v>279</v>
      </c>
      <c r="D347" t="s">
        <v>14</v>
      </c>
      <c r="E347">
        <v>2604</v>
      </c>
    </row>
    <row r="348" spans="1:5" x14ac:dyDescent="0.3">
      <c r="A348" t="s">
        <v>20</v>
      </c>
      <c r="B348">
        <v>280</v>
      </c>
      <c r="D348" t="s">
        <v>14</v>
      </c>
      <c r="E348">
        <v>2690</v>
      </c>
    </row>
    <row r="349" spans="1:5" x14ac:dyDescent="0.3">
      <c r="A349" t="s">
        <v>20</v>
      </c>
      <c r="B349">
        <v>282</v>
      </c>
      <c r="D349" t="s">
        <v>14</v>
      </c>
      <c r="E349">
        <v>2779</v>
      </c>
    </row>
    <row r="350" spans="1:5" x14ac:dyDescent="0.3">
      <c r="A350" t="s">
        <v>20</v>
      </c>
      <c r="B350">
        <v>288</v>
      </c>
      <c r="D350" t="s">
        <v>14</v>
      </c>
      <c r="E350">
        <v>2915</v>
      </c>
    </row>
    <row r="351" spans="1:5" x14ac:dyDescent="0.3">
      <c r="A351" t="s">
        <v>20</v>
      </c>
      <c r="B351">
        <v>290</v>
      </c>
      <c r="D351" t="s">
        <v>14</v>
      </c>
      <c r="E351">
        <v>2928</v>
      </c>
    </row>
    <row r="352" spans="1:5" x14ac:dyDescent="0.3">
      <c r="A352" t="s">
        <v>20</v>
      </c>
      <c r="B352">
        <v>295</v>
      </c>
      <c r="D352" t="s">
        <v>14</v>
      </c>
      <c r="E352">
        <v>2955</v>
      </c>
    </row>
    <row r="353" spans="1:5" x14ac:dyDescent="0.3">
      <c r="A353" t="s">
        <v>20</v>
      </c>
      <c r="B353">
        <v>296</v>
      </c>
      <c r="D353" t="s">
        <v>14</v>
      </c>
      <c r="E353">
        <v>3015</v>
      </c>
    </row>
    <row r="354" spans="1:5" x14ac:dyDescent="0.3">
      <c r="A354" t="s">
        <v>20</v>
      </c>
      <c r="B354">
        <v>297</v>
      </c>
      <c r="D354" t="s">
        <v>14</v>
      </c>
      <c r="E354">
        <v>3182</v>
      </c>
    </row>
    <row r="355" spans="1:5" x14ac:dyDescent="0.3">
      <c r="A355" t="s">
        <v>20</v>
      </c>
      <c r="B355">
        <v>299</v>
      </c>
      <c r="D355" t="s">
        <v>14</v>
      </c>
      <c r="E355">
        <v>3304</v>
      </c>
    </row>
    <row r="356" spans="1:5" x14ac:dyDescent="0.3">
      <c r="A356" t="s">
        <v>20</v>
      </c>
      <c r="B356">
        <v>300</v>
      </c>
      <c r="D356" t="s">
        <v>14</v>
      </c>
      <c r="E356">
        <v>3387</v>
      </c>
    </row>
    <row r="357" spans="1:5" x14ac:dyDescent="0.3">
      <c r="A357" t="s">
        <v>20</v>
      </c>
      <c r="B357">
        <v>300</v>
      </c>
      <c r="D357" t="s">
        <v>14</v>
      </c>
      <c r="E357">
        <v>3410</v>
      </c>
    </row>
    <row r="358" spans="1:5" x14ac:dyDescent="0.3">
      <c r="A358" t="s">
        <v>20</v>
      </c>
      <c r="B358">
        <v>303</v>
      </c>
      <c r="D358" t="s">
        <v>14</v>
      </c>
      <c r="E358">
        <v>3483</v>
      </c>
    </row>
    <row r="359" spans="1:5" x14ac:dyDescent="0.3">
      <c r="A359" t="s">
        <v>20</v>
      </c>
      <c r="B359">
        <v>307</v>
      </c>
      <c r="D359" t="s">
        <v>14</v>
      </c>
      <c r="E359">
        <v>3868</v>
      </c>
    </row>
    <row r="360" spans="1:5" x14ac:dyDescent="0.3">
      <c r="A360" t="s">
        <v>20</v>
      </c>
      <c r="B360">
        <v>307</v>
      </c>
      <c r="D360" t="s">
        <v>14</v>
      </c>
      <c r="E360">
        <v>4405</v>
      </c>
    </row>
    <row r="361" spans="1:5" x14ac:dyDescent="0.3">
      <c r="A361" t="s">
        <v>20</v>
      </c>
      <c r="B361">
        <v>316</v>
      </c>
      <c r="D361" t="s">
        <v>14</v>
      </c>
      <c r="E361">
        <v>4428</v>
      </c>
    </row>
    <row r="362" spans="1:5" x14ac:dyDescent="0.3">
      <c r="A362" t="s">
        <v>20</v>
      </c>
      <c r="B362">
        <v>323</v>
      </c>
      <c r="D362" t="s">
        <v>14</v>
      </c>
      <c r="E362">
        <v>4697</v>
      </c>
    </row>
    <row r="363" spans="1:5" x14ac:dyDescent="0.3">
      <c r="A363" t="s">
        <v>20</v>
      </c>
      <c r="B363">
        <v>329</v>
      </c>
      <c r="D363" t="s">
        <v>14</v>
      </c>
      <c r="E363">
        <v>5497</v>
      </c>
    </row>
    <row r="364" spans="1:5" x14ac:dyDescent="0.3">
      <c r="A364" t="s">
        <v>20</v>
      </c>
      <c r="B364">
        <v>330</v>
      </c>
      <c r="D364" t="s">
        <v>14</v>
      </c>
      <c r="E364">
        <v>5681</v>
      </c>
    </row>
    <row r="365" spans="1:5" x14ac:dyDescent="0.3">
      <c r="A365" t="s">
        <v>20</v>
      </c>
      <c r="B365">
        <v>331</v>
      </c>
      <c r="D365" t="s">
        <v>14</v>
      </c>
      <c r="E365">
        <v>6080</v>
      </c>
    </row>
    <row r="366" spans="1:5" x14ac:dyDescent="0.3">
      <c r="A366" t="s">
        <v>20</v>
      </c>
      <c r="B366">
        <v>336</v>
      </c>
    </row>
    <row r="367" spans="1:5" x14ac:dyDescent="0.3">
      <c r="A367" t="s">
        <v>20</v>
      </c>
      <c r="B367">
        <v>337</v>
      </c>
    </row>
    <row r="368" spans="1:5" x14ac:dyDescent="0.3">
      <c r="A368" t="s">
        <v>20</v>
      </c>
      <c r="B368">
        <v>340</v>
      </c>
    </row>
    <row r="369" spans="1:2" x14ac:dyDescent="0.3">
      <c r="A369" t="s">
        <v>20</v>
      </c>
      <c r="B369">
        <v>361</v>
      </c>
    </row>
    <row r="370" spans="1:2" x14ac:dyDescent="0.3">
      <c r="A370" t="s">
        <v>20</v>
      </c>
      <c r="B370">
        <v>363</v>
      </c>
    </row>
    <row r="371" spans="1:2" x14ac:dyDescent="0.3">
      <c r="A371" t="s">
        <v>20</v>
      </c>
      <c r="B371">
        <v>366</v>
      </c>
    </row>
    <row r="372" spans="1:2" x14ac:dyDescent="0.3">
      <c r="A372" t="s">
        <v>20</v>
      </c>
      <c r="B372">
        <v>369</v>
      </c>
    </row>
    <row r="373" spans="1:2" x14ac:dyDescent="0.3">
      <c r="A373" t="s">
        <v>20</v>
      </c>
      <c r="B373">
        <v>374</v>
      </c>
    </row>
    <row r="374" spans="1:2" x14ac:dyDescent="0.3">
      <c r="A374" t="s">
        <v>20</v>
      </c>
      <c r="B374">
        <v>375</v>
      </c>
    </row>
    <row r="375" spans="1:2" x14ac:dyDescent="0.3">
      <c r="A375" t="s">
        <v>20</v>
      </c>
      <c r="B375">
        <v>381</v>
      </c>
    </row>
    <row r="376" spans="1:2" x14ac:dyDescent="0.3">
      <c r="A376" t="s">
        <v>20</v>
      </c>
      <c r="B376">
        <v>381</v>
      </c>
    </row>
    <row r="377" spans="1:2" x14ac:dyDescent="0.3">
      <c r="A377" t="s">
        <v>20</v>
      </c>
      <c r="B377">
        <v>393</v>
      </c>
    </row>
    <row r="378" spans="1:2" x14ac:dyDescent="0.3">
      <c r="A378" t="s">
        <v>20</v>
      </c>
      <c r="B378">
        <v>397</v>
      </c>
    </row>
    <row r="379" spans="1:2" x14ac:dyDescent="0.3">
      <c r="A379" t="s">
        <v>20</v>
      </c>
      <c r="B379">
        <v>409</v>
      </c>
    </row>
    <row r="380" spans="1:2" x14ac:dyDescent="0.3">
      <c r="A380" t="s">
        <v>20</v>
      </c>
      <c r="B380">
        <v>411</v>
      </c>
    </row>
    <row r="381" spans="1:2" x14ac:dyDescent="0.3">
      <c r="A381" t="s">
        <v>20</v>
      </c>
      <c r="B381">
        <v>419</v>
      </c>
    </row>
    <row r="382" spans="1:2" x14ac:dyDescent="0.3">
      <c r="A382" t="s">
        <v>20</v>
      </c>
      <c r="B382">
        <v>432</v>
      </c>
    </row>
    <row r="383" spans="1:2" x14ac:dyDescent="0.3">
      <c r="A383" t="s">
        <v>20</v>
      </c>
      <c r="B383">
        <v>452</v>
      </c>
    </row>
    <row r="384" spans="1:2" x14ac:dyDescent="0.3">
      <c r="A384" t="s">
        <v>20</v>
      </c>
      <c r="B384">
        <v>454</v>
      </c>
    </row>
    <row r="385" spans="1:2" x14ac:dyDescent="0.3">
      <c r="A385" t="s">
        <v>20</v>
      </c>
      <c r="B385">
        <v>460</v>
      </c>
    </row>
    <row r="386" spans="1:2" x14ac:dyDescent="0.3">
      <c r="A386" t="s">
        <v>20</v>
      </c>
      <c r="B386">
        <v>462</v>
      </c>
    </row>
    <row r="387" spans="1:2" x14ac:dyDescent="0.3">
      <c r="A387" t="s">
        <v>20</v>
      </c>
      <c r="B387">
        <v>470</v>
      </c>
    </row>
    <row r="388" spans="1:2" x14ac:dyDescent="0.3">
      <c r="A388" t="s">
        <v>20</v>
      </c>
      <c r="B388">
        <v>480</v>
      </c>
    </row>
    <row r="389" spans="1:2" x14ac:dyDescent="0.3">
      <c r="A389" t="s">
        <v>20</v>
      </c>
      <c r="B389">
        <v>484</v>
      </c>
    </row>
    <row r="390" spans="1:2" x14ac:dyDescent="0.3">
      <c r="A390" t="s">
        <v>20</v>
      </c>
      <c r="B390">
        <v>498</v>
      </c>
    </row>
    <row r="391" spans="1:2" x14ac:dyDescent="0.3">
      <c r="A391" t="s">
        <v>20</v>
      </c>
      <c r="B391">
        <v>524</v>
      </c>
    </row>
    <row r="392" spans="1:2" x14ac:dyDescent="0.3">
      <c r="A392" t="s">
        <v>20</v>
      </c>
      <c r="B392">
        <v>533</v>
      </c>
    </row>
    <row r="393" spans="1:2" x14ac:dyDescent="0.3">
      <c r="A393" t="s">
        <v>20</v>
      </c>
      <c r="B393">
        <v>536</v>
      </c>
    </row>
    <row r="394" spans="1:2" x14ac:dyDescent="0.3">
      <c r="A394" t="s">
        <v>20</v>
      </c>
      <c r="B394">
        <v>546</v>
      </c>
    </row>
    <row r="395" spans="1:2" x14ac:dyDescent="0.3">
      <c r="A395" t="s">
        <v>20</v>
      </c>
      <c r="B395">
        <v>554</v>
      </c>
    </row>
    <row r="396" spans="1:2" x14ac:dyDescent="0.3">
      <c r="A396" t="s">
        <v>20</v>
      </c>
      <c r="B396">
        <v>555</v>
      </c>
    </row>
    <row r="397" spans="1:2" x14ac:dyDescent="0.3">
      <c r="A397" t="s">
        <v>20</v>
      </c>
      <c r="B397">
        <v>589</v>
      </c>
    </row>
    <row r="398" spans="1:2" x14ac:dyDescent="0.3">
      <c r="A398" t="s">
        <v>20</v>
      </c>
      <c r="B398">
        <v>645</v>
      </c>
    </row>
    <row r="399" spans="1:2" x14ac:dyDescent="0.3">
      <c r="A399" t="s">
        <v>20</v>
      </c>
      <c r="B399">
        <v>659</v>
      </c>
    </row>
    <row r="400" spans="1:2" x14ac:dyDescent="0.3">
      <c r="A400" t="s">
        <v>20</v>
      </c>
      <c r="B400">
        <v>676</v>
      </c>
    </row>
    <row r="401" spans="1:2" x14ac:dyDescent="0.3">
      <c r="A401" t="s">
        <v>20</v>
      </c>
      <c r="B401">
        <v>723</v>
      </c>
    </row>
    <row r="402" spans="1:2" x14ac:dyDescent="0.3">
      <c r="A402" t="s">
        <v>20</v>
      </c>
      <c r="B402">
        <v>762</v>
      </c>
    </row>
    <row r="403" spans="1:2" x14ac:dyDescent="0.3">
      <c r="A403" t="s">
        <v>20</v>
      </c>
      <c r="B403">
        <v>768</v>
      </c>
    </row>
    <row r="404" spans="1:2" x14ac:dyDescent="0.3">
      <c r="A404" t="s">
        <v>20</v>
      </c>
      <c r="B404">
        <v>820</v>
      </c>
    </row>
    <row r="405" spans="1:2" x14ac:dyDescent="0.3">
      <c r="A405" t="s">
        <v>20</v>
      </c>
      <c r="B405">
        <v>890</v>
      </c>
    </row>
    <row r="406" spans="1:2" x14ac:dyDescent="0.3">
      <c r="A406" t="s">
        <v>20</v>
      </c>
      <c r="B406">
        <v>903</v>
      </c>
    </row>
    <row r="407" spans="1:2" x14ac:dyDescent="0.3">
      <c r="A407" t="s">
        <v>20</v>
      </c>
      <c r="B407">
        <v>909</v>
      </c>
    </row>
    <row r="408" spans="1:2" x14ac:dyDescent="0.3">
      <c r="A408" t="s">
        <v>20</v>
      </c>
      <c r="B408">
        <v>943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1015</v>
      </c>
    </row>
    <row r="411" spans="1:2" x14ac:dyDescent="0.3">
      <c r="A411" t="s">
        <v>20</v>
      </c>
      <c r="B411">
        <v>1022</v>
      </c>
    </row>
    <row r="412" spans="1:2" x14ac:dyDescent="0.3">
      <c r="A412" t="s">
        <v>20</v>
      </c>
      <c r="B412">
        <v>1052</v>
      </c>
    </row>
    <row r="413" spans="1:2" x14ac:dyDescent="0.3">
      <c r="A413" t="s">
        <v>20</v>
      </c>
      <c r="B413">
        <v>1071</v>
      </c>
    </row>
    <row r="414" spans="1:2" x14ac:dyDescent="0.3">
      <c r="A414" t="s">
        <v>20</v>
      </c>
      <c r="B414">
        <v>1071</v>
      </c>
    </row>
    <row r="415" spans="1:2" x14ac:dyDescent="0.3">
      <c r="A415" t="s">
        <v>20</v>
      </c>
      <c r="B415">
        <v>1073</v>
      </c>
    </row>
    <row r="416" spans="1:2" x14ac:dyDescent="0.3">
      <c r="A416" t="s">
        <v>20</v>
      </c>
      <c r="B416">
        <v>1095</v>
      </c>
    </row>
    <row r="417" spans="1:2" x14ac:dyDescent="0.3">
      <c r="A417" t="s">
        <v>20</v>
      </c>
      <c r="B417">
        <v>1101</v>
      </c>
    </row>
    <row r="418" spans="1:2" x14ac:dyDescent="0.3">
      <c r="A418" t="s">
        <v>20</v>
      </c>
      <c r="B418">
        <v>1113</v>
      </c>
    </row>
    <row r="419" spans="1:2" x14ac:dyDescent="0.3">
      <c r="A419" t="s">
        <v>20</v>
      </c>
      <c r="B419">
        <v>1137</v>
      </c>
    </row>
    <row r="420" spans="1:2" x14ac:dyDescent="0.3">
      <c r="A420" t="s">
        <v>20</v>
      </c>
      <c r="B420">
        <v>1140</v>
      </c>
    </row>
    <row r="421" spans="1:2" x14ac:dyDescent="0.3">
      <c r="A421" t="s">
        <v>20</v>
      </c>
      <c r="B421">
        <v>1152</v>
      </c>
    </row>
    <row r="422" spans="1:2" x14ac:dyDescent="0.3">
      <c r="A422" t="s">
        <v>20</v>
      </c>
      <c r="B422">
        <v>1170</v>
      </c>
    </row>
    <row r="423" spans="1:2" x14ac:dyDescent="0.3">
      <c r="A423" t="s">
        <v>20</v>
      </c>
      <c r="B423">
        <v>1249</v>
      </c>
    </row>
    <row r="424" spans="1:2" x14ac:dyDescent="0.3">
      <c r="A424" t="s">
        <v>20</v>
      </c>
      <c r="B424">
        <v>1267</v>
      </c>
    </row>
    <row r="425" spans="1:2" x14ac:dyDescent="0.3">
      <c r="A425" t="s">
        <v>20</v>
      </c>
      <c r="B425">
        <v>1280</v>
      </c>
    </row>
    <row r="426" spans="1:2" x14ac:dyDescent="0.3">
      <c r="A426" t="s">
        <v>20</v>
      </c>
      <c r="B426">
        <v>1297</v>
      </c>
    </row>
    <row r="427" spans="1:2" x14ac:dyDescent="0.3">
      <c r="A427" t="s">
        <v>20</v>
      </c>
      <c r="B427">
        <v>1345</v>
      </c>
    </row>
    <row r="428" spans="1:2" x14ac:dyDescent="0.3">
      <c r="A428" t="s">
        <v>20</v>
      </c>
      <c r="B428">
        <v>1354</v>
      </c>
    </row>
    <row r="429" spans="1:2" x14ac:dyDescent="0.3">
      <c r="A429" t="s">
        <v>20</v>
      </c>
      <c r="B429">
        <v>1385</v>
      </c>
    </row>
    <row r="430" spans="1:2" x14ac:dyDescent="0.3">
      <c r="A430" t="s">
        <v>20</v>
      </c>
      <c r="B430">
        <v>1396</v>
      </c>
    </row>
    <row r="431" spans="1:2" x14ac:dyDescent="0.3">
      <c r="A431" t="s">
        <v>20</v>
      </c>
      <c r="B431">
        <v>1396</v>
      </c>
    </row>
    <row r="432" spans="1:2" x14ac:dyDescent="0.3">
      <c r="A432" t="s">
        <v>20</v>
      </c>
      <c r="B432">
        <v>1425</v>
      </c>
    </row>
    <row r="433" spans="1:2" x14ac:dyDescent="0.3">
      <c r="A433" t="s">
        <v>20</v>
      </c>
      <c r="B433">
        <v>1442</v>
      </c>
    </row>
    <row r="434" spans="1:2" x14ac:dyDescent="0.3">
      <c r="A434" t="s">
        <v>20</v>
      </c>
      <c r="B434">
        <v>1460</v>
      </c>
    </row>
    <row r="435" spans="1:2" x14ac:dyDescent="0.3">
      <c r="A435" t="s">
        <v>20</v>
      </c>
      <c r="B435">
        <v>1467</v>
      </c>
    </row>
    <row r="436" spans="1:2" x14ac:dyDescent="0.3">
      <c r="A436" t="s">
        <v>20</v>
      </c>
      <c r="B436">
        <v>1470</v>
      </c>
    </row>
    <row r="437" spans="1:2" x14ac:dyDescent="0.3">
      <c r="A437" t="s">
        <v>20</v>
      </c>
      <c r="B437">
        <v>1518</v>
      </c>
    </row>
    <row r="438" spans="1:2" x14ac:dyDescent="0.3">
      <c r="A438" t="s">
        <v>20</v>
      </c>
      <c r="B438">
        <v>1539</v>
      </c>
    </row>
    <row r="439" spans="1:2" x14ac:dyDescent="0.3">
      <c r="A439" t="s">
        <v>20</v>
      </c>
      <c r="B439">
        <v>1548</v>
      </c>
    </row>
    <row r="440" spans="1:2" x14ac:dyDescent="0.3">
      <c r="A440" t="s">
        <v>20</v>
      </c>
      <c r="B440">
        <v>1559</v>
      </c>
    </row>
    <row r="441" spans="1:2" x14ac:dyDescent="0.3">
      <c r="A441" t="s">
        <v>20</v>
      </c>
      <c r="B441">
        <v>1561</v>
      </c>
    </row>
    <row r="442" spans="1:2" x14ac:dyDescent="0.3">
      <c r="A442" t="s">
        <v>20</v>
      </c>
      <c r="B442">
        <v>1572</v>
      </c>
    </row>
    <row r="443" spans="1:2" x14ac:dyDescent="0.3">
      <c r="A443" t="s">
        <v>20</v>
      </c>
      <c r="B443">
        <v>1573</v>
      </c>
    </row>
    <row r="444" spans="1:2" x14ac:dyDescent="0.3">
      <c r="A444" t="s">
        <v>20</v>
      </c>
      <c r="B444">
        <v>1600</v>
      </c>
    </row>
    <row r="445" spans="1:2" x14ac:dyDescent="0.3">
      <c r="A445" t="s">
        <v>20</v>
      </c>
      <c r="B445">
        <v>1604</v>
      </c>
    </row>
    <row r="446" spans="1:2" x14ac:dyDescent="0.3">
      <c r="A446" t="s">
        <v>20</v>
      </c>
      <c r="B446">
        <v>1605</v>
      </c>
    </row>
    <row r="447" spans="1:2" x14ac:dyDescent="0.3">
      <c r="A447" t="s">
        <v>20</v>
      </c>
      <c r="B447">
        <v>1606</v>
      </c>
    </row>
    <row r="448" spans="1:2" x14ac:dyDescent="0.3">
      <c r="A448" t="s">
        <v>20</v>
      </c>
      <c r="B448">
        <v>1613</v>
      </c>
    </row>
    <row r="449" spans="1:2" x14ac:dyDescent="0.3">
      <c r="A449" t="s">
        <v>20</v>
      </c>
      <c r="B449">
        <v>1621</v>
      </c>
    </row>
    <row r="450" spans="1:2" x14ac:dyDescent="0.3">
      <c r="A450" t="s">
        <v>20</v>
      </c>
      <c r="B450">
        <v>1629</v>
      </c>
    </row>
    <row r="451" spans="1:2" x14ac:dyDescent="0.3">
      <c r="A451" t="s">
        <v>20</v>
      </c>
      <c r="B451">
        <v>1681</v>
      </c>
    </row>
    <row r="452" spans="1:2" x14ac:dyDescent="0.3">
      <c r="A452" t="s">
        <v>20</v>
      </c>
      <c r="B452">
        <v>1684</v>
      </c>
    </row>
    <row r="453" spans="1:2" x14ac:dyDescent="0.3">
      <c r="A453" t="s">
        <v>20</v>
      </c>
      <c r="B453">
        <v>1690</v>
      </c>
    </row>
    <row r="454" spans="1:2" x14ac:dyDescent="0.3">
      <c r="A454" t="s">
        <v>20</v>
      </c>
      <c r="B454">
        <v>1697</v>
      </c>
    </row>
    <row r="455" spans="1:2" x14ac:dyDescent="0.3">
      <c r="A455" t="s">
        <v>20</v>
      </c>
      <c r="B455">
        <v>1703</v>
      </c>
    </row>
    <row r="456" spans="1:2" x14ac:dyDescent="0.3">
      <c r="A456" t="s">
        <v>20</v>
      </c>
      <c r="B456">
        <v>1713</v>
      </c>
    </row>
    <row r="457" spans="1:2" x14ac:dyDescent="0.3">
      <c r="A457" t="s">
        <v>20</v>
      </c>
      <c r="B457">
        <v>1773</v>
      </c>
    </row>
    <row r="458" spans="1:2" x14ac:dyDescent="0.3">
      <c r="A458" t="s">
        <v>20</v>
      </c>
      <c r="B458">
        <v>1782</v>
      </c>
    </row>
    <row r="459" spans="1:2" x14ac:dyDescent="0.3">
      <c r="A459" t="s">
        <v>20</v>
      </c>
      <c r="B459">
        <v>1784</v>
      </c>
    </row>
    <row r="460" spans="1:2" x14ac:dyDescent="0.3">
      <c r="A460" t="s">
        <v>20</v>
      </c>
      <c r="B460">
        <v>1785</v>
      </c>
    </row>
    <row r="461" spans="1:2" x14ac:dyDescent="0.3">
      <c r="A461" t="s">
        <v>20</v>
      </c>
      <c r="B461">
        <v>1797</v>
      </c>
    </row>
    <row r="462" spans="1:2" x14ac:dyDescent="0.3">
      <c r="A462" t="s">
        <v>20</v>
      </c>
      <c r="B462">
        <v>1815</v>
      </c>
    </row>
    <row r="463" spans="1:2" x14ac:dyDescent="0.3">
      <c r="A463" t="s">
        <v>20</v>
      </c>
      <c r="B463">
        <v>1821</v>
      </c>
    </row>
    <row r="464" spans="1:2" x14ac:dyDescent="0.3">
      <c r="A464" t="s">
        <v>20</v>
      </c>
      <c r="B464">
        <v>1866</v>
      </c>
    </row>
    <row r="465" spans="1:2" x14ac:dyDescent="0.3">
      <c r="A465" t="s">
        <v>20</v>
      </c>
      <c r="B465">
        <v>1884</v>
      </c>
    </row>
    <row r="466" spans="1:2" x14ac:dyDescent="0.3">
      <c r="A466" t="s">
        <v>20</v>
      </c>
      <c r="B466">
        <v>1887</v>
      </c>
    </row>
    <row r="467" spans="1:2" x14ac:dyDescent="0.3">
      <c r="A467" t="s">
        <v>20</v>
      </c>
      <c r="B467">
        <v>1894</v>
      </c>
    </row>
    <row r="468" spans="1:2" x14ac:dyDescent="0.3">
      <c r="A468" t="s">
        <v>20</v>
      </c>
      <c r="B468">
        <v>1902</v>
      </c>
    </row>
    <row r="469" spans="1:2" x14ac:dyDescent="0.3">
      <c r="A469" t="s">
        <v>20</v>
      </c>
      <c r="B469">
        <v>1917</v>
      </c>
    </row>
    <row r="470" spans="1:2" x14ac:dyDescent="0.3">
      <c r="A470" t="s">
        <v>20</v>
      </c>
      <c r="B470">
        <v>1965</v>
      </c>
    </row>
    <row r="471" spans="1:2" x14ac:dyDescent="0.3">
      <c r="A471" t="s">
        <v>20</v>
      </c>
      <c r="B471">
        <v>1989</v>
      </c>
    </row>
    <row r="472" spans="1:2" x14ac:dyDescent="0.3">
      <c r="A472" t="s">
        <v>20</v>
      </c>
      <c r="B472">
        <v>1991</v>
      </c>
    </row>
    <row r="473" spans="1:2" x14ac:dyDescent="0.3">
      <c r="A473" t="s">
        <v>20</v>
      </c>
      <c r="B473">
        <v>2013</v>
      </c>
    </row>
    <row r="474" spans="1:2" x14ac:dyDescent="0.3">
      <c r="A474" t="s">
        <v>20</v>
      </c>
      <c r="B474">
        <v>2038</v>
      </c>
    </row>
    <row r="475" spans="1:2" x14ac:dyDescent="0.3">
      <c r="A475" t="s">
        <v>20</v>
      </c>
      <c r="B475">
        <v>2043</v>
      </c>
    </row>
    <row r="476" spans="1:2" x14ac:dyDescent="0.3">
      <c r="A476" t="s">
        <v>20</v>
      </c>
      <c r="B476">
        <v>2053</v>
      </c>
    </row>
    <row r="477" spans="1:2" x14ac:dyDescent="0.3">
      <c r="A477" t="s">
        <v>20</v>
      </c>
      <c r="B477">
        <v>2080</v>
      </c>
    </row>
    <row r="478" spans="1:2" x14ac:dyDescent="0.3">
      <c r="A478" t="s">
        <v>20</v>
      </c>
      <c r="B478">
        <v>2100</v>
      </c>
    </row>
    <row r="479" spans="1:2" x14ac:dyDescent="0.3">
      <c r="A479" t="s">
        <v>20</v>
      </c>
      <c r="B479">
        <v>2105</v>
      </c>
    </row>
    <row r="480" spans="1:2" x14ac:dyDescent="0.3">
      <c r="A480" t="s">
        <v>20</v>
      </c>
      <c r="B480">
        <v>2106</v>
      </c>
    </row>
    <row r="481" spans="1:2" x14ac:dyDescent="0.3">
      <c r="A481" t="s">
        <v>20</v>
      </c>
      <c r="B481">
        <v>2107</v>
      </c>
    </row>
    <row r="482" spans="1:2" x14ac:dyDescent="0.3">
      <c r="A482" t="s">
        <v>20</v>
      </c>
      <c r="B482">
        <v>2120</v>
      </c>
    </row>
    <row r="483" spans="1:2" x14ac:dyDescent="0.3">
      <c r="A483" t="s">
        <v>20</v>
      </c>
      <c r="B483">
        <v>2144</v>
      </c>
    </row>
    <row r="484" spans="1:2" x14ac:dyDescent="0.3">
      <c r="A484" t="s">
        <v>20</v>
      </c>
      <c r="B484">
        <v>2188</v>
      </c>
    </row>
    <row r="485" spans="1:2" x14ac:dyDescent="0.3">
      <c r="A485" t="s">
        <v>20</v>
      </c>
      <c r="B485">
        <v>2218</v>
      </c>
    </row>
    <row r="486" spans="1:2" x14ac:dyDescent="0.3">
      <c r="A486" t="s">
        <v>20</v>
      </c>
      <c r="B486">
        <v>2220</v>
      </c>
    </row>
    <row r="487" spans="1:2" x14ac:dyDescent="0.3">
      <c r="A487" t="s">
        <v>20</v>
      </c>
      <c r="B487">
        <v>2230</v>
      </c>
    </row>
    <row r="488" spans="1:2" x14ac:dyDescent="0.3">
      <c r="A488" t="s">
        <v>20</v>
      </c>
      <c r="B488">
        <v>2237</v>
      </c>
    </row>
    <row r="489" spans="1:2" x14ac:dyDescent="0.3">
      <c r="A489" t="s">
        <v>20</v>
      </c>
      <c r="B489">
        <v>2261</v>
      </c>
    </row>
    <row r="490" spans="1:2" x14ac:dyDescent="0.3">
      <c r="A490" t="s">
        <v>20</v>
      </c>
      <c r="B490">
        <v>2266</v>
      </c>
    </row>
    <row r="491" spans="1:2" x14ac:dyDescent="0.3">
      <c r="A491" t="s">
        <v>20</v>
      </c>
      <c r="B491">
        <v>2283</v>
      </c>
    </row>
    <row r="492" spans="1:2" x14ac:dyDescent="0.3">
      <c r="A492" t="s">
        <v>20</v>
      </c>
      <c r="B492">
        <v>2289</v>
      </c>
    </row>
    <row r="493" spans="1:2" x14ac:dyDescent="0.3">
      <c r="A493" t="s">
        <v>20</v>
      </c>
      <c r="B493">
        <v>2293</v>
      </c>
    </row>
    <row r="494" spans="1:2" x14ac:dyDescent="0.3">
      <c r="A494" t="s">
        <v>20</v>
      </c>
      <c r="B494">
        <v>2320</v>
      </c>
    </row>
    <row r="495" spans="1:2" x14ac:dyDescent="0.3">
      <c r="A495" t="s">
        <v>20</v>
      </c>
      <c r="B495">
        <v>2326</v>
      </c>
    </row>
    <row r="496" spans="1:2" x14ac:dyDescent="0.3">
      <c r="A496" t="s">
        <v>20</v>
      </c>
      <c r="B496">
        <v>2331</v>
      </c>
    </row>
    <row r="497" spans="1:2" x14ac:dyDescent="0.3">
      <c r="A497" t="s">
        <v>20</v>
      </c>
      <c r="B497">
        <v>2346</v>
      </c>
    </row>
    <row r="498" spans="1:2" x14ac:dyDescent="0.3">
      <c r="A498" t="s">
        <v>20</v>
      </c>
      <c r="B498">
        <v>2353</v>
      </c>
    </row>
    <row r="499" spans="1:2" x14ac:dyDescent="0.3">
      <c r="A499" t="s">
        <v>20</v>
      </c>
      <c r="B499">
        <v>2409</v>
      </c>
    </row>
    <row r="500" spans="1:2" x14ac:dyDescent="0.3">
      <c r="A500" t="s">
        <v>20</v>
      </c>
      <c r="B500">
        <v>2414</v>
      </c>
    </row>
    <row r="501" spans="1:2" x14ac:dyDescent="0.3">
      <c r="A501" t="s">
        <v>20</v>
      </c>
      <c r="B501">
        <v>2431</v>
      </c>
    </row>
    <row r="502" spans="1:2" x14ac:dyDescent="0.3">
      <c r="A502" t="s">
        <v>20</v>
      </c>
      <c r="B502">
        <v>2436</v>
      </c>
    </row>
    <row r="503" spans="1:2" x14ac:dyDescent="0.3">
      <c r="A503" t="s">
        <v>20</v>
      </c>
      <c r="B503">
        <v>2441</v>
      </c>
    </row>
    <row r="504" spans="1:2" x14ac:dyDescent="0.3">
      <c r="A504" t="s">
        <v>20</v>
      </c>
      <c r="B504">
        <v>2443</v>
      </c>
    </row>
    <row r="505" spans="1:2" x14ac:dyDescent="0.3">
      <c r="A505" t="s">
        <v>20</v>
      </c>
      <c r="B505">
        <v>2443</v>
      </c>
    </row>
    <row r="506" spans="1:2" x14ac:dyDescent="0.3">
      <c r="A506" t="s">
        <v>20</v>
      </c>
      <c r="B506">
        <v>2468</v>
      </c>
    </row>
    <row r="507" spans="1:2" x14ac:dyDescent="0.3">
      <c r="A507" t="s">
        <v>20</v>
      </c>
      <c r="B507">
        <v>2475</v>
      </c>
    </row>
    <row r="508" spans="1:2" x14ac:dyDescent="0.3">
      <c r="A508" t="s">
        <v>20</v>
      </c>
      <c r="B508">
        <v>2489</v>
      </c>
    </row>
    <row r="509" spans="1:2" x14ac:dyDescent="0.3">
      <c r="A509" t="s">
        <v>20</v>
      </c>
      <c r="B509">
        <v>2506</v>
      </c>
    </row>
    <row r="510" spans="1:2" x14ac:dyDescent="0.3">
      <c r="A510" t="s">
        <v>20</v>
      </c>
      <c r="B510">
        <v>2526</v>
      </c>
    </row>
    <row r="511" spans="1:2" x14ac:dyDescent="0.3">
      <c r="A511" t="s">
        <v>20</v>
      </c>
      <c r="B511">
        <v>2528</v>
      </c>
    </row>
    <row r="512" spans="1:2" x14ac:dyDescent="0.3">
      <c r="A512" t="s">
        <v>20</v>
      </c>
      <c r="B512">
        <v>2551</v>
      </c>
    </row>
    <row r="513" spans="1:2" x14ac:dyDescent="0.3">
      <c r="A513" t="s">
        <v>20</v>
      </c>
      <c r="B513">
        <v>2662</v>
      </c>
    </row>
    <row r="514" spans="1:2" x14ac:dyDescent="0.3">
      <c r="A514" t="s">
        <v>20</v>
      </c>
      <c r="B514">
        <v>2673</v>
      </c>
    </row>
    <row r="515" spans="1:2" x14ac:dyDescent="0.3">
      <c r="A515" t="s">
        <v>20</v>
      </c>
      <c r="B515">
        <v>2693</v>
      </c>
    </row>
    <row r="516" spans="1:2" x14ac:dyDescent="0.3">
      <c r="A516" t="s">
        <v>20</v>
      </c>
      <c r="B516">
        <v>2725</v>
      </c>
    </row>
    <row r="517" spans="1:2" x14ac:dyDescent="0.3">
      <c r="A517" t="s">
        <v>20</v>
      </c>
      <c r="B517">
        <v>2739</v>
      </c>
    </row>
    <row r="518" spans="1:2" x14ac:dyDescent="0.3">
      <c r="A518" t="s">
        <v>20</v>
      </c>
      <c r="B518">
        <v>2756</v>
      </c>
    </row>
    <row r="519" spans="1:2" x14ac:dyDescent="0.3">
      <c r="A519" t="s">
        <v>20</v>
      </c>
      <c r="B519">
        <v>2768</v>
      </c>
    </row>
    <row r="520" spans="1:2" x14ac:dyDescent="0.3">
      <c r="A520" t="s">
        <v>20</v>
      </c>
      <c r="B520">
        <v>2805</v>
      </c>
    </row>
    <row r="521" spans="1:2" x14ac:dyDescent="0.3">
      <c r="A521" t="s">
        <v>20</v>
      </c>
      <c r="B521">
        <v>2857</v>
      </c>
    </row>
    <row r="522" spans="1:2" x14ac:dyDescent="0.3">
      <c r="A522" t="s">
        <v>20</v>
      </c>
      <c r="B522">
        <v>2875</v>
      </c>
    </row>
    <row r="523" spans="1:2" x14ac:dyDescent="0.3">
      <c r="A523" t="s">
        <v>20</v>
      </c>
      <c r="B523">
        <v>2893</v>
      </c>
    </row>
    <row r="524" spans="1:2" x14ac:dyDescent="0.3">
      <c r="A524" t="s">
        <v>20</v>
      </c>
      <c r="B524">
        <v>2985</v>
      </c>
    </row>
    <row r="525" spans="1:2" x14ac:dyDescent="0.3">
      <c r="A525" t="s">
        <v>20</v>
      </c>
      <c r="B525">
        <v>3016</v>
      </c>
    </row>
    <row r="526" spans="1:2" x14ac:dyDescent="0.3">
      <c r="A526" t="s">
        <v>20</v>
      </c>
      <c r="B526">
        <v>3036</v>
      </c>
    </row>
    <row r="527" spans="1:2" x14ac:dyDescent="0.3">
      <c r="A527" t="s">
        <v>20</v>
      </c>
      <c r="B527">
        <v>3059</v>
      </c>
    </row>
    <row r="528" spans="1:2" x14ac:dyDescent="0.3">
      <c r="A528" t="s">
        <v>20</v>
      </c>
      <c r="B528">
        <v>3063</v>
      </c>
    </row>
    <row r="529" spans="1:2" x14ac:dyDescent="0.3">
      <c r="A529" t="s">
        <v>20</v>
      </c>
      <c r="B529">
        <v>3116</v>
      </c>
    </row>
    <row r="530" spans="1:2" x14ac:dyDescent="0.3">
      <c r="A530" t="s">
        <v>20</v>
      </c>
      <c r="B530">
        <v>3131</v>
      </c>
    </row>
    <row r="531" spans="1:2" x14ac:dyDescent="0.3">
      <c r="A531" t="s">
        <v>20</v>
      </c>
      <c r="B531">
        <v>3177</v>
      </c>
    </row>
    <row r="532" spans="1:2" x14ac:dyDescent="0.3">
      <c r="A532" t="s">
        <v>20</v>
      </c>
      <c r="B532">
        <v>3205</v>
      </c>
    </row>
    <row r="533" spans="1:2" x14ac:dyDescent="0.3">
      <c r="A533" t="s">
        <v>20</v>
      </c>
      <c r="B533">
        <v>3272</v>
      </c>
    </row>
    <row r="534" spans="1:2" x14ac:dyDescent="0.3">
      <c r="A534" t="s">
        <v>20</v>
      </c>
      <c r="B534">
        <v>3308</v>
      </c>
    </row>
    <row r="535" spans="1:2" x14ac:dyDescent="0.3">
      <c r="A535" t="s">
        <v>20</v>
      </c>
      <c r="B535">
        <v>3318</v>
      </c>
    </row>
    <row r="536" spans="1:2" x14ac:dyDescent="0.3">
      <c r="A536" t="s">
        <v>20</v>
      </c>
      <c r="B536">
        <v>3376</v>
      </c>
    </row>
    <row r="537" spans="1:2" x14ac:dyDescent="0.3">
      <c r="A537" t="s">
        <v>20</v>
      </c>
      <c r="B537">
        <v>3388</v>
      </c>
    </row>
    <row r="538" spans="1:2" x14ac:dyDescent="0.3">
      <c r="A538" t="s">
        <v>20</v>
      </c>
      <c r="B538">
        <v>3533</v>
      </c>
    </row>
    <row r="539" spans="1:2" x14ac:dyDescent="0.3">
      <c r="A539" t="s">
        <v>20</v>
      </c>
      <c r="B539">
        <v>3537</v>
      </c>
    </row>
    <row r="540" spans="1:2" x14ac:dyDescent="0.3">
      <c r="A540" t="s">
        <v>20</v>
      </c>
      <c r="B540">
        <v>3594</v>
      </c>
    </row>
    <row r="541" spans="1:2" x14ac:dyDescent="0.3">
      <c r="A541" t="s">
        <v>20</v>
      </c>
      <c r="B541">
        <v>3596</v>
      </c>
    </row>
    <row r="542" spans="1:2" x14ac:dyDescent="0.3">
      <c r="A542" t="s">
        <v>20</v>
      </c>
      <c r="B542">
        <v>3657</v>
      </c>
    </row>
    <row r="543" spans="1:2" x14ac:dyDescent="0.3">
      <c r="A543" t="s">
        <v>20</v>
      </c>
      <c r="B543">
        <v>3727</v>
      </c>
    </row>
    <row r="544" spans="1:2" x14ac:dyDescent="0.3">
      <c r="A544" t="s">
        <v>20</v>
      </c>
      <c r="B544">
        <v>3742</v>
      </c>
    </row>
    <row r="545" spans="1:2" x14ac:dyDescent="0.3">
      <c r="A545" t="s">
        <v>20</v>
      </c>
      <c r="B545">
        <v>3777</v>
      </c>
    </row>
    <row r="546" spans="1:2" x14ac:dyDescent="0.3">
      <c r="A546" t="s">
        <v>20</v>
      </c>
      <c r="B546">
        <v>3934</v>
      </c>
    </row>
    <row r="547" spans="1:2" x14ac:dyDescent="0.3">
      <c r="A547" t="s">
        <v>20</v>
      </c>
      <c r="B547">
        <v>4006</v>
      </c>
    </row>
    <row r="548" spans="1:2" x14ac:dyDescent="0.3">
      <c r="A548" t="s">
        <v>20</v>
      </c>
      <c r="B548">
        <v>4065</v>
      </c>
    </row>
    <row r="549" spans="1:2" x14ac:dyDescent="0.3">
      <c r="A549" t="s">
        <v>20</v>
      </c>
      <c r="B549">
        <v>4233</v>
      </c>
    </row>
    <row r="550" spans="1:2" x14ac:dyDescent="0.3">
      <c r="A550" t="s">
        <v>20</v>
      </c>
      <c r="B550">
        <v>4289</v>
      </c>
    </row>
    <row r="551" spans="1:2" x14ac:dyDescent="0.3">
      <c r="A551" t="s">
        <v>20</v>
      </c>
      <c r="B551">
        <v>4358</v>
      </c>
    </row>
    <row r="552" spans="1:2" x14ac:dyDescent="0.3">
      <c r="A552" t="s">
        <v>20</v>
      </c>
      <c r="B552">
        <v>4498</v>
      </c>
    </row>
    <row r="553" spans="1:2" x14ac:dyDescent="0.3">
      <c r="A553" t="s">
        <v>20</v>
      </c>
      <c r="B553">
        <v>4799</v>
      </c>
    </row>
    <row r="554" spans="1:2" x14ac:dyDescent="0.3">
      <c r="A554" t="s">
        <v>20</v>
      </c>
      <c r="B554">
        <v>5139</v>
      </c>
    </row>
    <row r="555" spans="1:2" x14ac:dyDescent="0.3">
      <c r="A555" t="s">
        <v>20</v>
      </c>
      <c r="B555">
        <v>5168</v>
      </c>
    </row>
    <row r="556" spans="1:2" x14ac:dyDescent="0.3">
      <c r="A556" t="s">
        <v>20</v>
      </c>
      <c r="B556">
        <v>5180</v>
      </c>
    </row>
    <row r="557" spans="1:2" x14ac:dyDescent="0.3">
      <c r="A557" t="s">
        <v>20</v>
      </c>
      <c r="B557">
        <v>5203</v>
      </c>
    </row>
    <row r="558" spans="1:2" x14ac:dyDescent="0.3">
      <c r="A558" t="s">
        <v>20</v>
      </c>
      <c r="B558">
        <v>5419</v>
      </c>
    </row>
    <row r="559" spans="1:2" x14ac:dyDescent="0.3">
      <c r="A559" t="s">
        <v>20</v>
      </c>
      <c r="B559">
        <v>5512</v>
      </c>
    </row>
    <row r="560" spans="1:2" x14ac:dyDescent="0.3">
      <c r="A560" t="s">
        <v>20</v>
      </c>
      <c r="B560">
        <v>5880</v>
      </c>
    </row>
    <row r="561" spans="1:2" x14ac:dyDescent="0.3">
      <c r="A561" t="s">
        <v>20</v>
      </c>
      <c r="B561">
        <v>5966</v>
      </c>
    </row>
    <row r="562" spans="1:2" x14ac:dyDescent="0.3">
      <c r="A562" t="s">
        <v>20</v>
      </c>
      <c r="B562">
        <v>6212</v>
      </c>
    </row>
    <row r="563" spans="1:2" x14ac:dyDescent="0.3">
      <c r="A563" t="s">
        <v>20</v>
      </c>
      <c r="B563">
        <v>6286</v>
      </c>
    </row>
    <row r="564" spans="1:2" x14ac:dyDescent="0.3">
      <c r="A564" t="s">
        <v>20</v>
      </c>
      <c r="B564">
        <v>6406</v>
      </c>
    </row>
    <row r="565" spans="1:2" x14ac:dyDescent="0.3">
      <c r="A565" t="s">
        <v>20</v>
      </c>
      <c r="B565">
        <v>6465</v>
      </c>
    </row>
    <row r="566" spans="1:2" x14ac:dyDescent="0.3">
      <c r="A566" t="s">
        <v>20</v>
      </c>
      <c r="B566">
        <v>7295</v>
      </c>
    </row>
  </sheetData>
  <sortState xmlns:xlrd2="http://schemas.microsoft.com/office/spreadsheetml/2017/richdata2" ref="B2:B566">
    <sortCondition ref="B1:B566"/>
  </sortState>
  <conditionalFormatting sqref="A2:A566">
    <cfRule type="containsText" dxfId="11" priority="8" operator="containsText" text="canceled">
      <formula>NOT(ISERROR(SEARCH("canceled",A2)))</formula>
    </cfRule>
    <cfRule type="containsText" dxfId="10" priority="9" operator="containsText" text="live">
      <formula>NOT(ISERROR(SEARCH("live",A2)))</formula>
    </cfRule>
    <cfRule type="containsText" dxfId="9" priority="10" operator="containsText" text="cancelled">
      <formula>NOT(ISERROR(SEARCH("cancelled",A2)))</formula>
    </cfRule>
    <cfRule type="containsText" dxfId="8" priority="11" operator="containsText" text="successful">
      <formula>NOT(ISERROR(SEARCH("successful",A2)))</formula>
    </cfRule>
    <cfRule type="containsText" dxfId="7" priority="12" operator="containsText" text="failed">
      <formula>NOT(ISERROR(SEARCH("failed",A2)))</formula>
    </cfRule>
  </conditionalFormatting>
  <conditionalFormatting sqref="D2">
    <cfRule type="expression" dxfId="6" priority="7">
      <formula>$G2="failed"</formula>
    </cfRule>
  </conditionalFormatting>
  <conditionalFormatting sqref="D2:D365">
    <cfRule type="containsText" dxfId="5" priority="1" operator="containsText" text="canceled">
      <formula>NOT(ISERROR(SEARCH("canceled",D2)))</formula>
    </cfRule>
    <cfRule type="containsText" dxfId="4" priority="2" operator="containsText" text="live">
      <formula>NOT(ISERROR(SEARCH("live",D2)))</formula>
    </cfRule>
    <cfRule type="containsText" dxfId="3" priority="3" operator="containsText" text="cancelled">
      <formula>NOT(ISERROR(SEARCH("cancelled",D2)))</formula>
    </cfRule>
    <cfRule type="containsText" dxfId="2" priority="4" operator="containsText" text="successful">
      <formula>NOT(ISERROR(SEARCH("successful",D2)))</formula>
    </cfRule>
    <cfRule type="containsText" dxfId="1" priority="5" operator="containsText" text="failed">
      <formula>NOT(ISERROR(SEARCH("failed",D2)))</formula>
    </cfRule>
  </conditionalFormatting>
  <conditionalFormatting sqref="D3">
    <cfRule type="expression" dxfId="0" priority="6">
      <formula>D3="successful"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sheet</vt:lpstr>
      <vt:lpstr>Crowdfunding</vt:lpstr>
      <vt:lpstr>Pivot_Table1</vt:lpstr>
      <vt:lpstr>Pivot_Table2</vt:lpstr>
      <vt:lpstr>Pivot_Table3</vt:lpstr>
      <vt:lpstr>Goal_Analysis1</vt:lpstr>
      <vt:lpstr>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Ernawaty Ernawaty</cp:lastModifiedBy>
  <dcterms:created xsi:type="dcterms:W3CDTF">2021-09-29T18:52:28Z</dcterms:created>
  <dcterms:modified xsi:type="dcterms:W3CDTF">2024-05-02T01:50:02Z</dcterms:modified>
</cp:coreProperties>
</file>