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BOOK\Downloads\AB Test\"/>
    </mc:Choice>
  </mc:AlternateContent>
  <xr:revisionPtr revIDLastSave="0" documentId="13_ncr:1_{0A03BF28-2521-457F-85FA-8F33BBDDF0E8}" xr6:coauthVersionLast="47" xr6:coauthVersionMax="47" xr10:uidLastSave="{00000000-0000-0000-0000-000000000000}"/>
  <bookViews>
    <workbookView xWindow="-108" yWindow="-108" windowWidth="23256" windowHeight="12456" activeTab="2" xr2:uid="{31E194C4-F0BA-4969-B2F3-048C1F0B6B74}"/>
  </bookViews>
  <sheets>
    <sheet name="Control Group" sheetId="2" r:id="rId1"/>
    <sheet name="Test Group" sheetId="1" r:id="rId2"/>
    <sheet name="Analysis" sheetId="5" r:id="rId3"/>
  </sheets>
  <definedNames>
    <definedName name="_xlnm._FilterDatabase" localSheetId="0" hidden="1">'Control Group'!$A$1:$J$31</definedName>
    <definedName name="_xlnm._FilterDatabase" localSheetId="1" hidden="1">'Test Group'!$A$1:$J$31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5" l="1"/>
  <c r="D49" i="5"/>
  <c r="C50" i="5"/>
  <c r="C49" i="5"/>
  <c r="D53" i="5" l="1"/>
  <c r="D57" i="5" s="1"/>
  <c r="E50" i="5"/>
  <c r="E49" i="5"/>
  <c r="D61" i="5" l="1"/>
  <c r="D65" i="5" s="1"/>
</calcChain>
</file>

<file path=xl/sharedStrings.xml><?xml version="1.0" encoding="utf-8"?>
<sst xmlns="http://schemas.openxmlformats.org/spreadsheetml/2006/main" count="168" uniqueCount="69">
  <si>
    <t>Campaign Name</t>
  </si>
  <si>
    <t>Date</t>
  </si>
  <si>
    <t>Spend [USD]</t>
  </si>
  <si>
    <t># of Impressions</t>
  </si>
  <si>
    <t>Reach</t>
  </si>
  <si>
    <t># of Website Clicks</t>
  </si>
  <si>
    <t># of Searches</t>
  </si>
  <si>
    <t># of View Content</t>
  </si>
  <si>
    <t># of Add to Cart</t>
  </si>
  <si>
    <t># of Purchase</t>
  </si>
  <si>
    <t>Control Campaign</t>
  </si>
  <si>
    <t>Test Campaign</t>
  </si>
  <si>
    <t>Test Group</t>
  </si>
  <si>
    <t>Control Group</t>
  </si>
  <si>
    <t>Conversion rate</t>
  </si>
  <si>
    <t>Purchases</t>
  </si>
  <si>
    <t>1 - NORMSDIST(Z_Score)</t>
  </si>
  <si>
    <t>Campaign</t>
  </si>
  <si>
    <t>Interpretation of the A/B Test Results</t>
  </si>
  <si>
    <t>Conclusion &amp; Business Recommendations</t>
  </si>
  <si>
    <t>Key Takeaways:</t>
  </si>
  <si>
    <t>The new campaign resulted in a lower conversion rate.</t>
  </si>
  <si>
    <t>The results are statistically significant.</t>
  </si>
  <si>
    <t>Sticking with the control campaign is the best decision.</t>
  </si>
  <si>
    <t>Next Steps:</t>
  </si>
  <si>
    <t>Summary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</si>
  <si>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</si>
  <si>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</si>
  <si>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</si>
  <si>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</si>
  <si>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</si>
  <si>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</si>
  <si>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</si>
  <si>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</si>
  <si>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</si>
  <si>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</si>
  <si>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</si>
  <si>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</si>
  <si>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</si>
  <si>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Level(99.0%)</t>
  </si>
  <si>
    <t>Metric</t>
  </si>
  <si>
    <r>
      <t>Null Hypothesis (H₀):</t>
    </r>
    <r>
      <rPr>
        <sz val="11"/>
        <color theme="1"/>
        <rFont val="Calibri"/>
        <family val="2"/>
        <scheme val="minor"/>
      </rPr>
      <t xml:space="preserve"> The "Existing Campaign" strategy has a higher conversion rate compared to the "New Campaign" strategy.</t>
    </r>
  </si>
  <si>
    <r>
      <t>Alternative Hypothesis (H₁):</t>
    </r>
    <r>
      <rPr>
        <sz val="11"/>
        <color theme="1"/>
        <rFont val="Calibri"/>
        <family val="2"/>
        <scheme val="minor"/>
      </rPr>
      <t xml:space="preserve"> The "New Campaign" strategy has a higher conversion rate compared to "Existing Campaign."</t>
    </r>
  </si>
  <si>
    <t>A/B Test</t>
  </si>
  <si>
    <t>Calculating Conversion Rates</t>
  </si>
  <si>
    <t>Computing Pooled Proportion (p)</t>
  </si>
  <si>
    <t>Control Group (A)</t>
  </si>
  <si>
    <t>Test Group (B)</t>
  </si>
  <si>
    <t>(Purchase_A + Purchase_B) / (Clicks_A + Clicks_B)</t>
  </si>
  <si>
    <t>Computing Standard Error (SE)</t>
  </si>
  <si>
    <t>SQRT(Pooled_Proportion * (1 - Pooled_Proportion) * ((1/Clicks_A) + (1/Clicks_B)))</t>
  </si>
  <si>
    <t>Website Clicks (Clicks)</t>
  </si>
  <si>
    <t>(Conversion_Rate_A - Conversion_Rate_B) / Standard_Error</t>
  </si>
  <si>
    <t>Computing Z-Score</t>
  </si>
  <si>
    <t>Calculating P-Value</t>
  </si>
  <si>
    <r>
      <t>Decision:</t>
    </r>
    <r>
      <rPr>
        <sz val="11"/>
        <color theme="1"/>
        <rFont val="Calibri"/>
        <family val="2"/>
        <scheme val="minor"/>
      </rPr>
      <t xml:space="preserve"> The new campaign </t>
    </r>
    <r>
      <rPr>
        <b/>
        <sz val="11"/>
        <color theme="1"/>
        <rFont val="Calibri"/>
        <family val="2"/>
        <scheme val="minor"/>
      </rPr>
      <t>negatively impacted conversion rates</t>
    </r>
    <r>
      <rPr>
        <sz val="11"/>
        <color theme="1"/>
        <rFont val="Calibri"/>
        <family val="2"/>
        <scheme val="minor"/>
      </rPr>
      <t xml:space="preserve"> and should </t>
    </r>
    <r>
      <rPr>
        <b/>
        <sz val="11"/>
        <color theme="1"/>
        <rFont val="Calibri"/>
        <family val="2"/>
        <scheme val="minor"/>
      </rPr>
      <t>not be implemented</t>
    </r>
    <r>
      <rPr>
        <sz val="11"/>
        <color theme="1"/>
        <rFont val="Calibri"/>
        <family val="2"/>
        <scheme val="minor"/>
      </rPr>
      <t>. Therefore, we can confidently fail to reject the null hypothesis (which assumes that the existing campaign outperforms the new campaign).</t>
    </r>
  </si>
  <si>
    <t>P-Value (0):</t>
  </si>
  <si>
    <t>Conversion Rates:</t>
  </si>
  <si>
    <t>Z-Score (11.84):</t>
  </si>
  <si>
    <r>
      <t>Investigate Possible Causes</t>
    </r>
    <r>
      <rPr>
        <sz val="11"/>
        <color theme="1"/>
        <rFont val="Calibri"/>
        <family val="2"/>
        <scheme val="minor"/>
      </rPr>
      <t xml:space="preserve"> of lower conversion rates (e.g., ad design, messaging, targeting).</t>
    </r>
  </si>
  <si>
    <r>
      <t>Optimize the Test Group Strategy</t>
    </r>
    <r>
      <rPr>
        <sz val="11"/>
        <color theme="1"/>
        <rFont val="Calibri"/>
        <family val="2"/>
        <scheme val="minor"/>
      </rPr>
      <t xml:space="preserve"> before re-running the campaign.</t>
    </r>
  </si>
  <si>
    <r>
      <t>Explore Alternative Campaign Variations</t>
    </r>
    <r>
      <rPr>
        <sz val="11"/>
        <color theme="1"/>
        <rFont val="Calibri"/>
        <family val="2"/>
        <scheme val="minor"/>
      </rPr>
      <t xml:space="preserve"> for future testing.</t>
    </r>
  </si>
  <si>
    <r>
      <t xml:space="preserve">A </t>
    </r>
    <r>
      <rPr>
        <b/>
        <i/>
        <sz val="11"/>
        <color theme="1"/>
        <rFont val="Calibri"/>
        <family val="2"/>
        <scheme val="minor"/>
      </rPr>
      <t>Z-score of 11.84</t>
    </r>
    <r>
      <rPr>
        <i/>
        <sz val="11"/>
        <color theme="1"/>
        <rFont val="Calibri"/>
        <family val="2"/>
        <scheme val="minor"/>
      </rPr>
      <t xml:space="preserve"> means the difference between the two conversion rates is </t>
    </r>
    <r>
      <rPr>
        <b/>
        <i/>
        <sz val="11"/>
        <color theme="1"/>
        <rFont val="Calibri"/>
        <family val="2"/>
        <scheme val="minor"/>
      </rPr>
      <t>11.84 standard deviations</t>
    </r>
    <r>
      <rPr>
        <i/>
        <sz val="11"/>
        <color theme="1"/>
        <rFont val="Calibri"/>
        <family val="2"/>
        <scheme val="minor"/>
      </rPr>
      <t xml:space="preserve"> away from zero.</t>
    </r>
  </si>
  <si>
    <r>
      <t xml:space="preserve">This is an </t>
    </r>
    <r>
      <rPr>
        <b/>
        <i/>
        <sz val="11"/>
        <color theme="1"/>
        <rFont val="Calibri"/>
        <family val="2"/>
        <scheme val="minor"/>
      </rPr>
      <t>extremely large Z-score</t>
    </r>
    <r>
      <rPr>
        <i/>
        <sz val="11"/>
        <color theme="1"/>
        <rFont val="Calibri"/>
        <family val="2"/>
        <scheme val="minor"/>
      </rPr>
      <t xml:space="preserve">, indicating a </t>
    </r>
    <r>
      <rPr>
        <b/>
        <i/>
        <sz val="11"/>
        <color theme="1"/>
        <rFont val="Calibri"/>
        <family val="2"/>
        <scheme val="minor"/>
      </rPr>
      <t>highly significant</t>
    </r>
    <r>
      <rPr>
        <i/>
        <sz val="11"/>
        <color theme="1"/>
        <rFont val="Calibri"/>
        <family val="2"/>
        <scheme val="minor"/>
      </rPr>
      <t xml:space="preserve"> difference.</t>
    </r>
  </si>
  <si>
    <r>
      <t xml:space="preserve">The </t>
    </r>
    <r>
      <rPr>
        <b/>
        <i/>
        <sz val="11"/>
        <color theme="1"/>
        <rFont val="Calibri"/>
        <family val="2"/>
        <scheme val="minor"/>
      </rPr>
      <t>p-value of 0</t>
    </r>
    <r>
      <rPr>
        <i/>
        <sz val="11"/>
        <color theme="1"/>
        <rFont val="Calibri"/>
        <family val="2"/>
        <scheme val="minor"/>
      </rPr>
      <t xml:space="preserve"> (or close to 0) means there is </t>
    </r>
    <r>
      <rPr>
        <b/>
        <i/>
        <sz val="11"/>
        <color theme="1"/>
        <rFont val="Calibri"/>
        <family val="2"/>
        <scheme val="minor"/>
      </rPr>
      <t>almost no chance</t>
    </r>
    <r>
      <rPr>
        <i/>
        <sz val="11"/>
        <color theme="1"/>
        <rFont val="Calibri"/>
        <family val="2"/>
        <scheme val="minor"/>
      </rPr>
      <t xml:space="preserve"> that this difference happened </t>
    </r>
    <r>
      <rPr>
        <b/>
        <i/>
        <sz val="11"/>
        <color theme="1"/>
        <rFont val="Calibri"/>
        <family val="2"/>
        <scheme val="minor"/>
      </rPr>
      <t>due to random chance</t>
    </r>
    <r>
      <rPr>
        <i/>
        <sz val="11"/>
        <color theme="1"/>
        <rFont val="Calibri"/>
        <family val="2"/>
        <scheme val="minor"/>
      </rPr>
      <t>.</t>
    </r>
  </si>
  <si>
    <r>
      <t xml:space="preserve">Control Group Conversion Rate = </t>
    </r>
    <r>
      <rPr>
        <b/>
        <i/>
        <sz val="11"/>
        <color theme="1"/>
        <rFont val="Calibri"/>
        <family val="2"/>
        <scheme val="minor"/>
      </rPr>
      <t>10%</t>
    </r>
  </si>
  <si>
    <r>
      <t xml:space="preserve">Test Group Conversion Rate = </t>
    </r>
    <r>
      <rPr>
        <b/>
        <i/>
        <sz val="11"/>
        <color theme="1"/>
        <rFont val="Calibri"/>
        <family val="2"/>
        <scheme val="minor"/>
      </rPr>
      <t>9%</t>
    </r>
  </si>
  <si>
    <r>
      <t xml:space="preserve">The test group performed worse than the control group </t>
    </r>
    <r>
      <rPr>
        <b/>
        <i/>
        <sz val="11"/>
        <color theme="1"/>
        <rFont val="Calibri"/>
        <family val="2"/>
        <scheme val="minor"/>
      </rPr>
      <t>(by 1 percentage point</t>
    </r>
    <r>
      <rPr>
        <i/>
        <sz val="11"/>
        <color theme="1"/>
        <rFont val="Calibri"/>
        <family val="2"/>
        <scheme val="minor"/>
      </rPr>
      <t>).</t>
    </r>
  </si>
  <si>
    <t xml:space="preserve">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</si>
</sst>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Border="1"/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2"/>
    </xf>
    <xf numFmtId="0" fontId="2" fillId="0" borderId="0" xfId="0" applyFont="1" applyBorder="1" applyAlignment="1">
      <alignment horizontal="left" vertical="center" indent="2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9" fontId="0" fillId="0" borderId="3" xfId="2" applyFont="1" applyBorder="1"/>
    <xf numFmtId="9" fontId="3" fillId="0" borderId="3" xfId="2" applyFont="1" applyBorder="1"/>
    <xf numFmtId="0" fontId="8" fillId="0" borderId="3" xfId="0" applyFont="1" applyBorder="1"/>
    <xf numFmtId="0" fontId="4" fillId="0" borderId="3" xfId="0" applyFont="1" applyBorder="1"/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E3DF-FD75-465F-808F-EB16A49AB0CA}">
  <dimension ref="A1:J31"/>
  <sheetViews>
    <sheetView workbookViewId="0">
      <selection sqref="A1:J1"/>
    </sheetView>
  </sheetViews>
  <sheetFormatPr defaultRowHeight="14.4" x14ac:dyDescent="0.3"/>
  <cols>
    <col min="1" max="1" width="16.6640625" bestFit="1" customWidth="1"/>
    <col min="2" max="2" width="9.5546875" bestFit="1" customWidth="1"/>
    <col min="3" max="3" width="13.33203125" bestFit="1" customWidth="1"/>
    <col min="4" max="4" width="16.6640625" bestFit="1" customWidth="1"/>
    <col min="5" max="5" width="8.21875" bestFit="1" customWidth="1"/>
    <col min="6" max="6" width="18.6640625" bestFit="1" customWidth="1"/>
    <col min="7" max="7" width="14.109375" bestFit="1" customWidth="1"/>
    <col min="8" max="8" width="18" bestFit="1" customWidth="1"/>
    <col min="9" max="9" width="16.21875" bestFit="1" customWidth="1"/>
    <col min="10" max="10" width="14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s="1">
        <v>43678</v>
      </c>
      <c r="C2">
        <v>2280</v>
      </c>
      <c r="D2">
        <v>82702</v>
      </c>
      <c r="E2">
        <v>56930</v>
      </c>
      <c r="F2">
        <v>7016</v>
      </c>
      <c r="G2">
        <v>2290</v>
      </c>
      <c r="H2">
        <v>2159</v>
      </c>
      <c r="I2">
        <v>1819</v>
      </c>
      <c r="J2">
        <v>618</v>
      </c>
    </row>
    <row r="3" spans="1:10" x14ac:dyDescent="0.3">
      <c r="A3" t="s">
        <v>10</v>
      </c>
      <c r="B3" s="1">
        <v>43679</v>
      </c>
      <c r="C3">
        <v>1757</v>
      </c>
      <c r="D3">
        <v>121040</v>
      </c>
      <c r="E3">
        <v>102513</v>
      </c>
      <c r="F3">
        <v>8110</v>
      </c>
      <c r="G3">
        <v>2033</v>
      </c>
      <c r="H3">
        <v>1841</v>
      </c>
      <c r="I3">
        <v>1219</v>
      </c>
      <c r="J3">
        <v>511</v>
      </c>
    </row>
    <row r="4" spans="1:10" x14ac:dyDescent="0.3">
      <c r="A4" t="s">
        <v>10</v>
      </c>
      <c r="B4" s="1">
        <v>43680</v>
      </c>
      <c r="C4">
        <v>2343</v>
      </c>
      <c r="D4">
        <v>131711</v>
      </c>
      <c r="E4">
        <v>110862</v>
      </c>
      <c r="F4">
        <v>6508</v>
      </c>
      <c r="G4">
        <v>1737</v>
      </c>
      <c r="H4">
        <v>1549</v>
      </c>
      <c r="I4">
        <v>1134</v>
      </c>
      <c r="J4">
        <v>372</v>
      </c>
    </row>
    <row r="5" spans="1:10" x14ac:dyDescent="0.3">
      <c r="A5" t="s">
        <v>10</v>
      </c>
      <c r="B5" s="1">
        <v>43681</v>
      </c>
      <c r="C5">
        <v>1940</v>
      </c>
      <c r="D5">
        <v>72878</v>
      </c>
      <c r="E5">
        <v>61235</v>
      </c>
      <c r="F5">
        <v>3065</v>
      </c>
      <c r="G5">
        <v>1042</v>
      </c>
      <c r="H5">
        <v>982</v>
      </c>
      <c r="I5">
        <v>1183</v>
      </c>
      <c r="J5">
        <v>340</v>
      </c>
    </row>
    <row r="6" spans="1:10" x14ac:dyDescent="0.3">
      <c r="A6" t="s">
        <v>10</v>
      </c>
      <c r="B6" s="1">
        <v>43682</v>
      </c>
      <c r="C6">
        <v>1835</v>
      </c>
    </row>
    <row r="7" spans="1:10" x14ac:dyDescent="0.3">
      <c r="A7" t="s">
        <v>10</v>
      </c>
      <c r="B7" s="1">
        <v>43683</v>
      </c>
      <c r="C7">
        <v>3083</v>
      </c>
      <c r="D7">
        <v>109076</v>
      </c>
      <c r="E7">
        <v>87998</v>
      </c>
      <c r="F7">
        <v>4028</v>
      </c>
      <c r="G7">
        <v>1709</v>
      </c>
      <c r="H7">
        <v>1249</v>
      </c>
      <c r="I7">
        <v>784</v>
      </c>
      <c r="J7">
        <v>764</v>
      </c>
    </row>
    <row r="8" spans="1:10" x14ac:dyDescent="0.3">
      <c r="A8" t="s">
        <v>10</v>
      </c>
      <c r="B8" s="1">
        <v>43684</v>
      </c>
      <c r="C8">
        <v>2544</v>
      </c>
      <c r="D8">
        <v>142123</v>
      </c>
      <c r="E8">
        <v>127852</v>
      </c>
      <c r="F8">
        <v>2640</v>
      </c>
      <c r="G8">
        <v>1388</v>
      </c>
      <c r="H8">
        <v>1106</v>
      </c>
      <c r="I8">
        <v>1166</v>
      </c>
      <c r="J8">
        <v>499</v>
      </c>
    </row>
    <row r="9" spans="1:10" x14ac:dyDescent="0.3">
      <c r="A9" t="s">
        <v>10</v>
      </c>
      <c r="B9" s="1">
        <v>43685</v>
      </c>
      <c r="C9">
        <v>1900</v>
      </c>
      <c r="D9">
        <v>90939</v>
      </c>
      <c r="E9">
        <v>65217</v>
      </c>
      <c r="F9">
        <v>7260</v>
      </c>
      <c r="G9">
        <v>3047</v>
      </c>
      <c r="H9">
        <v>2746</v>
      </c>
      <c r="I9">
        <v>930</v>
      </c>
      <c r="J9">
        <v>462</v>
      </c>
    </row>
    <row r="10" spans="1:10" x14ac:dyDescent="0.3">
      <c r="A10" t="s">
        <v>10</v>
      </c>
      <c r="B10" s="1">
        <v>43686</v>
      </c>
      <c r="C10">
        <v>2813</v>
      </c>
      <c r="D10">
        <v>121332</v>
      </c>
      <c r="E10">
        <v>94896</v>
      </c>
      <c r="F10">
        <v>6198</v>
      </c>
      <c r="G10">
        <v>2487</v>
      </c>
      <c r="H10">
        <v>2179</v>
      </c>
      <c r="I10">
        <v>645</v>
      </c>
      <c r="J10">
        <v>501</v>
      </c>
    </row>
    <row r="11" spans="1:10" x14ac:dyDescent="0.3">
      <c r="A11" t="s">
        <v>10</v>
      </c>
      <c r="B11" s="1">
        <v>43687</v>
      </c>
      <c r="C11">
        <v>2149</v>
      </c>
      <c r="D11">
        <v>117624</v>
      </c>
      <c r="E11">
        <v>91257</v>
      </c>
      <c r="F11">
        <v>2277</v>
      </c>
      <c r="G11">
        <v>2475</v>
      </c>
      <c r="H11">
        <v>1984</v>
      </c>
      <c r="I11">
        <v>1629</v>
      </c>
      <c r="J11">
        <v>734</v>
      </c>
    </row>
    <row r="12" spans="1:10" x14ac:dyDescent="0.3">
      <c r="A12" t="s">
        <v>10</v>
      </c>
      <c r="B12" s="1">
        <v>43688</v>
      </c>
      <c r="C12">
        <v>2490</v>
      </c>
      <c r="D12">
        <v>115247</v>
      </c>
      <c r="E12">
        <v>95843</v>
      </c>
      <c r="F12">
        <v>8137</v>
      </c>
      <c r="G12">
        <v>2941</v>
      </c>
      <c r="H12">
        <v>2486</v>
      </c>
      <c r="I12">
        <v>1887</v>
      </c>
      <c r="J12">
        <v>475</v>
      </c>
    </row>
    <row r="13" spans="1:10" x14ac:dyDescent="0.3">
      <c r="A13" t="s">
        <v>10</v>
      </c>
      <c r="B13" s="1">
        <v>43689</v>
      </c>
      <c r="C13">
        <v>2319</v>
      </c>
      <c r="D13">
        <v>116639</v>
      </c>
      <c r="E13">
        <v>100189</v>
      </c>
      <c r="F13">
        <v>2993</v>
      </c>
      <c r="G13">
        <v>1397</v>
      </c>
      <c r="H13">
        <v>1147</v>
      </c>
      <c r="I13">
        <v>1439</v>
      </c>
      <c r="J13">
        <v>794</v>
      </c>
    </row>
    <row r="14" spans="1:10" x14ac:dyDescent="0.3">
      <c r="A14" t="s">
        <v>10</v>
      </c>
      <c r="B14" s="1">
        <v>43690</v>
      </c>
      <c r="C14">
        <v>2697</v>
      </c>
      <c r="D14">
        <v>82847</v>
      </c>
      <c r="E14">
        <v>68214</v>
      </c>
      <c r="F14">
        <v>6554</v>
      </c>
      <c r="G14">
        <v>2390</v>
      </c>
      <c r="H14">
        <v>1975</v>
      </c>
      <c r="I14">
        <v>1794</v>
      </c>
      <c r="J14">
        <v>766</v>
      </c>
    </row>
    <row r="15" spans="1:10" x14ac:dyDescent="0.3">
      <c r="A15" t="s">
        <v>10</v>
      </c>
      <c r="B15" s="1">
        <v>43691</v>
      </c>
      <c r="C15">
        <v>1875</v>
      </c>
      <c r="D15">
        <v>145248</v>
      </c>
      <c r="E15">
        <v>118632</v>
      </c>
      <c r="F15">
        <v>4521</v>
      </c>
      <c r="G15">
        <v>1209</v>
      </c>
      <c r="H15">
        <v>1149</v>
      </c>
      <c r="I15">
        <v>1339</v>
      </c>
      <c r="J15">
        <v>788</v>
      </c>
    </row>
    <row r="16" spans="1:10" x14ac:dyDescent="0.3">
      <c r="A16" t="s">
        <v>10</v>
      </c>
      <c r="B16" s="1">
        <v>43692</v>
      </c>
      <c r="C16">
        <v>2774</v>
      </c>
      <c r="D16">
        <v>132845</v>
      </c>
      <c r="E16">
        <v>102479</v>
      </c>
      <c r="F16">
        <v>4896</v>
      </c>
      <c r="G16">
        <v>1179</v>
      </c>
      <c r="H16">
        <v>1005</v>
      </c>
      <c r="I16">
        <v>1641</v>
      </c>
      <c r="J16">
        <v>366</v>
      </c>
    </row>
    <row r="17" spans="1:10" x14ac:dyDescent="0.3">
      <c r="A17" t="s">
        <v>10</v>
      </c>
      <c r="B17" s="1">
        <v>43693</v>
      </c>
      <c r="C17">
        <v>2024</v>
      </c>
      <c r="D17">
        <v>71274</v>
      </c>
      <c r="E17">
        <v>42859</v>
      </c>
      <c r="F17">
        <v>5224</v>
      </c>
      <c r="G17">
        <v>2427</v>
      </c>
      <c r="H17">
        <v>2158</v>
      </c>
      <c r="I17">
        <v>1613</v>
      </c>
      <c r="J17">
        <v>438</v>
      </c>
    </row>
    <row r="18" spans="1:10" x14ac:dyDescent="0.3">
      <c r="A18" t="s">
        <v>10</v>
      </c>
      <c r="B18" s="1">
        <v>43694</v>
      </c>
      <c r="C18">
        <v>2177</v>
      </c>
      <c r="D18">
        <v>119612</v>
      </c>
      <c r="E18">
        <v>106518</v>
      </c>
      <c r="F18">
        <v>6628</v>
      </c>
      <c r="G18">
        <v>1756</v>
      </c>
      <c r="H18">
        <v>1642</v>
      </c>
      <c r="I18">
        <v>878</v>
      </c>
      <c r="J18">
        <v>222</v>
      </c>
    </row>
    <row r="19" spans="1:10" x14ac:dyDescent="0.3">
      <c r="A19" t="s">
        <v>10</v>
      </c>
      <c r="B19" s="1">
        <v>43695</v>
      </c>
      <c r="C19">
        <v>1876</v>
      </c>
      <c r="D19">
        <v>108452</v>
      </c>
      <c r="E19">
        <v>96518</v>
      </c>
      <c r="F19">
        <v>7253</v>
      </c>
      <c r="G19">
        <v>2447</v>
      </c>
      <c r="H19">
        <v>2115</v>
      </c>
      <c r="I19">
        <v>1695</v>
      </c>
      <c r="J19">
        <v>243</v>
      </c>
    </row>
    <row r="20" spans="1:10" x14ac:dyDescent="0.3">
      <c r="A20" t="s">
        <v>10</v>
      </c>
      <c r="B20" s="1">
        <v>43696</v>
      </c>
      <c r="C20">
        <v>2596</v>
      </c>
      <c r="D20">
        <v>107890</v>
      </c>
      <c r="E20">
        <v>81268</v>
      </c>
      <c r="F20">
        <v>3706</v>
      </c>
      <c r="G20">
        <v>2483</v>
      </c>
      <c r="H20">
        <v>2098</v>
      </c>
      <c r="I20">
        <v>908</v>
      </c>
      <c r="J20">
        <v>542</v>
      </c>
    </row>
    <row r="21" spans="1:10" x14ac:dyDescent="0.3">
      <c r="A21" t="s">
        <v>10</v>
      </c>
      <c r="B21" s="1">
        <v>43697</v>
      </c>
      <c r="C21">
        <v>2675</v>
      </c>
      <c r="D21">
        <v>113430</v>
      </c>
      <c r="E21">
        <v>78625</v>
      </c>
      <c r="F21">
        <v>2578</v>
      </c>
      <c r="G21">
        <v>1001</v>
      </c>
      <c r="H21">
        <v>848</v>
      </c>
      <c r="I21">
        <v>1709</v>
      </c>
      <c r="J21">
        <v>299</v>
      </c>
    </row>
    <row r="22" spans="1:10" x14ac:dyDescent="0.3">
      <c r="A22" t="s">
        <v>10</v>
      </c>
      <c r="B22" s="1">
        <v>43698</v>
      </c>
      <c r="C22">
        <v>1803</v>
      </c>
      <c r="D22">
        <v>74654</v>
      </c>
      <c r="E22">
        <v>59873</v>
      </c>
      <c r="F22">
        <v>5691</v>
      </c>
      <c r="G22">
        <v>2711</v>
      </c>
      <c r="H22">
        <v>2496</v>
      </c>
      <c r="I22">
        <v>1460</v>
      </c>
      <c r="J22">
        <v>800</v>
      </c>
    </row>
    <row r="23" spans="1:10" x14ac:dyDescent="0.3">
      <c r="A23" t="s">
        <v>10</v>
      </c>
      <c r="B23" s="1">
        <v>43699</v>
      </c>
      <c r="C23">
        <v>2939</v>
      </c>
      <c r="D23">
        <v>105705</v>
      </c>
      <c r="E23">
        <v>86218</v>
      </c>
      <c r="F23">
        <v>6843</v>
      </c>
      <c r="G23">
        <v>3102</v>
      </c>
      <c r="H23">
        <v>2988</v>
      </c>
      <c r="I23">
        <v>819</v>
      </c>
      <c r="J23">
        <v>387</v>
      </c>
    </row>
    <row r="24" spans="1:10" x14ac:dyDescent="0.3">
      <c r="A24" t="s">
        <v>10</v>
      </c>
      <c r="B24" s="1">
        <v>43700</v>
      </c>
      <c r="C24">
        <v>2496</v>
      </c>
      <c r="D24">
        <v>129880</v>
      </c>
      <c r="E24">
        <v>109413</v>
      </c>
      <c r="F24">
        <v>4410</v>
      </c>
      <c r="G24">
        <v>2896</v>
      </c>
      <c r="H24">
        <v>2496</v>
      </c>
      <c r="I24">
        <v>1913</v>
      </c>
      <c r="J24">
        <v>766</v>
      </c>
    </row>
    <row r="25" spans="1:10" x14ac:dyDescent="0.3">
      <c r="A25" t="s">
        <v>10</v>
      </c>
      <c r="B25" s="1">
        <v>43701</v>
      </c>
      <c r="C25">
        <v>1892</v>
      </c>
      <c r="D25">
        <v>72515</v>
      </c>
      <c r="E25">
        <v>51987</v>
      </c>
      <c r="F25">
        <v>4085</v>
      </c>
      <c r="G25">
        <v>1274</v>
      </c>
      <c r="H25">
        <v>1149</v>
      </c>
      <c r="I25">
        <v>1146</v>
      </c>
      <c r="J25">
        <v>585</v>
      </c>
    </row>
    <row r="26" spans="1:10" x14ac:dyDescent="0.3">
      <c r="A26" t="s">
        <v>10</v>
      </c>
      <c r="B26" s="1">
        <v>43702</v>
      </c>
      <c r="C26">
        <v>1962</v>
      </c>
      <c r="D26">
        <v>117006</v>
      </c>
      <c r="E26">
        <v>100398</v>
      </c>
      <c r="F26">
        <v>4234</v>
      </c>
      <c r="G26">
        <v>2423</v>
      </c>
      <c r="H26">
        <v>2096</v>
      </c>
      <c r="I26">
        <v>883</v>
      </c>
      <c r="J26">
        <v>386</v>
      </c>
    </row>
    <row r="27" spans="1:10" x14ac:dyDescent="0.3">
      <c r="A27" t="s">
        <v>10</v>
      </c>
      <c r="B27" s="1">
        <v>43703</v>
      </c>
      <c r="C27">
        <v>2233</v>
      </c>
      <c r="D27">
        <v>124897</v>
      </c>
      <c r="E27">
        <v>98432</v>
      </c>
      <c r="F27">
        <v>5435</v>
      </c>
      <c r="G27">
        <v>2847</v>
      </c>
      <c r="H27">
        <v>2421</v>
      </c>
      <c r="I27">
        <v>1448</v>
      </c>
      <c r="J27">
        <v>251</v>
      </c>
    </row>
    <row r="28" spans="1:10" x14ac:dyDescent="0.3">
      <c r="A28" t="s">
        <v>10</v>
      </c>
      <c r="B28" s="1">
        <v>43704</v>
      </c>
      <c r="C28">
        <v>2061</v>
      </c>
      <c r="D28">
        <v>104678</v>
      </c>
      <c r="E28">
        <v>91579</v>
      </c>
      <c r="F28">
        <v>4941</v>
      </c>
      <c r="G28">
        <v>3549</v>
      </c>
      <c r="H28">
        <v>3249</v>
      </c>
      <c r="I28">
        <v>980</v>
      </c>
      <c r="J28">
        <v>605</v>
      </c>
    </row>
    <row r="29" spans="1:10" x14ac:dyDescent="0.3">
      <c r="A29" t="s">
        <v>10</v>
      </c>
      <c r="B29" s="1">
        <v>43705</v>
      </c>
      <c r="C29">
        <v>2421</v>
      </c>
      <c r="D29">
        <v>141654</v>
      </c>
      <c r="E29">
        <v>125874</v>
      </c>
      <c r="F29">
        <v>6287</v>
      </c>
      <c r="G29">
        <v>1672</v>
      </c>
      <c r="H29">
        <v>1589</v>
      </c>
      <c r="I29">
        <v>1711</v>
      </c>
      <c r="J29">
        <v>643</v>
      </c>
    </row>
    <row r="30" spans="1:10" x14ac:dyDescent="0.3">
      <c r="A30" t="s">
        <v>10</v>
      </c>
      <c r="B30" s="1">
        <v>43706</v>
      </c>
      <c r="C30">
        <v>2375</v>
      </c>
      <c r="D30">
        <v>92029</v>
      </c>
      <c r="E30">
        <v>74192</v>
      </c>
      <c r="F30">
        <v>8127</v>
      </c>
      <c r="G30">
        <v>4891</v>
      </c>
      <c r="H30">
        <v>4219</v>
      </c>
      <c r="I30">
        <v>1486</v>
      </c>
      <c r="J30">
        <v>334</v>
      </c>
    </row>
    <row r="31" spans="1:10" x14ac:dyDescent="0.3">
      <c r="A31" t="s">
        <v>10</v>
      </c>
      <c r="B31" s="1">
        <v>43707</v>
      </c>
      <c r="C31">
        <v>2324</v>
      </c>
      <c r="D31">
        <v>111306</v>
      </c>
      <c r="E31">
        <v>88632</v>
      </c>
      <c r="F31">
        <v>4658</v>
      </c>
      <c r="G31">
        <v>1615</v>
      </c>
      <c r="H31">
        <v>1249</v>
      </c>
      <c r="I31">
        <v>442</v>
      </c>
      <c r="J31">
        <v>670</v>
      </c>
    </row>
  </sheetData>
  <autoFilter ref="A1:J31" xr:uid="{101CE3DF-FD75-465F-808F-EB16A49AB0C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863A-24D4-4E8B-90B6-FC1EE2AD9A70}">
  <dimension ref="A1:J31"/>
  <sheetViews>
    <sheetView workbookViewId="0">
      <selection activeCell="D6" sqref="D6"/>
    </sheetView>
  </sheetViews>
  <sheetFormatPr defaultRowHeight="14.4" x14ac:dyDescent="0.3"/>
  <cols>
    <col min="1" max="1" width="16.6640625" bestFit="1" customWidth="1"/>
    <col min="2" max="2" width="9.5546875" bestFit="1" customWidth="1"/>
    <col min="3" max="3" width="13.44140625" bestFit="1" customWidth="1"/>
    <col min="4" max="4" width="16.77734375" bestFit="1" customWidth="1"/>
    <col min="5" max="5" width="11.109375" bestFit="1" customWidth="1"/>
    <col min="6" max="6" width="18.77734375" bestFit="1" customWidth="1"/>
    <col min="7" max="7" width="14.21875" bestFit="1" customWidth="1"/>
    <col min="8" max="8" width="18.109375" bestFit="1" customWidth="1"/>
    <col min="9" max="9" width="16.33203125" bestFit="1" customWidth="1"/>
    <col min="10" max="10" width="14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11</v>
      </c>
      <c r="B2" s="1">
        <v>43678</v>
      </c>
      <c r="C2" s="2">
        <v>3008</v>
      </c>
      <c r="D2" s="2">
        <v>39550</v>
      </c>
      <c r="E2" s="2">
        <v>35820</v>
      </c>
      <c r="F2" s="2">
        <v>3038</v>
      </c>
      <c r="G2" s="2">
        <v>1946</v>
      </c>
      <c r="H2" s="2">
        <v>1069</v>
      </c>
      <c r="I2" s="2">
        <v>894</v>
      </c>
      <c r="J2" s="2">
        <v>255</v>
      </c>
    </row>
    <row r="3" spans="1:10" x14ac:dyDescent="0.3">
      <c r="A3" t="s">
        <v>11</v>
      </c>
      <c r="B3" s="1">
        <v>43679</v>
      </c>
      <c r="C3" s="2">
        <v>2542</v>
      </c>
      <c r="D3" s="2">
        <v>100719</v>
      </c>
      <c r="E3" s="2">
        <v>91236</v>
      </c>
      <c r="F3" s="2">
        <v>4657</v>
      </c>
      <c r="G3" s="2">
        <v>2359</v>
      </c>
      <c r="H3" s="2">
        <v>1548</v>
      </c>
      <c r="I3" s="2">
        <v>879</v>
      </c>
      <c r="J3" s="2">
        <v>677</v>
      </c>
    </row>
    <row r="4" spans="1:10" x14ac:dyDescent="0.3">
      <c r="A4" t="s">
        <v>11</v>
      </c>
      <c r="B4" s="1">
        <v>43680</v>
      </c>
      <c r="C4" s="2">
        <v>2365</v>
      </c>
      <c r="D4" s="2">
        <v>70263</v>
      </c>
      <c r="E4" s="2">
        <v>45198</v>
      </c>
      <c r="F4" s="2">
        <v>7885</v>
      </c>
      <c r="G4" s="2">
        <v>2572</v>
      </c>
      <c r="H4" s="2">
        <v>2367</v>
      </c>
      <c r="I4" s="2">
        <v>1268</v>
      </c>
      <c r="J4" s="2">
        <v>578</v>
      </c>
    </row>
    <row r="5" spans="1:10" x14ac:dyDescent="0.3">
      <c r="A5" t="s">
        <v>11</v>
      </c>
      <c r="B5" s="1">
        <v>43681</v>
      </c>
      <c r="C5" s="2">
        <v>2710</v>
      </c>
      <c r="D5" s="2">
        <v>78451</v>
      </c>
      <c r="E5" s="2">
        <v>25937</v>
      </c>
      <c r="F5" s="2">
        <v>4216</v>
      </c>
      <c r="G5" s="2">
        <v>2216</v>
      </c>
      <c r="H5" s="2">
        <v>1437</v>
      </c>
      <c r="I5" s="2">
        <v>566</v>
      </c>
      <c r="J5" s="2">
        <v>340</v>
      </c>
    </row>
    <row r="6" spans="1:10" x14ac:dyDescent="0.3">
      <c r="A6" t="s">
        <v>11</v>
      </c>
      <c r="B6" s="1">
        <v>43682</v>
      </c>
      <c r="C6" s="2">
        <v>2297</v>
      </c>
      <c r="D6" s="2">
        <v>114295</v>
      </c>
      <c r="E6" s="2">
        <v>95138</v>
      </c>
      <c r="F6" s="2">
        <v>5863</v>
      </c>
      <c r="G6" s="2">
        <v>2106</v>
      </c>
      <c r="H6" s="2">
        <v>858</v>
      </c>
      <c r="I6" s="2">
        <v>956</v>
      </c>
      <c r="J6" s="2">
        <v>768</v>
      </c>
    </row>
    <row r="7" spans="1:10" x14ac:dyDescent="0.3">
      <c r="A7" t="s">
        <v>11</v>
      </c>
      <c r="B7" s="1">
        <v>43683</v>
      </c>
      <c r="C7" s="2">
        <v>2458</v>
      </c>
      <c r="D7" s="2">
        <v>42684</v>
      </c>
      <c r="E7" s="2">
        <v>31489</v>
      </c>
      <c r="F7" s="2">
        <v>7488</v>
      </c>
      <c r="G7" s="2">
        <v>1854</v>
      </c>
      <c r="H7" s="2">
        <v>1073</v>
      </c>
      <c r="I7" s="2">
        <v>882</v>
      </c>
      <c r="J7" s="2">
        <v>488</v>
      </c>
    </row>
    <row r="8" spans="1:10" x14ac:dyDescent="0.3">
      <c r="A8" t="s">
        <v>11</v>
      </c>
      <c r="B8" s="1">
        <v>43684</v>
      </c>
      <c r="C8" s="2">
        <v>2838</v>
      </c>
      <c r="D8" s="2">
        <v>53986</v>
      </c>
      <c r="E8" s="2">
        <v>42148</v>
      </c>
      <c r="F8" s="2">
        <v>4221</v>
      </c>
      <c r="G8" s="2">
        <v>2733</v>
      </c>
      <c r="H8" s="2">
        <v>2182</v>
      </c>
      <c r="I8" s="2">
        <v>1301</v>
      </c>
      <c r="J8" s="2">
        <v>890</v>
      </c>
    </row>
    <row r="9" spans="1:10" x14ac:dyDescent="0.3">
      <c r="A9" t="s">
        <v>11</v>
      </c>
      <c r="B9" s="1">
        <v>43685</v>
      </c>
      <c r="C9" s="2">
        <v>2916</v>
      </c>
      <c r="D9" s="2">
        <v>33669</v>
      </c>
      <c r="E9" s="2">
        <v>20149</v>
      </c>
      <c r="F9" s="2">
        <v>7184</v>
      </c>
      <c r="G9" s="2">
        <v>2867</v>
      </c>
      <c r="H9" s="2">
        <v>2194</v>
      </c>
      <c r="I9" s="2">
        <v>1240</v>
      </c>
      <c r="J9" s="2">
        <v>431</v>
      </c>
    </row>
    <row r="10" spans="1:10" x14ac:dyDescent="0.3">
      <c r="A10" t="s">
        <v>11</v>
      </c>
      <c r="B10" s="1">
        <v>43686</v>
      </c>
      <c r="C10" s="2">
        <v>2652</v>
      </c>
      <c r="D10" s="2">
        <v>45511</v>
      </c>
      <c r="E10" s="2">
        <v>31598</v>
      </c>
      <c r="F10" s="2">
        <v>8259</v>
      </c>
      <c r="G10" s="2">
        <v>2899</v>
      </c>
      <c r="H10" s="2">
        <v>2761</v>
      </c>
      <c r="I10" s="2">
        <v>1200</v>
      </c>
      <c r="J10" s="2">
        <v>845</v>
      </c>
    </row>
    <row r="11" spans="1:10" x14ac:dyDescent="0.3">
      <c r="A11" t="s">
        <v>11</v>
      </c>
      <c r="B11" s="1">
        <v>43687</v>
      </c>
      <c r="C11" s="2">
        <v>2790</v>
      </c>
      <c r="D11" s="2">
        <v>95054</v>
      </c>
      <c r="E11" s="2">
        <v>79632</v>
      </c>
      <c r="F11" s="2">
        <v>8125</v>
      </c>
      <c r="G11" s="2">
        <v>2312</v>
      </c>
      <c r="H11" s="2">
        <v>1804</v>
      </c>
      <c r="I11" s="2">
        <v>424</v>
      </c>
      <c r="J11" s="2">
        <v>275</v>
      </c>
    </row>
    <row r="12" spans="1:10" x14ac:dyDescent="0.3">
      <c r="A12" t="s">
        <v>11</v>
      </c>
      <c r="B12" s="1">
        <v>43688</v>
      </c>
      <c r="C12" s="2">
        <v>2420</v>
      </c>
      <c r="D12" s="2">
        <v>83633</v>
      </c>
      <c r="E12" s="2">
        <v>71286</v>
      </c>
      <c r="F12" s="2">
        <v>3750</v>
      </c>
      <c r="G12" s="2">
        <v>2893</v>
      </c>
      <c r="H12" s="2">
        <v>2617</v>
      </c>
      <c r="I12" s="2">
        <v>1075</v>
      </c>
      <c r="J12" s="2">
        <v>668</v>
      </c>
    </row>
    <row r="13" spans="1:10" x14ac:dyDescent="0.3">
      <c r="A13" t="s">
        <v>11</v>
      </c>
      <c r="B13" s="1">
        <v>43689</v>
      </c>
      <c r="C13" s="2">
        <v>2831</v>
      </c>
      <c r="D13" s="2">
        <v>124591</v>
      </c>
      <c r="E13" s="2">
        <v>10598</v>
      </c>
      <c r="F13" s="2">
        <v>8264</v>
      </c>
      <c r="G13" s="2">
        <v>2081</v>
      </c>
      <c r="H13" s="2">
        <v>1992</v>
      </c>
      <c r="I13" s="2">
        <v>1382</v>
      </c>
      <c r="J13" s="2">
        <v>709</v>
      </c>
    </row>
    <row r="14" spans="1:10" x14ac:dyDescent="0.3">
      <c r="A14" t="s">
        <v>11</v>
      </c>
      <c r="B14" s="1">
        <v>43690</v>
      </c>
      <c r="C14" s="2">
        <v>1972</v>
      </c>
      <c r="D14" s="2">
        <v>65827</v>
      </c>
      <c r="E14" s="2">
        <v>49531</v>
      </c>
      <c r="F14" s="2">
        <v>7568</v>
      </c>
      <c r="G14" s="2">
        <v>2213</v>
      </c>
      <c r="H14" s="2">
        <v>2058</v>
      </c>
      <c r="I14" s="2">
        <v>1391</v>
      </c>
      <c r="J14" s="2">
        <v>812</v>
      </c>
    </row>
    <row r="15" spans="1:10" x14ac:dyDescent="0.3">
      <c r="A15" t="s">
        <v>11</v>
      </c>
      <c r="B15" s="1">
        <v>43691</v>
      </c>
      <c r="C15" s="2">
        <v>2537</v>
      </c>
      <c r="D15" s="2">
        <v>56304</v>
      </c>
      <c r="E15" s="2">
        <v>25982</v>
      </c>
      <c r="F15" s="2">
        <v>3993</v>
      </c>
      <c r="G15" s="2">
        <v>1979</v>
      </c>
      <c r="H15" s="2">
        <v>1059</v>
      </c>
      <c r="I15" s="2">
        <v>779</v>
      </c>
      <c r="J15" s="2">
        <v>340</v>
      </c>
    </row>
    <row r="16" spans="1:10" x14ac:dyDescent="0.3">
      <c r="A16" t="s">
        <v>11</v>
      </c>
      <c r="B16" s="1">
        <v>43692</v>
      </c>
      <c r="C16" s="2">
        <v>2516</v>
      </c>
      <c r="D16" s="2">
        <v>94338</v>
      </c>
      <c r="E16" s="2">
        <v>76219</v>
      </c>
      <c r="F16" s="2">
        <v>4993</v>
      </c>
      <c r="G16" s="2">
        <v>2537</v>
      </c>
      <c r="H16" s="2">
        <v>1609</v>
      </c>
      <c r="I16" s="2">
        <v>1090</v>
      </c>
      <c r="J16" s="2">
        <v>398</v>
      </c>
    </row>
    <row r="17" spans="1:10" x14ac:dyDescent="0.3">
      <c r="A17" t="s">
        <v>11</v>
      </c>
      <c r="B17" s="1">
        <v>43693</v>
      </c>
      <c r="C17" s="2">
        <v>3076</v>
      </c>
      <c r="D17" s="2">
        <v>106584</v>
      </c>
      <c r="E17" s="2">
        <v>81389</v>
      </c>
      <c r="F17" s="2">
        <v>6800</v>
      </c>
      <c r="G17" s="2">
        <v>2661</v>
      </c>
      <c r="H17" s="2">
        <v>2594</v>
      </c>
      <c r="I17" s="2">
        <v>1059</v>
      </c>
      <c r="J17" s="2">
        <v>487</v>
      </c>
    </row>
    <row r="18" spans="1:10" x14ac:dyDescent="0.3">
      <c r="A18" t="s">
        <v>11</v>
      </c>
      <c r="B18" s="1">
        <v>43694</v>
      </c>
      <c r="C18" s="2">
        <v>1968</v>
      </c>
      <c r="D18" s="2">
        <v>95843</v>
      </c>
      <c r="E18" s="2">
        <v>54389</v>
      </c>
      <c r="F18" s="2">
        <v>7910</v>
      </c>
      <c r="G18" s="2">
        <v>1995</v>
      </c>
      <c r="H18" s="2">
        <v>1576</v>
      </c>
      <c r="I18" s="2">
        <v>383</v>
      </c>
      <c r="J18" s="2">
        <v>238</v>
      </c>
    </row>
    <row r="19" spans="1:10" x14ac:dyDescent="0.3">
      <c r="A19" t="s">
        <v>11</v>
      </c>
      <c r="B19" s="1">
        <v>43695</v>
      </c>
      <c r="C19" s="2">
        <v>1979</v>
      </c>
      <c r="D19" s="2">
        <v>53632</v>
      </c>
      <c r="E19" s="2">
        <v>43241</v>
      </c>
      <c r="F19" s="2">
        <v>6909</v>
      </c>
      <c r="G19" s="2">
        <v>2824</v>
      </c>
      <c r="H19" s="2">
        <v>2522</v>
      </c>
      <c r="I19" s="2">
        <v>461</v>
      </c>
      <c r="J19" s="2">
        <v>257</v>
      </c>
    </row>
    <row r="20" spans="1:10" x14ac:dyDescent="0.3">
      <c r="A20" t="s">
        <v>11</v>
      </c>
      <c r="B20" s="1">
        <v>43696</v>
      </c>
      <c r="C20" s="2">
        <v>2626</v>
      </c>
      <c r="D20" s="2">
        <v>22521</v>
      </c>
      <c r="E20" s="2">
        <v>10698</v>
      </c>
      <c r="F20" s="2">
        <v>7617</v>
      </c>
      <c r="G20" s="2">
        <v>2924</v>
      </c>
      <c r="H20" s="2">
        <v>2801</v>
      </c>
      <c r="I20" s="2">
        <v>788</v>
      </c>
      <c r="J20" s="2">
        <v>512</v>
      </c>
    </row>
    <row r="21" spans="1:10" x14ac:dyDescent="0.3">
      <c r="A21" t="s">
        <v>11</v>
      </c>
      <c r="B21" s="1">
        <v>43697</v>
      </c>
      <c r="C21" s="2">
        <v>2712</v>
      </c>
      <c r="D21" s="2">
        <v>39470</v>
      </c>
      <c r="E21" s="2">
        <v>31893</v>
      </c>
      <c r="F21" s="2">
        <v>6050</v>
      </c>
      <c r="G21" s="2">
        <v>2061</v>
      </c>
      <c r="H21" s="2">
        <v>1894</v>
      </c>
      <c r="I21" s="2">
        <v>1047</v>
      </c>
      <c r="J21" s="2">
        <v>730</v>
      </c>
    </row>
    <row r="22" spans="1:10" x14ac:dyDescent="0.3">
      <c r="A22" t="s">
        <v>11</v>
      </c>
      <c r="B22" s="1">
        <v>43698</v>
      </c>
      <c r="C22" s="2">
        <v>3112</v>
      </c>
      <c r="D22" s="2">
        <v>133771</v>
      </c>
      <c r="E22" s="2">
        <v>109834</v>
      </c>
      <c r="F22" s="2">
        <v>5471</v>
      </c>
      <c r="G22" s="2">
        <v>1995</v>
      </c>
      <c r="H22" s="2">
        <v>1868</v>
      </c>
      <c r="I22" s="2">
        <v>278</v>
      </c>
      <c r="J22" s="2">
        <v>245</v>
      </c>
    </row>
    <row r="23" spans="1:10" x14ac:dyDescent="0.3">
      <c r="A23" t="s">
        <v>11</v>
      </c>
      <c r="B23" s="1">
        <v>43699</v>
      </c>
      <c r="C23" s="2">
        <v>2899</v>
      </c>
      <c r="D23" s="2">
        <v>34752</v>
      </c>
      <c r="E23" s="2">
        <v>27932</v>
      </c>
      <c r="F23" s="2">
        <v>4431</v>
      </c>
      <c r="G23" s="2">
        <v>1983</v>
      </c>
      <c r="H23" s="2">
        <v>1131</v>
      </c>
      <c r="I23" s="2">
        <v>367</v>
      </c>
      <c r="J23" s="2">
        <v>276</v>
      </c>
    </row>
    <row r="24" spans="1:10" x14ac:dyDescent="0.3">
      <c r="A24" t="s">
        <v>11</v>
      </c>
      <c r="B24" s="1">
        <v>43700</v>
      </c>
      <c r="C24" s="2">
        <v>2407</v>
      </c>
      <c r="D24" s="2">
        <v>60286</v>
      </c>
      <c r="E24" s="2">
        <v>49329</v>
      </c>
      <c r="F24" s="2">
        <v>5077</v>
      </c>
      <c r="G24" s="2">
        <v>2592</v>
      </c>
      <c r="H24" s="2">
        <v>2004</v>
      </c>
      <c r="I24" s="2">
        <v>632</v>
      </c>
      <c r="J24" s="2">
        <v>473</v>
      </c>
    </row>
    <row r="25" spans="1:10" x14ac:dyDescent="0.3">
      <c r="A25" t="s">
        <v>11</v>
      </c>
      <c r="B25" s="1">
        <v>43701</v>
      </c>
      <c r="C25" s="2">
        <v>2078</v>
      </c>
      <c r="D25" s="2">
        <v>36650</v>
      </c>
      <c r="E25" s="2">
        <v>30489</v>
      </c>
      <c r="F25" s="2">
        <v>7156</v>
      </c>
      <c r="G25" s="2">
        <v>2687</v>
      </c>
      <c r="H25" s="2">
        <v>2427</v>
      </c>
      <c r="I25" s="2">
        <v>327</v>
      </c>
      <c r="J25" s="2">
        <v>269</v>
      </c>
    </row>
    <row r="26" spans="1:10" x14ac:dyDescent="0.3">
      <c r="A26" t="s">
        <v>11</v>
      </c>
      <c r="B26" s="1">
        <v>43702</v>
      </c>
      <c r="C26" s="2">
        <v>2928</v>
      </c>
      <c r="D26" s="2">
        <v>120576</v>
      </c>
      <c r="E26" s="2">
        <v>105978</v>
      </c>
      <c r="F26" s="2">
        <v>3596</v>
      </c>
      <c r="G26" s="2">
        <v>2937</v>
      </c>
      <c r="H26" s="2">
        <v>2551</v>
      </c>
      <c r="I26" s="2">
        <v>1228</v>
      </c>
      <c r="J26" s="2">
        <v>651</v>
      </c>
    </row>
    <row r="27" spans="1:10" x14ac:dyDescent="0.3">
      <c r="A27" t="s">
        <v>11</v>
      </c>
      <c r="B27" s="1">
        <v>43703</v>
      </c>
      <c r="C27" s="2">
        <v>2311</v>
      </c>
      <c r="D27" s="2">
        <v>80841</v>
      </c>
      <c r="E27" s="2">
        <v>61589</v>
      </c>
      <c r="F27" s="2">
        <v>3820</v>
      </c>
      <c r="G27" s="2">
        <v>2037</v>
      </c>
      <c r="H27" s="2">
        <v>1046</v>
      </c>
      <c r="I27" s="2">
        <v>346</v>
      </c>
      <c r="J27" s="2">
        <v>284</v>
      </c>
    </row>
    <row r="28" spans="1:10" x14ac:dyDescent="0.3">
      <c r="A28" t="s">
        <v>11</v>
      </c>
      <c r="B28" s="1">
        <v>43704</v>
      </c>
      <c r="C28" s="2">
        <v>2915</v>
      </c>
      <c r="D28" s="2">
        <v>111469</v>
      </c>
      <c r="E28" s="2">
        <v>92159</v>
      </c>
      <c r="F28" s="2">
        <v>6435</v>
      </c>
      <c r="G28" s="2">
        <v>2976</v>
      </c>
      <c r="H28" s="2">
        <v>2552</v>
      </c>
      <c r="I28" s="2">
        <v>992</v>
      </c>
      <c r="J28" s="2">
        <v>771</v>
      </c>
    </row>
    <row r="29" spans="1:10" x14ac:dyDescent="0.3">
      <c r="A29" t="s">
        <v>11</v>
      </c>
      <c r="B29" s="1">
        <v>43705</v>
      </c>
      <c r="C29" s="2">
        <v>2247</v>
      </c>
      <c r="D29" s="2">
        <v>54627</v>
      </c>
      <c r="E29" s="2">
        <v>41267</v>
      </c>
      <c r="F29" s="2">
        <v>8144</v>
      </c>
      <c r="G29" s="2">
        <v>2432</v>
      </c>
      <c r="H29" s="2">
        <v>1281</v>
      </c>
      <c r="I29" s="2">
        <v>1009</v>
      </c>
      <c r="J29" s="2">
        <v>721</v>
      </c>
    </row>
    <row r="30" spans="1:10" x14ac:dyDescent="0.3">
      <c r="A30" t="s">
        <v>11</v>
      </c>
      <c r="B30" s="1">
        <v>43706</v>
      </c>
      <c r="C30" s="2">
        <v>2805</v>
      </c>
      <c r="D30" s="2">
        <v>67444</v>
      </c>
      <c r="E30" s="2">
        <v>43219</v>
      </c>
      <c r="F30" s="2">
        <v>7651</v>
      </c>
      <c r="G30" s="2">
        <v>1920</v>
      </c>
      <c r="H30" s="2">
        <v>1240</v>
      </c>
      <c r="I30" s="2">
        <v>1168</v>
      </c>
      <c r="J30" s="2">
        <v>677</v>
      </c>
    </row>
    <row r="31" spans="1:10" x14ac:dyDescent="0.3">
      <c r="A31" t="s">
        <v>11</v>
      </c>
      <c r="B31" s="1">
        <v>43707</v>
      </c>
      <c r="C31" s="2">
        <v>1977</v>
      </c>
      <c r="D31" s="2">
        <v>120203</v>
      </c>
      <c r="E31" s="2">
        <v>89380</v>
      </c>
      <c r="F31" s="2">
        <v>4399</v>
      </c>
      <c r="G31" s="2">
        <v>2978</v>
      </c>
      <c r="H31" s="2">
        <v>1625</v>
      </c>
      <c r="I31" s="2">
        <v>1034</v>
      </c>
      <c r="J31" s="2">
        <v>572</v>
      </c>
    </row>
  </sheetData>
  <autoFilter ref="A1:J31" xr:uid="{6517863A-24D4-4E8B-90B6-FC1EE2AD9A7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C812-BE4C-4E27-9548-D10DEC46BFE6}">
  <dimension ref="B1:K110"/>
  <sheetViews>
    <sheetView showGridLines="0" tabSelected="1" topLeftCell="A23" workbookViewId="0">
      <selection activeCell="F7" sqref="F7"/>
    </sheetView>
  </sheetViews>
  <sheetFormatPr defaultRowHeight="14.4" x14ac:dyDescent="0.3"/>
  <cols>
    <col min="1" max="1" width="5.21875" customWidth="1"/>
    <col min="2" max="2" width="22.21875" customWidth="1"/>
    <col min="3" max="3" width="19.5546875" bestFit="1" customWidth="1"/>
    <col min="4" max="4" width="17.21875" customWidth="1"/>
    <col min="5" max="5" width="14.33203125" bestFit="1" customWidth="1"/>
    <col min="6" max="6" width="19.21875" customWidth="1"/>
    <col min="7" max="7" width="18.33203125" customWidth="1"/>
    <col min="8" max="8" width="19" customWidth="1"/>
    <col min="9" max="9" width="12.6640625" bestFit="1" customWidth="1"/>
    <col min="10" max="10" width="15.77734375" customWidth="1"/>
    <col min="11" max="11" width="12.6640625" bestFit="1" customWidth="1"/>
    <col min="12" max="12" width="21.33203125" bestFit="1" customWidth="1"/>
    <col min="13" max="13" width="12" bestFit="1" customWidth="1"/>
    <col min="14" max="14" width="21.33203125" bestFit="1" customWidth="1"/>
    <col min="15" max="15" width="12" bestFit="1" customWidth="1"/>
    <col min="16" max="16" width="21.33203125" bestFit="1" customWidth="1"/>
    <col min="17" max="17" width="12.6640625" bestFit="1" customWidth="1"/>
    <col min="18" max="18" width="21.33203125" bestFit="1" customWidth="1"/>
    <col min="19" max="19" width="12.6640625" bestFit="1" customWidth="1"/>
  </cols>
  <sheetData>
    <row r="1" spans="2:10" ht="18" x14ac:dyDescent="0.35">
      <c r="B1" s="11" t="s">
        <v>68</v>
      </c>
    </row>
    <row r="2" spans="2:10" x14ac:dyDescent="0.3">
      <c r="B2" s="15" t="s">
        <v>41</v>
      </c>
    </row>
    <row r="3" spans="2:10" x14ac:dyDescent="0.3">
      <c r="B3" s="15" t="s">
        <v>42</v>
      </c>
    </row>
    <row r="7" spans="2:10" ht="18" x14ac:dyDescent="0.35">
      <c r="B7" s="11" t="s">
        <v>25</v>
      </c>
    </row>
    <row r="9" spans="2:10" ht="15" thickBot="1" x14ac:dyDescent="0.35">
      <c r="C9" s="30" t="s">
        <v>13</v>
      </c>
      <c r="D9" s="30"/>
      <c r="E9" s="30"/>
      <c r="F9" s="30"/>
      <c r="G9" s="30"/>
      <c r="H9" s="30"/>
      <c r="I9" s="30"/>
    </row>
    <row r="10" spans="2:10" x14ac:dyDescent="0.3">
      <c r="B10" s="10" t="s">
        <v>40</v>
      </c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  <c r="H10" s="10" t="s">
        <v>7</v>
      </c>
      <c r="I10" s="10" t="s">
        <v>8</v>
      </c>
      <c r="J10" s="10" t="s">
        <v>9</v>
      </c>
    </row>
    <row r="11" spans="2:10" x14ac:dyDescent="0.3">
      <c r="B11" s="8" t="s">
        <v>26</v>
      </c>
      <c r="C11" s="8">
        <v>2288.4333333333334</v>
      </c>
      <c r="D11" s="8">
        <v>109559.75862068965</v>
      </c>
      <c r="E11" s="8">
        <v>88844.931034482754</v>
      </c>
      <c r="F11" s="8">
        <v>5320.7931034482763</v>
      </c>
      <c r="G11" s="8">
        <v>2221.3103448275861</v>
      </c>
      <c r="H11" s="8">
        <v>1943.7931034482758</v>
      </c>
      <c r="I11" s="8">
        <v>1300</v>
      </c>
      <c r="J11" s="8">
        <v>522.79310344827582</v>
      </c>
    </row>
    <row r="12" spans="2:10" x14ac:dyDescent="0.3">
      <c r="B12" s="8" t="s">
        <v>27</v>
      </c>
      <c r="C12" s="8">
        <v>67.065788310328784</v>
      </c>
      <c r="D12" s="8">
        <v>4027.531874074697</v>
      </c>
      <c r="E12" s="8">
        <v>4054.1655413023441</v>
      </c>
      <c r="F12" s="8">
        <v>326.33523131937784</v>
      </c>
      <c r="G12" s="8">
        <v>160.82875805452295</v>
      </c>
      <c r="H12" s="8">
        <v>144.38656873071139</v>
      </c>
      <c r="I12" s="8">
        <v>75.663046143570895</v>
      </c>
      <c r="J12" s="8">
        <v>34.358956329823826</v>
      </c>
    </row>
    <row r="13" spans="2:10" x14ac:dyDescent="0.3">
      <c r="B13" s="8" t="s">
        <v>28</v>
      </c>
      <c r="C13" s="8">
        <v>2299.5</v>
      </c>
      <c r="D13" s="8">
        <v>113430</v>
      </c>
      <c r="E13" s="8">
        <v>91579</v>
      </c>
      <c r="F13" s="8">
        <v>5224</v>
      </c>
      <c r="G13" s="8">
        <v>2390</v>
      </c>
      <c r="H13" s="8">
        <v>1984</v>
      </c>
      <c r="I13" s="8">
        <v>1339</v>
      </c>
      <c r="J13" s="8">
        <v>501</v>
      </c>
    </row>
    <row r="14" spans="2:10" x14ac:dyDescent="0.3">
      <c r="B14" s="8" t="s">
        <v>29</v>
      </c>
      <c r="C14" s="8" t="e">
        <v>#N/A</v>
      </c>
      <c r="D14" s="8" t="e">
        <v>#N/A</v>
      </c>
      <c r="E14" s="8" t="e">
        <v>#N/A</v>
      </c>
      <c r="F14" s="8" t="e">
        <v>#N/A</v>
      </c>
      <c r="G14" s="8" t="e">
        <v>#N/A</v>
      </c>
      <c r="H14" s="8">
        <v>1249</v>
      </c>
      <c r="I14" s="8" t="e">
        <v>#N/A</v>
      </c>
      <c r="J14" s="8">
        <v>766</v>
      </c>
    </row>
    <row r="15" spans="2:10" x14ac:dyDescent="0.3">
      <c r="B15" s="8" t="s">
        <v>30</v>
      </c>
      <c r="C15" s="8">
        <v>367.33445094433353</v>
      </c>
      <c r="D15" s="8">
        <v>21688.922907879532</v>
      </c>
      <c r="E15" s="8">
        <v>21832.349595318788</v>
      </c>
      <c r="F15" s="8">
        <v>1757.3690030292112</v>
      </c>
      <c r="G15" s="8">
        <v>866.08936785036678</v>
      </c>
      <c r="H15" s="8">
        <v>777.54546855153421</v>
      </c>
      <c r="I15" s="8">
        <v>407.45797329295203</v>
      </c>
      <c r="J15" s="8">
        <v>185.02864243723857</v>
      </c>
    </row>
    <row r="16" spans="2:10" x14ac:dyDescent="0.3">
      <c r="B16" s="8" t="s">
        <v>31</v>
      </c>
      <c r="C16" s="8">
        <v>134934.59885057498</v>
      </c>
      <c r="D16" s="8">
        <v>470409376.90394157</v>
      </c>
      <c r="E16" s="8">
        <v>476651488.85221642</v>
      </c>
      <c r="F16" s="8">
        <v>3088345.8128078836</v>
      </c>
      <c r="G16" s="8">
        <v>750110.793103448</v>
      </c>
      <c r="H16" s="8">
        <v>604576.95566502481</v>
      </c>
      <c r="I16" s="8">
        <v>166022</v>
      </c>
      <c r="J16" s="8">
        <v>34235.598522167485</v>
      </c>
    </row>
    <row r="17" spans="2:11" x14ac:dyDescent="0.3">
      <c r="B17" s="8" t="s">
        <v>32</v>
      </c>
      <c r="C17" s="8">
        <v>-0.78922498821328668</v>
      </c>
      <c r="D17" s="8">
        <v>-0.71060337520661809</v>
      </c>
      <c r="E17" s="8">
        <v>-0.46573477728786683</v>
      </c>
      <c r="F17" s="8">
        <v>-1.0308722601871931</v>
      </c>
      <c r="G17" s="8">
        <v>1.7003961462209376</v>
      </c>
      <c r="H17" s="8">
        <v>1.1201351879914818</v>
      </c>
      <c r="I17" s="8">
        <v>-0.97780373953893562</v>
      </c>
      <c r="J17" s="8">
        <v>-1.2355054341516705</v>
      </c>
    </row>
    <row r="18" spans="2:11" x14ac:dyDescent="0.3">
      <c r="B18" s="8" t="s">
        <v>33</v>
      </c>
      <c r="C18" s="8">
        <v>0.37035824399510381</v>
      </c>
      <c r="D18" s="8">
        <v>-0.35743469040940035</v>
      </c>
      <c r="E18" s="8">
        <v>-0.29622990441495634</v>
      </c>
      <c r="F18" s="8">
        <v>-4.9299515231147686E-2</v>
      </c>
      <c r="G18" s="8">
        <v>0.90827411612071751</v>
      </c>
      <c r="H18" s="8">
        <v>0.84617184309994287</v>
      </c>
      <c r="I18" s="8">
        <v>-0.25547062326981534</v>
      </c>
      <c r="J18" s="8">
        <v>7.3669759996076972E-2</v>
      </c>
    </row>
    <row r="19" spans="2:11" x14ac:dyDescent="0.3">
      <c r="B19" s="8" t="s">
        <v>34</v>
      </c>
      <c r="C19" s="8">
        <v>1326</v>
      </c>
      <c r="D19" s="8">
        <v>73974</v>
      </c>
      <c r="E19" s="8">
        <v>84993</v>
      </c>
      <c r="F19" s="8">
        <v>5860</v>
      </c>
      <c r="G19" s="8">
        <v>3890</v>
      </c>
      <c r="H19" s="8">
        <v>3371</v>
      </c>
      <c r="I19" s="8">
        <v>1471</v>
      </c>
      <c r="J19" s="8">
        <v>578</v>
      </c>
    </row>
    <row r="20" spans="2:11" x14ac:dyDescent="0.3">
      <c r="B20" s="8" t="s">
        <v>35</v>
      </c>
      <c r="C20" s="8">
        <v>1757</v>
      </c>
      <c r="D20" s="8">
        <v>71274</v>
      </c>
      <c r="E20" s="8">
        <v>42859</v>
      </c>
      <c r="F20" s="8">
        <v>2277</v>
      </c>
      <c r="G20" s="8">
        <v>1001</v>
      </c>
      <c r="H20" s="8">
        <v>848</v>
      </c>
      <c r="I20" s="8">
        <v>442</v>
      </c>
      <c r="J20" s="8">
        <v>222</v>
      </c>
    </row>
    <row r="21" spans="2:11" x14ac:dyDescent="0.3">
      <c r="B21" s="8" t="s">
        <v>36</v>
      </c>
      <c r="C21" s="8">
        <v>3083</v>
      </c>
      <c r="D21" s="8">
        <v>145248</v>
      </c>
      <c r="E21" s="8">
        <v>127852</v>
      </c>
      <c r="F21" s="8">
        <v>8137</v>
      </c>
      <c r="G21" s="8">
        <v>4891</v>
      </c>
      <c r="H21" s="8">
        <v>4219</v>
      </c>
      <c r="I21" s="8">
        <v>1913</v>
      </c>
      <c r="J21" s="8">
        <v>800</v>
      </c>
    </row>
    <row r="22" spans="2:11" x14ac:dyDescent="0.3">
      <c r="B22" s="8" t="s">
        <v>37</v>
      </c>
      <c r="C22" s="8">
        <v>68653</v>
      </c>
      <c r="D22" s="8">
        <v>3177233</v>
      </c>
      <c r="E22" s="8">
        <v>2576503</v>
      </c>
      <c r="F22" s="8">
        <v>154303</v>
      </c>
      <c r="G22" s="8">
        <v>64418</v>
      </c>
      <c r="H22" s="8">
        <v>56370</v>
      </c>
      <c r="I22" s="8">
        <v>37700</v>
      </c>
      <c r="J22" s="8">
        <v>15161</v>
      </c>
    </row>
    <row r="23" spans="2:11" x14ac:dyDescent="0.3">
      <c r="B23" s="8" t="s">
        <v>38</v>
      </c>
      <c r="C23" s="8">
        <v>30</v>
      </c>
      <c r="D23" s="8">
        <v>29</v>
      </c>
      <c r="E23" s="8">
        <v>29</v>
      </c>
      <c r="F23" s="8">
        <v>29</v>
      </c>
      <c r="G23" s="8">
        <v>29</v>
      </c>
      <c r="H23" s="8">
        <v>29</v>
      </c>
      <c r="I23" s="8">
        <v>29</v>
      </c>
      <c r="J23" s="8">
        <v>29</v>
      </c>
    </row>
    <row r="24" spans="2:11" ht="15" thickBot="1" x14ac:dyDescent="0.35">
      <c r="B24" s="9" t="s">
        <v>39</v>
      </c>
      <c r="C24" s="9">
        <v>184.85919351714711</v>
      </c>
      <c r="D24" s="9">
        <v>11129.12761580488</v>
      </c>
      <c r="E24" s="9">
        <v>11202.723428506291</v>
      </c>
      <c r="F24" s="9">
        <v>901.74989259916254</v>
      </c>
      <c r="G24" s="9">
        <v>444.4120688905557</v>
      </c>
      <c r="H24" s="9">
        <v>398.97798444647822</v>
      </c>
      <c r="I24" s="9">
        <v>209.07685467437631</v>
      </c>
      <c r="J24" s="9">
        <v>94.942814035041536</v>
      </c>
    </row>
    <row r="27" spans="2:11" ht="15" thickBot="1" x14ac:dyDescent="0.35">
      <c r="C27" s="30" t="s">
        <v>12</v>
      </c>
      <c r="D27" s="30"/>
      <c r="E27" s="30"/>
      <c r="F27" s="30"/>
      <c r="G27" s="30"/>
      <c r="H27" s="30"/>
      <c r="I27" s="30"/>
    </row>
    <row r="28" spans="2:11" x14ac:dyDescent="0.3">
      <c r="B28" s="10" t="s">
        <v>40</v>
      </c>
      <c r="C28" s="10" t="s">
        <v>2</v>
      </c>
      <c r="D28" s="10" t="s">
        <v>3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  <c r="J28" s="10" t="s">
        <v>9</v>
      </c>
      <c r="K28" s="12"/>
    </row>
    <row r="29" spans="2:11" x14ac:dyDescent="0.3">
      <c r="B29" s="8" t="s">
        <v>26</v>
      </c>
      <c r="C29" s="8">
        <v>2563.0666666666666</v>
      </c>
      <c r="D29" s="8">
        <v>74584.800000000003</v>
      </c>
      <c r="E29" s="8">
        <v>53491.566666666666</v>
      </c>
      <c r="F29" s="8">
        <v>6032.333333333333</v>
      </c>
      <c r="G29" s="8">
        <v>2418.9666666666667</v>
      </c>
      <c r="H29" s="8">
        <v>1858</v>
      </c>
      <c r="I29" s="8">
        <v>881.5333333333333</v>
      </c>
      <c r="J29" s="8">
        <v>521.23333333333335</v>
      </c>
    </row>
    <row r="30" spans="2:11" x14ac:dyDescent="0.3">
      <c r="B30" s="8" t="s">
        <v>27</v>
      </c>
      <c r="C30" s="8">
        <v>63.661369461281872</v>
      </c>
      <c r="D30" s="8">
        <v>5864.5343306917439</v>
      </c>
      <c r="E30" s="8">
        <v>5257.3653133820262</v>
      </c>
      <c r="F30" s="8">
        <v>311.94027697376231</v>
      </c>
      <c r="G30" s="8">
        <v>70.974311093867215</v>
      </c>
      <c r="H30" s="8">
        <v>109.11631461400505</v>
      </c>
      <c r="I30" s="8">
        <v>63.459911018795225</v>
      </c>
      <c r="J30" s="8">
        <v>38.531870174663048</v>
      </c>
    </row>
    <row r="31" spans="2:11" x14ac:dyDescent="0.3">
      <c r="B31" s="8" t="s">
        <v>28</v>
      </c>
      <c r="C31" s="8">
        <v>2584</v>
      </c>
      <c r="D31" s="8">
        <v>68853.5</v>
      </c>
      <c r="E31" s="8">
        <v>44219.5</v>
      </c>
      <c r="F31" s="8">
        <v>6242.5</v>
      </c>
      <c r="G31" s="8">
        <v>2395.5</v>
      </c>
      <c r="H31" s="8">
        <v>1881</v>
      </c>
      <c r="I31" s="8">
        <v>974</v>
      </c>
      <c r="J31" s="8">
        <v>500</v>
      </c>
    </row>
    <row r="32" spans="2:11" x14ac:dyDescent="0.3">
      <c r="B32" s="8" t="s">
        <v>29</v>
      </c>
      <c r="C32" s="8" t="e">
        <v>#N/A</v>
      </c>
      <c r="D32" s="8" t="e">
        <v>#N/A</v>
      </c>
      <c r="E32" s="8" t="e">
        <v>#N/A</v>
      </c>
      <c r="F32" s="8" t="e">
        <v>#N/A</v>
      </c>
      <c r="G32" s="8">
        <v>1995</v>
      </c>
      <c r="H32" s="8" t="e">
        <v>#N/A</v>
      </c>
      <c r="I32" s="8" t="e">
        <v>#N/A</v>
      </c>
      <c r="J32" s="8">
        <v>677</v>
      </c>
    </row>
    <row r="33" spans="2:10" x14ac:dyDescent="0.3">
      <c r="B33" s="8" t="s">
        <v>30</v>
      </c>
      <c r="C33" s="8">
        <v>348.68768095614587</v>
      </c>
      <c r="D33" s="8">
        <v>32121.377421833295</v>
      </c>
      <c r="E33" s="8">
        <v>28795.775751845526</v>
      </c>
      <c r="F33" s="8">
        <v>1708.5672629293897</v>
      </c>
      <c r="G33" s="8">
        <v>388.74231189500239</v>
      </c>
      <c r="H33" s="8">
        <v>597.65466905921176</v>
      </c>
      <c r="I33" s="8">
        <v>347.58424762264792</v>
      </c>
      <c r="J33" s="8">
        <v>211.04774477523475</v>
      </c>
    </row>
    <row r="34" spans="2:10" x14ac:dyDescent="0.3">
      <c r="B34" s="8" t="s">
        <v>31</v>
      </c>
      <c r="C34" s="8">
        <v>121583.09885057498</v>
      </c>
      <c r="D34" s="8">
        <v>1031782887.4758617</v>
      </c>
      <c r="E34" s="8">
        <v>829196701.1505748</v>
      </c>
      <c r="F34" s="8">
        <v>2919202.0919540259</v>
      </c>
      <c r="G34" s="8">
        <v>151120.58505747133</v>
      </c>
      <c r="H34" s="8">
        <v>357191.10344827588</v>
      </c>
      <c r="I34" s="8">
        <v>120814.80919540224</v>
      </c>
      <c r="J34" s="8">
        <v>44541.150574712628</v>
      </c>
    </row>
    <row r="35" spans="2:10" x14ac:dyDescent="0.3">
      <c r="B35" s="8" t="s">
        <v>32</v>
      </c>
      <c r="C35" s="8">
        <v>-0.93439049737285584</v>
      </c>
      <c r="D35" s="8">
        <v>-1.1883541636443318</v>
      </c>
      <c r="E35" s="8">
        <v>-0.94855836993747378</v>
      </c>
      <c r="F35" s="8">
        <v>-1.5192912893539545</v>
      </c>
      <c r="G35" s="8">
        <v>-1.5952414099774554</v>
      </c>
      <c r="H35" s="8">
        <v>-1.2974111247668714</v>
      </c>
      <c r="I35" s="8">
        <v>-1.1060728860891853</v>
      </c>
      <c r="J35" s="8">
        <v>-1.4122500742711195</v>
      </c>
    </row>
    <row r="36" spans="2:10" x14ac:dyDescent="0.3">
      <c r="B36" s="8" t="s">
        <v>33</v>
      </c>
      <c r="C36" s="8">
        <v>-0.32968267721742317</v>
      </c>
      <c r="D36" s="8">
        <v>0.2320298411372895</v>
      </c>
      <c r="E36" s="8">
        <v>0.46901718221867167</v>
      </c>
      <c r="F36" s="8">
        <v>-0.18448526340466428</v>
      </c>
      <c r="G36" s="8">
        <v>9.0256916196718551E-2</v>
      </c>
      <c r="H36" s="8">
        <v>-3.7311373461927241E-2</v>
      </c>
      <c r="I36" s="8">
        <v>-0.40180571847926044</v>
      </c>
      <c r="J36" s="8">
        <v>8.3681104691620004E-2</v>
      </c>
    </row>
    <row r="37" spans="2:10" x14ac:dyDescent="0.3">
      <c r="B37" s="8" t="s">
        <v>34</v>
      </c>
      <c r="C37" s="8">
        <v>1144</v>
      </c>
      <c r="D37" s="8">
        <v>111250</v>
      </c>
      <c r="E37" s="8">
        <v>99236</v>
      </c>
      <c r="F37" s="8">
        <v>5226</v>
      </c>
      <c r="G37" s="8">
        <v>1124</v>
      </c>
      <c r="H37" s="8">
        <v>1943</v>
      </c>
      <c r="I37" s="8">
        <v>1113</v>
      </c>
      <c r="J37" s="8">
        <v>652</v>
      </c>
    </row>
    <row r="38" spans="2:10" x14ac:dyDescent="0.3">
      <c r="B38" s="8" t="s">
        <v>35</v>
      </c>
      <c r="C38" s="8">
        <v>1968</v>
      </c>
      <c r="D38" s="8">
        <v>22521</v>
      </c>
      <c r="E38" s="8">
        <v>10598</v>
      </c>
      <c r="F38" s="8">
        <v>3038</v>
      </c>
      <c r="G38" s="8">
        <v>1854</v>
      </c>
      <c r="H38" s="8">
        <v>858</v>
      </c>
      <c r="I38" s="8">
        <v>278</v>
      </c>
      <c r="J38" s="8">
        <v>238</v>
      </c>
    </row>
    <row r="39" spans="2:10" x14ac:dyDescent="0.3">
      <c r="B39" s="8" t="s">
        <v>36</v>
      </c>
      <c r="C39" s="8">
        <v>3112</v>
      </c>
      <c r="D39" s="8">
        <v>133771</v>
      </c>
      <c r="E39" s="8">
        <v>109834</v>
      </c>
      <c r="F39" s="8">
        <v>8264</v>
      </c>
      <c r="G39" s="8">
        <v>2978</v>
      </c>
      <c r="H39" s="8">
        <v>2801</v>
      </c>
      <c r="I39" s="8">
        <v>1391</v>
      </c>
      <c r="J39" s="8">
        <v>890</v>
      </c>
    </row>
    <row r="40" spans="2:10" x14ac:dyDescent="0.3">
      <c r="B40" s="8" t="s">
        <v>37</v>
      </c>
      <c r="C40" s="8">
        <v>76892</v>
      </c>
      <c r="D40" s="8">
        <v>2237544</v>
      </c>
      <c r="E40" s="8">
        <v>1604747</v>
      </c>
      <c r="F40" s="8">
        <v>180970</v>
      </c>
      <c r="G40" s="8">
        <v>72569</v>
      </c>
      <c r="H40" s="8">
        <v>55740</v>
      </c>
      <c r="I40" s="8">
        <v>26446</v>
      </c>
      <c r="J40" s="8">
        <v>15637</v>
      </c>
    </row>
    <row r="41" spans="2:10" x14ac:dyDescent="0.3">
      <c r="B41" s="8" t="s">
        <v>38</v>
      </c>
      <c r="C41" s="8">
        <v>30</v>
      </c>
      <c r="D41" s="8">
        <v>30</v>
      </c>
      <c r="E41" s="8">
        <v>30</v>
      </c>
      <c r="F41" s="8">
        <v>30</v>
      </c>
      <c r="G41" s="8">
        <v>30</v>
      </c>
      <c r="H41" s="8">
        <v>30</v>
      </c>
      <c r="I41" s="8">
        <v>30</v>
      </c>
      <c r="J41" s="8">
        <v>30</v>
      </c>
    </row>
    <row r="42" spans="2:10" ht="15" thickBot="1" x14ac:dyDescent="0.35">
      <c r="B42" s="9" t="s">
        <v>39</v>
      </c>
      <c r="C42" s="9">
        <v>175.47530139144368</v>
      </c>
      <c r="D42" s="9">
        <v>16164.919760711049</v>
      </c>
      <c r="E42" s="9">
        <v>14491.32764025301</v>
      </c>
      <c r="F42" s="9">
        <v>859.8277822375826</v>
      </c>
      <c r="G42" s="9">
        <v>195.63259062186782</v>
      </c>
      <c r="H42" s="9">
        <v>300.76667146253033</v>
      </c>
      <c r="I42" s="9">
        <v>174.92000418039805</v>
      </c>
      <c r="J42" s="9">
        <v>106.20870379150703</v>
      </c>
    </row>
    <row r="46" spans="2:10" ht="18" x14ac:dyDescent="0.35">
      <c r="B46" s="31" t="s">
        <v>43</v>
      </c>
      <c r="C46" s="31"/>
      <c r="D46" s="31"/>
      <c r="E46" s="31"/>
    </row>
    <row r="47" spans="2:10" x14ac:dyDescent="0.3">
      <c r="B47" s="3" t="s">
        <v>44</v>
      </c>
    </row>
    <row r="48" spans="2:10" x14ac:dyDescent="0.3">
      <c r="B48" s="21" t="s">
        <v>17</v>
      </c>
      <c r="C48" s="21" t="s">
        <v>51</v>
      </c>
      <c r="D48" s="22" t="s">
        <v>15</v>
      </c>
      <c r="E48" s="21" t="s">
        <v>14</v>
      </c>
    </row>
    <row r="49" spans="2:5" x14ac:dyDescent="0.3">
      <c r="B49" s="23" t="s">
        <v>46</v>
      </c>
      <c r="C49" s="24">
        <f>SUM('Control Group'!F2:F31)</f>
        <v>154303</v>
      </c>
      <c r="D49" s="24">
        <f>SUM('Control Group'!J2:J31)</f>
        <v>15161</v>
      </c>
      <c r="E49" s="25">
        <f>D49/C49</f>
        <v>9.8254732571628547E-2</v>
      </c>
    </row>
    <row r="50" spans="2:5" x14ac:dyDescent="0.3">
      <c r="B50" s="23" t="s">
        <v>47</v>
      </c>
      <c r="C50" s="24">
        <f>SUM('Test Group'!F2:F31)</f>
        <v>180970</v>
      </c>
      <c r="D50" s="24">
        <f>SUM('Test Group'!J2:J31)</f>
        <v>15637</v>
      </c>
      <c r="E50" s="25">
        <f>D50/C50</f>
        <v>8.6406586727081833E-2</v>
      </c>
    </row>
    <row r="53" spans="2:5" x14ac:dyDescent="0.3">
      <c r="B53" s="21" t="s">
        <v>45</v>
      </c>
      <c r="C53" s="23"/>
      <c r="D53" s="26">
        <f>(SUM(D49:D50)/SUM(C49:C50))</f>
        <v>9.1859469745550634E-2</v>
      </c>
    </row>
    <row r="54" spans="2:5" x14ac:dyDescent="0.3">
      <c r="B54" s="27" t="s">
        <v>48</v>
      </c>
      <c r="C54" s="28"/>
      <c r="D54" s="23"/>
    </row>
    <row r="57" spans="2:5" x14ac:dyDescent="0.3">
      <c r="B57" s="21" t="s">
        <v>49</v>
      </c>
      <c r="C57" s="23"/>
      <c r="D57" s="21">
        <f>SQRT(D53*(1-D53)*((1/C49)+(1/C50)))</f>
        <v>1.0008000273204283E-3</v>
      </c>
    </row>
    <row r="58" spans="2:5" x14ac:dyDescent="0.3">
      <c r="B58" s="27" t="s">
        <v>50</v>
      </c>
      <c r="C58" s="23"/>
      <c r="D58" s="23"/>
    </row>
    <row r="59" spans="2:5" x14ac:dyDescent="0.3">
      <c r="B59" s="13"/>
    </row>
    <row r="61" spans="2:5" x14ac:dyDescent="0.3">
      <c r="B61" s="21" t="s">
        <v>53</v>
      </c>
      <c r="C61" s="23"/>
      <c r="D61" s="21">
        <f>(E49-E50)/D57</f>
        <v>11.8386745814439</v>
      </c>
    </row>
    <row r="62" spans="2:5" x14ac:dyDescent="0.3">
      <c r="B62" s="27" t="s">
        <v>52</v>
      </c>
      <c r="C62" s="23"/>
      <c r="D62" s="23"/>
    </row>
    <row r="63" spans="2:5" x14ac:dyDescent="0.3">
      <c r="B63" s="4"/>
    </row>
    <row r="65" spans="2:9" x14ac:dyDescent="0.3">
      <c r="B65" s="21" t="s">
        <v>54</v>
      </c>
      <c r="C65" s="23"/>
      <c r="D65" s="21">
        <f>1-NORMSDIST(D61)</f>
        <v>0</v>
      </c>
    </row>
    <row r="66" spans="2:9" x14ac:dyDescent="0.3">
      <c r="B66" s="27" t="s">
        <v>16</v>
      </c>
      <c r="C66" s="23"/>
      <c r="D66" s="23"/>
    </row>
    <row r="67" spans="2:9" x14ac:dyDescent="0.3">
      <c r="B67" s="13"/>
    </row>
    <row r="69" spans="2:9" ht="18" x14ac:dyDescent="0.35">
      <c r="B69" s="11" t="s">
        <v>18</v>
      </c>
      <c r="C69" s="11"/>
    </row>
    <row r="71" spans="2:9" s="14" customFormat="1" ht="15.6" x14ac:dyDescent="0.3">
      <c r="B71" s="6" t="s">
        <v>57</v>
      </c>
    </row>
    <row r="72" spans="2:9" s="14" customFormat="1" x14ac:dyDescent="0.3">
      <c r="B72" s="29" t="s">
        <v>65</v>
      </c>
      <c r="C72" s="12"/>
      <c r="D72" s="12"/>
      <c r="G72" s="12"/>
      <c r="H72" s="12"/>
      <c r="I72" s="12"/>
    </row>
    <row r="73" spans="2:9" s="14" customFormat="1" x14ac:dyDescent="0.3">
      <c r="B73" s="29" t="s">
        <v>66</v>
      </c>
      <c r="C73" s="8"/>
      <c r="D73" s="8"/>
      <c r="G73" s="8"/>
      <c r="H73" s="8"/>
      <c r="I73" s="8"/>
    </row>
    <row r="74" spans="2:9" s="14" customFormat="1" x14ac:dyDescent="0.3">
      <c r="B74" s="29" t="s">
        <v>67</v>
      </c>
      <c r="C74" s="8"/>
      <c r="D74" s="8"/>
      <c r="G74" s="8"/>
      <c r="H74" s="8"/>
      <c r="I74" s="8"/>
    </row>
    <row r="75" spans="2:9" s="14" customFormat="1" x14ac:dyDescent="0.3">
      <c r="B75"/>
      <c r="C75" s="8"/>
      <c r="D75" s="8"/>
      <c r="G75" s="8"/>
      <c r="H75" s="8"/>
      <c r="I75" s="8"/>
    </row>
    <row r="76" spans="2:9" s="14" customFormat="1" ht="15.6" x14ac:dyDescent="0.3">
      <c r="B76" s="6" t="s">
        <v>58</v>
      </c>
      <c r="C76" s="8"/>
      <c r="D76" s="8"/>
      <c r="G76" s="8"/>
      <c r="H76" s="8"/>
      <c r="I76" s="8"/>
    </row>
    <row r="77" spans="2:9" s="14" customFormat="1" x14ac:dyDescent="0.3">
      <c r="B77" s="29" t="s">
        <v>62</v>
      </c>
      <c r="C77" s="8"/>
      <c r="D77" s="8"/>
      <c r="G77" s="8"/>
      <c r="H77" s="8"/>
      <c r="I77" s="8"/>
    </row>
    <row r="78" spans="2:9" s="14" customFormat="1" x14ac:dyDescent="0.3">
      <c r="B78" s="29" t="s">
        <v>63</v>
      </c>
      <c r="C78" s="8"/>
      <c r="D78" s="8"/>
      <c r="G78" s="8"/>
      <c r="H78" s="8"/>
      <c r="I78" s="8"/>
    </row>
    <row r="79" spans="2:9" s="14" customFormat="1" x14ac:dyDescent="0.3">
      <c r="B79"/>
      <c r="G79" s="8"/>
      <c r="H79" s="8"/>
      <c r="I79" s="8"/>
    </row>
    <row r="80" spans="2:9" s="14" customFormat="1" ht="15.6" x14ac:dyDescent="0.3">
      <c r="B80" s="6" t="s">
        <v>56</v>
      </c>
    </row>
    <row r="81" spans="2:2" s="14" customFormat="1" x14ac:dyDescent="0.3">
      <c r="B81" s="29" t="s">
        <v>64</v>
      </c>
    </row>
    <row r="82" spans="2:2" s="14" customFormat="1" x14ac:dyDescent="0.3">
      <c r="B82" s="17"/>
    </row>
    <row r="83" spans="2:2" s="14" customFormat="1" x14ac:dyDescent="0.3">
      <c r="B83" s="15" t="s">
        <v>55</v>
      </c>
    </row>
    <row r="84" spans="2:2" s="14" customFormat="1" x14ac:dyDescent="0.3">
      <c r="B84" s="19"/>
    </row>
    <row r="85" spans="2:2" s="14" customFormat="1" x14ac:dyDescent="0.3">
      <c r="B85" s="19"/>
    </row>
    <row r="86" spans="2:2" s="14" customFormat="1" x14ac:dyDescent="0.3">
      <c r="B86" s="19"/>
    </row>
    <row r="87" spans="2:2" s="14" customFormat="1" ht="18" x14ac:dyDescent="0.35">
      <c r="B87" s="11" t="s">
        <v>19</v>
      </c>
    </row>
    <row r="88" spans="2:2" s="14" customFormat="1" x14ac:dyDescent="0.3">
      <c r="B88"/>
    </row>
    <row r="89" spans="2:2" s="14" customFormat="1" ht="18" x14ac:dyDescent="0.35">
      <c r="B89" s="11" t="s">
        <v>20</v>
      </c>
    </row>
    <row r="90" spans="2:2" s="14" customFormat="1" x14ac:dyDescent="0.3">
      <c r="B90" s="5" t="s">
        <v>21</v>
      </c>
    </row>
    <row r="91" spans="2:2" s="14" customFormat="1" x14ac:dyDescent="0.3">
      <c r="B91" s="5" t="s">
        <v>22</v>
      </c>
    </row>
    <row r="92" spans="2:2" s="14" customFormat="1" x14ac:dyDescent="0.3">
      <c r="B92" s="5" t="s">
        <v>23</v>
      </c>
    </row>
    <row r="93" spans="2:2" s="14" customFormat="1" x14ac:dyDescent="0.3">
      <c r="B93"/>
    </row>
    <row r="94" spans="2:2" s="14" customFormat="1" ht="18" x14ac:dyDescent="0.35">
      <c r="B94" s="11" t="s">
        <v>24</v>
      </c>
    </row>
    <row r="95" spans="2:2" s="14" customFormat="1" x14ac:dyDescent="0.3">
      <c r="B95" s="7"/>
    </row>
    <row r="96" spans="2:2" s="14" customFormat="1" x14ac:dyDescent="0.3">
      <c r="B96" s="15" t="s">
        <v>59</v>
      </c>
    </row>
    <row r="97" spans="2:2" s="14" customFormat="1" x14ac:dyDescent="0.3">
      <c r="B97" s="15" t="s">
        <v>60</v>
      </c>
    </row>
    <row r="98" spans="2:2" s="14" customFormat="1" x14ac:dyDescent="0.3">
      <c r="B98" s="15" t="s">
        <v>61</v>
      </c>
    </row>
    <row r="99" spans="2:2" s="14" customFormat="1" x14ac:dyDescent="0.3">
      <c r="B99" s="18"/>
    </row>
    <row r="100" spans="2:2" s="14" customFormat="1" x14ac:dyDescent="0.3">
      <c r="B100" s="20"/>
    </row>
    <row r="101" spans="2:2" s="14" customFormat="1" x14ac:dyDescent="0.3">
      <c r="B101" s="20"/>
    </row>
    <row r="102" spans="2:2" s="14" customFormat="1" x14ac:dyDescent="0.3">
      <c r="B102" s="19"/>
    </row>
    <row r="103" spans="2:2" s="14" customFormat="1" x14ac:dyDescent="0.3"/>
    <row r="104" spans="2:2" s="14" customFormat="1" ht="18" x14ac:dyDescent="0.3">
      <c r="B104" s="16"/>
    </row>
    <row r="105" spans="2:2" s="14" customFormat="1" x14ac:dyDescent="0.3">
      <c r="B105" s="17"/>
    </row>
    <row r="106" spans="2:2" s="14" customFormat="1" x14ac:dyDescent="0.3">
      <c r="B106" s="17"/>
    </row>
    <row r="107" spans="2:2" s="14" customFormat="1" x14ac:dyDescent="0.3">
      <c r="B107" s="17"/>
    </row>
    <row r="108" spans="2:2" s="14" customFormat="1" x14ac:dyDescent="0.3"/>
    <row r="109" spans="2:2" s="14" customFormat="1" x14ac:dyDescent="0.3"/>
    <row r="110" spans="2:2" s="14" customFormat="1" x14ac:dyDescent="0.3"/>
  </sheetData>
  <mergeCells count="3">
    <mergeCell ref="C9:I9"/>
    <mergeCell ref="C27:I27"/>
    <mergeCell ref="B46:E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Group</vt:lpstr>
      <vt:lpstr>Test Group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2025-03-30T17:16:02Z</dcterms:created>
  <dcterms:modified xsi:type="dcterms:W3CDTF">2025-03-30T22:51:47Z</dcterms:modified>
</cp:coreProperties>
</file>