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dcy/Desktop/papers/data/"/>
    </mc:Choice>
  </mc:AlternateContent>
  <xr:revisionPtr revIDLastSave="0" documentId="13_ncr:1_{D9EEC215-18BC-4048-8AE2-82A71FAAC720}" xr6:coauthVersionLast="47" xr6:coauthVersionMax="47" xr10:uidLastSave="{00000000-0000-0000-0000-000000000000}"/>
  <bookViews>
    <workbookView xWindow="0" yWindow="500" windowWidth="28800" windowHeight="17500" xr2:uid="{00000000-000D-0000-FFFF-FFFF00000000}"/>
  </bookViews>
  <sheets>
    <sheet name="sheet1" sheetId="1" r:id="rId1"/>
    <sheet name="Sheet2" sheetId="2" r:id="rId2"/>
  </sheets>
  <externalReferences>
    <externalReference r:id="rId3"/>
  </externalReferences>
  <definedNames>
    <definedName name="_xlnm._FilterDatabase" localSheetId="0" hidden="1">sheet1!$A$1:$R$155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2"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R7" i="1"/>
  <c r="R23" i="1"/>
  <c r="R39" i="1"/>
  <c r="R55" i="1"/>
  <c r="R71" i="1"/>
  <c r="R87" i="1"/>
  <c r="R103" i="1"/>
  <c r="R119" i="1"/>
  <c r="R135" i="1"/>
  <c r="R151" i="1"/>
  <c r="R8" i="1"/>
  <c r="R24" i="1"/>
  <c r="R40" i="1"/>
  <c r="R56" i="1"/>
  <c r="R72" i="1"/>
  <c r="R88" i="1"/>
  <c r="R104" i="1"/>
  <c r="R120" i="1"/>
  <c r="R136" i="1"/>
  <c r="R152" i="1"/>
  <c r="R38" i="1"/>
  <c r="R66" i="1"/>
  <c r="R98" i="1"/>
  <c r="R134" i="1"/>
  <c r="R9" i="1"/>
  <c r="R25" i="1"/>
  <c r="R41" i="1"/>
  <c r="R57" i="1"/>
  <c r="R73" i="1"/>
  <c r="R89" i="1"/>
  <c r="R105" i="1"/>
  <c r="R121" i="1"/>
  <c r="R137" i="1"/>
  <c r="R153" i="1"/>
  <c r="R34" i="1"/>
  <c r="R70" i="1"/>
  <c r="R102" i="1"/>
  <c r="R130" i="1"/>
  <c r="R2" i="1"/>
  <c r="P55" i="1"/>
  <c r="P119" i="1"/>
  <c r="P78" i="1"/>
  <c r="P48" i="1"/>
  <c r="P112" i="1"/>
  <c r="P70" i="1"/>
  <c r="P45" i="1"/>
  <c r="P133" i="1"/>
  <c r="P38" i="1"/>
  <c r="O15" i="1"/>
  <c r="O79" i="1"/>
  <c r="O12" i="1"/>
  <c r="O76" i="1"/>
  <c r="O140" i="1"/>
  <c r="O110" i="1"/>
  <c r="O33" i="1"/>
  <c r="O97" i="1"/>
  <c r="O14" i="1"/>
  <c r="O138" i="1"/>
  <c r="M4" i="1"/>
  <c r="N25" i="1"/>
  <c r="L47" i="1"/>
  <c r="M68" i="1"/>
  <c r="N89" i="1"/>
  <c r="L111" i="1"/>
  <c r="M132" i="1"/>
  <c r="L18" i="1"/>
  <c r="M39" i="1"/>
  <c r="N60" i="1"/>
  <c r="L82" i="1"/>
  <c r="P11" i="1"/>
  <c r="P75" i="1"/>
  <c r="P139" i="1"/>
  <c r="P4" i="1"/>
  <c r="P68" i="1"/>
  <c r="P132" i="1"/>
  <c r="P146" i="1"/>
  <c r="P65" i="1"/>
  <c r="P118" i="1"/>
  <c r="P62" i="1"/>
  <c r="O35" i="1"/>
  <c r="O99" i="1"/>
  <c r="O32" i="1"/>
  <c r="O96" i="1"/>
  <c r="O18" i="1"/>
  <c r="O150" i="1"/>
  <c r="O53" i="1"/>
  <c r="O117" i="1"/>
  <c r="O50" i="1"/>
  <c r="O151" i="1"/>
  <c r="N5" i="1"/>
  <c r="L27" i="1"/>
  <c r="M48" i="1"/>
  <c r="N69" i="1"/>
  <c r="L91" i="1"/>
  <c r="M112" i="1"/>
  <c r="N133" i="1"/>
  <c r="M19" i="1"/>
  <c r="N40" i="1"/>
  <c r="L62" i="1"/>
  <c r="M83" i="1"/>
  <c r="P15" i="1"/>
  <c r="P51" i="1"/>
  <c r="P115" i="1"/>
  <c r="P58" i="1"/>
  <c r="P44" i="1"/>
  <c r="P108" i="1"/>
  <c r="P153" i="1"/>
  <c r="P41" i="1"/>
  <c r="P121" i="1"/>
  <c r="P34" i="1"/>
  <c r="O11" i="1"/>
  <c r="O75" i="1"/>
  <c r="O8" i="1"/>
  <c r="O72" i="1"/>
  <c r="O136" i="1"/>
  <c r="O102" i="1"/>
  <c r="O29" i="1"/>
  <c r="O93" i="1"/>
  <c r="O6" i="1"/>
  <c r="O130" i="1"/>
  <c r="L4" i="1"/>
  <c r="M24" i="1"/>
  <c r="N45" i="1"/>
  <c r="L67" i="1"/>
  <c r="M88" i="1"/>
  <c r="N109" i="1"/>
  <c r="L131" i="1"/>
  <c r="R3" i="1"/>
  <c r="R27" i="1"/>
  <c r="R47" i="1"/>
  <c r="R67" i="1"/>
  <c r="R91" i="1"/>
  <c r="R111" i="1"/>
  <c r="R131" i="1"/>
  <c r="R155" i="1"/>
  <c r="R16" i="1"/>
  <c r="R36" i="1"/>
  <c r="R60" i="1"/>
  <c r="R80" i="1"/>
  <c r="R100" i="1"/>
  <c r="R124" i="1"/>
  <c r="R144" i="1"/>
  <c r="R30" i="1"/>
  <c r="R74" i="1"/>
  <c r="R118" i="1"/>
  <c r="R5" i="1"/>
  <c r="R29" i="1"/>
  <c r="R49" i="1"/>
  <c r="R69" i="1"/>
  <c r="R93" i="1"/>
  <c r="R113" i="1"/>
  <c r="R133" i="1"/>
  <c r="R6" i="1"/>
  <c r="R54" i="1"/>
  <c r="R94" i="1"/>
  <c r="R138" i="1"/>
  <c r="P23" i="1"/>
  <c r="P103" i="1"/>
  <c r="P142" i="1"/>
  <c r="P80" i="1"/>
  <c r="P117" i="1"/>
  <c r="P61" i="1"/>
  <c r="P6" i="1"/>
  <c r="P2" i="1"/>
  <c r="O95" i="1"/>
  <c r="O44" i="1"/>
  <c r="O124" i="1"/>
  <c r="O142" i="1"/>
  <c r="O65" i="1"/>
  <c r="O145" i="1"/>
  <c r="O143" i="1"/>
  <c r="L15" i="1"/>
  <c r="N41" i="1"/>
  <c r="N73" i="1"/>
  <c r="M100" i="1"/>
  <c r="L127" i="1"/>
  <c r="M23" i="1"/>
  <c r="L50" i="1"/>
  <c r="N76" i="1"/>
  <c r="P27" i="1"/>
  <c r="P107" i="1"/>
  <c r="P94" i="1"/>
  <c r="P84" i="1"/>
  <c r="P129" i="1"/>
  <c r="P49" i="1"/>
  <c r="P10" i="1"/>
  <c r="O3" i="1"/>
  <c r="O83" i="1"/>
  <c r="O48" i="1"/>
  <c r="O128" i="1"/>
  <c r="O118" i="1"/>
  <c r="O69" i="1"/>
  <c r="O149" i="1"/>
  <c r="O146" i="1"/>
  <c r="L11" i="1"/>
  <c r="N37" i="1"/>
  <c r="M64" i="1"/>
  <c r="M96" i="1"/>
  <c r="L123" i="1"/>
  <c r="L14" i="1"/>
  <c r="L46" i="1"/>
  <c r="N72" i="1"/>
  <c r="M99" i="1"/>
  <c r="P67" i="1"/>
  <c r="P147" i="1"/>
  <c r="P28" i="1"/>
  <c r="P124" i="1"/>
  <c r="P9" i="1"/>
  <c r="P89" i="1"/>
  <c r="P50" i="1"/>
  <c r="O43" i="1"/>
  <c r="O123" i="1"/>
  <c r="O88" i="1"/>
  <c r="O38" i="1"/>
  <c r="O13" i="1"/>
  <c r="O109" i="1"/>
  <c r="O66" i="1"/>
  <c r="L3" i="1"/>
  <c r="N29" i="1"/>
  <c r="M56" i="1"/>
  <c r="L83" i="1"/>
  <c r="L115" i="1"/>
  <c r="L6" i="1"/>
  <c r="M27" i="1"/>
  <c r="N48" i="1"/>
  <c r="L70" i="1"/>
  <c r="M91" i="1"/>
  <c r="N112" i="1"/>
  <c r="P101" i="1"/>
  <c r="P21" i="1"/>
  <c r="O55" i="1"/>
  <c r="O62" i="1"/>
  <c r="O90" i="1"/>
  <c r="L87" i="1"/>
  <c r="N36" i="1"/>
  <c r="N108" i="1"/>
  <c r="N132" i="1"/>
  <c r="L154" i="1"/>
  <c r="N19" i="1"/>
  <c r="L41" i="1"/>
  <c r="M62" i="1"/>
  <c r="N83" i="1"/>
  <c r="L105" i="1"/>
  <c r="M126" i="1"/>
  <c r="N147" i="1"/>
  <c r="L20" i="1"/>
  <c r="N98" i="1"/>
  <c r="R11" i="1"/>
  <c r="R31" i="1"/>
  <c r="R51" i="1"/>
  <c r="R75" i="1"/>
  <c r="R95" i="1"/>
  <c r="R115" i="1"/>
  <c r="R139" i="1"/>
  <c r="R10" i="1"/>
  <c r="R20" i="1"/>
  <c r="R44" i="1"/>
  <c r="R64" i="1"/>
  <c r="R84" i="1"/>
  <c r="R108" i="1"/>
  <c r="R128" i="1"/>
  <c r="R148" i="1"/>
  <c r="R42" i="1"/>
  <c r="R82" i="1"/>
  <c r="R126" i="1"/>
  <c r="R13" i="1"/>
  <c r="R33" i="1"/>
  <c r="R53" i="1"/>
  <c r="R77" i="1"/>
  <c r="R97" i="1"/>
  <c r="R117" i="1"/>
  <c r="R141" i="1"/>
  <c r="R18" i="1"/>
  <c r="R62" i="1"/>
  <c r="R106" i="1"/>
  <c r="R146" i="1"/>
  <c r="P39" i="1"/>
  <c r="P135" i="1"/>
  <c r="P16" i="1"/>
  <c r="P96" i="1"/>
  <c r="P130" i="1"/>
  <c r="P77" i="1"/>
  <c r="P22" i="1"/>
  <c r="O31" i="1"/>
  <c r="O111" i="1"/>
  <c r="O60" i="1"/>
  <c r="O10" i="1"/>
  <c r="O155" i="1"/>
  <c r="O81" i="1"/>
  <c r="O42" i="1"/>
  <c r="M2" i="1"/>
  <c r="M20" i="1"/>
  <c r="M52" i="1"/>
  <c r="L79" i="1"/>
  <c r="N105" i="1"/>
  <c r="N137" i="1"/>
  <c r="N28" i="1"/>
  <c r="M55" i="1"/>
  <c r="M87" i="1"/>
  <c r="P43" i="1"/>
  <c r="P123" i="1"/>
  <c r="P20" i="1"/>
  <c r="P100" i="1"/>
  <c r="P86" i="1"/>
  <c r="P81" i="1"/>
  <c r="P26" i="1"/>
  <c r="O19" i="1"/>
  <c r="O115" i="1"/>
  <c r="O64" i="1"/>
  <c r="O144" i="1"/>
  <c r="O5" i="1"/>
  <c r="O85" i="1"/>
  <c r="O22" i="1"/>
  <c r="N2" i="1"/>
  <c r="M16" i="1"/>
  <c r="L43" i="1"/>
  <c r="L75" i="1"/>
  <c r="N101" i="1"/>
  <c r="M128" i="1"/>
  <c r="N24" i="1"/>
  <c r="M51" i="1"/>
  <c r="L78" i="1"/>
  <c r="P3" i="1"/>
  <c r="P83" i="1"/>
  <c r="P113" i="1"/>
  <c r="P60" i="1"/>
  <c r="P140" i="1"/>
  <c r="P25" i="1"/>
  <c r="P82" i="1"/>
  <c r="P90" i="1"/>
  <c r="O59" i="1"/>
  <c r="O24" i="1"/>
  <c r="O104" i="1"/>
  <c r="O70" i="1"/>
  <c r="O45" i="1"/>
  <c r="O125" i="1"/>
  <c r="O98" i="1"/>
  <c r="M8" i="1"/>
  <c r="L35" i="1"/>
  <c r="N61" i="1"/>
  <c r="N93" i="1"/>
  <c r="M120" i="1"/>
  <c r="M11" i="1"/>
  <c r="N32" i="1"/>
  <c r="L54" i="1"/>
  <c r="M75" i="1"/>
  <c r="N96" i="1"/>
  <c r="L118" i="1"/>
  <c r="P24" i="1"/>
  <c r="P85" i="1"/>
  <c r="O119" i="1"/>
  <c r="O9" i="1"/>
  <c r="L23" i="1"/>
  <c r="M108" i="1"/>
  <c r="L58" i="1"/>
  <c r="M115" i="1"/>
  <c r="L138" i="1"/>
  <c r="M21" i="1"/>
  <c r="L25" i="1"/>
  <c r="M46" i="1"/>
  <c r="N67" i="1"/>
  <c r="L89" i="1"/>
  <c r="M110" i="1"/>
  <c r="N131" i="1"/>
  <c r="L153" i="1"/>
  <c r="N34" i="1"/>
  <c r="L120" i="1"/>
  <c r="L96" i="1"/>
  <c r="M57" i="1"/>
  <c r="N141" i="1"/>
  <c r="M145" i="1"/>
  <c r="M33" i="1"/>
  <c r="L147" i="1"/>
  <c r="M133" i="1"/>
  <c r="P149" i="1"/>
  <c r="P37" i="1"/>
  <c r="O71" i="1"/>
  <c r="O94" i="1"/>
  <c r="O122" i="1"/>
  <c r="L71" i="1"/>
  <c r="N20" i="1"/>
  <c r="M103" i="1"/>
  <c r="N128" i="1"/>
  <c r="L150" i="1"/>
  <c r="N15" i="1"/>
  <c r="L37" i="1"/>
  <c r="M58" i="1"/>
  <c r="N79" i="1"/>
  <c r="L101" i="1"/>
  <c r="M122" i="1"/>
  <c r="N143" i="1"/>
  <c r="N14" i="1"/>
  <c r="N82" i="1"/>
  <c r="N154" i="1"/>
  <c r="M148" i="1"/>
  <c r="M105" i="1"/>
  <c r="M69" i="1"/>
  <c r="N142" i="1"/>
  <c r="M113" i="1"/>
  <c r="N145" i="1"/>
  <c r="P63" i="1"/>
  <c r="P120" i="1"/>
  <c r="P46" i="1"/>
  <c r="O84" i="1"/>
  <c r="O105" i="1"/>
  <c r="N33" i="1"/>
  <c r="L119" i="1"/>
  <c r="N68" i="1"/>
  <c r="M119" i="1"/>
  <c r="N140" i="1"/>
  <c r="M6" i="1"/>
  <c r="N27" i="1"/>
  <c r="L49" i="1"/>
  <c r="M70" i="1"/>
  <c r="N91" i="1"/>
  <c r="L113" i="1"/>
  <c r="M134" i="1"/>
  <c r="N155" i="1"/>
  <c r="M45" i="1"/>
  <c r="N130" i="1"/>
  <c r="N122" i="1"/>
  <c r="L68" i="1"/>
  <c r="L44" i="1"/>
  <c r="P143" i="1"/>
  <c r="P5" i="1"/>
  <c r="O39" i="1"/>
  <c r="O26" i="1"/>
  <c r="O58" i="1"/>
  <c r="M60" i="1"/>
  <c r="L10" i="1"/>
  <c r="M95" i="1"/>
  <c r="L126" i="1"/>
  <c r="M147" i="1"/>
  <c r="L13" i="1"/>
  <c r="M34" i="1"/>
  <c r="N55" i="1"/>
  <c r="L77" i="1"/>
  <c r="M98" i="1"/>
  <c r="N119" i="1"/>
  <c r="L141" i="1"/>
  <c r="L12" i="1"/>
  <c r="L72" i="1"/>
  <c r="M149" i="1"/>
  <c r="L124" i="1"/>
  <c r="N94" i="1"/>
  <c r="N42" i="1"/>
  <c r="R35" i="1"/>
  <c r="R68" i="1"/>
  <c r="R132" i="1"/>
  <c r="R50" i="1"/>
  <c r="R142" i="1"/>
  <c r="R37" i="1"/>
  <c r="R81" i="1"/>
  <c r="R125" i="1"/>
  <c r="R26" i="1"/>
  <c r="R114" i="1"/>
  <c r="P71" i="1"/>
  <c r="P151" i="1"/>
  <c r="P128" i="1"/>
  <c r="P93" i="1"/>
  <c r="P54" i="1"/>
  <c r="O127" i="1"/>
  <c r="O46" i="1"/>
  <c r="O113" i="1"/>
  <c r="M3" i="1"/>
  <c r="N57" i="1"/>
  <c r="M84" i="1"/>
  <c r="M7" i="1"/>
  <c r="L66" i="1"/>
  <c r="P59" i="1"/>
  <c r="P36" i="1"/>
  <c r="P17" i="1"/>
  <c r="P42" i="1"/>
  <c r="O131" i="1"/>
  <c r="O54" i="1"/>
  <c r="O101" i="1"/>
  <c r="N3" i="1"/>
  <c r="N53" i="1"/>
  <c r="L107" i="1"/>
  <c r="L30" i="1"/>
  <c r="N88" i="1"/>
  <c r="P99" i="1"/>
  <c r="P76" i="1"/>
  <c r="P105" i="1"/>
  <c r="P150" i="1"/>
  <c r="O91" i="1"/>
  <c r="O120" i="1"/>
  <c r="O61" i="1"/>
  <c r="O135" i="1"/>
  <c r="N13" i="1"/>
  <c r="M72" i="1"/>
  <c r="N125" i="1"/>
  <c r="L38" i="1"/>
  <c r="N80" i="1"/>
  <c r="P31" i="1"/>
  <c r="P14" i="1"/>
  <c r="O73" i="1"/>
  <c r="M44" i="1"/>
  <c r="M79" i="1"/>
  <c r="M143" i="1"/>
  <c r="M30" i="1"/>
  <c r="L73" i="1"/>
  <c r="R15" i="1"/>
  <c r="R59" i="1"/>
  <c r="R79" i="1"/>
  <c r="R99" i="1"/>
  <c r="R123" i="1"/>
  <c r="R143" i="1"/>
  <c r="R4" i="1"/>
  <c r="R28" i="1"/>
  <c r="R48" i="1"/>
  <c r="R92" i="1"/>
  <c r="R112" i="1"/>
  <c r="R14" i="1"/>
  <c r="R90" i="1"/>
  <c r="R17" i="1"/>
  <c r="R61" i="1"/>
  <c r="R101" i="1"/>
  <c r="R145" i="1"/>
  <c r="R78" i="1"/>
  <c r="R154" i="1"/>
  <c r="P32" i="1"/>
  <c r="P13" i="1"/>
  <c r="O47" i="1"/>
  <c r="O92" i="1"/>
  <c r="O17" i="1"/>
  <c r="O74" i="1"/>
  <c r="L31" i="1"/>
  <c r="M116" i="1"/>
  <c r="L34" i="1"/>
  <c r="N92" i="1"/>
  <c r="P155" i="1"/>
  <c r="P116" i="1"/>
  <c r="P97" i="1"/>
  <c r="O51" i="1"/>
  <c r="O80" i="1"/>
  <c r="O21" i="1"/>
  <c r="O82" i="1"/>
  <c r="N21" i="1"/>
  <c r="M80" i="1"/>
  <c r="L139" i="1"/>
  <c r="N56" i="1"/>
  <c r="P19" i="1"/>
  <c r="P126" i="1"/>
  <c r="P57" i="1"/>
  <c r="P154" i="1"/>
  <c r="O40" i="1"/>
  <c r="O134" i="1"/>
  <c r="O141" i="1"/>
  <c r="M40" i="1"/>
  <c r="L99" i="1"/>
  <c r="N16" i="1"/>
  <c r="M59" i="1"/>
  <c r="L102" i="1"/>
  <c r="P88" i="1"/>
  <c r="O52" i="1"/>
  <c r="N129" i="1"/>
  <c r="L122" i="1"/>
  <c r="L9" i="1"/>
  <c r="N51" i="1"/>
  <c r="M94" i="1"/>
  <c r="R19" i="1"/>
  <c r="R43" i="1"/>
  <c r="R63" i="1"/>
  <c r="R83" i="1"/>
  <c r="R107" i="1"/>
  <c r="R127" i="1"/>
  <c r="R147" i="1"/>
  <c r="R12" i="1"/>
  <c r="R32" i="1"/>
  <c r="R52" i="1"/>
  <c r="R76" i="1"/>
  <c r="R96" i="1"/>
  <c r="R116" i="1"/>
  <c r="R140" i="1"/>
  <c r="R22" i="1"/>
  <c r="R58" i="1"/>
  <c r="R110" i="1"/>
  <c r="R150" i="1"/>
  <c r="R21" i="1"/>
  <c r="R45" i="1"/>
  <c r="R65" i="1"/>
  <c r="R85" i="1"/>
  <c r="R109" i="1"/>
  <c r="R129" i="1"/>
  <c r="R149" i="1"/>
  <c r="R46" i="1"/>
  <c r="R86" i="1"/>
  <c r="R122" i="1"/>
  <c r="P7" i="1"/>
  <c r="P87" i="1"/>
  <c r="P125" i="1"/>
  <c r="P64" i="1"/>
  <c r="P144" i="1"/>
  <c r="P29" i="1"/>
  <c r="P102" i="1"/>
  <c r="P106" i="1"/>
  <c r="O63" i="1"/>
  <c r="O28" i="1"/>
  <c r="O108" i="1"/>
  <c r="O78" i="1"/>
  <c r="O49" i="1"/>
  <c r="O129" i="1"/>
  <c r="O106" i="1"/>
  <c r="N9" i="1"/>
  <c r="M36" i="1"/>
  <c r="L63" i="1"/>
  <c r="L95" i="1"/>
  <c r="N121" i="1"/>
  <c r="N12" i="1"/>
  <c r="N44" i="1"/>
  <c r="M71" i="1"/>
  <c r="L98" i="1"/>
  <c r="P91" i="1"/>
  <c r="P137" i="1"/>
  <c r="P52" i="1"/>
  <c r="P148" i="1"/>
  <c r="P33" i="1"/>
  <c r="P145" i="1"/>
  <c r="P122" i="1"/>
  <c r="O67" i="1"/>
  <c r="O16" i="1"/>
  <c r="O112" i="1"/>
  <c r="O86" i="1"/>
  <c r="O37" i="1"/>
  <c r="O133" i="1"/>
  <c r="O114" i="1"/>
  <c r="N4" i="1"/>
  <c r="M32" i="1"/>
  <c r="L59" i="1"/>
  <c r="N85" i="1"/>
  <c r="N117" i="1"/>
  <c r="N8" i="1"/>
  <c r="P35" i="1"/>
  <c r="P114" i="1"/>
  <c r="O107" i="1"/>
  <c r="O77" i="1"/>
  <c r="L51" i="1"/>
  <c r="L22" i="1"/>
  <c r="M107" i="1"/>
  <c r="O116" i="1"/>
  <c r="N100" i="1"/>
  <c r="N35" i="1"/>
  <c r="N115" i="1"/>
  <c r="N6" i="1"/>
  <c r="M141" i="1"/>
  <c r="N134" i="1"/>
  <c r="M121" i="1"/>
  <c r="N118" i="1"/>
  <c r="L92" i="1"/>
  <c r="M65" i="1"/>
  <c r="P40" i="1"/>
  <c r="P30" i="1"/>
  <c r="O132" i="1"/>
  <c r="L7" i="1"/>
  <c r="N113" i="1"/>
  <c r="N84" i="1"/>
  <c r="L134" i="1"/>
  <c r="L5" i="1"/>
  <c r="N31" i="1"/>
  <c r="N63" i="1"/>
  <c r="M90" i="1"/>
  <c r="L117" i="1"/>
  <c r="L149" i="1"/>
  <c r="L40" i="1"/>
  <c r="L144" i="1"/>
  <c r="M41" i="1"/>
  <c r="M144" i="1"/>
  <c r="L143" i="1"/>
  <c r="M89" i="1"/>
  <c r="M97" i="1"/>
  <c r="P56" i="1"/>
  <c r="O23" i="1"/>
  <c r="O126" i="1"/>
  <c r="M12" i="1"/>
  <c r="M140" i="1"/>
  <c r="N104" i="1"/>
  <c r="M135" i="1"/>
  <c r="N11" i="1"/>
  <c r="M38" i="1"/>
  <c r="L65" i="1"/>
  <c r="L97" i="1"/>
  <c r="N123" i="1"/>
  <c r="M150" i="1"/>
  <c r="N66" i="1"/>
  <c r="N26" i="1"/>
  <c r="N46" i="1"/>
  <c r="M81" i="1"/>
  <c r="P72" i="1"/>
  <c r="P74" i="1"/>
  <c r="O139" i="1"/>
  <c r="N17" i="1"/>
  <c r="M124" i="1"/>
  <c r="L106" i="1"/>
  <c r="N136" i="1"/>
  <c r="N7" i="1"/>
  <c r="N39" i="1"/>
  <c r="M66" i="1"/>
  <c r="L93" i="1"/>
  <c r="L125" i="1"/>
  <c r="N151" i="1"/>
  <c r="N50" i="1"/>
  <c r="L48" i="1"/>
  <c r="L52" i="1"/>
  <c r="N149" i="1"/>
  <c r="L108" i="1"/>
  <c r="O89" i="1"/>
  <c r="N116" i="1"/>
  <c r="N47" i="1"/>
  <c r="L133" i="1"/>
  <c r="N106" i="1"/>
  <c r="M117" i="1"/>
  <c r="P127" i="1"/>
  <c r="O30" i="1"/>
  <c r="M47" i="1"/>
  <c r="M22" i="1"/>
  <c r="N107" i="1"/>
  <c r="L16" i="1"/>
  <c r="L80" i="1"/>
  <c r="P69" i="1"/>
  <c r="N81" i="1"/>
  <c r="N120" i="1"/>
  <c r="M50" i="1"/>
  <c r="N135" i="1"/>
  <c r="N114" i="1"/>
  <c r="M37" i="1"/>
  <c r="N10" i="1"/>
  <c r="N146" i="1"/>
  <c r="P134" i="1"/>
  <c r="L74" i="1"/>
  <c r="L61" i="1"/>
  <c r="M29" i="1"/>
  <c r="L28" i="1"/>
  <c r="M35" i="1"/>
  <c r="P131" i="1"/>
  <c r="P73" i="1"/>
  <c r="O56" i="1"/>
  <c r="O34" i="1"/>
  <c r="N77" i="1"/>
  <c r="M43" i="1"/>
  <c r="P95" i="1"/>
  <c r="O137" i="1"/>
  <c r="M127" i="1"/>
  <c r="L57" i="1"/>
  <c r="L121" i="1"/>
  <c r="M13" i="1"/>
  <c r="L152" i="1"/>
  <c r="L36" i="1"/>
  <c r="M152" i="1"/>
  <c r="L112" i="1"/>
  <c r="N110" i="1"/>
  <c r="M49" i="1"/>
  <c r="P104" i="1"/>
  <c r="O7" i="1"/>
  <c r="O25" i="1"/>
  <c r="M28" i="1"/>
  <c r="L135" i="1"/>
  <c r="L110" i="1"/>
  <c r="M139" i="1"/>
  <c r="M10" i="1"/>
  <c r="M42" i="1"/>
  <c r="L69" i="1"/>
  <c r="N95" i="1"/>
  <c r="N127" i="1"/>
  <c r="M154" i="1"/>
  <c r="M61" i="1"/>
  <c r="L64" i="1"/>
  <c r="N62" i="1"/>
  <c r="L155" i="1"/>
  <c r="M129" i="1"/>
  <c r="L32" i="1"/>
  <c r="N86" i="1"/>
  <c r="P98" i="1"/>
  <c r="O87" i="1"/>
  <c r="O41" i="1"/>
  <c r="L55" i="1"/>
  <c r="L26" i="1"/>
  <c r="M111" i="1"/>
  <c r="L146" i="1"/>
  <c r="L17" i="1"/>
  <c r="N43" i="1"/>
  <c r="N75" i="1"/>
  <c r="M102" i="1"/>
  <c r="L129" i="1"/>
  <c r="M9" i="1"/>
  <c r="L88" i="1"/>
  <c r="N74" i="1"/>
  <c r="L132" i="1"/>
  <c r="N153" i="1"/>
  <c r="P136" i="1"/>
  <c r="O103" i="1"/>
  <c r="O57" i="1"/>
  <c r="L39" i="1"/>
  <c r="M31" i="1"/>
  <c r="L114" i="1"/>
  <c r="L142" i="1"/>
  <c r="M18" i="1"/>
  <c r="L45" i="1"/>
  <c r="N71" i="1"/>
  <c r="N103" i="1"/>
  <c r="M130" i="1"/>
  <c r="M5" i="1"/>
  <c r="M93" i="1"/>
  <c r="M85" i="1"/>
  <c r="M73" i="1"/>
  <c r="N90" i="1"/>
  <c r="L128" i="1"/>
  <c r="N49" i="1"/>
  <c r="N144" i="1"/>
  <c r="M74" i="1"/>
  <c r="L8" i="1"/>
  <c r="L84" i="1"/>
  <c r="L76" i="1"/>
  <c r="P53" i="1"/>
  <c r="M76" i="1"/>
  <c r="M151" i="1"/>
  <c r="L81" i="1"/>
  <c r="N139" i="1"/>
  <c r="N102" i="1"/>
  <c r="O36" i="1"/>
  <c r="N52" i="1"/>
  <c r="N23" i="1"/>
  <c r="M82" i="1"/>
  <c r="M17" i="1"/>
  <c r="L116" i="1"/>
  <c r="L33" i="1"/>
  <c r="L24" i="1"/>
  <c r="P8" i="1"/>
  <c r="L103" i="1"/>
  <c r="L29" i="1"/>
  <c r="M146" i="1"/>
  <c r="M137" i="1"/>
  <c r="M67" i="1"/>
  <c r="P12" i="1"/>
  <c r="P18" i="1"/>
  <c r="O152" i="1"/>
  <c r="L2" i="1"/>
  <c r="M104" i="1"/>
  <c r="N64" i="1"/>
  <c r="P152" i="1"/>
  <c r="N65" i="1"/>
  <c r="N148" i="1"/>
  <c r="M78" i="1"/>
  <c r="L137" i="1"/>
  <c r="L56" i="1"/>
  <c r="N58" i="1"/>
  <c r="N78" i="1"/>
  <c r="M53" i="1"/>
  <c r="P47" i="1"/>
  <c r="P141" i="1"/>
  <c r="O4" i="1"/>
  <c r="L42" i="1"/>
  <c r="L21" i="1"/>
  <c r="M106" i="1"/>
  <c r="L104" i="1"/>
  <c r="N38" i="1"/>
  <c r="O20" i="1"/>
  <c r="N124" i="1"/>
  <c r="M54" i="1"/>
  <c r="M109" i="1"/>
  <c r="P79" i="1"/>
  <c r="O121" i="1"/>
  <c r="N152" i="1"/>
  <c r="L109" i="1"/>
  <c r="N138" i="1"/>
  <c r="M86" i="1"/>
  <c r="M25" i="1"/>
  <c r="O100" i="1"/>
  <c r="M131" i="1"/>
  <c r="N87" i="1"/>
  <c r="L136" i="1"/>
  <c r="L94" i="1"/>
  <c r="P92" i="1"/>
  <c r="O27" i="1"/>
  <c r="O147" i="1"/>
  <c r="L19" i="1"/>
  <c r="M136" i="1"/>
  <c r="L86" i="1"/>
  <c r="P138" i="1"/>
  <c r="M15" i="1"/>
  <c r="M14" i="1"/>
  <c r="N99" i="1"/>
  <c r="M142" i="1"/>
  <c r="M77" i="1"/>
  <c r="L148" i="1"/>
  <c r="L100" i="1"/>
  <c r="M101" i="1"/>
  <c r="N54" i="1"/>
  <c r="M153" i="1"/>
  <c r="P111" i="1"/>
  <c r="P109" i="1"/>
  <c r="O68" i="1"/>
  <c r="O153" i="1"/>
  <c r="M92" i="1"/>
  <c r="M63" i="1"/>
  <c r="M123" i="1"/>
  <c r="M155" i="1"/>
  <c r="M26" i="1"/>
  <c r="L53" i="1"/>
  <c r="L85" i="1"/>
  <c r="N111" i="1"/>
  <c r="M138" i="1"/>
  <c r="N22" i="1"/>
  <c r="M125" i="1"/>
  <c r="N70" i="1"/>
  <c r="N126" i="1"/>
  <c r="N150" i="1"/>
  <c r="L60" i="1"/>
  <c r="L140" i="1"/>
  <c r="P110" i="1"/>
  <c r="P66" i="1"/>
  <c r="O148" i="1"/>
  <c r="O154" i="1"/>
  <c r="N97" i="1"/>
  <c r="L90" i="1"/>
  <c r="L130" i="1"/>
  <c r="N59" i="1"/>
  <c r="M118" i="1"/>
  <c r="L145" i="1"/>
  <c r="L151" i="1"/>
  <c r="O2" i="1"/>
  <c r="N18" i="1"/>
  <c r="M114" i="1"/>
  <c r="N30" i="1"/>
</calcChain>
</file>

<file path=xl/sharedStrings.xml><?xml version="1.0" encoding="utf-8"?>
<sst xmlns="http://schemas.openxmlformats.org/spreadsheetml/2006/main" count="1594" uniqueCount="979">
  <si>
    <t>序号</t>
  </si>
  <si>
    <t>代码</t>
  </si>
  <si>
    <t>名称</t>
  </si>
  <si>
    <t>实施日期</t>
  </si>
  <si>
    <t>实施前简称</t>
  </si>
  <si>
    <t>实施后简称</t>
  </si>
  <si>
    <t>实施ST原因</t>
  </si>
  <si>
    <t>证监会行业</t>
  </si>
  <si>
    <t>Wind行业</t>
  </si>
  <si>
    <t>证券类型</t>
  </si>
  <si>
    <t>1</t>
  </si>
  <si>
    <t>000035.SZ</t>
  </si>
  <si>
    <t>中国天楹</t>
  </si>
  <si>
    <t>ST科健</t>
  </si>
  <si>
    <t>*ST科健</t>
  </si>
  <si>
    <t>收到法院受理公司重整申请裁定</t>
  </si>
  <si>
    <t>CSRC生态保护和环境治理业</t>
  </si>
  <si>
    <t>Wind商业和专业服务</t>
  </si>
  <si>
    <t>A股</t>
  </si>
  <si>
    <t>2</t>
  </si>
  <si>
    <t>000677.SZ</t>
  </si>
  <si>
    <t>恒天海龙</t>
  </si>
  <si>
    <t>山东海龙</t>
  </si>
  <si>
    <t>ST海龙</t>
  </si>
  <si>
    <t>公司被控股股东及其关联方非经营性占用资金或违反规定决策程序对外提供担保，情形严重的</t>
  </si>
  <si>
    <t>CSRC化学纤维制造业</t>
  </si>
  <si>
    <t>Wind材料Ⅱ</t>
  </si>
  <si>
    <t>3</t>
  </si>
  <si>
    <t>600539.SH</t>
  </si>
  <si>
    <t>狮头股份</t>
  </si>
  <si>
    <t>ST狮头</t>
  </si>
  <si>
    <t>出现其它异常状况，实施特别处理</t>
  </si>
  <si>
    <t>CSRC商务服务业</t>
  </si>
  <si>
    <t>4</t>
  </si>
  <si>
    <t>600671.SH</t>
  </si>
  <si>
    <t>ST目药</t>
  </si>
  <si>
    <t>天目药业</t>
  </si>
  <si>
    <t>*ST天目</t>
  </si>
  <si>
    <t>最近两年连续亏损</t>
  </si>
  <si>
    <t>CSRC医药制造业</t>
  </si>
  <si>
    <t>Wind制药、生物科技与生命科学</t>
  </si>
  <si>
    <t>5</t>
  </si>
  <si>
    <t>600766.SH</t>
  </si>
  <si>
    <t>园城黄金</t>
  </si>
  <si>
    <t>园城股份</t>
  </si>
  <si>
    <t>ST园城</t>
  </si>
  <si>
    <t>最近一个会计年度的审计结果显示其股东权益为负值</t>
  </si>
  <si>
    <t>CSRC综合</t>
  </si>
  <si>
    <t>6</t>
  </si>
  <si>
    <t>002200.SZ</t>
  </si>
  <si>
    <t>ST交投</t>
  </si>
  <si>
    <t>绿大地</t>
  </si>
  <si>
    <t>*ST大地</t>
  </si>
  <si>
    <t>被注册会计师出具无法表示意见或否定意见的审计报告</t>
  </si>
  <si>
    <t>CSRC林业</t>
  </si>
  <si>
    <t>Wind资本货物</t>
  </si>
  <si>
    <t>7</t>
  </si>
  <si>
    <t>600715.SH</t>
  </si>
  <si>
    <t>文投控股</t>
  </si>
  <si>
    <t>ST松辽</t>
  </si>
  <si>
    <t>*ST松辽</t>
  </si>
  <si>
    <t>最近两个会计年度的审计结果显示的净利润均为负值</t>
  </si>
  <si>
    <t>CSRC广播、电视、电影和影视录音制作业</t>
  </si>
  <si>
    <t>Wind媒体Ⅱ</t>
  </si>
  <si>
    <t>8</t>
  </si>
  <si>
    <t>000545.SZ</t>
  </si>
  <si>
    <t>金浦钛业</t>
  </si>
  <si>
    <t>吉林制药</t>
  </si>
  <si>
    <t>*ST吉药</t>
  </si>
  <si>
    <t>CSRC化学原料及化学制品制造业</t>
  </si>
  <si>
    <t>9</t>
  </si>
  <si>
    <t>600281.SH</t>
  </si>
  <si>
    <t>华阳新材</t>
  </si>
  <si>
    <t>太化股份</t>
  </si>
  <si>
    <t>*ST太化</t>
  </si>
  <si>
    <t>CSRC有色金属冶炼及压延加工</t>
  </si>
  <si>
    <t>10</t>
  </si>
  <si>
    <t>600074.SH</t>
  </si>
  <si>
    <t>退市保千(退市)</t>
  </si>
  <si>
    <t>中达股份</t>
  </si>
  <si>
    <t>*ST中达</t>
  </si>
  <si>
    <t/>
  </si>
  <si>
    <t>11</t>
  </si>
  <si>
    <t>600228.SH</t>
  </si>
  <si>
    <t>返利科技</t>
  </si>
  <si>
    <t>昌九生化</t>
  </si>
  <si>
    <t>*ST昌九</t>
  </si>
  <si>
    <t>CSRC互联网和相关服务</t>
  </si>
  <si>
    <t>Wind软件与服务</t>
  </si>
  <si>
    <t>12</t>
  </si>
  <si>
    <t>000737.SZ</t>
  </si>
  <si>
    <t>北方铜业</t>
  </si>
  <si>
    <t>南风化工</t>
  </si>
  <si>
    <t>*ST南风</t>
  </si>
  <si>
    <t>13</t>
  </si>
  <si>
    <t>000595.SZ</t>
  </si>
  <si>
    <t>宝塔实业</t>
  </si>
  <si>
    <t>西北轴承</t>
  </si>
  <si>
    <t>*ST西轴</t>
  </si>
  <si>
    <t>CSRC通用设备制造业</t>
  </si>
  <si>
    <t>14</t>
  </si>
  <si>
    <t>000607.SZ</t>
  </si>
  <si>
    <t>华媒控股</t>
  </si>
  <si>
    <t>华智控股</t>
  </si>
  <si>
    <t>*ST华控</t>
  </si>
  <si>
    <t>CSRC新闻和出版业</t>
  </si>
  <si>
    <t>15</t>
  </si>
  <si>
    <t>600698.SH</t>
  </si>
  <si>
    <t>湖南天雁</t>
  </si>
  <si>
    <t>ST轻骑</t>
  </si>
  <si>
    <t>*ST轻骑</t>
  </si>
  <si>
    <t>CSRC汽车制造业</t>
  </si>
  <si>
    <t>Wind汽车与汽车零部件</t>
  </si>
  <si>
    <t>16</t>
  </si>
  <si>
    <t>600792.SH</t>
  </si>
  <si>
    <t>云煤能源</t>
  </si>
  <si>
    <t>ST马龙</t>
  </si>
  <si>
    <t>*ST马龙</t>
  </si>
  <si>
    <t>CSRC石油加工、炼焦及核燃料加工业</t>
  </si>
  <si>
    <t>Wind能源Ⅱ</t>
  </si>
  <si>
    <t>17</t>
  </si>
  <si>
    <t>600604.SH</t>
  </si>
  <si>
    <t>市北高新</t>
  </si>
  <si>
    <t>ST二纺</t>
  </si>
  <si>
    <t>*ST二纺</t>
  </si>
  <si>
    <t>CSRC房地产业</t>
  </si>
  <si>
    <t>Wind房地产Ⅱ</t>
  </si>
  <si>
    <t>18</t>
  </si>
  <si>
    <t>600083.SH</t>
  </si>
  <si>
    <t>博信股份</t>
  </si>
  <si>
    <t>ST博信</t>
  </si>
  <si>
    <t>*ST博信</t>
  </si>
  <si>
    <t>CSRC批发业</t>
  </si>
  <si>
    <t>Wind耐用消费品与服装</t>
  </si>
  <si>
    <t>19</t>
  </si>
  <si>
    <t>600892.SH</t>
  </si>
  <si>
    <t>大晟文化</t>
  </si>
  <si>
    <t>ST宝诚</t>
  </si>
  <si>
    <t>*ST宝诚</t>
  </si>
  <si>
    <t>CSRC软件和信息技术服务业</t>
  </si>
  <si>
    <t>20</t>
  </si>
  <si>
    <t>600335.SH</t>
  </si>
  <si>
    <t>国机汽车</t>
  </si>
  <si>
    <t>鼎盛天工</t>
  </si>
  <si>
    <t>*ST盛工</t>
  </si>
  <si>
    <t>Wind零售业</t>
  </si>
  <si>
    <t>21</t>
  </si>
  <si>
    <t>000602.SZ</t>
  </si>
  <si>
    <t>金马集团(退市)</t>
  </si>
  <si>
    <t>金马集团</t>
  </si>
  <si>
    <t>*ST金马</t>
  </si>
  <si>
    <t>22</t>
  </si>
  <si>
    <t>600365.SH</t>
  </si>
  <si>
    <t>ST通葡</t>
  </si>
  <si>
    <t>通葡股份</t>
  </si>
  <si>
    <t>*ST通葡</t>
  </si>
  <si>
    <t>CSRC酒、饮料和精制茶制造业</t>
  </si>
  <si>
    <t>Wind食品、饮料与烟草</t>
  </si>
  <si>
    <t>23</t>
  </si>
  <si>
    <t>600678.SH</t>
  </si>
  <si>
    <t>四川金顶</t>
  </si>
  <si>
    <t>ST金顶</t>
  </si>
  <si>
    <t>*ST金顶</t>
  </si>
  <si>
    <t>CSRC非金属矿物制品业</t>
  </si>
  <si>
    <t>24</t>
  </si>
  <si>
    <t>600203.SH</t>
  </si>
  <si>
    <t>福日电子</t>
  </si>
  <si>
    <t>*ST福日</t>
  </si>
  <si>
    <t>CSRC计算机、通信和其他电子设备制造业</t>
  </si>
  <si>
    <t>Wind技术硬件与设备</t>
  </si>
  <si>
    <t>25</t>
  </si>
  <si>
    <t>002113.SZ</t>
  </si>
  <si>
    <t>ST天润</t>
  </si>
  <si>
    <t>天润发展</t>
  </si>
  <si>
    <t>公司生产经营活动受到严重影响且预计在三个月以内不能恢复正常</t>
  </si>
  <si>
    <t>26</t>
  </si>
  <si>
    <t>600609.SH</t>
  </si>
  <si>
    <t>金杯汽车</t>
  </si>
  <si>
    <t>*ST金杯</t>
  </si>
  <si>
    <t>27</t>
  </si>
  <si>
    <t>600617.SH</t>
  </si>
  <si>
    <t>国新能源</t>
  </si>
  <si>
    <t>ST联华</t>
  </si>
  <si>
    <t>*ST联华</t>
  </si>
  <si>
    <t>CSRC燃气生产和供应业</t>
  </si>
  <si>
    <t>Wind公用事业Ⅱ</t>
  </si>
  <si>
    <t>28</t>
  </si>
  <si>
    <t>600145.SH</t>
  </si>
  <si>
    <t>退市新亿(退市)</t>
  </si>
  <si>
    <t>四维控股</t>
  </si>
  <si>
    <t>*ST四维</t>
  </si>
  <si>
    <t>29</t>
  </si>
  <si>
    <t>600091.SH</t>
  </si>
  <si>
    <t>退市明科(退市)</t>
  </si>
  <si>
    <t>明天科技</t>
  </si>
  <si>
    <t>*ST明科</t>
  </si>
  <si>
    <t>30</t>
  </si>
  <si>
    <t>600608.SH</t>
  </si>
  <si>
    <t>ST沪科</t>
  </si>
  <si>
    <t>*ST沪科</t>
  </si>
  <si>
    <t>31</t>
  </si>
  <si>
    <t>600634.SH</t>
  </si>
  <si>
    <t>退市富控(退市)</t>
  </si>
  <si>
    <t>海鸟发展</t>
  </si>
  <si>
    <t>*ST海鸟</t>
  </si>
  <si>
    <t>32</t>
  </si>
  <si>
    <t>600490.SH</t>
  </si>
  <si>
    <t>鹏欣资源</t>
  </si>
  <si>
    <t>中科合臣</t>
  </si>
  <si>
    <t>*ST合臣</t>
  </si>
  <si>
    <t>33</t>
  </si>
  <si>
    <t>600538.SH</t>
  </si>
  <si>
    <t>国发股份</t>
  </si>
  <si>
    <t>北海国发</t>
  </si>
  <si>
    <t>*ST国发</t>
  </si>
  <si>
    <t>34</t>
  </si>
  <si>
    <t>002072.SZ</t>
  </si>
  <si>
    <t>凯瑞德</t>
  </si>
  <si>
    <t>德棉股份</t>
  </si>
  <si>
    <t>*ST德棉</t>
  </si>
  <si>
    <t>35</t>
  </si>
  <si>
    <t>600988.SH</t>
  </si>
  <si>
    <t>赤峰黄金</t>
  </si>
  <si>
    <t>ST宝龙</t>
  </si>
  <si>
    <t>*ST宝龙</t>
  </si>
  <si>
    <t>CSRC有色金属矿采选业</t>
  </si>
  <si>
    <t>36</t>
  </si>
  <si>
    <t>600373.SH</t>
  </si>
  <si>
    <t>中文传媒</t>
  </si>
  <si>
    <t>鑫新股份</t>
  </si>
  <si>
    <t>*ST鑫新</t>
  </si>
  <si>
    <t>37</t>
  </si>
  <si>
    <t>000629.SZ</t>
  </si>
  <si>
    <t>钒钛股份</t>
  </si>
  <si>
    <t>攀钢钢钒</t>
  </si>
  <si>
    <t>*ST钢钒</t>
  </si>
  <si>
    <t>38</t>
  </si>
  <si>
    <t>000408.SZ</t>
  </si>
  <si>
    <t>藏格矿业</t>
  </si>
  <si>
    <t>ST玉源</t>
  </si>
  <si>
    <t>*ST玉源</t>
  </si>
  <si>
    <t>39</t>
  </si>
  <si>
    <t>40</t>
  </si>
  <si>
    <t>000958.SZ</t>
  </si>
  <si>
    <t>电投产融</t>
  </si>
  <si>
    <t>东方热电</t>
  </si>
  <si>
    <t>*ST东热</t>
  </si>
  <si>
    <t>CSRC其他金融业</t>
  </si>
  <si>
    <t>41</t>
  </si>
  <si>
    <t>000716.SZ</t>
  </si>
  <si>
    <t>黑芝麻</t>
  </si>
  <si>
    <t>ST南方</t>
  </si>
  <si>
    <t>*ST南方</t>
  </si>
  <si>
    <t>CSRC食品制造业</t>
  </si>
  <si>
    <t>42</t>
  </si>
  <si>
    <t>600455.SH</t>
  </si>
  <si>
    <t>博通股份</t>
  </si>
  <si>
    <t>交大博通</t>
  </si>
  <si>
    <t>*ST博通</t>
  </si>
  <si>
    <t>CSRC教育</t>
  </si>
  <si>
    <t>43</t>
  </si>
  <si>
    <t>000676.SZ</t>
  </si>
  <si>
    <t>智度股份</t>
  </si>
  <si>
    <t>思达高科</t>
  </si>
  <si>
    <t>*ST思达</t>
  </si>
  <si>
    <t>44</t>
  </si>
  <si>
    <t>000760.SZ</t>
  </si>
  <si>
    <t>斯太退(退市)</t>
  </si>
  <si>
    <t>博盈投资</t>
  </si>
  <si>
    <t>*ST博盈</t>
  </si>
  <si>
    <t>45</t>
  </si>
  <si>
    <t>000976.SZ</t>
  </si>
  <si>
    <t>华铁股份</t>
  </si>
  <si>
    <t>春晖股份</t>
  </si>
  <si>
    <t>*ST春晖</t>
  </si>
  <si>
    <t>CSRC铁路、船舶、航空航天和其他运输设备制造业</t>
  </si>
  <si>
    <t>46</t>
  </si>
  <si>
    <t>600209.SH</t>
  </si>
  <si>
    <t>退市罗顿(退市)</t>
  </si>
  <si>
    <t>罗顿发展</t>
  </si>
  <si>
    <t>*ST罗顿</t>
  </si>
  <si>
    <t>47</t>
  </si>
  <si>
    <t>600080.SH</t>
  </si>
  <si>
    <t>金花股份</t>
  </si>
  <si>
    <t>ST金花</t>
  </si>
  <si>
    <t>*ST金花</t>
  </si>
  <si>
    <t>48</t>
  </si>
  <si>
    <t>600462.SH</t>
  </si>
  <si>
    <t>ST九有</t>
  </si>
  <si>
    <t>ST石岘</t>
  </si>
  <si>
    <t>*ST石岘</t>
  </si>
  <si>
    <t>49</t>
  </si>
  <si>
    <t>600301.SH</t>
  </si>
  <si>
    <t>南化股份</t>
  </si>
  <si>
    <t>*ST南化</t>
  </si>
  <si>
    <t>50</t>
  </si>
  <si>
    <t>000504.SZ</t>
  </si>
  <si>
    <t>南华生物</t>
  </si>
  <si>
    <t>赛迪传媒</t>
  </si>
  <si>
    <t>*ST传媒</t>
  </si>
  <si>
    <t>CSRC科技推广和应用服务业</t>
  </si>
  <si>
    <t>51</t>
  </si>
  <si>
    <t>000673.SZ</t>
  </si>
  <si>
    <t>当代退(退市)</t>
  </si>
  <si>
    <t>ST大水</t>
  </si>
  <si>
    <t>*ST大水</t>
  </si>
  <si>
    <t>52</t>
  </si>
  <si>
    <t>600769.SH</t>
  </si>
  <si>
    <t>祥龙电业</t>
  </si>
  <si>
    <t>*ST祥龙</t>
  </si>
  <si>
    <t>CSRC水的生产和供应业</t>
  </si>
  <si>
    <t>53</t>
  </si>
  <si>
    <t>600691.SH</t>
  </si>
  <si>
    <t>阳煤化工</t>
  </si>
  <si>
    <t>ST东碳</t>
  </si>
  <si>
    <t>*ST东碳</t>
  </si>
  <si>
    <t>54</t>
  </si>
  <si>
    <t>000831.SZ</t>
  </si>
  <si>
    <t>中国稀土</t>
  </si>
  <si>
    <t>关铝股份</t>
  </si>
  <si>
    <t>*ST关铝</t>
  </si>
  <si>
    <t>55</t>
  </si>
  <si>
    <t>600355.SH</t>
  </si>
  <si>
    <t>精伦电子</t>
  </si>
  <si>
    <t>*ST精伦</t>
  </si>
  <si>
    <t>56</t>
  </si>
  <si>
    <t>600444.SH</t>
  </si>
  <si>
    <t>国机通用</t>
  </si>
  <si>
    <t>国通管业</t>
  </si>
  <si>
    <t>*ST国通</t>
  </si>
  <si>
    <t>57</t>
  </si>
  <si>
    <t>000820.SZ</t>
  </si>
  <si>
    <t>神雾节能</t>
  </si>
  <si>
    <t>金城股份</t>
  </si>
  <si>
    <t>*ST金城</t>
  </si>
  <si>
    <t>CSRC废弃资源综合利用业</t>
  </si>
  <si>
    <t>58</t>
  </si>
  <si>
    <t>600131.SH</t>
  </si>
  <si>
    <t>国网信通</t>
  </si>
  <si>
    <t>岷江水电</t>
  </si>
  <si>
    <t>*ST岷电</t>
  </si>
  <si>
    <t>59</t>
  </si>
  <si>
    <t>000922.SZ</t>
  </si>
  <si>
    <t>佳电股份</t>
  </si>
  <si>
    <t>ST阿继</t>
  </si>
  <si>
    <t>*ST阿继</t>
  </si>
  <si>
    <t>CSRC电气机械及器材制造业</t>
  </si>
  <si>
    <t>60</t>
  </si>
  <si>
    <t>600179.SH</t>
  </si>
  <si>
    <t>安通控股</t>
  </si>
  <si>
    <t>黑化股份</t>
  </si>
  <si>
    <t>*ST黑化</t>
  </si>
  <si>
    <t>CSRC装卸搬运及其他运输代理</t>
  </si>
  <si>
    <t>Wind运输</t>
  </si>
  <si>
    <t>61</t>
  </si>
  <si>
    <t>600699.SH</t>
  </si>
  <si>
    <t>均胜电子</t>
  </si>
  <si>
    <t>ST得亨</t>
  </si>
  <si>
    <t>*ST得亨</t>
  </si>
  <si>
    <t>62</t>
  </si>
  <si>
    <t>000953.SZ</t>
  </si>
  <si>
    <t>河化股份</t>
  </si>
  <si>
    <t>河池化工</t>
  </si>
  <si>
    <t>*ST河化</t>
  </si>
  <si>
    <t>63</t>
  </si>
  <si>
    <t>600885.SH</t>
  </si>
  <si>
    <t>宏发股份</t>
  </si>
  <si>
    <t>力诺太阳</t>
  </si>
  <si>
    <t>*ST力阳</t>
  </si>
  <si>
    <t>64</t>
  </si>
  <si>
    <t>600299.SH</t>
  </si>
  <si>
    <t>安迪苏</t>
  </si>
  <si>
    <t>蓝星新材</t>
  </si>
  <si>
    <t>*ST新材</t>
  </si>
  <si>
    <t>65</t>
  </si>
  <si>
    <t>001896.SZ</t>
  </si>
  <si>
    <t>豫能控股</t>
  </si>
  <si>
    <t>*ST豫能</t>
  </si>
  <si>
    <t>CSRC电力、热力生产和供应业</t>
  </si>
  <si>
    <t>66</t>
  </si>
  <si>
    <t>000068.SZ</t>
  </si>
  <si>
    <t>华控赛格</t>
  </si>
  <si>
    <t>赛格三星</t>
  </si>
  <si>
    <t>ST三星</t>
  </si>
  <si>
    <t>CSRC专业技术服务业</t>
  </si>
  <si>
    <t>67</t>
  </si>
  <si>
    <t>600515.SH</t>
  </si>
  <si>
    <t>海南机场</t>
  </si>
  <si>
    <t>ST筑信</t>
  </si>
  <si>
    <t>*ST筑信</t>
  </si>
  <si>
    <t>68</t>
  </si>
  <si>
    <t>600740.SH</t>
  </si>
  <si>
    <t>山西焦化</t>
  </si>
  <si>
    <t>*ST山焦</t>
  </si>
  <si>
    <t>69</t>
  </si>
  <si>
    <t>600757.SH</t>
  </si>
  <si>
    <t>长江传媒</t>
  </si>
  <si>
    <t>ST源发</t>
  </si>
  <si>
    <t>*ST源发</t>
  </si>
  <si>
    <t>70</t>
  </si>
  <si>
    <t>600722.SH</t>
  </si>
  <si>
    <t>金牛化工</t>
  </si>
  <si>
    <t>ST金化</t>
  </si>
  <si>
    <t>*ST金化</t>
  </si>
  <si>
    <t>71</t>
  </si>
  <si>
    <t>000509.SZ</t>
  </si>
  <si>
    <t>华塑控股</t>
  </si>
  <si>
    <t>SST华塑</t>
  </si>
  <si>
    <t>S*ST华塑</t>
  </si>
  <si>
    <t>CSRC卫生</t>
  </si>
  <si>
    <t>72</t>
  </si>
  <si>
    <t>600860.SH</t>
  </si>
  <si>
    <t>京城股份</t>
  </si>
  <si>
    <t>北人股份</t>
  </si>
  <si>
    <t>*ST北人</t>
  </si>
  <si>
    <t>CSRC专用设备制造业</t>
  </si>
  <si>
    <t>73</t>
  </si>
  <si>
    <t>000415.SZ</t>
  </si>
  <si>
    <t>渤海租赁</t>
  </si>
  <si>
    <t>汇通集团</t>
  </si>
  <si>
    <t>*ST汇通</t>
  </si>
  <si>
    <t>CSRC租赁业</t>
  </si>
  <si>
    <t>Wind多元金融</t>
  </si>
  <si>
    <t>74</t>
  </si>
  <si>
    <t>600084.SH</t>
  </si>
  <si>
    <t>中葡股份</t>
  </si>
  <si>
    <t>ST中葡</t>
  </si>
  <si>
    <t>*ST中葡</t>
  </si>
  <si>
    <t>75</t>
  </si>
  <si>
    <t>000598.SZ</t>
  </si>
  <si>
    <t>兴蓉环境</t>
  </si>
  <si>
    <t>蓝星清洗</t>
  </si>
  <si>
    <t>*ST清洗</t>
  </si>
  <si>
    <t>76</t>
  </si>
  <si>
    <t>000703.SZ</t>
  </si>
  <si>
    <t>恒逸石化</t>
  </si>
  <si>
    <t>世纪光华</t>
  </si>
  <si>
    <t>*ST光华</t>
  </si>
  <si>
    <t>77</t>
  </si>
  <si>
    <t>000902.SZ</t>
  </si>
  <si>
    <t>新洋丰</t>
  </si>
  <si>
    <t>中国服装</t>
  </si>
  <si>
    <t>*ST中服</t>
  </si>
  <si>
    <t>78</t>
  </si>
  <si>
    <t>600984.SH</t>
  </si>
  <si>
    <t>建设机械</t>
  </si>
  <si>
    <t>ST建机</t>
  </si>
  <si>
    <t>*ST建机</t>
  </si>
  <si>
    <t>79</t>
  </si>
  <si>
    <t>600077.SH</t>
  </si>
  <si>
    <t>宋都股份</t>
  </si>
  <si>
    <t>百科集团</t>
  </si>
  <si>
    <t>*ST百科</t>
  </si>
  <si>
    <t>80</t>
  </si>
  <si>
    <t>600562.SH</t>
  </si>
  <si>
    <t>国睿科技</t>
  </si>
  <si>
    <t>高淳陶瓷</t>
  </si>
  <si>
    <t>*ST高陶</t>
  </si>
  <si>
    <t>81</t>
  </si>
  <si>
    <t>000908.SZ</t>
  </si>
  <si>
    <t>景峰医药</t>
  </si>
  <si>
    <t>天一科技</t>
  </si>
  <si>
    <t>*ST天一</t>
  </si>
  <si>
    <t>82</t>
  </si>
  <si>
    <t>000818.SZ</t>
  </si>
  <si>
    <t>航锦科技</t>
  </si>
  <si>
    <t>锦化氯碱</t>
  </si>
  <si>
    <t>ST锦化</t>
  </si>
  <si>
    <t>83</t>
  </si>
  <si>
    <t>000587.SZ</t>
  </si>
  <si>
    <t>*ST金洲</t>
  </si>
  <si>
    <t>SST光明</t>
  </si>
  <si>
    <t>S*ST光明</t>
  </si>
  <si>
    <t>CSRC其他制造业</t>
  </si>
  <si>
    <t>84</t>
  </si>
  <si>
    <t>600149.SH</t>
  </si>
  <si>
    <t>廊坊发展</t>
  </si>
  <si>
    <t>ST建通</t>
  </si>
  <si>
    <t>*ST建通</t>
  </si>
  <si>
    <t>85</t>
  </si>
  <si>
    <t>华夏建通</t>
  </si>
  <si>
    <t>86</t>
  </si>
  <si>
    <t>600217.SH</t>
  </si>
  <si>
    <t>中再资环</t>
  </si>
  <si>
    <t>ST秦岭</t>
  </si>
  <si>
    <t>*ST秦岭</t>
  </si>
  <si>
    <t>87</t>
  </si>
  <si>
    <t>88</t>
  </si>
  <si>
    <t>600421.SH</t>
  </si>
  <si>
    <t>华嵘控股</t>
  </si>
  <si>
    <t>ST国药</t>
  </si>
  <si>
    <t>*ST国药</t>
  </si>
  <si>
    <t>Wind消费者服务Ⅱ</t>
  </si>
  <si>
    <t>89</t>
  </si>
  <si>
    <t>600887.SH</t>
  </si>
  <si>
    <t>伊利股份</t>
  </si>
  <si>
    <t>*ST伊利</t>
  </si>
  <si>
    <t>90</t>
  </si>
  <si>
    <t>600817.SH</t>
  </si>
  <si>
    <t>宇通重工</t>
  </si>
  <si>
    <t>ST宏盛</t>
  </si>
  <si>
    <t>*ST宏盛</t>
  </si>
  <si>
    <t>最近三年连续亏损</t>
  </si>
  <si>
    <t>91</t>
  </si>
  <si>
    <t>600727.SH</t>
  </si>
  <si>
    <t>鲁北化工</t>
  </si>
  <si>
    <t>*ST鲁北</t>
  </si>
  <si>
    <t>92</t>
  </si>
  <si>
    <t>600234.SH</t>
  </si>
  <si>
    <t>科新发展</t>
  </si>
  <si>
    <t>ST天龙</t>
  </si>
  <si>
    <t>*ST天龙</t>
  </si>
  <si>
    <t>93</t>
  </si>
  <si>
    <t>600185.SH</t>
  </si>
  <si>
    <t>格力地产</t>
  </si>
  <si>
    <t>海星科技</t>
  </si>
  <si>
    <t>*ST海星</t>
  </si>
  <si>
    <t>94</t>
  </si>
  <si>
    <t>600340.SH</t>
  </si>
  <si>
    <t>华夏幸福</t>
  </si>
  <si>
    <t>国祥股份</t>
  </si>
  <si>
    <t>*ST国祥</t>
  </si>
  <si>
    <t>95</t>
  </si>
  <si>
    <t>600898.SH</t>
  </si>
  <si>
    <t>国美通讯</t>
  </si>
  <si>
    <t>三联商社</t>
  </si>
  <si>
    <t>*ST三联</t>
  </si>
  <si>
    <t>96</t>
  </si>
  <si>
    <t>联华合纤</t>
  </si>
  <si>
    <t>97</t>
  </si>
  <si>
    <t>000918.SZ</t>
  </si>
  <si>
    <t>嘉凯城</t>
  </si>
  <si>
    <t>SST亚华</t>
  </si>
  <si>
    <t>S*ST亚华</t>
  </si>
  <si>
    <t>98</t>
  </si>
  <si>
    <t>600130.SH</t>
  </si>
  <si>
    <t>波导股份</t>
  </si>
  <si>
    <t>*ST波导</t>
  </si>
  <si>
    <t>99</t>
  </si>
  <si>
    <t>000518.SZ</t>
  </si>
  <si>
    <t>四环生物</t>
  </si>
  <si>
    <t>*ST生物</t>
  </si>
  <si>
    <t>100</t>
  </si>
  <si>
    <t>000505.SZ</t>
  </si>
  <si>
    <t>京粮控股</t>
  </si>
  <si>
    <t>珠江控股</t>
  </si>
  <si>
    <t>*ST珠江</t>
  </si>
  <si>
    <t>CSRC农副食品加工业</t>
  </si>
  <si>
    <t>101</t>
  </si>
  <si>
    <t>000720.SZ</t>
  </si>
  <si>
    <t>新能泰山</t>
  </si>
  <si>
    <t>鲁能泰山</t>
  </si>
  <si>
    <t>*ST能山</t>
  </si>
  <si>
    <t>102</t>
  </si>
  <si>
    <t>000036.SZ</t>
  </si>
  <si>
    <t>华联控股</t>
  </si>
  <si>
    <t>103</t>
  </si>
  <si>
    <t>000586.SZ</t>
  </si>
  <si>
    <t>汇源通信</t>
  </si>
  <si>
    <t>*ST汇源</t>
  </si>
  <si>
    <t>104</t>
  </si>
  <si>
    <t>000955.SZ</t>
  </si>
  <si>
    <t>欣龙控股</t>
  </si>
  <si>
    <t>*ST欣龙</t>
  </si>
  <si>
    <t>CSRC纺织业</t>
  </si>
  <si>
    <t>105</t>
  </si>
  <si>
    <t>600701.SH</t>
  </si>
  <si>
    <t>退市工新(退市)</t>
  </si>
  <si>
    <t>工大高新</t>
  </si>
  <si>
    <t>*ST工新</t>
  </si>
  <si>
    <t>106</t>
  </si>
  <si>
    <t>000995.SZ</t>
  </si>
  <si>
    <t>*ST皇台</t>
  </si>
  <si>
    <t>皇台酒业</t>
  </si>
  <si>
    <t>107</t>
  </si>
  <si>
    <t>002145.SZ</t>
  </si>
  <si>
    <t>中核钛白</t>
  </si>
  <si>
    <t>ST钛白</t>
  </si>
  <si>
    <t>108</t>
  </si>
  <si>
    <t>000004.SZ</t>
  </si>
  <si>
    <t>ST国华</t>
  </si>
  <si>
    <t>ST国农</t>
  </si>
  <si>
    <t>*ST国农</t>
  </si>
  <si>
    <t>109</t>
  </si>
  <si>
    <t>000576.SZ</t>
  </si>
  <si>
    <t>甘化科工</t>
  </si>
  <si>
    <t>广东甘化</t>
  </si>
  <si>
    <t>*ST甘化</t>
  </si>
  <si>
    <t>110</t>
  </si>
  <si>
    <t>600313.SH</t>
  </si>
  <si>
    <t>农发种业</t>
  </si>
  <si>
    <t>ST中农</t>
  </si>
  <si>
    <t>*ST中农</t>
  </si>
  <si>
    <t>CSRC农业</t>
  </si>
  <si>
    <t>111</t>
  </si>
  <si>
    <t>600890.SH</t>
  </si>
  <si>
    <t>退市中房(退市)</t>
  </si>
  <si>
    <t>ST中房</t>
  </si>
  <si>
    <t>*ST中房</t>
  </si>
  <si>
    <t>112</t>
  </si>
  <si>
    <t>600115.SH</t>
  </si>
  <si>
    <t>中国东航</t>
  </si>
  <si>
    <t>东方航空</t>
  </si>
  <si>
    <t>ST东航</t>
  </si>
  <si>
    <t>CSRC航空运输业</t>
  </si>
  <si>
    <t>113</t>
  </si>
  <si>
    <t>000751.SZ</t>
  </si>
  <si>
    <t>锌业股份</t>
  </si>
  <si>
    <t>*ST锌业</t>
  </si>
  <si>
    <t>114</t>
  </si>
  <si>
    <t>600253.SH</t>
  </si>
  <si>
    <t>天方药业(退市)</t>
  </si>
  <si>
    <t>天方药业</t>
  </si>
  <si>
    <t>*ST天方</t>
  </si>
  <si>
    <t>115</t>
  </si>
  <si>
    <t>000856.SZ</t>
  </si>
  <si>
    <t>冀东装备</t>
  </si>
  <si>
    <t>唐山陶瓷</t>
  </si>
  <si>
    <t>*ST唐陶</t>
  </si>
  <si>
    <t>116</t>
  </si>
  <si>
    <t>000697.SZ</t>
  </si>
  <si>
    <t>炼石航空</t>
  </si>
  <si>
    <t>咸阳偏转</t>
  </si>
  <si>
    <t>*ST偏转</t>
  </si>
  <si>
    <t>117</t>
  </si>
  <si>
    <t>000585.SZ</t>
  </si>
  <si>
    <t>东电退(退市)</t>
  </si>
  <si>
    <t>东北电气</t>
  </si>
  <si>
    <t>*ST东电</t>
  </si>
  <si>
    <t>118</t>
  </si>
  <si>
    <t>600591.SH</t>
  </si>
  <si>
    <t>*ST上航(退市)</t>
  </si>
  <si>
    <t>上海航空</t>
  </si>
  <si>
    <t>*ST上航</t>
  </si>
  <si>
    <t>119</t>
  </si>
  <si>
    <t>600633.SH</t>
  </si>
  <si>
    <t>浙数文化</t>
  </si>
  <si>
    <t>白猫股份</t>
  </si>
  <si>
    <t>*ST白猫</t>
  </si>
  <si>
    <t>120</t>
  </si>
  <si>
    <t>600076.SH</t>
  </si>
  <si>
    <t>康欣新材</t>
  </si>
  <si>
    <t>ST华光</t>
  </si>
  <si>
    <t>*ST华光</t>
  </si>
  <si>
    <t>CSRC木材加工及木、竹、藤、棕、草制品业</t>
  </si>
  <si>
    <t>121</t>
  </si>
  <si>
    <t>600728.SH</t>
  </si>
  <si>
    <t>佳都科技</t>
  </si>
  <si>
    <t>SST新太</t>
  </si>
  <si>
    <t>S*ST新太</t>
  </si>
  <si>
    <t>122</t>
  </si>
  <si>
    <t>600506.SH</t>
  </si>
  <si>
    <t>香梨股份</t>
  </si>
  <si>
    <t>*ST香梨</t>
  </si>
  <si>
    <t>123</t>
  </si>
  <si>
    <t>600773.SH</t>
  </si>
  <si>
    <t>西藏城投</t>
  </si>
  <si>
    <t>ST雅砻</t>
  </si>
  <si>
    <t>*ST雅砻</t>
  </si>
  <si>
    <t>124</t>
  </si>
  <si>
    <t>000979.SZ</t>
  </si>
  <si>
    <t>中弘退(退市)</t>
  </si>
  <si>
    <t>ST科苑</t>
  </si>
  <si>
    <t>*ST科苑</t>
  </si>
  <si>
    <t>125</t>
  </si>
  <si>
    <t>002002.SZ</t>
  </si>
  <si>
    <t>鸿达兴业</t>
  </si>
  <si>
    <t>江苏琼花</t>
  </si>
  <si>
    <t>ST琼花</t>
  </si>
  <si>
    <t>主要银行账号被冻结</t>
  </si>
  <si>
    <t>126</t>
  </si>
  <si>
    <t>002075.SZ</t>
  </si>
  <si>
    <t>沙钢股份</t>
  </si>
  <si>
    <t>高新张铜</t>
  </si>
  <si>
    <t>ST张铜</t>
  </si>
  <si>
    <t>CSRC黑色金属冶炼及压延加工</t>
  </si>
  <si>
    <t>127</t>
  </si>
  <si>
    <t>600180.SH</t>
  </si>
  <si>
    <t>瑞茂通</t>
  </si>
  <si>
    <t>九发股份</t>
  </si>
  <si>
    <t>*ST九发</t>
  </si>
  <si>
    <t>128</t>
  </si>
  <si>
    <t>600870.SH</t>
  </si>
  <si>
    <t>退市厦华(退市)</t>
  </si>
  <si>
    <t>厦华电子</t>
  </si>
  <si>
    <t>*ST厦华</t>
  </si>
  <si>
    <t>129</t>
  </si>
  <si>
    <t>国药科技</t>
  </si>
  <si>
    <t>130</t>
  </si>
  <si>
    <t>600751.SH</t>
  </si>
  <si>
    <t>海航科技</t>
  </si>
  <si>
    <t>SST天海</t>
  </si>
  <si>
    <t>S*ST天海</t>
  </si>
  <si>
    <t>131</t>
  </si>
  <si>
    <t>600057.SH</t>
  </si>
  <si>
    <t>厦门象屿</t>
  </si>
  <si>
    <t>夏新电子</t>
  </si>
  <si>
    <t>*ST夏新</t>
  </si>
  <si>
    <t>132</t>
  </si>
  <si>
    <t>600275.SH</t>
  </si>
  <si>
    <t>退市昌鱼(退市)</t>
  </si>
  <si>
    <t>武昌鱼</t>
  </si>
  <si>
    <t>*ST昌鱼</t>
  </si>
  <si>
    <t>133</t>
  </si>
  <si>
    <t>SST湖科</t>
  </si>
  <si>
    <t>S*ST湖科</t>
  </si>
  <si>
    <t>134</t>
  </si>
  <si>
    <t>600868.SH</t>
  </si>
  <si>
    <t>梅雁吉祥</t>
  </si>
  <si>
    <t>梅雁水电</t>
  </si>
  <si>
    <t>*ST梅雁</t>
  </si>
  <si>
    <t>135</t>
  </si>
  <si>
    <t>600556.SH</t>
  </si>
  <si>
    <t>天下秀</t>
  </si>
  <si>
    <t>ST北生</t>
  </si>
  <si>
    <t>*ST北生</t>
  </si>
  <si>
    <t>136</t>
  </si>
  <si>
    <t>000935.SZ</t>
  </si>
  <si>
    <t>四川双马</t>
  </si>
  <si>
    <t>*ST双马</t>
  </si>
  <si>
    <t>137</t>
  </si>
  <si>
    <t>600771.SH</t>
  </si>
  <si>
    <t>广誉远</t>
  </si>
  <si>
    <t>东盛科技</t>
  </si>
  <si>
    <t>ST东盛</t>
  </si>
  <si>
    <t>138</t>
  </si>
  <si>
    <t>600419.SH</t>
  </si>
  <si>
    <t>天润乳业</t>
  </si>
  <si>
    <t>ST天宏</t>
  </si>
  <si>
    <t>*ST天宏</t>
  </si>
  <si>
    <t>139</t>
  </si>
  <si>
    <t>600401.SH</t>
  </si>
  <si>
    <t>退市海润(退市)</t>
  </si>
  <si>
    <t>江苏申龙</t>
  </si>
  <si>
    <t>*ST申龙</t>
  </si>
  <si>
    <t>140</t>
  </si>
  <si>
    <t>000657.SZ</t>
  </si>
  <si>
    <t>中钨高新</t>
  </si>
  <si>
    <t>*ST中钨</t>
  </si>
  <si>
    <t>141</t>
  </si>
  <si>
    <t>000628.SZ</t>
  </si>
  <si>
    <t>高新发展</t>
  </si>
  <si>
    <t>*ST高新</t>
  </si>
  <si>
    <t>CSRC房屋建筑业</t>
  </si>
  <si>
    <t>142</t>
  </si>
  <si>
    <t>000906.SZ</t>
  </si>
  <si>
    <t>浙商中拓</t>
  </si>
  <si>
    <t>S南建材</t>
  </si>
  <si>
    <t>S*ST建材</t>
  </si>
  <si>
    <t>143</t>
  </si>
  <si>
    <t>000011.SZ</t>
  </si>
  <si>
    <t>深物业A</t>
  </si>
  <si>
    <t>S深物业A</t>
  </si>
  <si>
    <t>S*ST物业</t>
  </si>
  <si>
    <t>144</t>
  </si>
  <si>
    <t>000722.SZ</t>
  </si>
  <si>
    <t>湖南发展</t>
  </si>
  <si>
    <t>金果实业</t>
  </si>
  <si>
    <t>*ST金果</t>
  </si>
  <si>
    <t>145</t>
  </si>
  <si>
    <t>600372.SH</t>
  </si>
  <si>
    <t>中航电子</t>
  </si>
  <si>
    <t>昌河股份</t>
  </si>
  <si>
    <t>*ST昌河</t>
  </si>
  <si>
    <t>146</t>
  </si>
  <si>
    <t>600212.SH</t>
  </si>
  <si>
    <t>绿能慧充</t>
  </si>
  <si>
    <t>江泉实业</t>
  </si>
  <si>
    <t>*ST江泉</t>
  </si>
  <si>
    <t>147</t>
  </si>
  <si>
    <t>000971.SZ</t>
  </si>
  <si>
    <t>ST高升</t>
  </si>
  <si>
    <t>湖北迈亚</t>
  </si>
  <si>
    <t>*ST迈亚</t>
  </si>
  <si>
    <t>148</t>
  </si>
  <si>
    <t>600329.SH</t>
  </si>
  <si>
    <t>达仁堂</t>
  </si>
  <si>
    <t>中新药业</t>
  </si>
  <si>
    <t>*ST中新</t>
  </si>
  <si>
    <t>149</t>
  </si>
  <si>
    <t>马龙产业</t>
  </si>
  <si>
    <t>150</t>
  </si>
  <si>
    <t>600876.SH</t>
  </si>
  <si>
    <t>洛阳玻璃</t>
  </si>
  <si>
    <t>*ST洛玻</t>
  </si>
  <si>
    <t>151</t>
  </si>
  <si>
    <t>宏盛科技</t>
  </si>
  <si>
    <t>152</t>
  </si>
  <si>
    <t>二纺机</t>
  </si>
  <si>
    <t>153</t>
  </si>
  <si>
    <t>600793.SH</t>
  </si>
  <si>
    <t>宜宾纸业</t>
  </si>
  <si>
    <t>*ST宜纸</t>
  </si>
  <si>
    <t>CSRC造纸及纸制品业</t>
  </si>
  <si>
    <t>154</t>
  </si>
  <si>
    <t>600369.SH</t>
  </si>
  <si>
    <t>西南证券</t>
  </si>
  <si>
    <t>ST长运</t>
  </si>
  <si>
    <t>*ST长运</t>
  </si>
  <si>
    <t>CSRC资本市场服务</t>
  </si>
  <si>
    <t>数据来源：Wind</t>
  </si>
  <si>
    <t>000035.SZ</t>
    <phoneticPr fontId="5" type="noConversion"/>
  </si>
  <si>
    <t>季度</t>
    <phoneticPr fontId="5" type="noConversion"/>
  </si>
  <si>
    <t>流动负债</t>
    <phoneticPr fontId="5" type="noConversion"/>
  </si>
  <si>
    <t>总资产</t>
    <phoneticPr fontId="5" type="noConversion"/>
  </si>
  <si>
    <t>流通股</t>
    <phoneticPr fontId="5" type="noConversion"/>
  </si>
  <si>
    <t>上市时间</t>
    <phoneticPr fontId="5" type="noConversion"/>
  </si>
  <si>
    <t>日期</t>
  </si>
  <si>
    <t>Date</t>
  </si>
  <si>
    <t>东方锆业</t>
  </si>
  <si>
    <t>002167.SZ</t>
  </si>
  <si>
    <t>石基信息</t>
  </si>
  <si>
    <t>002153.SZ</t>
  </si>
  <si>
    <t>*ST集成</t>
  </si>
  <si>
    <t>002190.SZ</t>
  </si>
  <si>
    <t>南岭民爆</t>
  </si>
  <si>
    <t>002096.SZ</t>
  </si>
  <si>
    <t>金鸿控股</t>
  </si>
  <si>
    <t>000669.SZ</t>
  </si>
  <si>
    <t>安纳达</t>
  </si>
  <si>
    <t>002136.SZ</t>
  </si>
  <si>
    <t>北斗星通</t>
  </si>
  <si>
    <t>002151.SZ</t>
  </si>
  <si>
    <t>纳思达</t>
  </si>
  <si>
    <t>002180.SZ</t>
  </si>
  <si>
    <t>四创电子</t>
  </si>
  <si>
    <t>600990.SH</t>
  </si>
  <si>
    <t>西部资源</t>
  </si>
  <si>
    <t>600139.SH</t>
  </si>
  <si>
    <t>盛屯矿业</t>
  </si>
  <si>
    <t>600711.SH</t>
  </si>
  <si>
    <t>江特电机</t>
  </si>
  <si>
    <t>002176.SZ</t>
  </si>
  <si>
    <t>*ST百花</t>
  </si>
  <si>
    <t>600721.SH</t>
  </si>
  <si>
    <t>华映科技</t>
  </si>
  <si>
    <t>000536.SZ</t>
  </si>
  <si>
    <t>梦网集团</t>
  </si>
  <si>
    <t>002123.SZ</t>
  </si>
  <si>
    <t>融捷股份</t>
  </si>
  <si>
    <t>002192.SZ</t>
  </si>
  <si>
    <t>远望谷</t>
  </si>
  <si>
    <t>002161.SZ</t>
  </si>
  <si>
    <t>汉钟精机</t>
  </si>
  <si>
    <t>002158.SZ</t>
  </si>
  <si>
    <t>湘潭电化</t>
  </si>
  <si>
    <t>002125.SZ</t>
  </si>
  <si>
    <t>莱茵生物</t>
  </si>
  <si>
    <t>002166.SZ</t>
  </si>
  <si>
    <t>中航机电</t>
  </si>
  <si>
    <t>002013.SZ</t>
  </si>
  <si>
    <t>顺络电子</t>
  </si>
  <si>
    <t>002138.SZ</t>
  </si>
  <si>
    <t>华丽家族</t>
  </si>
  <si>
    <t>600503.SH</t>
  </si>
  <si>
    <t>紫光国微</t>
  </si>
  <si>
    <t>002049.SZ</t>
  </si>
  <si>
    <t>威海广泰</t>
  </si>
  <si>
    <t>002111.SZ</t>
  </si>
  <si>
    <t>远光软件</t>
  </si>
  <si>
    <t>002063.SZ</t>
  </si>
  <si>
    <t>东港股份</t>
  </si>
  <si>
    <t>002117.SZ</t>
  </si>
  <si>
    <t>紫鑫药业</t>
  </si>
  <si>
    <t>002118.SZ</t>
  </si>
  <si>
    <t>苏州固锝</t>
  </si>
  <si>
    <t>002079.SZ</t>
  </si>
  <si>
    <t>二三四五</t>
  </si>
  <si>
    <t>002195.SZ</t>
  </si>
  <si>
    <t>惠程科技</t>
  </si>
  <si>
    <t>002168.SZ</t>
  </si>
  <si>
    <t>拓邦股份</t>
  </si>
  <si>
    <t>002139.SZ</t>
  </si>
  <si>
    <t>东晶电子</t>
  </si>
  <si>
    <t>002199.SZ</t>
  </si>
  <si>
    <t>众合科技</t>
  </si>
  <si>
    <t>000925.SZ</t>
  </si>
  <si>
    <t>北纬科技</t>
  </si>
  <si>
    <t>002148.SZ</t>
  </si>
  <si>
    <t>广东鸿图</t>
  </si>
  <si>
    <t>002101.SZ</t>
  </si>
  <si>
    <t>浪莎股份</t>
  </si>
  <si>
    <t>600137.SH</t>
  </si>
  <si>
    <t>方正电机</t>
  </si>
  <si>
    <t>002196.SZ</t>
  </si>
  <si>
    <t>游族网络</t>
  </si>
  <si>
    <t>002174.SZ</t>
  </si>
  <si>
    <t>联环药业</t>
  </si>
  <si>
    <t>600513.SH</t>
  </si>
  <si>
    <t>瑞泰科技</t>
  </si>
  <si>
    <t>002066.SZ</t>
  </si>
  <si>
    <t>科陆电子</t>
  </si>
  <si>
    <t>002121.SZ</t>
  </si>
  <si>
    <t>ST新光</t>
  </si>
  <si>
    <t>002147.SZ</t>
  </si>
  <si>
    <t>中光学</t>
  </si>
  <si>
    <t>002189.SZ</t>
  </si>
  <si>
    <t>三维通信</t>
  </si>
  <si>
    <t>002115.SZ</t>
  </si>
  <si>
    <t>生意宝</t>
  </si>
  <si>
    <t>002095.SZ</t>
  </si>
  <si>
    <t>沃尔核材</t>
  </si>
  <si>
    <t>002130.SZ</t>
  </si>
  <si>
    <t>证通电子</t>
  </si>
  <si>
    <t>002197.SZ</t>
  </si>
  <si>
    <t>熊猫金控</t>
  </si>
  <si>
    <t>600599.SH</t>
  </si>
  <si>
    <t>西藏旅游</t>
  </si>
  <si>
    <t>600749.SH</t>
  </si>
  <si>
    <t>宏达高科</t>
  </si>
  <si>
    <t>002144.SZ</t>
  </si>
  <si>
    <t>*ST云投</t>
  </si>
  <si>
    <t>三特索道</t>
  </si>
  <si>
    <t>002159.SZ</t>
  </si>
  <si>
    <t>*ST东网</t>
  </si>
  <si>
    <t>002175.SZ</t>
  </si>
  <si>
    <t>渤海股份</t>
  </si>
  <si>
    <t>000605.SZ</t>
  </si>
  <si>
    <t>报喜鸟</t>
  </si>
  <si>
    <t>002154.SZ</t>
  </si>
  <si>
    <t>*ST新海</t>
  </si>
  <si>
    <t>002089.SZ</t>
  </si>
  <si>
    <t>国脉科技</t>
  </si>
  <si>
    <t>002093.SZ</t>
  </si>
  <si>
    <t>创新医疗</t>
  </si>
  <si>
    <t>002173.SZ</t>
  </si>
  <si>
    <t>如意集团</t>
  </si>
  <si>
    <t>002193.SZ</t>
  </si>
  <si>
    <t>恒宝股份</t>
  </si>
  <si>
    <t>002104.SZ</t>
  </si>
  <si>
    <t>同达创业</t>
  </si>
  <si>
    <t>600647.SH</t>
  </si>
  <si>
    <t>御银股份</t>
  </si>
  <si>
    <t>002177.SZ</t>
  </si>
  <si>
    <t>沃华医药</t>
  </si>
  <si>
    <t>002107.SZ</t>
  </si>
  <si>
    <t>时代出版</t>
  </si>
  <si>
    <t>600551.SH</t>
  </si>
  <si>
    <t>延华智能</t>
  </si>
  <si>
    <t>002178.SZ</t>
  </si>
  <si>
    <t>*ST巴士</t>
  </si>
  <si>
    <t>002188.SZ</t>
  </si>
  <si>
    <t>天津普林</t>
  </si>
  <si>
    <t>002134.SZ</t>
  </si>
  <si>
    <t>粤传媒</t>
  </si>
  <si>
    <t>002181.SZ</t>
  </si>
  <si>
    <t>通润装备</t>
  </si>
  <si>
    <t>002150.SZ</t>
  </si>
  <si>
    <t>嘉应制药</t>
  </si>
  <si>
    <t>002198.SZ</t>
  </si>
  <si>
    <t>威尔泰</t>
  </si>
  <si>
    <t>002058.SZ</t>
  </si>
  <si>
    <t>国轩高科</t>
  </si>
  <si>
    <t>002074.SZ</t>
  </si>
  <si>
    <t>金智科技</t>
  </si>
  <si>
    <t>002090.SZ</t>
  </si>
  <si>
    <t>中交地产</t>
  </si>
  <si>
    <t>000736.SZ</t>
  </si>
  <si>
    <t>智光电气</t>
  </si>
  <si>
    <t>002169.SZ</t>
  </si>
  <si>
    <t>九鼎新材</t>
  </si>
  <si>
    <t>002201.SZ</t>
  </si>
  <si>
    <t>沧州明珠</t>
  </si>
  <si>
    <t>002108.SZ</t>
  </si>
  <si>
    <t>ST冠福</t>
  </si>
  <si>
    <t>002102.SZ</t>
  </si>
  <si>
    <t>中原传媒</t>
  </si>
  <si>
    <t>000719.SZ</t>
  </si>
  <si>
    <t>宁波东力</t>
  </si>
  <si>
    <t>002164.SZ</t>
  </si>
  <si>
    <t>闻泰科技</t>
  </si>
  <si>
    <t>600745.SH</t>
  </si>
  <si>
    <t>ST银亿</t>
  </si>
  <si>
    <t>000981.SZ</t>
  </si>
  <si>
    <t>深大通</t>
  </si>
  <si>
    <t>000038.SZ</t>
  </si>
  <si>
    <t>中小企业</t>
    <phoneticPr fontId="5" type="noConversion"/>
  </si>
  <si>
    <t>主营收入</t>
    <phoneticPr fontId="5" type="noConversion"/>
  </si>
  <si>
    <t>非流动</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</si>
</sst>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yyyy\-mm\-dd"/>
    <numFmt numFmtId="177" formatCode="###,###,##0.0000"/>
    <numFmt numFmtId="178" formatCode="0.00_ "/>
    <numFmt numFmtId="179" formatCode="0.00_);[Red]\(0.00\)"/>
    <numFmt numFmtId="180" formatCode="yyyy\-mm\-dd;@"/>
  </numFmts>
  <fonts count="8">
    <font>
      <sz val="12"/>
      <name val="Calibri"/>
    </font>
    <font>
      <sz val="11"/>
      <name val="宋体"/>
      <family val="3"/>
      <charset val="134"/>
    </font>
    <font>
      <sz val="11"/>
      <name val="宋体"/>
      <family val="3"/>
      <charset val="134"/>
    </font>
    <font>
      <sz val="11"/>
      <name val="宋体"/>
      <family val="3"/>
      <charset val="134"/>
    </font>
    <font>
      <sz val="11"/>
      <color rgb="FFFF0000"/>
      <name val="宋体"/>
      <family val="3"/>
      <charset val="134"/>
    </font>
    <font>
      <sz val="9"/>
      <name val="宋体"/>
      <family val="3"/>
      <charset val="134"/>
    </font>
    <font>
      <sz val="11"/>
      <name val="宋体"/>
      <family val="3"/>
      <charset val="134"/>
    </font>
    <font>
      <sz val="12"/>
      <name val="Calibri"/>
      <family val="2"/>
    </font>
  </fonts>
  <fills count="2">
    <fill>
      <patternFill patternType="none"/>
    </fill>
    <fill>
      <patternFill patternType="gray125"/>
    </fill>
  </fills>
  <borders count="5">
    <border>
      <left/>
      <right/>
      <top/>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2" fillId="0" borderId="2" xfId="0" applyFont="1" applyBorder="1"/>
    <xf numFmtId="176" fontId="3" fillId="0" borderId="3" xfId="0" applyNumberFormat="1" applyFont="1" applyBorder="1" applyAlignment="1">
      <alignment horizontal="left"/>
    </xf>
    <xf numFmtId="0" fontId="4" fillId="0" borderId="0" xfId="0" applyFont="1"/>
    <xf numFmtId="0" fontId="6" fillId="0" borderId="4" xfId="0" applyFont="1" applyBorder="1" applyAlignment="1">
      <alignment horizontal="center" vertical="center"/>
    </xf>
    <xf numFmtId="177" fontId="6" fillId="0" borderId="2" xfId="0" applyNumberFormat="1" applyFont="1" applyBorder="1"/>
    <xf numFmtId="178" fontId="0" fillId="0" borderId="0" xfId="0" applyNumberFormat="1"/>
    <xf numFmtId="14" fontId="6" fillId="0" borderId="3" xfId="0" applyNumberFormat="1" applyFont="1" applyBorder="1" applyAlignment="1">
      <alignment horizontal="center" vertical="center"/>
    </xf>
    <xf numFmtId="14" fontId="6" fillId="0" borderId="3" xfId="0" applyNumberFormat="1" applyFont="1" applyBorder="1" applyAlignment="1">
      <alignment horizontal="left"/>
    </xf>
    <xf numFmtId="14" fontId="0" fillId="0" borderId="0" xfId="0" applyNumberFormat="1"/>
    <xf numFmtId="177" fontId="0" fillId="0" borderId="0" xfId="0" applyNumberFormat="1"/>
    <xf numFmtId="179" fontId="0" fillId="0" borderId="0" xfId="0" applyNumberFormat="1"/>
    <xf numFmtId="180" fontId="0" fillId="0" borderId="0" xfId="0" applyNumberFormat="1"/>
    <xf numFmtId="0" fontId="1" fillId="0" borderId="4" xfId="0" applyFont="1" applyBorder="1" applyAlignment="1">
      <alignment horizontal="center" vertical="center"/>
    </xf>
    <xf numFmtId="177" fontId="7"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cy/Library/Group%20Containers/UBF8T346G9.Office/User%20Content.localized/Add-ins/windfunc.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s_ipo_listeddate"/>
      <definedName name="s_share_totaltradable"/>
      <definedName name="s_stm07_bs"/>
      <definedName name="s_stm07_is"/>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7"/>
  <sheetViews>
    <sheetView tabSelected="1" zoomScale="85" workbookViewId="0">
      <pane xSplit="3" ySplit="1" topLeftCell="K2" activePane="bottomRight" state="frozen"/>
      <selection pane="topRight"/>
      <selection pane="bottomLeft"/>
      <selection pane="bottomRight" activeCell="L17" sqref="L17"/>
    </sheetView>
  </sheetViews>
  <sheetFormatPr baseColWidth="10" defaultRowHeight="16"/>
  <cols>
    <col min="1" max="1" width="7.6640625" customWidth="1"/>
    <col min="2" max="3" width="14.6640625" customWidth="1"/>
    <col min="4" max="4" width="18.33203125" customWidth="1"/>
    <col min="5" max="5" width="18.33203125" style="10" customWidth="1"/>
    <col min="6" max="7" width="10.6640625" customWidth="1"/>
    <col min="8" max="9" width="40.6640625" customWidth="1"/>
    <col min="10" max="10" width="28.6640625" customWidth="1"/>
    <col min="11" max="11" width="8.6640625" customWidth="1"/>
    <col min="12" max="12" width="16.6640625" bestFit="1" customWidth="1"/>
    <col min="13" max="14" width="17.1640625" bestFit="1" customWidth="1"/>
    <col min="15" max="15" width="12.1640625" bestFit="1" customWidth="1"/>
    <col min="18" max="18" width="14.6640625" bestFit="1" customWidth="1"/>
  </cols>
  <sheetData>
    <row r="1" spans="1:18">
      <c r="A1" s="1" t="s">
        <v>0</v>
      </c>
      <c r="B1" s="1" t="s">
        <v>1</v>
      </c>
      <c r="C1" s="1" t="s">
        <v>2</v>
      </c>
      <c r="D1" s="1" t="s">
        <v>3</v>
      </c>
      <c r="E1" s="8" t="s">
        <v>802</v>
      </c>
      <c r="F1" s="1" t="s">
        <v>4</v>
      </c>
      <c r="G1" s="1" t="s">
        <v>5</v>
      </c>
      <c r="H1" s="1" t="s">
        <v>6</v>
      </c>
      <c r="I1" s="1" t="s">
        <v>7</v>
      </c>
      <c r="J1" s="1" t="s">
        <v>8</v>
      </c>
      <c r="K1" s="1" t="s">
        <v>9</v>
      </c>
      <c r="L1" s="14" t="s">
        <v>803</v>
      </c>
      <c r="M1" s="5" t="s">
        <v>804</v>
      </c>
      <c r="N1" s="14" t="s">
        <v>978</v>
      </c>
      <c r="O1" s="5" t="s">
        <v>805</v>
      </c>
      <c r="P1" s="5" t="s">
        <v>806</v>
      </c>
      <c r="Q1" s="14" t="s">
        <v>976</v>
      </c>
      <c r="R1" s="14" t="s">
        <v>977</v>
      </c>
    </row>
    <row r="2" spans="1:18">
      <c r="A2" s="1" t="s">
        <v>10</v>
      </c>
      <c r="B2" s="6" t="s">
        <v>801</v>
      </c>
      <c r="C2" s="2" t="s">
        <v>12</v>
      </c>
      <c r="D2" s="3">
        <v>40828</v>
      </c>
      <c r="E2" s="9">
        <f>DATE(YEAR(D2),(QUOTIENT(MONTH(D2),3)+1)*3,IF(OR(QUOTIENT(MONTH(D2),3)&lt;1,QUOTIENT(MONTH(D2),3)&gt;2),31,30))</f>
        <v>40908</v>
      </c>
      <c r="F2" s="2" t="s">
        <v>13</v>
      </c>
      <c r="G2" s="2" t="s">
        <v>14</v>
      </c>
      <c r="H2" s="2" t="s">
        <v>15</v>
      </c>
      <c r="I2" s="2" t="s">
        <v>16</v>
      </c>
      <c r="J2" s="2" t="s">
        <v>17</v>
      </c>
      <c r="K2" s="2" t="s">
        <v>18</v>
      </c>
      <c r="L2" s="12">
        <f>[1]!s_stm07_bs(B2,"W01740598",E2,1)</f>
        <v>1632387346.5899999</v>
      </c>
      <c r="M2" s="12">
        <f>[1]!s_stm07_bs(B2,"W07182560",E2,1)</f>
        <v>636493899.26999998</v>
      </c>
      <c r="N2" s="12">
        <f>[1]!s_stm07_bs(B2,"W07473370",E2,1,)</f>
        <v>227949472.19999999</v>
      </c>
      <c r="O2" s="11">
        <f>[1]!s_share_totaltradable(B2,20120101,1)/10^7</f>
        <v>8.539256</v>
      </c>
      <c r="P2" t="str">
        <f>[1]!s_ipo_listeddate(B2)</f>
        <v>1994-04-08</v>
      </c>
      <c r="Q2" t="e">
        <f>VLOOKUP(B2,Sheet2!A:B,2,FALSE)</f>
        <v>#N/A</v>
      </c>
      <c r="R2" s="15">
        <f>[1]!s_stm07_is(B2,"W06181344",E2,1,1)</f>
        <v>5529391.96</v>
      </c>
    </row>
    <row r="3" spans="1:18">
      <c r="A3" s="1" t="s">
        <v>19</v>
      </c>
      <c r="B3" s="2" t="s">
        <v>20</v>
      </c>
      <c r="C3" s="2" t="s">
        <v>21</v>
      </c>
      <c r="D3" s="3">
        <v>40791</v>
      </c>
      <c r="E3" s="9">
        <f t="shared" ref="E3:E66" si="0">DATE(YEAR(D3),(QUOTIENT(MONTH(D3),3)+1)*3,IF(OR(QUOTIENT(MONTH(D3),3)&lt;1,QUOTIENT(MONTH(D3),3)&gt;2),31,30))</f>
        <v>40908</v>
      </c>
      <c r="F3" s="2" t="s">
        <v>22</v>
      </c>
      <c r="G3" s="2" t="s">
        <v>23</v>
      </c>
      <c r="H3" s="2" t="s">
        <v>24</v>
      </c>
      <c r="I3" s="2" t="s">
        <v>25</v>
      </c>
      <c r="J3" s="2" t="s">
        <v>26</v>
      </c>
      <c r="K3" s="2" t="s">
        <v>18</v>
      </c>
      <c r="L3" s="12">
        <f>[1]!s_stm07_bs(B3,"W01740598",E3,1)</f>
        <v>5049551960.0699997</v>
      </c>
      <c r="M3" s="12">
        <f>[1]!s_stm07_bs(B3,"W07182560",E3,1)</f>
        <v>5895528459.3699999</v>
      </c>
      <c r="N3" s="12">
        <f>[1]!s_stm07_bs(B3,"W07473370",E3,1,)</f>
        <v>1650247606.49</v>
      </c>
      <c r="O3" s="11">
        <f>[1]!s_share_totaltradable(B3,20120101,1)/10^7</f>
        <v>80.398649199999994</v>
      </c>
      <c r="P3" t="str">
        <f>[1]!s_ipo_listeddate(B3)</f>
        <v>1996-12-26</v>
      </c>
      <c r="Q3" t="e">
        <f>VLOOKUP(B3,Sheet2!A:B,2,FALSE)</f>
        <v>#N/A</v>
      </c>
      <c r="R3" s="15">
        <f>[1]!s_stm07_is(B3,"W06181344",E3,1,1)</f>
        <v>3813489476.3600001</v>
      </c>
    </row>
    <row r="4" spans="1:18">
      <c r="A4" s="1" t="s">
        <v>27</v>
      </c>
      <c r="B4" s="2" t="s">
        <v>28</v>
      </c>
      <c r="C4" s="2" t="s">
        <v>29</v>
      </c>
      <c r="D4" s="3">
        <v>40724</v>
      </c>
      <c r="E4" s="9">
        <f t="shared" si="0"/>
        <v>40816</v>
      </c>
      <c r="F4" s="2" t="s">
        <v>29</v>
      </c>
      <c r="G4" s="2" t="s">
        <v>30</v>
      </c>
      <c r="H4" s="2" t="s">
        <v>31</v>
      </c>
      <c r="I4" s="2" t="s">
        <v>32</v>
      </c>
      <c r="J4" s="2" t="s">
        <v>26</v>
      </c>
      <c r="K4" s="2" t="s">
        <v>18</v>
      </c>
      <c r="L4" s="12">
        <f>[1]!s_stm07_bs(B4,"W01740598",E4,1)</f>
        <v>136081867</v>
      </c>
      <c r="M4" s="12">
        <f>[1]!s_stm07_bs(B4,"W07182560",E4,1)</f>
        <v>746421723.01999998</v>
      </c>
      <c r="N4" s="12">
        <f>[1]!s_stm07_bs(B4,"W07473370",E4,1,)</f>
        <v>3802850</v>
      </c>
      <c r="O4" s="11">
        <f>[1]!s_share_totaltradable(B4,20120101,1)/10^7</f>
        <v>16.043588799999998</v>
      </c>
      <c r="P4" t="str">
        <f>[1]!s_ipo_listeddate(B4)</f>
        <v>2001-08-24</v>
      </c>
      <c r="Q4" t="e">
        <f>VLOOKUP(B4,Sheet2!A:B,2,FALSE)</f>
        <v>#N/A</v>
      </c>
      <c r="R4" s="15">
        <f>[1]!s_stm07_is(B4,"W06181344",E4,1,1)</f>
        <v>294402528.01999998</v>
      </c>
    </row>
    <row r="5" spans="1:18">
      <c r="A5" s="1" t="s">
        <v>33</v>
      </c>
      <c r="B5" s="2" t="s">
        <v>34</v>
      </c>
      <c r="C5" s="2" t="s">
        <v>35</v>
      </c>
      <c r="D5" s="3">
        <v>40667</v>
      </c>
      <c r="E5" s="9">
        <f t="shared" si="0"/>
        <v>40724</v>
      </c>
      <c r="F5" s="2" t="s">
        <v>36</v>
      </c>
      <c r="G5" s="2" t="s">
        <v>37</v>
      </c>
      <c r="H5" s="2" t="s">
        <v>38</v>
      </c>
      <c r="I5" s="2" t="s">
        <v>39</v>
      </c>
      <c r="J5" s="2" t="s">
        <v>40</v>
      </c>
      <c r="K5" s="2" t="s">
        <v>18</v>
      </c>
      <c r="L5" s="12">
        <f>[1]!s_stm07_bs(B5,"W01740598",E5,1)</f>
        <v>155248711.25999999</v>
      </c>
      <c r="M5" s="12">
        <f>[1]!s_stm07_bs(B5,"W07182560",E5,1)</f>
        <v>311094288.44</v>
      </c>
      <c r="N5" s="12">
        <f>[1]!s_stm07_bs(B5,"W07473370",E5,1,)</f>
        <v>800000</v>
      </c>
      <c r="O5" s="11">
        <f>[1]!s_share_totaltradable(B5,20120101,1)/10^7</f>
        <v>12.1720533</v>
      </c>
      <c r="P5" t="str">
        <f>[1]!s_ipo_listeddate(B5)</f>
        <v>1993-08-23</v>
      </c>
      <c r="Q5" t="e">
        <f>VLOOKUP(B5,Sheet2!A:B,2,FALSE)</f>
        <v>#N/A</v>
      </c>
      <c r="R5" s="15">
        <f>[1]!s_stm07_is(B5,"W06181344",E5,1,1)</f>
        <v>137482506.59999999</v>
      </c>
    </row>
    <row r="6" spans="1:18">
      <c r="A6" s="1" t="s">
        <v>41</v>
      </c>
      <c r="B6" s="2" t="s">
        <v>42</v>
      </c>
      <c r="C6" s="2" t="s">
        <v>43</v>
      </c>
      <c r="D6" s="3">
        <v>40667</v>
      </c>
      <c r="E6" s="9">
        <f t="shared" si="0"/>
        <v>40724</v>
      </c>
      <c r="F6" s="2" t="s">
        <v>44</v>
      </c>
      <c r="G6" s="2" t="s">
        <v>45</v>
      </c>
      <c r="H6" s="2" t="s">
        <v>46</v>
      </c>
      <c r="I6" s="2" t="s">
        <v>47</v>
      </c>
      <c r="J6" s="2" t="s">
        <v>26</v>
      </c>
      <c r="K6" s="2" t="s">
        <v>18</v>
      </c>
      <c r="L6" s="12">
        <f>[1]!s_stm07_bs(B6,"W01740598",E6,1)</f>
        <v>456410370.55000001</v>
      </c>
      <c r="M6" s="12">
        <f>[1]!s_stm07_bs(B6,"W07182560",E6,1)</f>
        <v>424177973.67000002</v>
      </c>
      <c r="N6" s="12">
        <f>[1]!s_stm07_bs(B6,"W07473370",E6,1,)</f>
        <v>8718262.9499999993</v>
      </c>
      <c r="O6" s="11">
        <f>[1]!s_share_totaltradable(B6,20120101,1)/10^7</f>
        <v>16.768551299999999</v>
      </c>
      <c r="P6" t="str">
        <f>[1]!s_ipo_listeddate(B6)</f>
        <v>1996-10-28</v>
      </c>
      <c r="Q6" t="e">
        <f>VLOOKUP(B6,Sheet2!A:B,2,FALSE)</f>
        <v>#N/A</v>
      </c>
      <c r="R6" s="15">
        <f>[1]!s_stm07_is(B6,"W06181344",E6,1,1)</f>
        <v>27899541.699999999</v>
      </c>
    </row>
    <row r="7" spans="1:18">
      <c r="A7" s="1" t="s">
        <v>48</v>
      </c>
      <c r="B7" s="2" t="s">
        <v>49</v>
      </c>
      <c r="C7" s="2" t="s">
        <v>50</v>
      </c>
      <c r="D7" s="3">
        <v>40667</v>
      </c>
      <c r="E7" s="9">
        <f t="shared" si="0"/>
        <v>40724</v>
      </c>
      <c r="F7" s="2" t="s">
        <v>51</v>
      </c>
      <c r="G7" s="2" t="s">
        <v>52</v>
      </c>
      <c r="H7" s="2" t="s">
        <v>53</v>
      </c>
      <c r="I7" s="2" t="s">
        <v>54</v>
      </c>
      <c r="J7" s="2" t="s">
        <v>55</v>
      </c>
      <c r="K7" s="2" t="s">
        <v>18</v>
      </c>
      <c r="L7" s="12">
        <f>[1]!s_stm07_bs(B7,"W01740598",E7,1)</f>
        <v>460964863.31999999</v>
      </c>
      <c r="M7" s="12">
        <f>[1]!s_stm07_bs(B7,"W07182560",E7,1)</f>
        <v>802548058.64999998</v>
      </c>
      <c r="N7" s="12">
        <f>[1]!s_stm07_bs(B7,"W07473370",E7,1,)</f>
        <v>29529756.18</v>
      </c>
      <c r="O7" s="11">
        <f>[1]!s_share_totaltradable(B7,20120101,1)/10^7</f>
        <v>10.7829119</v>
      </c>
      <c r="P7" t="str">
        <f>[1]!s_ipo_listeddate(B7)</f>
        <v>2007-12-21</v>
      </c>
      <c r="Q7" t="str">
        <f>VLOOKUP(B7,Sheet2!A:B,2,FALSE)</f>
        <v>*ST云投</v>
      </c>
      <c r="R7" s="15">
        <f>[1]!s_stm07_is(B7,"W06181344",E7,1,1)</f>
        <v>68728915.340000004</v>
      </c>
    </row>
    <row r="8" spans="1:18">
      <c r="A8" s="1" t="s">
        <v>56</v>
      </c>
      <c r="B8" s="2" t="s">
        <v>57</v>
      </c>
      <c r="C8" s="2" t="s">
        <v>58</v>
      </c>
      <c r="D8" s="3">
        <v>40662</v>
      </c>
      <c r="E8" s="9">
        <f t="shared" si="0"/>
        <v>40724</v>
      </c>
      <c r="F8" s="2" t="s">
        <v>59</v>
      </c>
      <c r="G8" s="2" t="s">
        <v>60</v>
      </c>
      <c r="H8" s="2" t="s">
        <v>61</v>
      </c>
      <c r="I8" s="2" t="s">
        <v>62</v>
      </c>
      <c r="J8" s="2" t="s">
        <v>63</v>
      </c>
      <c r="K8" s="2" t="s">
        <v>18</v>
      </c>
      <c r="L8" s="12">
        <f>[1]!s_stm07_bs(B8,"W01740598",E8,1)</f>
        <v>97506001.569999993</v>
      </c>
      <c r="M8" s="12">
        <f>[1]!s_stm07_bs(B8,"W07182560",E8,1)</f>
        <v>187773145.83000001</v>
      </c>
      <c r="N8" s="12">
        <f>[1]!s_stm07_bs(B8,"W07473370",E8,1,)</f>
        <v>82949346.349999994</v>
      </c>
      <c r="O8" s="11">
        <f>[1]!s_share_totaltradable(B8,20120101,1)/10^7</f>
        <v>22.425599999999999</v>
      </c>
      <c r="P8" t="str">
        <f>[1]!s_ipo_listeddate(B8)</f>
        <v>1996-07-01</v>
      </c>
      <c r="Q8" t="e">
        <f>VLOOKUP(B8,Sheet2!A:B,2,FALSE)</f>
        <v>#N/A</v>
      </c>
      <c r="R8" s="15">
        <f>[1]!s_stm07_is(B8,"W06181344",E8,1,1)</f>
        <v>130000</v>
      </c>
    </row>
    <row r="9" spans="1:18">
      <c r="A9" s="1" t="s">
        <v>64</v>
      </c>
      <c r="B9" s="2" t="s">
        <v>65</v>
      </c>
      <c r="C9" s="2" t="s">
        <v>66</v>
      </c>
      <c r="D9" s="3">
        <v>40661</v>
      </c>
      <c r="E9" s="9">
        <f t="shared" si="0"/>
        <v>40724</v>
      </c>
      <c r="F9" s="2" t="s">
        <v>67</v>
      </c>
      <c r="G9" s="2" t="s">
        <v>68</v>
      </c>
      <c r="H9" s="2" t="s">
        <v>61</v>
      </c>
      <c r="I9" s="2" t="s">
        <v>69</v>
      </c>
      <c r="J9" s="2" t="s">
        <v>26</v>
      </c>
      <c r="K9" s="2" t="s">
        <v>18</v>
      </c>
      <c r="L9" s="12">
        <f>[1]!s_stm07_bs(B9,"W01740598",E9,1)</f>
        <v>263671785.91</v>
      </c>
      <c r="M9" s="12">
        <f>[1]!s_stm07_bs(B9,"W07182560",E9,1)</f>
        <v>209091416.96000001</v>
      </c>
      <c r="N9" s="12">
        <f>[1]!s_stm07_bs(B9,"W07473370",E9,1,)</f>
        <v>0</v>
      </c>
      <c r="O9" s="11">
        <f>[1]!s_share_totaltradable(B9,20120101,1)/10^7</f>
        <v>11.6011132</v>
      </c>
      <c r="P9" t="str">
        <f>[1]!s_ipo_listeddate(B9)</f>
        <v>1993-12-15</v>
      </c>
      <c r="Q9" t="e">
        <f>VLOOKUP(B9,Sheet2!A:B,2,FALSE)</f>
        <v>#N/A</v>
      </c>
      <c r="R9" s="15">
        <f>[1]!s_stm07_is(B9,"W06181344",E9,1,1)</f>
        <v>37405064.18</v>
      </c>
    </row>
    <row r="10" spans="1:18">
      <c r="A10" s="1" t="s">
        <v>70</v>
      </c>
      <c r="B10" s="2" t="s">
        <v>71</v>
      </c>
      <c r="C10" s="2" t="s">
        <v>72</v>
      </c>
      <c r="D10" s="3">
        <v>40660</v>
      </c>
      <c r="E10" s="9">
        <f t="shared" si="0"/>
        <v>40724</v>
      </c>
      <c r="F10" s="2" t="s">
        <v>73</v>
      </c>
      <c r="G10" s="2" t="s">
        <v>74</v>
      </c>
      <c r="H10" s="2" t="s">
        <v>61</v>
      </c>
      <c r="I10" s="2" t="s">
        <v>75</v>
      </c>
      <c r="J10" s="2" t="s">
        <v>26</v>
      </c>
      <c r="K10" s="2" t="s">
        <v>18</v>
      </c>
      <c r="L10" s="12">
        <f>[1]!s_stm07_bs(B10,"W01740598",E10,1)</f>
        <v>3183335987.3200002</v>
      </c>
      <c r="M10" s="12">
        <f>[1]!s_stm07_bs(B10,"W07182560",E10,1)</f>
        <v>4065335499.8899999</v>
      </c>
      <c r="N10" s="12">
        <f>[1]!s_stm07_bs(B10,"W07473370",E10,1,)</f>
        <v>99222222.219999999</v>
      </c>
      <c r="O10" s="11">
        <f>[1]!s_share_totaltradable(B10,20120101,1)/10^7</f>
        <v>51.440202499999998</v>
      </c>
      <c r="P10" t="str">
        <f>[1]!s_ipo_listeddate(B10)</f>
        <v>2000-11-09</v>
      </c>
      <c r="Q10" t="e">
        <f>VLOOKUP(B10,Sheet2!A:B,2,FALSE)</f>
        <v>#N/A</v>
      </c>
      <c r="R10" s="15">
        <f>[1]!s_stm07_is(B10,"W06181344",E10,1,1)</f>
        <v>1426328011.5</v>
      </c>
    </row>
    <row r="11" spans="1:18">
      <c r="A11" s="1" t="s">
        <v>76</v>
      </c>
      <c r="B11" s="2" t="s">
        <v>77</v>
      </c>
      <c r="C11" s="2" t="s">
        <v>78</v>
      </c>
      <c r="D11" s="3">
        <v>40659</v>
      </c>
      <c r="E11" s="9">
        <f t="shared" si="0"/>
        <v>40724</v>
      </c>
      <c r="F11" s="2" t="s">
        <v>79</v>
      </c>
      <c r="G11" s="2" t="s">
        <v>80</v>
      </c>
      <c r="H11" s="2" t="s">
        <v>61</v>
      </c>
      <c r="I11" s="2" t="s">
        <v>81</v>
      </c>
      <c r="J11" s="2" t="s">
        <v>81</v>
      </c>
      <c r="K11" s="2" t="s">
        <v>18</v>
      </c>
      <c r="L11" s="12">
        <f>[1]!s_stm07_bs(B11,"W01740598",E11,1)</f>
        <v>1029050703.14</v>
      </c>
      <c r="M11" s="12">
        <f>[1]!s_stm07_bs(B11,"W07182560",E11,1)</f>
        <v>2894236553.2600002</v>
      </c>
      <c r="N11" s="12">
        <f>[1]!s_stm07_bs(B11,"W07473370",E11,1,)</f>
        <v>1332223796.1099999</v>
      </c>
      <c r="O11" s="11">
        <f>[1]!s_share_totaltradable(B11,20120101,1)/10^7</f>
        <v>66.124080000000006</v>
      </c>
      <c r="P11" t="str">
        <f>[1]!s_ipo_listeddate(B11)</f>
        <v>1997-06-23</v>
      </c>
      <c r="Q11" t="e">
        <f>VLOOKUP(B11,Sheet2!A:B,2,FALSE)</f>
        <v>#N/A</v>
      </c>
      <c r="R11" s="15">
        <f>[1]!s_stm07_is(B11,"W06181344",E11,1,1)</f>
        <v>978372120.5</v>
      </c>
    </row>
    <row r="12" spans="1:18">
      <c r="A12" s="1" t="s">
        <v>82</v>
      </c>
      <c r="B12" s="2" t="s">
        <v>83</v>
      </c>
      <c r="C12" s="2" t="s">
        <v>84</v>
      </c>
      <c r="D12" s="3">
        <v>40659</v>
      </c>
      <c r="E12" s="9">
        <f t="shared" si="0"/>
        <v>40724</v>
      </c>
      <c r="F12" s="2" t="s">
        <v>85</v>
      </c>
      <c r="G12" s="2" t="s">
        <v>86</v>
      </c>
      <c r="H12" s="2" t="s">
        <v>61</v>
      </c>
      <c r="I12" s="2" t="s">
        <v>87</v>
      </c>
      <c r="J12" s="2" t="s">
        <v>88</v>
      </c>
      <c r="K12" s="2" t="s">
        <v>18</v>
      </c>
      <c r="L12" s="12">
        <f>[1]!s_stm07_bs(B12,"W01740598",E12,1)</f>
        <v>763370647.77999997</v>
      </c>
      <c r="M12" s="12">
        <f>[1]!s_stm07_bs(B12,"W07182560",E12,1)</f>
        <v>924635018.48000002</v>
      </c>
      <c r="N12" s="12">
        <f>[1]!s_stm07_bs(B12,"W07473370",E12,1,)</f>
        <v>8776055</v>
      </c>
      <c r="O12" s="11">
        <f>[1]!s_share_totaltradable(B12,20120101,1)/10^7</f>
        <v>24.132000000000001</v>
      </c>
      <c r="P12" t="str">
        <f>[1]!s_ipo_listeddate(B12)</f>
        <v>1999-01-19</v>
      </c>
      <c r="Q12" t="e">
        <f>VLOOKUP(B12,Sheet2!A:B,2,FALSE)</f>
        <v>#N/A</v>
      </c>
      <c r="R12" s="15">
        <f>[1]!s_stm07_is(B12,"W06181344",E12,1,1)</f>
        <v>554604454.40999997</v>
      </c>
    </row>
    <row r="13" spans="1:18">
      <c r="A13" s="1" t="s">
        <v>89</v>
      </c>
      <c r="B13" s="2" t="s">
        <v>90</v>
      </c>
      <c r="C13" s="2" t="s">
        <v>91</v>
      </c>
      <c r="D13" s="3">
        <v>40658</v>
      </c>
      <c r="E13" s="9">
        <f t="shared" si="0"/>
        <v>40724</v>
      </c>
      <c r="F13" s="2" t="s">
        <v>92</v>
      </c>
      <c r="G13" s="2" t="s">
        <v>93</v>
      </c>
      <c r="H13" s="2" t="s">
        <v>61</v>
      </c>
      <c r="I13" s="2" t="s">
        <v>69</v>
      </c>
      <c r="J13" s="2" t="s">
        <v>26</v>
      </c>
      <c r="K13" s="2" t="s">
        <v>18</v>
      </c>
      <c r="L13" s="12">
        <f>[1]!s_stm07_bs(B13,"W01740598",E13,1)</f>
        <v>2715794050.0700002</v>
      </c>
      <c r="M13" s="12">
        <f>[1]!s_stm07_bs(B13,"W07182560",E13,1)</f>
        <v>3595508504.1500001</v>
      </c>
      <c r="N13" s="12">
        <f>[1]!s_stm07_bs(B13,"W07473370",E13,1,)</f>
        <v>328678749.99000001</v>
      </c>
      <c r="O13" s="11">
        <f>[1]!s_share_totaltradable(B13,20120101,1)/10^7</f>
        <v>54.871893300000004</v>
      </c>
      <c r="P13" t="str">
        <f>[1]!s_ipo_listeddate(B13)</f>
        <v>1997-04-28</v>
      </c>
      <c r="Q13" t="e">
        <f>VLOOKUP(B13,Sheet2!A:B,2,FALSE)</f>
        <v>#N/A</v>
      </c>
      <c r="R13" s="15">
        <f>[1]!s_stm07_is(B13,"W06181344",E13,1,1)</f>
        <v>1443582092.8199999</v>
      </c>
    </row>
    <row r="14" spans="1:18">
      <c r="A14" s="1" t="s">
        <v>94</v>
      </c>
      <c r="B14" s="2" t="s">
        <v>95</v>
      </c>
      <c r="C14" s="2" t="s">
        <v>96</v>
      </c>
      <c r="D14" s="3">
        <v>40653</v>
      </c>
      <c r="E14" s="9">
        <f t="shared" si="0"/>
        <v>40724</v>
      </c>
      <c r="F14" s="2" t="s">
        <v>97</v>
      </c>
      <c r="G14" s="2" t="s">
        <v>98</v>
      </c>
      <c r="H14" s="2" t="s">
        <v>38</v>
      </c>
      <c r="I14" s="2" t="s">
        <v>99</v>
      </c>
      <c r="J14" s="2" t="s">
        <v>55</v>
      </c>
      <c r="K14" s="2" t="s">
        <v>18</v>
      </c>
      <c r="L14" s="12">
        <f>[1]!s_stm07_bs(B14,"W01740598",E14,1)</f>
        <v>533409636.94999999</v>
      </c>
      <c r="M14" s="12">
        <f>[1]!s_stm07_bs(B14,"W07182560",E14,1)</f>
        <v>797931079.13</v>
      </c>
      <c r="N14" s="12">
        <f>[1]!s_stm07_bs(B14,"W07473370",E14,1,)</f>
        <v>57409181.82</v>
      </c>
      <c r="O14" s="11">
        <f>[1]!s_share_totaltradable(B14,20120101,1)/10^7</f>
        <v>21.681092899999999</v>
      </c>
      <c r="P14" t="str">
        <f>[1]!s_ipo_listeddate(B14)</f>
        <v>1996-04-19</v>
      </c>
      <c r="Q14" t="e">
        <f>VLOOKUP(B14,Sheet2!A:B,2,FALSE)</f>
        <v>#N/A</v>
      </c>
      <c r="R14" s="15">
        <f>[1]!s_stm07_is(B14,"W06181344",E14,1,1)</f>
        <v>241392107.50999999</v>
      </c>
    </row>
    <row r="15" spans="1:18">
      <c r="A15" s="1" t="s">
        <v>100</v>
      </c>
      <c r="B15" s="2" t="s">
        <v>101</v>
      </c>
      <c r="C15" s="2" t="s">
        <v>102</v>
      </c>
      <c r="D15" s="3">
        <v>40652</v>
      </c>
      <c r="E15" s="9">
        <f t="shared" si="0"/>
        <v>40724</v>
      </c>
      <c r="F15" s="2" t="s">
        <v>103</v>
      </c>
      <c r="G15" s="2" t="s">
        <v>104</v>
      </c>
      <c r="H15" s="2" t="s">
        <v>38</v>
      </c>
      <c r="I15" s="2" t="s">
        <v>105</v>
      </c>
      <c r="J15" s="2" t="s">
        <v>63</v>
      </c>
      <c r="K15" s="2" t="s">
        <v>18</v>
      </c>
      <c r="L15" s="12">
        <f>[1]!s_stm07_bs(B15,"W01740598",E15,1)</f>
        <v>1137787800.9200001</v>
      </c>
      <c r="M15" s="12">
        <f>[1]!s_stm07_bs(B15,"W07182560",E15,1)</f>
        <v>1582421174.1600001</v>
      </c>
      <c r="N15" s="12">
        <f>[1]!s_stm07_bs(B15,"W07473370",E15,1,)</f>
        <v>0</v>
      </c>
      <c r="O15" s="11">
        <f>[1]!s_share_totaltradable(B15,20120101,1)/10^7</f>
        <v>48.773199499999997</v>
      </c>
      <c r="P15" t="str">
        <f>[1]!s_ipo_listeddate(B15)</f>
        <v>1996-08-30</v>
      </c>
      <c r="Q15" t="e">
        <f>VLOOKUP(B15,Sheet2!A:B,2,FALSE)</f>
        <v>#N/A</v>
      </c>
      <c r="R15" s="15">
        <f>[1]!s_stm07_is(B15,"W06181344",E15,1,1)</f>
        <v>640697211.38999999</v>
      </c>
    </row>
    <row r="16" spans="1:18">
      <c r="A16" s="1" t="s">
        <v>106</v>
      </c>
      <c r="B16" s="2" t="s">
        <v>107</v>
      </c>
      <c r="C16" s="2" t="s">
        <v>108</v>
      </c>
      <c r="D16" s="3">
        <v>40639</v>
      </c>
      <c r="E16" s="9">
        <f t="shared" si="0"/>
        <v>40724</v>
      </c>
      <c r="F16" s="2" t="s">
        <v>109</v>
      </c>
      <c r="G16" s="2" t="s">
        <v>110</v>
      </c>
      <c r="H16" s="2" t="s">
        <v>38</v>
      </c>
      <c r="I16" s="2" t="s">
        <v>111</v>
      </c>
      <c r="J16" s="2" t="s">
        <v>112</v>
      </c>
      <c r="K16" s="2" t="s">
        <v>18</v>
      </c>
      <c r="L16" s="12">
        <f>[1]!s_stm07_bs(B16,"W01740598",E16,1)</f>
        <v>824187689.91999996</v>
      </c>
      <c r="M16" s="12">
        <f>[1]!s_stm07_bs(B16,"W07182560",E16,1)</f>
        <v>1022108032.98</v>
      </c>
      <c r="N16" s="12">
        <f>[1]!s_stm07_bs(B16,"W07473370",E16,1,)</f>
        <v>3000000</v>
      </c>
      <c r="O16" s="11">
        <f>[1]!s_share_totaltradable(B16,20120101,1)/10^7</f>
        <v>65.781700000000001</v>
      </c>
      <c r="P16" t="str">
        <f>[1]!s_ipo_listeddate(B16)</f>
        <v>1993-12-06</v>
      </c>
      <c r="Q16" t="e">
        <f>VLOOKUP(B16,Sheet2!A:B,2,FALSE)</f>
        <v>#N/A</v>
      </c>
      <c r="R16" s="15">
        <f>[1]!s_stm07_is(B16,"W06181344",E16,1,1)</f>
        <v>672267614.73000002</v>
      </c>
    </row>
    <row r="17" spans="1:18">
      <c r="A17" s="1" t="s">
        <v>113</v>
      </c>
      <c r="B17" s="2" t="s">
        <v>114</v>
      </c>
      <c r="C17" s="2" t="s">
        <v>115</v>
      </c>
      <c r="D17" s="3">
        <v>40631</v>
      </c>
      <c r="E17" s="9">
        <f t="shared" si="0"/>
        <v>40724</v>
      </c>
      <c r="F17" s="2" t="s">
        <v>116</v>
      </c>
      <c r="G17" s="2" t="s">
        <v>117</v>
      </c>
      <c r="H17" s="2" t="s">
        <v>38</v>
      </c>
      <c r="I17" s="2" t="s">
        <v>118</v>
      </c>
      <c r="J17" s="2" t="s">
        <v>119</v>
      </c>
      <c r="K17" s="2" t="s">
        <v>18</v>
      </c>
      <c r="L17" s="12">
        <f>[1]!s_stm07_bs(B17,"W01740598",E17,1)</f>
        <v>1347418000.27</v>
      </c>
      <c r="M17" s="12">
        <f>[1]!s_stm07_bs(B17,"W07182560",E17,1)</f>
        <v>939992443.46000004</v>
      </c>
      <c r="N17" s="12">
        <f>[1]!s_stm07_bs(B17,"W07473370",E17,1,)</f>
        <v>33345833.379999999</v>
      </c>
      <c r="O17" s="11">
        <f>[1]!s_share_totaltradable(B17,20120101,1)/10^7</f>
        <v>12.6225</v>
      </c>
      <c r="P17" t="str">
        <f>[1]!s_ipo_listeddate(B17)</f>
        <v>1997-01-23</v>
      </c>
      <c r="Q17" t="e">
        <f>VLOOKUP(B17,Sheet2!A:B,2,FALSE)</f>
        <v>#N/A</v>
      </c>
      <c r="R17" s="15">
        <f>[1]!s_stm07_is(B17,"W06181344",E17,1,1)</f>
        <v>580336482.79999995</v>
      </c>
    </row>
    <row r="18" spans="1:18">
      <c r="A18" s="1" t="s">
        <v>120</v>
      </c>
      <c r="B18" s="2" t="s">
        <v>121</v>
      </c>
      <c r="C18" s="2" t="s">
        <v>122</v>
      </c>
      <c r="D18" s="3">
        <v>40617</v>
      </c>
      <c r="E18" s="9">
        <f t="shared" si="0"/>
        <v>40724</v>
      </c>
      <c r="F18" s="2" t="s">
        <v>123</v>
      </c>
      <c r="G18" s="2" t="s">
        <v>124</v>
      </c>
      <c r="H18" s="2" t="s">
        <v>38</v>
      </c>
      <c r="I18" s="2" t="s">
        <v>125</v>
      </c>
      <c r="J18" s="2" t="s">
        <v>126</v>
      </c>
      <c r="K18" s="2" t="s">
        <v>18</v>
      </c>
      <c r="L18" s="12">
        <f>[1]!s_stm07_bs(B18,"W01740598",E18,1)</f>
        <v>634119993.94000006</v>
      </c>
      <c r="M18" s="12">
        <f>[1]!s_stm07_bs(B18,"W07182560",E18,1)</f>
        <v>813957019.83000004</v>
      </c>
      <c r="N18" s="12">
        <f>[1]!s_stm07_bs(B18,"W07473370",E18,1,)</f>
        <v>3437501.6</v>
      </c>
      <c r="O18" s="11">
        <f>[1]!s_share_totaltradable(B18,20120101,1)/10^7</f>
        <v>56.644919000000002</v>
      </c>
      <c r="P18" t="str">
        <f>[1]!s_ipo_listeddate(B18)</f>
        <v>1992-03-27</v>
      </c>
      <c r="Q18" t="e">
        <f>VLOOKUP(B18,Sheet2!A:B,2,FALSE)</f>
        <v>#N/A</v>
      </c>
      <c r="R18" s="15">
        <f>[1]!s_stm07_is(B18,"W06181344",E18,1,1)</f>
        <v>367881824.77999997</v>
      </c>
    </row>
    <row r="19" spans="1:18">
      <c r="A19" s="1" t="s">
        <v>127</v>
      </c>
      <c r="B19" s="2" t="s">
        <v>128</v>
      </c>
      <c r="C19" s="2" t="s">
        <v>129</v>
      </c>
      <c r="D19" s="3">
        <v>40604</v>
      </c>
      <c r="E19" s="9">
        <f t="shared" si="0"/>
        <v>40724</v>
      </c>
      <c r="F19" s="2" t="s">
        <v>130</v>
      </c>
      <c r="G19" s="2" t="s">
        <v>131</v>
      </c>
      <c r="H19" s="2" t="s">
        <v>38</v>
      </c>
      <c r="I19" s="2" t="s">
        <v>132</v>
      </c>
      <c r="J19" s="2" t="s">
        <v>133</v>
      </c>
      <c r="K19" s="2" t="s">
        <v>18</v>
      </c>
      <c r="L19" s="12">
        <f>[1]!s_stm07_bs(B19,"W01740598",E19,1)</f>
        <v>30408491.77</v>
      </c>
      <c r="M19" s="12">
        <f>[1]!s_stm07_bs(B19,"W07182560",E19,1)</f>
        <v>55729803.380000003</v>
      </c>
      <c r="N19" s="12">
        <f>[1]!s_stm07_bs(B19,"W07473370",E19,1,)</f>
        <v>889265.16</v>
      </c>
      <c r="O19" s="11">
        <f>[1]!s_share_totaltradable(B19,20120101,1)/10^7</f>
        <v>22.528882599999999</v>
      </c>
      <c r="P19" t="str">
        <f>[1]!s_ipo_listeddate(B19)</f>
        <v>1997-06-06</v>
      </c>
      <c r="Q19" t="e">
        <f>VLOOKUP(B19,Sheet2!A:B,2,FALSE)</f>
        <v>#N/A</v>
      </c>
      <c r="R19" s="15">
        <f>[1]!s_stm07_is(B19,"W06181344",E19,1,1)</f>
        <v>0</v>
      </c>
    </row>
    <row r="20" spans="1:18">
      <c r="A20" s="1" t="s">
        <v>134</v>
      </c>
      <c r="B20" s="2" t="s">
        <v>135</v>
      </c>
      <c r="C20" s="2" t="s">
        <v>136</v>
      </c>
      <c r="D20" s="3">
        <v>40602</v>
      </c>
      <c r="E20" s="9">
        <f t="shared" si="0"/>
        <v>40633</v>
      </c>
      <c r="F20" s="2" t="s">
        <v>137</v>
      </c>
      <c r="G20" s="2" t="s">
        <v>138</v>
      </c>
      <c r="H20" s="2" t="s">
        <v>38</v>
      </c>
      <c r="I20" s="2" t="s">
        <v>139</v>
      </c>
      <c r="J20" s="2" t="s">
        <v>63</v>
      </c>
      <c r="K20" s="2" t="s">
        <v>18</v>
      </c>
      <c r="L20" s="12">
        <f>[1]!s_stm07_bs(B20,"W01740598",E20,1)</f>
        <v>220678162.21000001</v>
      </c>
      <c r="M20" s="12">
        <f>[1]!s_stm07_bs(B20,"W07182560",E20,1)</f>
        <v>198557120.38999999</v>
      </c>
      <c r="N20" s="12">
        <f>[1]!s_stm07_bs(B20,"W07473370",E20,1,)</f>
        <v>7400000</v>
      </c>
      <c r="O20" s="11">
        <f>[1]!s_share_totaltradable(B20,20120101,1)/10^7</f>
        <v>5.0406114999999998</v>
      </c>
      <c r="P20" t="str">
        <f>[1]!s_ipo_listeddate(B20)</f>
        <v>1996-03-15</v>
      </c>
      <c r="Q20" t="str">
        <f>VLOOKUP(B20,Sheet2!A:B,2,FALSE)</f>
        <v>大晟文化</v>
      </c>
      <c r="R20" s="15">
        <f>[1]!s_stm07_is(B20,"W06181344",E20,1,1)</f>
        <v>38477717.969999999</v>
      </c>
    </row>
    <row r="21" spans="1:18">
      <c r="A21" s="1" t="s">
        <v>140</v>
      </c>
      <c r="B21" s="2" t="s">
        <v>141</v>
      </c>
      <c r="C21" s="2" t="s">
        <v>142</v>
      </c>
      <c r="D21" s="3">
        <v>40597</v>
      </c>
      <c r="E21" s="9">
        <f t="shared" si="0"/>
        <v>40633</v>
      </c>
      <c r="F21" s="2" t="s">
        <v>143</v>
      </c>
      <c r="G21" s="2" t="s">
        <v>144</v>
      </c>
      <c r="H21" s="2" t="s">
        <v>61</v>
      </c>
      <c r="I21" s="2" t="s">
        <v>132</v>
      </c>
      <c r="J21" s="2" t="s">
        <v>145</v>
      </c>
      <c r="K21" s="2" t="s">
        <v>18</v>
      </c>
      <c r="L21" s="12">
        <f>[1]!s_stm07_bs(B21,"W01740598",E21,1)</f>
        <v>939913969.25999999</v>
      </c>
      <c r="M21" s="12">
        <f>[1]!s_stm07_bs(B21,"W07182560",E21,1)</f>
        <v>1233713571.55</v>
      </c>
      <c r="N21" s="12">
        <f>[1]!s_stm07_bs(B21,"W07473370",E21,1,)</f>
        <v>3650000</v>
      </c>
      <c r="O21" s="11">
        <f>[1]!s_share_totaltradable(B21,20120101,1)/10^7</f>
        <v>27.59572</v>
      </c>
      <c r="P21" t="str">
        <f>[1]!s_ipo_listeddate(B21)</f>
        <v>2001-03-05</v>
      </c>
      <c r="Q21" t="e">
        <f>VLOOKUP(B21,Sheet2!A:B,2,FALSE)</f>
        <v>#N/A</v>
      </c>
      <c r="R21" s="15">
        <f>[1]!s_stm07_is(B21,"W06181344",E21,1,1)</f>
        <v>116968667.81999999</v>
      </c>
    </row>
    <row r="22" spans="1:18">
      <c r="A22" s="1" t="s">
        <v>146</v>
      </c>
      <c r="B22" s="2" t="s">
        <v>147</v>
      </c>
      <c r="C22" s="2" t="s">
        <v>148</v>
      </c>
      <c r="D22" s="3">
        <v>40592</v>
      </c>
      <c r="E22" s="9">
        <f t="shared" si="0"/>
        <v>40633</v>
      </c>
      <c r="F22" s="2" t="s">
        <v>149</v>
      </c>
      <c r="G22" s="2" t="s">
        <v>150</v>
      </c>
      <c r="H22" s="2" t="s">
        <v>38</v>
      </c>
      <c r="I22" s="2" t="s">
        <v>81</v>
      </c>
      <c r="J22" s="2" t="s">
        <v>81</v>
      </c>
      <c r="K22" s="2" t="s">
        <v>18</v>
      </c>
      <c r="L22" s="12">
        <f>[1]!s_stm07_bs(B22,"W01740598",E22,1)</f>
        <v>1493825425.49</v>
      </c>
      <c r="M22" s="12">
        <f>[1]!s_stm07_bs(B22,"W07182560",E22,1)</f>
        <v>1968137368.5899999</v>
      </c>
      <c r="N22" s="12">
        <f>[1]!s_stm07_bs(B22,"W07473370",E22,1,)</f>
        <v>0</v>
      </c>
      <c r="O22" s="11">
        <f>[1]!s_share_totaltradable(B22,20120101,1)/10^7</f>
        <v>10.445090199999999</v>
      </c>
      <c r="P22" t="str">
        <f>[1]!s_ipo_listeddate(B22)</f>
        <v>1996-08-19</v>
      </c>
      <c r="Q22" t="e">
        <f>VLOOKUP(B22,Sheet2!A:B,2,FALSE)</f>
        <v>#N/A</v>
      </c>
      <c r="R22" s="15">
        <f>[1]!s_stm07_is(B22,"W06181344",E22,1,1)</f>
        <v>203841421.40000001</v>
      </c>
    </row>
    <row r="23" spans="1:18">
      <c r="A23" s="1" t="s">
        <v>151</v>
      </c>
      <c r="B23" s="2" t="s">
        <v>152</v>
      </c>
      <c r="C23" s="2" t="s">
        <v>153</v>
      </c>
      <c r="D23" s="3">
        <v>40590</v>
      </c>
      <c r="E23" s="9">
        <f t="shared" si="0"/>
        <v>40633</v>
      </c>
      <c r="F23" s="2" t="s">
        <v>154</v>
      </c>
      <c r="G23" s="2" t="s">
        <v>155</v>
      </c>
      <c r="H23" s="2" t="s">
        <v>38</v>
      </c>
      <c r="I23" s="2" t="s">
        <v>156</v>
      </c>
      <c r="J23" s="2" t="s">
        <v>157</v>
      </c>
      <c r="K23" s="2" t="s">
        <v>18</v>
      </c>
      <c r="L23" s="12">
        <f>[1]!s_stm07_bs(B23,"W01740598",E23,1)</f>
        <v>123927126.45999999</v>
      </c>
      <c r="M23" s="12">
        <f>[1]!s_stm07_bs(B23,"W07182560",E23,1)</f>
        <v>257950504.53999999</v>
      </c>
      <c r="N23" s="12">
        <f>[1]!s_stm07_bs(B23,"W07473370",E23,1,)</f>
        <v>0</v>
      </c>
      <c r="O23" s="11">
        <f>[1]!s_share_totaltradable(B23,20120101,1)/10^7</f>
        <v>14</v>
      </c>
      <c r="P23" t="str">
        <f>[1]!s_ipo_listeddate(B23)</f>
        <v>2001-01-15</v>
      </c>
      <c r="Q23" t="e">
        <f>VLOOKUP(B23,Sheet2!A:B,2,FALSE)</f>
        <v>#N/A</v>
      </c>
      <c r="R23" s="15">
        <f>[1]!s_stm07_is(B23,"W06181344",E23,1,1)</f>
        <v>31137150.620000001</v>
      </c>
    </row>
    <row r="24" spans="1:18">
      <c r="A24" s="1" t="s">
        <v>158</v>
      </c>
      <c r="B24" s="2" t="s">
        <v>159</v>
      </c>
      <c r="C24" s="2" t="s">
        <v>160</v>
      </c>
      <c r="D24" s="3">
        <v>40575</v>
      </c>
      <c r="E24" s="9">
        <f t="shared" si="0"/>
        <v>40633</v>
      </c>
      <c r="F24" s="2" t="s">
        <v>161</v>
      </c>
      <c r="G24" s="2" t="s">
        <v>162</v>
      </c>
      <c r="H24" s="2" t="s">
        <v>61</v>
      </c>
      <c r="I24" s="2" t="s">
        <v>163</v>
      </c>
      <c r="J24" s="2" t="s">
        <v>26</v>
      </c>
      <c r="K24" s="2" t="s">
        <v>18</v>
      </c>
      <c r="L24" s="12">
        <f>[1]!s_stm07_bs(B24,"W01740598",E24,1)</f>
        <v>1606564563.8399999</v>
      </c>
      <c r="M24" s="12">
        <f>[1]!s_stm07_bs(B24,"W07182560",E24,1)</f>
        <v>1370333540.51</v>
      </c>
      <c r="N24" s="12">
        <f>[1]!s_stm07_bs(B24,"W07473370",E24,1,)</f>
        <v>305275285.97000003</v>
      </c>
      <c r="O24" s="11">
        <f>[1]!s_share_totaltradable(B24,20120101,1)/10^7</f>
        <v>34.899000000000001</v>
      </c>
      <c r="P24" t="str">
        <f>[1]!s_ipo_listeddate(B24)</f>
        <v>1993-10-08</v>
      </c>
      <c r="Q24" t="e">
        <f>VLOOKUP(B24,Sheet2!A:B,2,FALSE)</f>
        <v>#N/A</v>
      </c>
      <c r="R24" s="15">
        <f>[1]!s_stm07_is(B24,"W06181344",E24,1,1)</f>
        <v>83621312.569999993</v>
      </c>
    </row>
    <row r="25" spans="1:18">
      <c r="A25" s="1" t="s">
        <v>164</v>
      </c>
      <c r="B25" s="2" t="s">
        <v>165</v>
      </c>
      <c r="C25" s="2" t="s">
        <v>166</v>
      </c>
      <c r="D25" s="3">
        <v>40570</v>
      </c>
      <c r="E25" s="9">
        <f t="shared" si="0"/>
        <v>40633</v>
      </c>
      <c r="F25" s="2" t="s">
        <v>166</v>
      </c>
      <c r="G25" s="2" t="s">
        <v>167</v>
      </c>
      <c r="H25" s="2" t="s">
        <v>38</v>
      </c>
      <c r="I25" s="2" t="s">
        <v>168</v>
      </c>
      <c r="J25" s="2" t="s">
        <v>169</v>
      </c>
      <c r="K25" s="2" t="s">
        <v>18</v>
      </c>
      <c r="L25" s="12">
        <f>[1]!s_stm07_bs(B25,"W01740598",E25,1)</f>
        <v>1064713333.6799999</v>
      </c>
      <c r="M25" s="12">
        <f>[1]!s_stm07_bs(B25,"W07182560",E25,1)</f>
        <v>1623964158.96</v>
      </c>
      <c r="N25" s="12">
        <f>[1]!s_stm07_bs(B25,"W07473370",E25,1,)</f>
        <v>140431626.63</v>
      </c>
      <c r="O25" s="11">
        <f>[1]!s_share_totaltradable(B25,20120101,1)/10^7</f>
        <v>24.054410000000001</v>
      </c>
      <c r="P25" t="str">
        <f>[1]!s_ipo_listeddate(B25)</f>
        <v>1999-05-14</v>
      </c>
      <c r="Q25" t="e">
        <f>VLOOKUP(B25,Sheet2!A:B,2,FALSE)</f>
        <v>#N/A</v>
      </c>
      <c r="R25" s="15">
        <f>[1]!s_stm07_is(B25,"W06181344",E25,1,1)</f>
        <v>414832663.60000002</v>
      </c>
    </row>
    <row r="26" spans="1:18">
      <c r="A26" s="1" t="s">
        <v>170</v>
      </c>
      <c r="B26" s="2" t="s">
        <v>171</v>
      </c>
      <c r="C26" s="2" t="s">
        <v>172</v>
      </c>
      <c r="D26" s="3">
        <v>40471</v>
      </c>
      <c r="E26" s="9">
        <f t="shared" si="0"/>
        <v>40543</v>
      </c>
      <c r="F26" s="2" t="s">
        <v>173</v>
      </c>
      <c r="G26" s="2" t="s">
        <v>172</v>
      </c>
      <c r="H26" s="2" t="s">
        <v>174</v>
      </c>
      <c r="I26" s="2" t="s">
        <v>87</v>
      </c>
      <c r="J26" s="2" t="s">
        <v>88</v>
      </c>
      <c r="K26" s="2" t="s">
        <v>18</v>
      </c>
      <c r="L26" s="12">
        <f>[1]!s_stm07_bs(B26,"W01740598",E26,1)</f>
        <v>256447028.15000001</v>
      </c>
      <c r="M26" s="12">
        <f>[1]!s_stm07_bs(B26,"W07182560",E26,1)</f>
        <v>337103380.13</v>
      </c>
      <c r="N26" s="12">
        <f>[1]!s_stm07_bs(B26,"W07473370",E26,1,)</f>
        <v>23000000</v>
      </c>
      <c r="O26" s="11">
        <f>[1]!s_share_totaltradable(B26,20120101,1)/10^7</f>
        <v>8.9416689999999992</v>
      </c>
      <c r="P26" t="str">
        <f>[1]!s_ipo_listeddate(B26)</f>
        <v>2007-02-08</v>
      </c>
      <c r="Q26" t="str">
        <f>VLOOKUP(B26,Sheet2!A:B,2,FALSE)</f>
        <v>ST天润</v>
      </c>
      <c r="R26" s="15">
        <f>[1]!s_stm07_is(B26,"W06181344",E26,1,1)</f>
        <v>189355206.44999999</v>
      </c>
    </row>
    <row r="27" spans="1:18">
      <c r="A27" s="1" t="s">
        <v>175</v>
      </c>
      <c r="B27" s="2" t="s">
        <v>176</v>
      </c>
      <c r="C27" s="2" t="s">
        <v>177</v>
      </c>
      <c r="D27" s="3">
        <v>40302</v>
      </c>
      <c r="E27" s="9">
        <f t="shared" si="0"/>
        <v>40359</v>
      </c>
      <c r="F27" s="2" t="s">
        <v>177</v>
      </c>
      <c r="G27" s="2" t="s">
        <v>178</v>
      </c>
      <c r="H27" s="2" t="s">
        <v>31</v>
      </c>
      <c r="I27" s="2" t="s">
        <v>111</v>
      </c>
      <c r="J27" s="2" t="s">
        <v>112</v>
      </c>
      <c r="K27" s="2" t="s">
        <v>18</v>
      </c>
      <c r="L27" s="12">
        <f>[1]!s_stm07_bs(B27,"W01740598",E27,1)</f>
        <v>4578378295.96</v>
      </c>
      <c r="M27" s="12">
        <f>[1]!s_stm07_bs(B27,"W07182560",E27,1)</f>
        <v>4956821016.4399996</v>
      </c>
      <c r="N27" s="12">
        <f>[1]!s_stm07_bs(B27,"W07473370",E27,1,)</f>
        <v>58088567.520000003</v>
      </c>
      <c r="O27" s="11">
        <f>[1]!s_share_totaltradable(B27,20120101,1)/10^7</f>
        <v>109.2667132</v>
      </c>
      <c r="P27" t="str">
        <f>[1]!s_ipo_listeddate(B27)</f>
        <v>1992-07-24</v>
      </c>
      <c r="Q27" t="e">
        <f>VLOOKUP(B27,Sheet2!A:B,2,FALSE)</f>
        <v>#N/A</v>
      </c>
      <c r="R27" s="15">
        <f>[1]!s_stm07_is(B27,"W06181344",E27,1,1)</f>
        <v>2131096426.1800001</v>
      </c>
    </row>
    <row r="28" spans="1:18">
      <c r="A28" s="1" t="s">
        <v>179</v>
      </c>
      <c r="B28" s="2" t="s">
        <v>180</v>
      </c>
      <c r="C28" s="2" t="s">
        <v>181</v>
      </c>
      <c r="D28" s="3">
        <v>40302</v>
      </c>
      <c r="E28" s="9">
        <f t="shared" si="0"/>
        <v>40359</v>
      </c>
      <c r="F28" s="2" t="s">
        <v>182</v>
      </c>
      <c r="G28" s="2" t="s">
        <v>183</v>
      </c>
      <c r="H28" s="2" t="s">
        <v>38</v>
      </c>
      <c r="I28" s="2" t="s">
        <v>184</v>
      </c>
      <c r="J28" s="2" t="s">
        <v>185</v>
      </c>
      <c r="K28" s="2" t="s">
        <v>18</v>
      </c>
      <c r="L28" s="12">
        <f>[1]!s_stm07_bs(B28,"W01740598",E28,1)</f>
        <v>90037104.620000005</v>
      </c>
      <c r="M28" s="12">
        <f>[1]!s_stm07_bs(B28,"W07182560",E28,1)</f>
        <v>33425754.390000001</v>
      </c>
      <c r="N28" s="12">
        <f>[1]!s_stm07_bs(B28,"W07473370",E28,1,)</f>
        <v>5682998.0199999996</v>
      </c>
      <c r="O28" s="11">
        <f>[1]!s_share_totaltradable(B28,20120101,1)/10^7</f>
        <v>15.1547217</v>
      </c>
      <c r="P28" t="str">
        <f>[1]!s_ipo_listeddate(B28)</f>
        <v>1992-10-13</v>
      </c>
      <c r="Q28" t="e">
        <f>VLOOKUP(B28,Sheet2!A:B,2,FALSE)</f>
        <v>#N/A</v>
      </c>
      <c r="R28" s="15">
        <f>[1]!s_stm07_is(B28,"W06181344",E28,1,1)</f>
        <v>23709124.649999999</v>
      </c>
    </row>
    <row r="29" spans="1:18">
      <c r="A29" s="1" t="s">
        <v>186</v>
      </c>
      <c r="B29" s="2" t="s">
        <v>187</v>
      </c>
      <c r="C29" s="2" t="s">
        <v>188</v>
      </c>
      <c r="D29" s="3">
        <v>40302</v>
      </c>
      <c r="E29" s="9">
        <f t="shared" si="0"/>
        <v>40359</v>
      </c>
      <c r="F29" s="2" t="s">
        <v>189</v>
      </c>
      <c r="G29" s="2" t="s">
        <v>190</v>
      </c>
      <c r="H29" s="2" t="s">
        <v>61</v>
      </c>
      <c r="I29" s="2" t="s">
        <v>81</v>
      </c>
      <c r="J29" s="2" t="s">
        <v>81</v>
      </c>
      <c r="K29" s="2" t="s">
        <v>18</v>
      </c>
      <c r="L29" s="12">
        <f>[1]!s_stm07_bs(B29,"W01740598",E29,1)</f>
        <v>293651517.27999997</v>
      </c>
      <c r="M29" s="12">
        <f>[1]!s_stm07_bs(B29,"W07182560",E29,1)</f>
        <v>449539606.08999997</v>
      </c>
      <c r="N29" s="12">
        <f>[1]!s_stm07_bs(B29,"W07473370",E29,1,)</f>
        <v>0</v>
      </c>
      <c r="O29" s="11">
        <f>[1]!s_share_totaltradable(B29,20120101,1)/10^7</f>
        <v>37.768500000000003</v>
      </c>
      <c r="P29" t="str">
        <f>[1]!s_ipo_listeddate(B29)</f>
        <v>1999-09-23</v>
      </c>
      <c r="Q29" t="e">
        <f>VLOOKUP(B29,Sheet2!A:B,2,FALSE)</f>
        <v>#N/A</v>
      </c>
      <c r="R29" s="15">
        <f>[1]!s_stm07_is(B29,"W06181344",E29,1,1)</f>
        <v>76115874.290000007</v>
      </c>
    </row>
    <row r="30" spans="1:18">
      <c r="A30" s="1" t="s">
        <v>191</v>
      </c>
      <c r="B30" s="2" t="s">
        <v>192</v>
      </c>
      <c r="C30" s="2" t="s">
        <v>193</v>
      </c>
      <c r="D30" s="3">
        <v>40302</v>
      </c>
      <c r="E30" s="9">
        <f t="shared" si="0"/>
        <v>40359</v>
      </c>
      <c r="F30" s="2" t="s">
        <v>194</v>
      </c>
      <c r="G30" s="2" t="s">
        <v>195</v>
      </c>
      <c r="H30" s="2" t="s">
        <v>61</v>
      </c>
      <c r="I30" s="2" t="s">
        <v>81</v>
      </c>
      <c r="J30" s="2" t="s">
        <v>81</v>
      </c>
      <c r="K30" s="2" t="s">
        <v>18</v>
      </c>
      <c r="L30" s="12">
        <f>[1]!s_stm07_bs(B30,"W01740598",E30,1)</f>
        <v>814883536.15999997</v>
      </c>
      <c r="M30" s="12">
        <f>[1]!s_stm07_bs(B30,"W07182560",E30,1)</f>
        <v>1520418535.97</v>
      </c>
      <c r="N30" s="12">
        <f>[1]!s_stm07_bs(B30,"W07473370",E30,1,)</f>
        <v>33161227.829999998</v>
      </c>
      <c r="O30" s="11">
        <f>[1]!s_share_totaltradable(B30,20120101,1)/10^7</f>
        <v>33.6526</v>
      </c>
      <c r="P30" t="str">
        <f>[1]!s_ipo_listeddate(B30)</f>
        <v>1997-07-04</v>
      </c>
      <c r="Q30" t="e">
        <f>VLOOKUP(B30,Sheet2!A:B,2,FALSE)</f>
        <v>#N/A</v>
      </c>
      <c r="R30" s="15">
        <f>[1]!s_stm07_is(B30,"W06181344",E30,1,1)</f>
        <v>4260428.8</v>
      </c>
    </row>
    <row r="31" spans="1:18">
      <c r="A31" s="1" t="s">
        <v>196</v>
      </c>
      <c r="B31" s="2" t="s">
        <v>197</v>
      </c>
      <c r="C31" s="2" t="s">
        <v>198</v>
      </c>
      <c r="D31" s="3">
        <v>40298</v>
      </c>
      <c r="E31" s="9">
        <f t="shared" si="0"/>
        <v>40359</v>
      </c>
      <c r="F31" s="2" t="s">
        <v>198</v>
      </c>
      <c r="G31" s="2" t="s">
        <v>199</v>
      </c>
      <c r="H31" s="2" t="s">
        <v>38</v>
      </c>
      <c r="I31" s="2" t="s">
        <v>132</v>
      </c>
      <c r="J31" s="2" t="s">
        <v>55</v>
      </c>
      <c r="K31" s="2" t="s">
        <v>18</v>
      </c>
      <c r="L31" s="12">
        <f>[1]!s_stm07_bs(B31,"W01740598",E31,1)</f>
        <v>614538792.23000002</v>
      </c>
      <c r="M31" s="12">
        <f>[1]!s_stm07_bs(B31,"W07182560",E31,1)</f>
        <v>472778501.73000002</v>
      </c>
      <c r="N31" s="12">
        <f>[1]!s_stm07_bs(B31,"W07473370",E31,1,)</f>
        <v>500000</v>
      </c>
      <c r="O31" s="11">
        <f>[1]!s_share_totaltradable(B31,20120101,1)/10^7</f>
        <v>26.298513</v>
      </c>
      <c r="P31" t="str">
        <f>[1]!s_ipo_listeddate(B31)</f>
        <v>1992-03-27</v>
      </c>
      <c r="Q31" t="e">
        <f>VLOOKUP(B31,Sheet2!A:B,2,FALSE)</f>
        <v>#N/A</v>
      </c>
      <c r="R31" s="15">
        <f>[1]!s_stm07_is(B31,"W06181344",E31,1,1)</f>
        <v>161455516.81</v>
      </c>
    </row>
    <row r="32" spans="1:18">
      <c r="A32" s="1" t="s">
        <v>200</v>
      </c>
      <c r="B32" s="2" t="s">
        <v>201</v>
      </c>
      <c r="C32" s="2" t="s">
        <v>202</v>
      </c>
      <c r="D32" s="3">
        <v>40298</v>
      </c>
      <c r="E32" s="9">
        <f t="shared" si="0"/>
        <v>40359</v>
      </c>
      <c r="F32" s="2" t="s">
        <v>203</v>
      </c>
      <c r="G32" s="2" t="s">
        <v>204</v>
      </c>
      <c r="H32" s="2" t="s">
        <v>61</v>
      </c>
      <c r="I32" s="2" t="s">
        <v>81</v>
      </c>
      <c r="J32" s="2" t="s">
        <v>81</v>
      </c>
      <c r="K32" s="2" t="s">
        <v>18</v>
      </c>
      <c r="L32" s="12">
        <f>[1]!s_stm07_bs(B32,"W01740598",E32,1)</f>
        <v>61575702.5</v>
      </c>
      <c r="M32" s="12">
        <f>[1]!s_stm07_bs(B32,"W07182560",E32,1)</f>
        <v>210083725.71000001</v>
      </c>
      <c r="N32" s="12">
        <f>[1]!s_stm07_bs(B32,"W07473370",E32,1,)</f>
        <v>0</v>
      </c>
      <c r="O32" s="11">
        <f>[1]!s_share_totaltradable(B32,20120101,1)/10^7</f>
        <v>8.7207282999999993</v>
      </c>
      <c r="P32" t="str">
        <f>[1]!s_ipo_listeddate(B32)</f>
        <v>1993-03-04</v>
      </c>
      <c r="Q32" t="e">
        <f>VLOOKUP(B32,Sheet2!A:B,2,FALSE)</f>
        <v>#N/A</v>
      </c>
      <c r="R32" s="15">
        <f>[1]!s_stm07_is(B32,"W06181344",E32,1,1)</f>
        <v>6723380</v>
      </c>
    </row>
    <row r="33" spans="1:18">
      <c r="A33" s="1" t="s">
        <v>205</v>
      </c>
      <c r="B33" s="2" t="s">
        <v>206</v>
      </c>
      <c r="C33" s="2" t="s">
        <v>207</v>
      </c>
      <c r="D33" s="3">
        <v>40297</v>
      </c>
      <c r="E33" s="9">
        <f t="shared" si="0"/>
        <v>40359</v>
      </c>
      <c r="F33" s="2" t="s">
        <v>208</v>
      </c>
      <c r="G33" s="2" t="s">
        <v>209</v>
      </c>
      <c r="H33" s="2" t="s">
        <v>61</v>
      </c>
      <c r="I33" s="2" t="s">
        <v>75</v>
      </c>
      <c r="J33" s="2" t="s">
        <v>26</v>
      </c>
      <c r="K33" s="2" t="s">
        <v>18</v>
      </c>
      <c r="L33" s="12">
        <f>[1]!s_stm07_bs(B33,"W01740598",E33,1)</f>
        <v>263476862.40000001</v>
      </c>
      <c r="M33" s="12">
        <f>[1]!s_stm07_bs(B33,"W07182560",E33,1)</f>
        <v>359219403.87</v>
      </c>
      <c r="N33" s="12">
        <f>[1]!s_stm07_bs(B33,"W07473370",E33,1,)</f>
        <v>0</v>
      </c>
      <c r="O33" s="11">
        <f>[1]!s_share_totaltradable(B33,20120101,1)/10^7</f>
        <v>13.2</v>
      </c>
      <c r="P33" t="str">
        <f>[1]!s_ipo_listeddate(B33)</f>
        <v>2003-06-26</v>
      </c>
      <c r="Q33" t="e">
        <f>VLOOKUP(B33,Sheet2!A:B,2,FALSE)</f>
        <v>#N/A</v>
      </c>
      <c r="R33" s="15">
        <f>[1]!s_stm07_is(B33,"W06181344",E33,1,1)</f>
        <v>408238124.42000002</v>
      </c>
    </row>
    <row r="34" spans="1:18">
      <c r="A34" s="1" t="s">
        <v>210</v>
      </c>
      <c r="B34" s="2" t="s">
        <v>211</v>
      </c>
      <c r="C34" s="2" t="s">
        <v>212</v>
      </c>
      <c r="D34" s="3">
        <v>40297</v>
      </c>
      <c r="E34" s="9">
        <f t="shared" si="0"/>
        <v>40359</v>
      </c>
      <c r="F34" s="2" t="s">
        <v>213</v>
      </c>
      <c r="G34" s="2" t="s">
        <v>214</v>
      </c>
      <c r="H34" s="2" t="s">
        <v>61</v>
      </c>
      <c r="I34" s="2" t="s">
        <v>132</v>
      </c>
      <c r="J34" s="2" t="s">
        <v>40</v>
      </c>
      <c r="K34" s="2" t="s">
        <v>18</v>
      </c>
      <c r="L34" s="12">
        <f>[1]!s_stm07_bs(B34,"W01740598",E34,1)</f>
        <v>685948629.97000003</v>
      </c>
      <c r="M34" s="12">
        <f>[1]!s_stm07_bs(B34,"W07182560",E34,1)</f>
        <v>893507145.23000002</v>
      </c>
      <c r="N34" s="12">
        <f>[1]!s_stm07_bs(B34,"W07473370",E34,1,)</f>
        <v>19705912.870000001</v>
      </c>
      <c r="O34" s="11">
        <f>[1]!s_share_totaltradable(B34,20120101,1)/10^7</f>
        <v>27.921600000000002</v>
      </c>
      <c r="P34" t="str">
        <f>[1]!s_ipo_listeddate(B34)</f>
        <v>2003-01-14</v>
      </c>
      <c r="Q34" t="e">
        <f>VLOOKUP(B34,Sheet2!A:B,2,FALSE)</f>
        <v>#N/A</v>
      </c>
      <c r="R34" s="15">
        <f>[1]!s_stm07_is(B34,"W06181344",E34,1,1)</f>
        <v>183749902.30000001</v>
      </c>
    </row>
    <row r="35" spans="1:18">
      <c r="A35" s="1" t="s">
        <v>215</v>
      </c>
      <c r="B35" s="2" t="s">
        <v>216</v>
      </c>
      <c r="C35" s="2" t="s">
        <v>217</v>
      </c>
      <c r="D35" s="3">
        <v>40297</v>
      </c>
      <c r="E35" s="9">
        <f t="shared" si="0"/>
        <v>40359</v>
      </c>
      <c r="F35" s="2" t="s">
        <v>218</v>
      </c>
      <c r="G35" s="2" t="s">
        <v>219</v>
      </c>
      <c r="H35" s="2" t="s">
        <v>61</v>
      </c>
      <c r="I35" s="2" t="s">
        <v>87</v>
      </c>
      <c r="J35" s="2" t="s">
        <v>55</v>
      </c>
      <c r="K35" s="2" t="s">
        <v>18</v>
      </c>
      <c r="L35" s="12">
        <f>[1]!s_stm07_bs(B35,"W01740598",E35,1)</f>
        <v>1226753048.9300001</v>
      </c>
      <c r="M35" s="12">
        <f>[1]!s_stm07_bs(B35,"W07182560",E35,1)</f>
        <v>1581360302.51</v>
      </c>
      <c r="N35" s="12">
        <f>[1]!s_stm07_bs(B35,"W07473370",E35,1,)</f>
        <v>60897295.170000002</v>
      </c>
      <c r="O35" s="11">
        <f>[1]!s_share_totaltradable(B35,20120101,1)/10^7</f>
        <v>17.600000000000001</v>
      </c>
      <c r="P35" t="str">
        <f>[1]!s_ipo_listeddate(B35)</f>
        <v>2006-10-18</v>
      </c>
      <c r="Q35" t="e">
        <f>VLOOKUP(B35,Sheet2!A:B,2,FALSE)</f>
        <v>#N/A</v>
      </c>
      <c r="R35" s="15">
        <f>[1]!s_stm07_is(B35,"W06181344",E35,1,1)</f>
        <v>399560267.93000001</v>
      </c>
    </row>
    <row r="36" spans="1:18">
      <c r="A36" s="1" t="s">
        <v>220</v>
      </c>
      <c r="B36" s="2" t="s">
        <v>221</v>
      </c>
      <c r="C36" s="2" t="s">
        <v>222</v>
      </c>
      <c r="D36" s="3">
        <v>40297</v>
      </c>
      <c r="E36" s="9">
        <f t="shared" si="0"/>
        <v>40359</v>
      </c>
      <c r="F36" s="2" t="s">
        <v>223</v>
      </c>
      <c r="G36" s="2" t="s">
        <v>224</v>
      </c>
      <c r="H36" s="2" t="s">
        <v>38</v>
      </c>
      <c r="I36" s="2" t="s">
        <v>225</v>
      </c>
      <c r="J36" s="2" t="s">
        <v>26</v>
      </c>
      <c r="K36" s="2" t="s">
        <v>18</v>
      </c>
      <c r="L36" s="12">
        <f>[1]!s_stm07_bs(B36,"W01740598",E36,1)</f>
        <v>129858520.67</v>
      </c>
      <c r="M36" s="12">
        <f>[1]!s_stm07_bs(B36,"W07182560",E36,1)</f>
        <v>79974351.590000004</v>
      </c>
      <c r="N36" s="12">
        <f>[1]!s_stm07_bs(B36,"W07473370",E36,1,)</f>
        <v>0</v>
      </c>
      <c r="O36" s="11">
        <f>[1]!s_share_totaltradable(B36,20120101,1)/10^7</f>
        <v>7.0753700000000004</v>
      </c>
      <c r="P36" t="str">
        <f>[1]!s_ipo_listeddate(B36)</f>
        <v>2004-04-14</v>
      </c>
      <c r="Q36" t="str">
        <f>VLOOKUP(B36,Sheet2!A:B,2,FALSE)</f>
        <v>赤峰黄金</v>
      </c>
      <c r="R36" s="15">
        <f>[1]!s_stm07_is(B36,"W06181344",E36,1,1)</f>
        <v>29859598.530000001</v>
      </c>
    </row>
    <row r="37" spans="1:18">
      <c r="A37" s="1" t="s">
        <v>226</v>
      </c>
      <c r="B37" s="2" t="s">
        <v>227</v>
      </c>
      <c r="C37" s="2" t="s">
        <v>228</v>
      </c>
      <c r="D37" s="3">
        <v>40296</v>
      </c>
      <c r="E37" s="9">
        <f t="shared" si="0"/>
        <v>40359</v>
      </c>
      <c r="F37" s="2" t="s">
        <v>229</v>
      </c>
      <c r="G37" s="2" t="s">
        <v>230</v>
      </c>
      <c r="H37" s="2" t="s">
        <v>61</v>
      </c>
      <c r="I37" s="2" t="s">
        <v>105</v>
      </c>
      <c r="J37" s="2" t="s">
        <v>63</v>
      </c>
      <c r="K37" s="2" t="s">
        <v>18</v>
      </c>
      <c r="L37" s="12">
        <f>[1]!s_stm07_bs(B37,"W01740598",E37,1)</f>
        <v>917729883.08000004</v>
      </c>
      <c r="M37" s="12">
        <f>[1]!s_stm07_bs(B37,"W07182560",E37,1)</f>
        <v>1118589088.3800001</v>
      </c>
      <c r="N37" s="12">
        <f>[1]!s_stm07_bs(B37,"W07473370",E37,1,)</f>
        <v>138540000</v>
      </c>
      <c r="O37" s="11">
        <f>[1]!s_share_totaltradable(B37,20120101,1)/10^7</f>
        <v>18.75</v>
      </c>
      <c r="P37" t="str">
        <f>[1]!s_ipo_listeddate(B37)</f>
        <v>2002-03-04</v>
      </c>
      <c r="Q37" t="e">
        <f>VLOOKUP(B37,Sheet2!A:B,2,FALSE)</f>
        <v>#N/A</v>
      </c>
      <c r="R37" s="15">
        <f>[1]!s_stm07_is(B37,"W06181344",E37,1,1)</f>
        <v>564823223.25999999</v>
      </c>
    </row>
    <row r="38" spans="1:18">
      <c r="A38" s="1" t="s">
        <v>231</v>
      </c>
      <c r="B38" s="2" t="s">
        <v>232</v>
      </c>
      <c r="C38" s="2" t="s">
        <v>233</v>
      </c>
      <c r="D38" s="3">
        <v>40296</v>
      </c>
      <c r="E38" s="9">
        <f t="shared" si="0"/>
        <v>40359</v>
      </c>
      <c r="F38" s="2" t="s">
        <v>234</v>
      </c>
      <c r="G38" s="2" t="s">
        <v>235</v>
      </c>
      <c r="H38" s="2" t="s">
        <v>61</v>
      </c>
      <c r="I38" s="2" t="s">
        <v>75</v>
      </c>
      <c r="J38" s="2" t="s">
        <v>26</v>
      </c>
      <c r="K38" s="2" t="s">
        <v>18</v>
      </c>
      <c r="L38" s="12">
        <f>[1]!s_stm07_bs(B38,"W01740598",E38,1)</f>
        <v>31118785219.48</v>
      </c>
      <c r="M38" s="12">
        <f>[1]!s_stm07_bs(B38,"W07182560",E38,1)</f>
        <v>58087618685.779999</v>
      </c>
      <c r="N38" s="12">
        <f>[1]!s_stm07_bs(B38,"W07473370",E38,1,)</f>
        <v>10613130228.620001</v>
      </c>
      <c r="O38" s="11">
        <f>[1]!s_share_totaltradable(B38,20120101,1)/10^7</f>
        <v>317.81594919999998</v>
      </c>
      <c r="P38" t="str">
        <f>[1]!s_ipo_listeddate(B38)</f>
        <v>1996-11-15</v>
      </c>
      <c r="Q38" t="e">
        <f>VLOOKUP(B38,Sheet2!A:B,2,FALSE)</f>
        <v>#N/A</v>
      </c>
      <c r="R38" s="15">
        <f>[1]!s_stm07_is(B38,"W06181344",E38,1,1)</f>
        <v>20788611634.860001</v>
      </c>
    </row>
    <row r="39" spans="1:18">
      <c r="A39" s="1" t="s">
        <v>236</v>
      </c>
      <c r="B39" s="2" t="s">
        <v>237</v>
      </c>
      <c r="C39" s="2" t="s">
        <v>238</v>
      </c>
      <c r="D39" s="3">
        <v>40296</v>
      </c>
      <c r="E39" s="9">
        <f t="shared" si="0"/>
        <v>40359</v>
      </c>
      <c r="F39" s="2" t="s">
        <v>239</v>
      </c>
      <c r="G39" s="2" t="s">
        <v>240</v>
      </c>
      <c r="H39" s="2" t="s">
        <v>38</v>
      </c>
      <c r="I39" s="2" t="s">
        <v>69</v>
      </c>
      <c r="J39" s="2" t="s">
        <v>26</v>
      </c>
      <c r="K39" s="2" t="s">
        <v>18</v>
      </c>
      <c r="L39" s="12">
        <f>[1]!s_stm07_bs(B39,"W01740598",E39,1)</f>
        <v>363399475.64999998</v>
      </c>
      <c r="M39" s="12">
        <f>[1]!s_stm07_bs(B39,"W07182560",E39,1)</f>
        <v>481304887.48000002</v>
      </c>
      <c r="N39" s="12">
        <f>[1]!s_stm07_bs(B39,"W07473370",E39,1,)</f>
        <v>0</v>
      </c>
      <c r="O39" s="11">
        <f>[1]!s_share_totaltradable(B39,20120101,1)/10^7</f>
        <v>25.230149999999998</v>
      </c>
      <c r="P39" t="str">
        <f>[1]!s_ipo_listeddate(B39)</f>
        <v>1996-06-28</v>
      </c>
      <c r="Q39" t="e">
        <f>VLOOKUP(B39,Sheet2!A:B,2,FALSE)</f>
        <v>#N/A</v>
      </c>
      <c r="R39" s="15">
        <f>[1]!s_stm07_is(B39,"W06181344",E39,1,1)</f>
        <v>28545610.129999999</v>
      </c>
    </row>
    <row r="40" spans="1:18">
      <c r="A40" s="1" t="s">
        <v>241</v>
      </c>
      <c r="B40" s="2" t="s">
        <v>11</v>
      </c>
      <c r="C40" s="2" t="s">
        <v>12</v>
      </c>
      <c r="D40" s="3">
        <v>40296</v>
      </c>
      <c r="E40" s="9">
        <f t="shared" si="0"/>
        <v>40359</v>
      </c>
      <c r="F40" s="2" t="s">
        <v>13</v>
      </c>
      <c r="G40" s="2" t="s">
        <v>14</v>
      </c>
      <c r="H40" s="2" t="s">
        <v>38</v>
      </c>
      <c r="I40" s="2" t="s">
        <v>16</v>
      </c>
      <c r="J40" s="2" t="s">
        <v>17</v>
      </c>
      <c r="K40" s="2" t="s">
        <v>18</v>
      </c>
      <c r="L40" s="12">
        <f>[1]!s_stm07_bs(B40,"W01740598",E40,1)</f>
        <v>1611448638.0799999</v>
      </c>
      <c r="M40" s="12">
        <f>[1]!s_stm07_bs(B40,"W07182560",E40,1)</f>
        <v>578185551.08000004</v>
      </c>
      <c r="N40" s="12">
        <f>[1]!s_stm07_bs(B40,"W07473370",E40,1,)</f>
        <v>228369428.78</v>
      </c>
      <c r="O40" s="11">
        <f>[1]!s_share_totaltradable(B40,20120101,1)/10^7</f>
        <v>8.539256</v>
      </c>
      <c r="P40" t="str">
        <f>[1]!s_ipo_listeddate(B40)</f>
        <v>1994-04-08</v>
      </c>
      <c r="Q40" t="e">
        <f>VLOOKUP(B40,Sheet2!A:B,2,FALSE)</f>
        <v>#N/A</v>
      </c>
      <c r="R40" s="15">
        <f>[1]!s_stm07_is(B40,"W06181344",E40,1,1)</f>
        <v>2585792</v>
      </c>
    </row>
    <row r="41" spans="1:18">
      <c r="A41" s="1" t="s">
        <v>242</v>
      </c>
      <c r="B41" s="2" t="s">
        <v>243</v>
      </c>
      <c r="C41" s="2" t="s">
        <v>244</v>
      </c>
      <c r="D41" s="3">
        <v>40296</v>
      </c>
      <c r="E41" s="9">
        <f t="shared" si="0"/>
        <v>40359</v>
      </c>
      <c r="F41" s="2" t="s">
        <v>245</v>
      </c>
      <c r="G41" s="2" t="s">
        <v>246</v>
      </c>
      <c r="H41" s="2" t="s">
        <v>61</v>
      </c>
      <c r="I41" s="2" t="s">
        <v>247</v>
      </c>
      <c r="J41" s="2" t="s">
        <v>185</v>
      </c>
      <c r="K41" s="2" t="s">
        <v>18</v>
      </c>
      <c r="L41" s="12">
        <f>[1]!s_stm07_bs(B41,"W01740598",E41,1)</f>
        <v>1043013321.38</v>
      </c>
      <c r="M41" s="12">
        <f>[1]!s_stm07_bs(B41,"W07182560",E41,1)</f>
        <v>1467889933.5599999</v>
      </c>
      <c r="N41" s="12">
        <f>[1]!s_stm07_bs(B41,"W07473370",E41,1,)</f>
        <v>941203416.58000004</v>
      </c>
      <c r="O41" s="11">
        <f>[1]!s_share_totaltradable(B41,20120101,1)/10^7</f>
        <v>19.670958800000001</v>
      </c>
      <c r="P41" t="str">
        <f>[1]!s_ipo_listeddate(B41)</f>
        <v>1999-12-23</v>
      </c>
      <c r="Q41" t="e">
        <f>VLOOKUP(B41,Sheet2!A:B,2,FALSE)</f>
        <v>#N/A</v>
      </c>
      <c r="R41" s="15">
        <f>[1]!s_stm07_is(B41,"W06181344",E41,1,1)</f>
        <v>575561534.91999996</v>
      </c>
    </row>
    <row r="42" spans="1:18">
      <c r="A42" s="1" t="s">
        <v>248</v>
      </c>
      <c r="B42" s="2" t="s">
        <v>249</v>
      </c>
      <c r="C42" s="2" t="s">
        <v>250</v>
      </c>
      <c r="D42" s="3">
        <v>40296</v>
      </c>
      <c r="E42" s="9">
        <f t="shared" si="0"/>
        <v>40359</v>
      </c>
      <c r="F42" s="2" t="s">
        <v>251</v>
      </c>
      <c r="G42" s="2" t="s">
        <v>252</v>
      </c>
      <c r="H42" s="2" t="s">
        <v>38</v>
      </c>
      <c r="I42" s="2" t="s">
        <v>253</v>
      </c>
      <c r="J42" s="2" t="s">
        <v>157</v>
      </c>
      <c r="K42" s="2" t="s">
        <v>18</v>
      </c>
      <c r="L42" s="12">
        <f>[1]!s_stm07_bs(B42,"W01740598",E42,1)</f>
        <v>334575442.04000002</v>
      </c>
      <c r="M42" s="12">
        <f>[1]!s_stm07_bs(B42,"W07182560",E42,1)</f>
        <v>801998912.01999998</v>
      </c>
      <c r="N42" s="12">
        <f>[1]!s_stm07_bs(B42,"W07473370",E42,1,)</f>
        <v>141305024</v>
      </c>
      <c r="O42" s="11">
        <f>[1]!s_share_totaltradable(B42,20120101,1)/10^7</f>
        <v>17.1097319</v>
      </c>
      <c r="P42" t="str">
        <f>[1]!s_ipo_listeddate(B42)</f>
        <v>1997-04-18</v>
      </c>
      <c r="Q42" t="e">
        <f>VLOOKUP(B42,Sheet2!A:B,2,FALSE)</f>
        <v>#N/A</v>
      </c>
      <c r="R42" s="15">
        <f>[1]!s_stm07_is(B42,"W06181344",E42,1,1)</f>
        <v>172654271.84</v>
      </c>
    </row>
    <row r="43" spans="1:18">
      <c r="A43" s="1" t="s">
        <v>254</v>
      </c>
      <c r="B43" s="2" t="s">
        <v>255</v>
      </c>
      <c r="C43" s="2" t="s">
        <v>256</v>
      </c>
      <c r="D43" s="3">
        <v>40295</v>
      </c>
      <c r="E43" s="9">
        <f t="shared" si="0"/>
        <v>40359</v>
      </c>
      <c r="F43" s="2" t="s">
        <v>257</v>
      </c>
      <c r="G43" s="2" t="s">
        <v>258</v>
      </c>
      <c r="H43" s="2" t="s">
        <v>61</v>
      </c>
      <c r="I43" s="2" t="s">
        <v>259</v>
      </c>
      <c r="J43" s="2" t="s">
        <v>55</v>
      </c>
      <c r="K43" s="2" t="s">
        <v>18</v>
      </c>
      <c r="L43" s="12">
        <f>[1]!s_stm07_bs(B43,"W01740598",E43,1)</f>
        <v>506744777.31</v>
      </c>
      <c r="M43" s="12">
        <f>[1]!s_stm07_bs(B43,"W07182560",E43,1)</f>
        <v>711513670.19000006</v>
      </c>
      <c r="N43" s="12">
        <f>[1]!s_stm07_bs(B43,"W07473370",E43,1,)</f>
        <v>90000000</v>
      </c>
      <c r="O43" s="11">
        <f>[1]!s_share_totaltradable(B43,20120101,1)/10^7</f>
        <v>4.9717767999999998</v>
      </c>
      <c r="P43" t="str">
        <f>[1]!s_ipo_listeddate(B43)</f>
        <v>2004-03-29</v>
      </c>
      <c r="Q43" t="str">
        <f>VLOOKUP(B43,Sheet2!A:B,2,FALSE)</f>
        <v>博通股份</v>
      </c>
      <c r="R43" s="15">
        <f>[1]!s_stm07_is(B43,"W06181344",E43,1,1)</f>
        <v>86675703.920000002</v>
      </c>
    </row>
    <row r="44" spans="1:18">
      <c r="A44" s="1" t="s">
        <v>260</v>
      </c>
      <c r="B44" s="2" t="s">
        <v>261</v>
      </c>
      <c r="C44" s="2" t="s">
        <v>262</v>
      </c>
      <c r="D44" s="3">
        <v>40295</v>
      </c>
      <c r="E44" s="9">
        <f t="shared" si="0"/>
        <v>40359</v>
      </c>
      <c r="F44" s="2" t="s">
        <v>263</v>
      </c>
      <c r="G44" s="2" t="s">
        <v>264</v>
      </c>
      <c r="H44" s="2" t="s">
        <v>61</v>
      </c>
      <c r="I44" s="2" t="s">
        <v>87</v>
      </c>
      <c r="J44" s="2" t="s">
        <v>88</v>
      </c>
      <c r="K44" s="2" t="s">
        <v>18</v>
      </c>
      <c r="L44" s="12">
        <f>[1]!s_stm07_bs(B44,"W01740598",E44,1)</f>
        <v>633353657.36000001</v>
      </c>
      <c r="M44" s="12">
        <f>[1]!s_stm07_bs(B44,"W07182560",E44,1)</f>
        <v>1138508849.9300001</v>
      </c>
      <c r="N44" s="12">
        <f>[1]!s_stm07_bs(B44,"W07473370",E44,1,)</f>
        <v>69940000</v>
      </c>
      <c r="O44" s="11">
        <f>[1]!s_share_totaltradable(B44,20120101,1)/10^7</f>
        <v>31.4008699</v>
      </c>
      <c r="P44" t="str">
        <f>[1]!s_ipo_listeddate(B44)</f>
        <v>1996-12-24</v>
      </c>
      <c r="Q44" t="e">
        <f>VLOOKUP(B44,Sheet2!A:B,2,FALSE)</f>
        <v>#N/A</v>
      </c>
      <c r="R44" s="15">
        <f>[1]!s_stm07_is(B44,"W06181344",E44,1,1)</f>
        <v>354892968.07999998</v>
      </c>
    </row>
    <row r="45" spans="1:18">
      <c r="A45" s="1" t="s">
        <v>265</v>
      </c>
      <c r="B45" s="2" t="s">
        <v>266</v>
      </c>
      <c r="C45" s="2" t="s">
        <v>267</v>
      </c>
      <c r="D45" s="3">
        <v>40295</v>
      </c>
      <c r="E45" s="9">
        <f t="shared" si="0"/>
        <v>40359</v>
      </c>
      <c r="F45" s="2" t="s">
        <v>268</v>
      </c>
      <c r="G45" s="2" t="s">
        <v>269</v>
      </c>
      <c r="H45" s="2" t="s">
        <v>61</v>
      </c>
      <c r="I45" s="2" t="s">
        <v>81</v>
      </c>
      <c r="J45" s="2" t="s">
        <v>81</v>
      </c>
      <c r="K45" s="2" t="s">
        <v>18</v>
      </c>
      <c r="L45" s="12">
        <f>[1]!s_stm07_bs(B45,"W01740598",E45,1)</f>
        <v>347439615.45999998</v>
      </c>
      <c r="M45" s="12">
        <f>[1]!s_stm07_bs(B45,"W07182560",E45,1)</f>
        <v>629049347.07000005</v>
      </c>
      <c r="N45" s="12">
        <f>[1]!s_stm07_bs(B45,"W07473370",E45,1,)</f>
        <v>29191700</v>
      </c>
      <c r="O45" s="11">
        <f>[1]!s_share_totaltradable(B45,20120101,1)/10^7</f>
        <v>23.684118900000001</v>
      </c>
      <c r="P45" t="str">
        <f>[1]!s_ipo_listeddate(B45)</f>
        <v>1997-06-27</v>
      </c>
      <c r="Q45" t="e">
        <f>VLOOKUP(B45,Sheet2!A:B,2,FALSE)</f>
        <v>#N/A</v>
      </c>
      <c r="R45" s="15">
        <f>[1]!s_stm07_is(B45,"W06181344",E45,1,1)</f>
        <v>321095670.36000001</v>
      </c>
    </row>
    <row r="46" spans="1:18">
      <c r="A46" s="1" t="s">
        <v>270</v>
      </c>
      <c r="B46" s="2" t="s">
        <v>271</v>
      </c>
      <c r="C46" s="2" t="s">
        <v>272</v>
      </c>
      <c r="D46" s="3">
        <v>40295</v>
      </c>
      <c r="E46" s="9">
        <f t="shared" si="0"/>
        <v>40359</v>
      </c>
      <c r="F46" s="2" t="s">
        <v>273</v>
      </c>
      <c r="G46" s="2" t="s">
        <v>274</v>
      </c>
      <c r="H46" s="2" t="s">
        <v>61</v>
      </c>
      <c r="I46" s="2" t="s">
        <v>275</v>
      </c>
      <c r="J46" s="2" t="s">
        <v>55</v>
      </c>
      <c r="K46" s="2" t="s">
        <v>18</v>
      </c>
      <c r="L46" s="12">
        <f>[1]!s_stm07_bs(B46,"W01740598",E46,1)</f>
        <v>1046649157.5</v>
      </c>
      <c r="M46" s="12">
        <f>[1]!s_stm07_bs(B46,"W07182560",E46,1)</f>
        <v>1694897180.6700001</v>
      </c>
      <c r="N46" s="12">
        <f>[1]!s_stm07_bs(B46,"W07473370",E46,1,)</f>
        <v>0</v>
      </c>
      <c r="O46" s="11">
        <f>[1]!s_share_totaltradable(B46,20120101,1)/10^7</f>
        <v>58.658547900000002</v>
      </c>
      <c r="P46" t="str">
        <f>[1]!s_ipo_listeddate(B46)</f>
        <v>2000-06-01</v>
      </c>
      <c r="Q46" t="e">
        <f>VLOOKUP(B46,Sheet2!A:B,2,FALSE)</f>
        <v>#N/A</v>
      </c>
      <c r="R46" s="15">
        <f>[1]!s_stm07_is(B46,"W06181344",E46,1,1)</f>
        <v>975629964.08000004</v>
      </c>
    </row>
    <row r="47" spans="1:18">
      <c r="A47" s="1" t="s">
        <v>276</v>
      </c>
      <c r="B47" s="2" t="s">
        <v>277</v>
      </c>
      <c r="C47" s="2" t="s">
        <v>278</v>
      </c>
      <c r="D47" s="3">
        <v>40295</v>
      </c>
      <c r="E47" s="9">
        <f t="shared" si="0"/>
        <v>40359</v>
      </c>
      <c r="F47" s="2" t="s">
        <v>279</v>
      </c>
      <c r="G47" s="2" t="s">
        <v>280</v>
      </c>
      <c r="H47" s="2" t="s">
        <v>61</v>
      </c>
      <c r="I47" s="2" t="s">
        <v>81</v>
      </c>
      <c r="J47" s="2" t="s">
        <v>81</v>
      </c>
      <c r="K47" s="2" t="s">
        <v>18</v>
      </c>
      <c r="L47" s="12">
        <f>[1]!s_stm07_bs(B47,"W01740598",E47,1)</f>
        <v>642794715.09000003</v>
      </c>
      <c r="M47" s="12">
        <f>[1]!s_stm07_bs(B47,"W07182560",E47,1)</f>
        <v>1418111717.4200001</v>
      </c>
      <c r="N47" s="12">
        <f>[1]!s_stm07_bs(B47,"W07473370",E47,1,)</f>
        <v>387562</v>
      </c>
      <c r="O47" s="11">
        <f>[1]!s_share_totaltradable(B47,20120101,1)/10^7</f>
        <v>37.529756200000001</v>
      </c>
      <c r="P47" t="str">
        <f>[1]!s_ipo_listeddate(B47)</f>
        <v>1999-03-25</v>
      </c>
      <c r="Q47" t="e">
        <f>VLOOKUP(B47,Sheet2!A:B,2,FALSE)</f>
        <v>#N/A</v>
      </c>
      <c r="R47" s="15">
        <f>[1]!s_stm07_is(B47,"W06181344",E47,1,1)</f>
        <v>54578418.600000001</v>
      </c>
    </row>
    <row r="48" spans="1:18">
      <c r="A48" s="1" t="s">
        <v>281</v>
      </c>
      <c r="B48" s="2" t="s">
        <v>282</v>
      </c>
      <c r="C48" s="2" t="s">
        <v>283</v>
      </c>
      <c r="D48" s="3">
        <v>40295</v>
      </c>
      <c r="E48" s="9">
        <f t="shared" si="0"/>
        <v>40359</v>
      </c>
      <c r="F48" s="2" t="s">
        <v>284</v>
      </c>
      <c r="G48" s="2" t="s">
        <v>285</v>
      </c>
      <c r="H48" s="2" t="s">
        <v>38</v>
      </c>
      <c r="I48" s="2" t="s">
        <v>39</v>
      </c>
      <c r="J48" s="2" t="s">
        <v>40</v>
      </c>
      <c r="K48" s="2" t="s">
        <v>18</v>
      </c>
      <c r="L48" s="12">
        <f>[1]!s_stm07_bs(B48,"W01740598",E48,1)</f>
        <v>651284768.03999996</v>
      </c>
      <c r="M48" s="12">
        <f>[1]!s_stm07_bs(B48,"W07182560",E48,1)</f>
        <v>1346571755.78</v>
      </c>
      <c r="N48" s="12">
        <f>[1]!s_stm07_bs(B48,"W07473370",E48,1,)</f>
        <v>25931387.890000001</v>
      </c>
      <c r="O48" s="11">
        <f>[1]!s_share_totaltradable(B48,20120101,1)/10^7</f>
        <v>30.529587200000002</v>
      </c>
      <c r="P48" t="str">
        <f>[1]!s_ipo_listeddate(B48)</f>
        <v>1997-06-12</v>
      </c>
      <c r="Q48" t="e">
        <f>VLOOKUP(B48,Sheet2!A:B,2,FALSE)</f>
        <v>#N/A</v>
      </c>
      <c r="R48" s="15">
        <f>[1]!s_stm07_is(B48,"W06181344",E48,1,1)</f>
        <v>152875544.77000001</v>
      </c>
    </row>
    <row r="49" spans="1:18">
      <c r="A49" s="1" t="s">
        <v>286</v>
      </c>
      <c r="B49" s="2" t="s">
        <v>287</v>
      </c>
      <c r="C49" s="2" t="s">
        <v>288</v>
      </c>
      <c r="D49" s="3">
        <v>40294</v>
      </c>
      <c r="E49" s="9">
        <f t="shared" si="0"/>
        <v>40359</v>
      </c>
      <c r="F49" s="2" t="s">
        <v>289</v>
      </c>
      <c r="G49" s="2" t="s">
        <v>290</v>
      </c>
      <c r="H49" s="2" t="s">
        <v>38</v>
      </c>
      <c r="I49" s="2" t="s">
        <v>32</v>
      </c>
      <c r="J49" s="2" t="s">
        <v>169</v>
      </c>
      <c r="K49" s="2" t="s">
        <v>18</v>
      </c>
      <c r="L49" s="12">
        <f>[1]!s_stm07_bs(B49,"W01740598",E49,1)</f>
        <v>1513941406.21</v>
      </c>
      <c r="M49" s="12">
        <f>[1]!s_stm07_bs(B49,"W07182560",E49,1)</f>
        <v>1415399263.4400001</v>
      </c>
      <c r="N49" s="12">
        <f>[1]!s_stm07_bs(B49,"W07473370",E49,1,)</f>
        <v>0</v>
      </c>
      <c r="O49" s="11">
        <f>[1]!s_share_totaltradable(B49,20120101,1)/10^7</f>
        <v>41.06</v>
      </c>
      <c r="P49" t="str">
        <f>[1]!s_ipo_listeddate(B49)</f>
        <v>2003-09-03</v>
      </c>
      <c r="Q49" t="e">
        <f>VLOOKUP(B49,Sheet2!A:B,2,FALSE)</f>
        <v>#N/A</v>
      </c>
      <c r="R49" s="15">
        <f>[1]!s_stm07_is(B49,"W06181344",E49,1,1)</f>
        <v>204257424.28999999</v>
      </c>
    </row>
    <row r="50" spans="1:18">
      <c r="A50" s="1" t="s">
        <v>291</v>
      </c>
      <c r="B50" s="2" t="s">
        <v>292</v>
      </c>
      <c r="C50" s="2" t="s">
        <v>293</v>
      </c>
      <c r="D50" s="3">
        <v>40294</v>
      </c>
      <c r="E50" s="9">
        <f t="shared" si="0"/>
        <v>40359</v>
      </c>
      <c r="F50" s="2" t="s">
        <v>293</v>
      </c>
      <c r="G50" s="2" t="s">
        <v>294</v>
      </c>
      <c r="H50" s="2" t="s">
        <v>61</v>
      </c>
      <c r="I50" s="2" t="s">
        <v>69</v>
      </c>
      <c r="J50" s="2" t="s">
        <v>55</v>
      </c>
      <c r="K50" s="2" t="s">
        <v>18</v>
      </c>
      <c r="L50" s="12">
        <f>[1]!s_stm07_bs(B50,"W01740598",E50,1)</f>
        <v>1233635602.3599999</v>
      </c>
      <c r="M50" s="12">
        <f>[1]!s_stm07_bs(B50,"W07182560",E50,1)</f>
        <v>2255952422.6900001</v>
      </c>
      <c r="N50" s="12">
        <f>[1]!s_stm07_bs(B50,"W07473370",E50,1,)</f>
        <v>306157894.06</v>
      </c>
      <c r="O50" s="11">
        <f>[1]!s_share_totaltradable(B50,20120101,1)/10^7</f>
        <v>23.514814000000001</v>
      </c>
      <c r="P50" t="str">
        <f>[1]!s_ipo_listeddate(B50)</f>
        <v>2000-07-12</v>
      </c>
      <c r="Q50" t="e">
        <f>VLOOKUP(B50,Sheet2!A:B,2,FALSE)</f>
        <v>#N/A</v>
      </c>
      <c r="R50" s="15">
        <f>[1]!s_stm07_is(B50,"W06181344",E50,1,1)</f>
        <v>670955152.5</v>
      </c>
    </row>
    <row r="51" spans="1:18">
      <c r="A51" s="1" t="s">
        <v>295</v>
      </c>
      <c r="B51" s="2" t="s">
        <v>296</v>
      </c>
      <c r="C51" s="2" t="s">
        <v>297</v>
      </c>
      <c r="D51" s="3">
        <v>40291</v>
      </c>
      <c r="E51" s="9">
        <f t="shared" si="0"/>
        <v>40359</v>
      </c>
      <c r="F51" s="2" t="s">
        <v>298</v>
      </c>
      <c r="G51" s="2" t="s">
        <v>299</v>
      </c>
      <c r="H51" s="2" t="s">
        <v>61</v>
      </c>
      <c r="I51" s="2" t="s">
        <v>300</v>
      </c>
      <c r="J51" s="2" t="s">
        <v>40</v>
      </c>
      <c r="K51" s="2" t="s">
        <v>18</v>
      </c>
      <c r="L51" s="12">
        <f>[1]!s_stm07_bs(B51,"W01740598",E51,1)</f>
        <v>265926158.30000001</v>
      </c>
      <c r="M51" s="12">
        <f>[1]!s_stm07_bs(B51,"W07182560",E51,1)</f>
        <v>412489295.12</v>
      </c>
      <c r="N51" s="12">
        <f>[1]!s_stm07_bs(B51,"W07473370",E51,1,)</f>
        <v>1500000</v>
      </c>
      <c r="O51" s="11">
        <f>[1]!s_share_totaltradable(B51,20120101,1)/10^7</f>
        <v>30.997250099999999</v>
      </c>
      <c r="P51" t="str">
        <f>[1]!s_ipo_listeddate(B51)</f>
        <v>1992-12-08</v>
      </c>
      <c r="Q51" t="e">
        <f>VLOOKUP(B51,Sheet2!A:B,2,FALSE)</f>
        <v>#N/A</v>
      </c>
      <c r="R51" s="15">
        <f>[1]!s_stm07_is(B51,"W06181344",E51,1,1)</f>
        <v>109239223</v>
      </c>
    </row>
    <row r="52" spans="1:18">
      <c r="A52" s="1" t="s">
        <v>301</v>
      </c>
      <c r="B52" s="2" t="s">
        <v>302</v>
      </c>
      <c r="C52" s="2" t="s">
        <v>303</v>
      </c>
      <c r="D52" s="3">
        <v>40291</v>
      </c>
      <c r="E52" s="9">
        <f t="shared" si="0"/>
        <v>40359</v>
      </c>
      <c r="F52" s="2" t="s">
        <v>304</v>
      </c>
      <c r="G52" s="2" t="s">
        <v>305</v>
      </c>
      <c r="H52" s="2" t="s">
        <v>38</v>
      </c>
      <c r="I52" s="2" t="s">
        <v>81</v>
      </c>
      <c r="J52" s="2" t="s">
        <v>81</v>
      </c>
      <c r="K52" s="2" t="s">
        <v>18</v>
      </c>
      <c r="L52" s="12">
        <f>[1]!s_stm07_bs(B52,"W01740598",E52,1)</f>
        <v>157143248.88</v>
      </c>
      <c r="M52" s="12">
        <f>[1]!s_stm07_bs(B52,"W07182560",E52,1)</f>
        <v>138482717.28999999</v>
      </c>
      <c r="N52" s="12">
        <f>[1]!s_stm07_bs(B52,"W07473370",E52,1,)</f>
        <v>0</v>
      </c>
      <c r="O52" s="11">
        <f>[1]!s_share_totaltradable(B52,20120101,1)/10^7</f>
        <v>20.808</v>
      </c>
      <c r="P52" t="str">
        <f>[1]!s_ipo_listeddate(B52)</f>
        <v>1997-01-24</v>
      </c>
      <c r="Q52" t="e">
        <f>VLOOKUP(B52,Sheet2!A:B,2,FALSE)</f>
        <v>#N/A</v>
      </c>
      <c r="R52" s="15">
        <f>[1]!s_stm07_is(B52,"W06181344",E52,1,1)</f>
        <v>781820.92</v>
      </c>
    </row>
    <row r="53" spans="1:18">
      <c r="A53" s="1" t="s">
        <v>306</v>
      </c>
      <c r="B53" s="2" t="s">
        <v>307</v>
      </c>
      <c r="C53" s="2" t="s">
        <v>308</v>
      </c>
      <c r="D53" s="3">
        <v>40291</v>
      </c>
      <c r="E53" s="9">
        <f t="shared" si="0"/>
        <v>40359</v>
      </c>
      <c r="F53" s="2" t="s">
        <v>308</v>
      </c>
      <c r="G53" s="2" t="s">
        <v>309</v>
      </c>
      <c r="H53" s="2" t="s">
        <v>61</v>
      </c>
      <c r="I53" s="2" t="s">
        <v>310</v>
      </c>
      <c r="J53" s="2" t="s">
        <v>55</v>
      </c>
      <c r="K53" s="2" t="s">
        <v>18</v>
      </c>
      <c r="L53" s="12">
        <f>[1]!s_stm07_bs(B53,"W01740598",E53,1)</f>
        <v>419684787.5</v>
      </c>
      <c r="M53" s="12">
        <f>[1]!s_stm07_bs(B53,"W07182560",E53,1)</f>
        <v>1063200888.74</v>
      </c>
      <c r="N53" s="12">
        <f>[1]!s_stm07_bs(B53,"W07473370",E53,1,)</f>
        <v>204861202.59</v>
      </c>
      <c r="O53" s="11">
        <f>[1]!s_share_totaltradable(B53,20120101,1)/10^7</f>
        <v>37.497720000000001</v>
      </c>
      <c r="P53" t="str">
        <f>[1]!s_ipo_listeddate(B53)</f>
        <v>1996-11-01</v>
      </c>
      <c r="Q53" t="e">
        <f>VLOOKUP(B53,Sheet2!A:B,2,FALSE)</f>
        <v>#N/A</v>
      </c>
      <c r="R53" s="15">
        <f>[1]!s_stm07_is(B53,"W06181344",E53,1,1)</f>
        <v>447768835.16000003</v>
      </c>
    </row>
    <row r="54" spans="1:18">
      <c r="A54" s="1" t="s">
        <v>311</v>
      </c>
      <c r="B54" s="2" t="s">
        <v>312</v>
      </c>
      <c r="C54" s="2" t="s">
        <v>313</v>
      </c>
      <c r="D54" s="3">
        <v>40290</v>
      </c>
      <c r="E54" s="9">
        <f t="shared" si="0"/>
        <v>40359</v>
      </c>
      <c r="F54" s="2" t="s">
        <v>314</v>
      </c>
      <c r="G54" s="2" t="s">
        <v>315</v>
      </c>
      <c r="H54" s="2" t="s">
        <v>38</v>
      </c>
      <c r="I54" s="2" t="s">
        <v>69</v>
      </c>
      <c r="J54" s="2" t="s">
        <v>26</v>
      </c>
      <c r="K54" s="2" t="s">
        <v>18</v>
      </c>
      <c r="L54" s="12">
        <f>[1]!s_stm07_bs(B54,"W01740598",E54,1)</f>
        <v>198573369.5</v>
      </c>
      <c r="M54" s="12">
        <f>[1]!s_stm07_bs(B54,"W07182560",E54,1)</f>
        <v>90230741.140000001</v>
      </c>
      <c r="N54" s="12">
        <f>[1]!s_stm07_bs(B54,"W07473370",E54,1,)</f>
        <v>33705316.289999999</v>
      </c>
      <c r="O54" s="11">
        <f>[1]!s_share_totaltradable(B54,20120101,1)/10^7</f>
        <v>8.1645000000000003</v>
      </c>
      <c r="P54" t="str">
        <f>[1]!s_ipo_listeddate(B54)</f>
        <v>1993-11-19</v>
      </c>
      <c r="Q54" t="e">
        <f>VLOOKUP(B54,Sheet2!A:B,2,FALSE)</f>
        <v>#N/A</v>
      </c>
      <c r="R54" s="15">
        <f>[1]!s_stm07_is(B54,"W06181344",E54,1,1)</f>
        <v>14237698.890000001</v>
      </c>
    </row>
    <row r="55" spans="1:18">
      <c r="A55" s="1" t="s">
        <v>316</v>
      </c>
      <c r="B55" s="2" t="s">
        <v>317</v>
      </c>
      <c r="C55" s="2" t="s">
        <v>318</v>
      </c>
      <c r="D55" s="3">
        <v>40289</v>
      </c>
      <c r="E55" s="9">
        <f t="shared" si="0"/>
        <v>40359</v>
      </c>
      <c r="F55" s="2" t="s">
        <v>319</v>
      </c>
      <c r="G55" s="2" t="s">
        <v>320</v>
      </c>
      <c r="H55" s="2" t="s">
        <v>61</v>
      </c>
      <c r="I55" s="2" t="s">
        <v>75</v>
      </c>
      <c r="J55" s="2" t="s">
        <v>26</v>
      </c>
      <c r="K55" s="2" t="s">
        <v>18</v>
      </c>
      <c r="L55" s="12">
        <f>[1]!s_stm07_bs(B55,"W01740598",E55,1)</f>
        <v>1202055813.72</v>
      </c>
      <c r="M55" s="12">
        <f>[1]!s_stm07_bs(B55,"W07182560",E55,1)</f>
        <v>2342035007.6799998</v>
      </c>
      <c r="N55" s="12">
        <f>[1]!s_stm07_bs(B55,"W07473370",E55,1,)</f>
        <v>979366275.62</v>
      </c>
      <c r="O55" s="11">
        <f>[1]!s_share_totaltradable(B55,20120101,1)/10^7</f>
        <v>65.334625200000005</v>
      </c>
      <c r="P55" t="str">
        <f>[1]!s_ipo_listeddate(B55)</f>
        <v>1998-09-11</v>
      </c>
      <c r="Q55" t="e">
        <f>VLOOKUP(B55,Sheet2!A:B,2,FALSE)</f>
        <v>#N/A</v>
      </c>
      <c r="R55" s="15">
        <f>[1]!s_stm07_is(B55,"W06181344",E55,1,1)</f>
        <v>1299708496.8399999</v>
      </c>
    </row>
    <row r="56" spans="1:18">
      <c r="A56" s="1" t="s">
        <v>321</v>
      </c>
      <c r="B56" s="2" t="s">
        <v>322</v>
      </c>
      <c r="C56" s="2" t="s">
        <v>323</v>
      </c>
      <c r="D56" s="3">
        <v>40288</v>
      </c>
      <c r="E56" s="9">
        <f t="shared" si="0"/>
        <v>40359</v>
      </c>
      <c r="F56" s="2" t="s">
        <v>323</v>
      </c>
      <c r="G56" s="2" t="s">
        <v>324</v>
      </c>
      <c r="H56" s="2" t="s">
        <v>61</v>
      </c>
      <c r="I56" s="2" t="s">
        <v>168</v>
      </c>
      <c r="J56" s="2" t="s">
        <v>169</v>
      </c>
      <c r="K56" s="2" t="s">
        <v>18</v>
      </c>
      <c r="L56" s="12">
        <f>[1]!s_stm07_bs(B56,"W01740598",E56,1)</f>
        <v>134296464.03</v>
      </c>
      <c r="M56" s="12">
        <f>[1]!s_stm07_bs(B56,"W07182560",E56,1)</f>
        <v>537564686.26999998</v>
      </c>
      <c r="N56" s="12">
        <f>[1]!s_stm07_bs(B56,"W07473370",E56,1,)</f>
        <v>1100000</v>
      </c>
      <c r="O56" s="11">
        <f>[1]!s_share_totaltradable(B56,20120101,1)/10^7</f>
        <v>24.60446</v>
      </c>
      <c r="P56" t="str">
        <f>[1]!s_ipo_listeddate(B56)</f>
        <v>2002-06-13</v>
      </c>
      <c r="Q56" t="e">
        <f>VLOOKUP(B56,Sheet2!A:B,2,FALSE)</f>
        <v>#N/A</v>
      </c>
      <c r="R56" s="15">
        <f>[1]!s_stm07_is(B56,"W06181344",E56,1,1)</f>
        <v>123609741.03</v>
      </c>
    </row>
    <row r="57" spans="1:18">
      <c r="A57" s="1" t="s">
        <v>325</v>
      </c>
      <c r="B57" s="2" t="s">
        <v>326</v>
      </c>
      <c r="C57" s="2" t="s">
        <v>327</v>
      </c>
      <c r="D57" s="3">
        <v>40287</v>
      </c>
      <c r="E57" s="9">
        <f t="shared" si="0"/>
        <v>40359</v>
      </c>
      <c r="F57" s="2" t="s">
        <v>328</v>
      </c>
      <c r="G57" s="2" t="s">
        <v>329</v>
      </c>
      <c r="H57" s="2" t="s">
        <v>61</v>
      </c>
      <c r="I57" s="2" t="s">
        <v>99</v>
      </c>
      <c r="J57" s="2" t="s">
        <v>55</v>
      </c>
      <c r="K57" s="2" t="s">
        <v>18</v>
      </c>
      <c r="L57" s="12">
        <f>[1]!s_stm07_bs(B57,"W01740598",E57,1)</f>
        <v>475461665.85000002</v>
      </c>
      <c r="M57" s="12">
        <f>[1]!s_stm07_bs(B57,"W07182560",E57,1)</f>
        <v>569677278.26999998</v>
      </c>
      <c r="N57" s="12">
        <f>[1]!s_stm07_bs(B57,"W07473370",E57,1,)</f>
        <v>23967686.969999999</v>
      </c>
      <c r="O57" s="11">
        <f>[1]!s_share_totaltradable(B57,20120101,1)/10^7</f>
        <v>10.5</v>
      </c>
      <c r="P57" t="str">
        <f>[1]!s_ipo_listeddate(B57)</f>
        <v>2004-02-19</v>
      </c>
      <c r="Q57" t="e">
        <f>VLOOKUP(B57,Sheet2!A:B,2,FALSE)</f>
        <v>#N/A</v>
      </c>
      <c r="R57" s="15">
        <f>[1]!s_stm07_is(B57,"W06181344",E57,1,1)</f>
        <v>144791467.81</v>
      </c>
    </row>
    <row r="58" spans="1:18">
      <c r="A58" s="1" t="s">
        <v>330</v>
      </c>
      <c r="B58" s="2" t="s">
        <v>331</v>
      </c>
      <c r="C58" s="2" t="s">
        <v>332</v>
      </c>
      <c r="D58" s="3">
        <v>40284</v>
      </c>
      <c r="E58" s="9">
        <f t="shared" si="0"/>
        <v>40359</v>
      </c>
      <c r="F58" s="2" t="s">
        <v>333</v>
      </c>
      <c r="G58" s="2" t="s">
        <v>334</v>
      </c>
      <c r="H58" s="2" t="s">
        <v>61</v>
      </c>
      <c r="I58" s="2" t="s">
        <v>335</v>
      </c>
      <c r="J58" s="2" t="s">
        <v>17</v>
      </c>
      <c r="K58" s="2" t="s">
        <v>18</v>
      </c>
      <c r="L58" s="12">
        <f>[1]!s_stm07_bs(B58,"W01740598",E58,1)</f>
        <v>1347545094.7</v>
      </c>
      <c r="M58" s="12">
        <f>[1]!s_stm07_bs(B58,"W07182560",E58,1)</f>
        <v>1730391174.3099999</v>
      </c>
      <c r="N58" s="12">
        <f>[1]!s_stm07_bs(B58,"W07473370",E58,1,)</f>
        <v>595143037.69000006</v>
      </c>
      <c r="O58" s="11">
        <f>[1]!s_share_totaltradable(B58,20120101,1)/10^7</f>
        <v>28.75206</v>
      </c>
      <c r="P58" t="str">
        <f>[1]!s_ipo_listeddate(B58)</f>
        <v>1998-06-30</v>
      </c>
      <c r="Q58" t="e">
        <f>VLOOKUP(B58,Sheet2!A:B,2,FALSE)</f>
        <v>#N/A</v>
      </c>
      <c r="R58" s="15">
        <f>[1]!s_stm07_is(B58,"W06181344",E58,1,1)</f>
        <v>220476796.18000001</v>
      </c>
    </row>
    <row r="59" spans="1:18">
      <c r="A59" s="1" t="s">
        <v>336</v>
      </c>
      <c r="B59" s="2" t="s">
        <v>337</v>
      </c>
      <c r="C59" s="2" t="s">
        <v>338</v>
      </c>
      <c r="D59" s="3">
        <v>40284</v>
      </c>
      <c r="E59" s="9">
        <f t="shared" si="0"/>
        <v>40359</v>
      </c>
      <c r="F59" s="2" t="s">
        <v>339</v>
      </c>
      <c r="G59" s="2" t="s">
        <v>340</v>
      </c>
      <c r="H59" s="2" t="s">
        <v>61</v>
      </c>
      <c r="I59" s="2" t="s">
        <v>139</v>
      </c>
      <c r="J59" s="2" t="s">
        <v>88</v>
      </c>
      <c r="K59" s="2" t="s">
        <v>18</v>
      </c>
      <c r="L59" s="12">
        <f>[1]!s_stm07_bs(B59,"W01740598",E59,1)</f>
        <v>605883626.41999996</v>
      </c>
      <c r="M59" s="12">
        <f>[1]!s_stm07_bs(B59,"W07182560",E59,1)</f>
        <v>1925573678.3800001</v>
      </c>
      <c r="N59" s="12">
        <f>[1]!s_stm07_bs(B59,"W07473370",E59,1,)</f>
        <v>774082609.96000004</v>
      </c>
      <c r="O59" s="11">
        <f>[1]!s_share_totaltradable(B59,20120101,1)/10^7</f>
        <v>39.736693199999998</v>
      </c>
      <c r="P59" t="str">
        <f>[1]!s_ipo_listeddate(B59)</f>
        <v>1998-04-02</v>
      </c>
      <c r="Q59" t="e">
        <f>VLOOKUP(B59,Sheet2!A:B,2,FALSE)</f>
        <v>#N/A</v>
      </c>
      <c r="R59" s="15">
        <f>[1]!s_stm07_is(B59,"W06181344",E59,1,1)</f>
        <v>272829583.22000003</v>
      </c>
    </row>
    <row r="60" spans="1:18">
      <c r="A60" s="1" t="s">
        <v>341</v>
      </c>
      <c r="B60" s="2" t="s">
        <v>342</v>
      </c>
      <c r="C60" s="2" t="s">
        <v>343</v>
      </c>
      <c r="D60" s="3">
        <v>40284</v>
      </c>
      <c r="E60" s="9">
        <f t="shared" si="0"/>
        <v>40359</v>
      </c>
      <c r="F60" s="2" t="s">
        <v>344</v>
      </c>
      <c r="G60" s="2" t="s">
        <v>345</v>
      </c>
      <c r="H60" s="2" t="s">
        <v>61</v>
      </c>
      <c r="I60" s="2" t="s">
        <v>346</v>
      </c>
      <c r="J60" s="2" t="s">
        <v>55</v>
      </c>
      <c r="K60" s="2" t="s">
        <v>18</v>
      </c>
      <c r="L60" s="12">
        <f>[1]!s_stm07_bs(B60,"W01740598",E60,1)</f>
        <v>262243575.86000001</v>
      </c>
      <c r="M60" s="12">
        <f>[1]!s_stm07_bs(B60,"W07182560",E60,1)</f>
        <v>321964925.82999998</v>
      </c>
      <c r="N60" s="12">
        <f>[1]!s_stm07_bs(B60,"W07473370",E60,1,)</f>
        <v>5950000</v>
      </c>
      <c r="O60" s="11">
        <f>[1]!s_share_totaltradable(B60,20120101,1)/10^7</f>
        <v>17.189736700000001</v>
      </c>
      <c r="P60" t="str">
        <f>[1]!s_ipo_listeddate(B60)</f>
        <v>1999-06-18</v>
      </c>
      <c r="Q60" t="e">
        <f>VLOOKUP(B60,Sheet2!A:B,2,FALSE)</f>
        <v>#N/A</v>
      </c>
      <c r="R60" s="15">
        <f>[1]!s_stm07_is(B60,"W06181344",E60,1,1)</f>
        <v>50244158.159999996</v>
      </c>
    </row>
    <row r="61" spans="1:18">
      <c r="A61" s="1" t="s">
        <v>347</v>
      </c>
      <c r="B61" s="2" t="s">
        <v>348</v>
      </c>
      <c r="C61" s="2" t="s">
        <v>349</v>
      </c>
      <c r="D61" s="3">
        <v>40284</v>
      </c>
      <c r="E61" s="9">
        <f t="shared" si="0"/>
        <v>40359</v>
      </c>
      <c r="F61" s="2" t="s">
        <v>350</v>
      </c>
      <c r="G61" s="2" t="s">
        <v>351</v>
      </c>
      <c r="H61" s="2" t="s">
        <v>61</v>
      </c>
      <c r="I61" s="2" t="s">
        <v>352</v>
      </c>
      <c r="J61" s="2" t="s">
        <v>353</v>
      </c>
      <c r="K61" s="2" t="s">
        <v>18</v>
      </c>
      <c r="L61" s="12">
        <f>[1]!s_stm07_bs(B61,"W01740598",E61,1)</f>
        <v>1180680235.97</v>
      </c>
      <c r="M61" s="12">
        <f>[1]!s_stm07_bs(B61,"W07182560",E61,1)</f>
        <v>1812116041.75</v>
      </c>
      <c r="N61" s="12">
        <f>[1]!s_stm07_bs(B61,"W07473370",E61,1,)</f>
        <v>88390000</v>
      </c>
      <c r="O61" s="11">
        <f>[1]!s_share_totaltradable(B61,20120101,1)/10^7</f>
        <v>19.5218867</v>
      </c>
      <c r="P61" t="str">
        <f>[1]!s_ipo_listeddate(B61)</f>
        <v>1998-11-04</v>
      </c>
      <c r="Q61" t="e">
        <f>VLOOKUP(B61,Sheet2!A:B,2,FALSE)</f>
        <v>#N/A</v>
      </c>
      <c r="R61" s="15">
        <f>[1]!s_stm07_is(B61,"W06181344",E61,1,1)</f>
        <v>780563319.11000001</v>
      </c>
    </row>
    <row r="62" spans="1:18">
      <c r="A62" s="1" t="s">
        <v>354</v>
      </c>
      <c r="B62" s="2" t="s">
        <v>355</v>
      </c>
      <c r="C62" s="2" t="s">
        <v>356</v>
      </c>
      <c r="D62" s="3">
        <v>40283</v>
      </c>
      <c r="E62" s="9">
        <f t="shared" si="0"/>
        <v>40359</v>
      </c>
      <c r="F62" s="2" t="s">
        <v>357</v>
      </c>
      <c r="G62" s="2" t="s">
        <v>358</v>
      </c>
      <c r="H62" s="2" t="s">
        <v>15</v>
      </c>
      <c r="I62" s="2" t="s">
        <v>111</v>
      </c>
      <c r="J62" s="2" t="s">
        <v>112</v>
      </c>
      <c r="K62" s="2" t="s">
        <v>18</v>
      </c>
      <c r="L62" s="12">
        <f>[1]!s_stm07_bs(B62,"W01740598",E62,1)</f>
        <v>468751823.55000001</v>
      </c>
      <c r="M62" s="12">
        <f>[1]!s_stm07_bs(B62,"W07182560",E62,1)</f>
        <v>816824530.35000002</v>
      </c>
      <c r="N62" s="12">
        <f>[1]!s_stm07_bs(B62,"W07473370",E62,1,)</f>
        <v>561189000</v>
      </c>
      <c r="O62" s="11">
        <f>[1]!s_share_totaltradable(B62,20120101,1)/10^7</f>
        <v>18.572370899999999</v>
      </c>
      <c r="P62" t="str">
        <f>[1]!s_ipo_listeddate(B62)</f>
        <v>1993-12-06</v>
      </c>
      <c r="Q62" t="e">
        <f>VLOOKUP(B62,Sheet2!A:B,2,FALSE)</f>
        <v>#N/A</v>
      </c>
      <c r="R62" s="15">
        <f>[1]!s_stm07_is(B62,"W06181344",E62,1,1)</f>
        <v>123626999.28</v>
      </c>
    </row>
    <row r="63" spans="1:18">
      <c r="A63" s="1" t="s">
        <v>359</v>
      </c>
      <c r="B63" s="2" t="s">
        <v>360</v>
      </c>
      <c r="C63" s="2" t="s">
        <v>361</v>
      </c>
      <c r="D63" s="3">
        <v>40281</v>
      </c>
      <c r="E63" s="9">
        <f t="shared" si="0"/>
        <v>40359</v>
      </c>
      <c r="F63" s="2" t="s">
        <v>362</v>
      </c>
      <c r="G63" s="2" t="s">
        <v>363</v>
      </c>
      <c r="H63" s="2" t="s">
        <v>61</v>
      </c>
      <c r="I63" s="2" t="s">
        <v>39</v>
      </c>
      <c r="J63" s="2" t="s">
        <v>26</v>
      </c>
      <c r="K63" s="2" t="s">
        <v>18</v>
      </c>
      <c r="L63" s="12">
        <f>[1]!s_stm07_bs(B63,"W01740598",E63,1)</f>
        <v>807173877.13999999</v>
      </c>
      <c r="M63" s="12">
        <f>[1]!s_stm07_bs(B63,"W07182560",E63,1)</f>
        <v>1076416117.0599999</v>
      </c>
      <c r="N63" s="12">
        <f>[1]!s_stm07_bs(B63,"W07473370",E63,1,)</f>
        <v>140495364.47999999</v>
      </c>
      <c r="O63" s="11">
        <f>[1]!s_share_totaltradable(B63,20120101,1)/10^7</f>
        <v>29.399669800000002</v>
      </c>
      <c r="P63" t="str">
        <f>[1]!s_ipo_listeddate(B63)</f>
        <v>1999-12-02</v>
      </c>
      <c r="Q63" t="e">
        <f>VLOOKUP(B63,Sheet2!A:B,2,FALSE)</f>
        <v>#N/A</v>
      </c>
      <c r="R63" s="15">
        <f>[1]!s_stm07_is(B63,"W06181344",E63,1,1)</f>
        <v>287008322.19999999</v>
      </c>
    </row>
    <row r="64" spans="1:18">
      <c r="A64" s="1" t="s">
        <v>364</v>
      </c>
      <c r="B64" s="2" t="s">
        <v>365</v>
      </c>
      <c r="C64" s="2" t="s">
        <v>366</v>
      </c>
      <c r="D64" s="3">
        <v>40280</v>
      </c>
      <c r="E64" s="9">
        <f t="shared" si="0"/>
        <v>40359</v>
      </c>
      <c r="F64" s="2" t="s">
        <v>367</v>
      </c>
      <c r="G64" s="2" t="s">
        <v>368</v>
      </c>
      <c r="H64" s="2" t="s">
        <v>61</v>
      </c>
      <c r="I64" s="2" t="s">
        <v>346</v>
      </c>
      <c r="J64" s="2" t="s">
        <v>55</v>
      </c>
      <c r="K64" s="2" t="s">
        <v>18</v>
      </c>
      <c r="L64" s="12">
        <f>[1]!s_stm07_bs(B64,"W01740598",E64,1)</f>
        <v>581304687.90999997</v>
      </c>
      <c r="M64" s="12">
        <f>[1]!s_stm07_bs(B64,"W07182560",E64,1)</f>
        <v>607787441.09000003</v>
      </c>
      <c r="N64" s="12">
        <f>[1]!s_stm07_bs(B64,"W07473370",E64,1,)</f>
        <v>0</v>
      </c>
      <c r="O64" s="11">
        <f>[1]!s_share_totaltradable(B64,20120101,1)/10^7</f>
        <v>15.3743772</v>
      </c>
      <c r="P64" t="str">
        <f>[1]!s_ipo_listeddate(B64)</f>
        <v>1996-02-05</v>
      </c>
      <c r="Q64" t="e">
        <f>VLOOKUP(B64,Sheet2!A:B,2,FALSE)</f>
        <v>#N/A</v>
      </c>
      <c r="R64" s="15">
        <f>[1]!s_stm07_is(B64,"W06181344",E64,1,1)</f>
        <v>265942982.34999999</v>
      </c>
    </row>
    <row r="65" spans="1:18">
      <c r="A65" s="1" t="s">
        <v>369</v>
      </c>
      <c r="B65" s="2" t="s">
        <v>370</v>
      </c>
      <c r="C65" s="2" t="s">
        <v>371</v>
      </c>
      <c r="D65" s="3">
        <v>40275</v>
      </c>
      <c r="E65" s="9">
        <f t="shared" si="0"/>
        <v>40359</v>
      </c>
      <c r="F65" s="2" t="s">
        <v>372</v>
      </c>
      <c r="G65" s="2" t="s">
        <v>373</v>
      </c>
      <c r="H65" s="2" t="s">
        <v>61</v>
      </c>
      <c r="I65" s="2" t="s">
        <v>39</v>
      </c>
      <c r="J65" s="2" t="s">
        <v>40</v>
      </c>
      <c r="K65" s="2" t="s">
        <v>18</v>
      </c>
      <c r="L65" s="12">
        <f>[1]!s_stm07_bs(B65,"W01740598",E65,1)</f>
        <v>9743252544.5400009</v>
      </c>
      <c r="M65" s="12">
        <f>[1]!s_stm07_bs(B65,"W07182560",E65,1)</f>
        <v>14550906000.049999</v>
      </c>
      <c r="N65" s="12">
        <f>[1]!s_stm07_bs(B65,"W07473370",E65,1,)</f>
        <v>1813631598.3699999</v>
      </c>
      <c r="O65" s="11">
        <f>[1]!s_share_totaltradable(B65,20120101,1)/10^7</f>
        <v>52.270755999999999</v>
      </c>
      <c r="P65" t="str">
        <f>[1]!s_ipo_listeddate(B65)</f>
        <v>2000-04-20</v>
      </c>
      <c r="Q65" t="e">
        <f>VLOOKUP(B65,Sheet2!A:B,2,FALSE)</f>
        <v>#N/A</v>
      </c>
      <c r="R65" s="15">
        <f>[1]!s_stm07_is(B65,"W06181344",E65,1,1)</f>
        <v>4594732217.0500002</v>
      </c>
    </row>
    <row r="66" spans="1:18">
      <c r="A66" s="1" t="s">
        <v>374</v>
      </c>
      <c r="B66" s="2" t="s">
        <v>375</v>
      </c>
      <c r="C66" s="2" t="s">
        <v>376</v>
      </c>
      <c r="D66" s="3">
        <v>40274</v>
      </c>
      <c r="E66" s="9">
        <f t="shared" si="0"/>
        <v>40359</v>
      </c>
      <c r="F66" s="2" t="s">
        <v>376</v>
      </c>
      <c r="G66" s="2" t="s">
        <v>377</v>
      </c>
      <c r="H66" s="2" t="s">
        <v>61</v>
      </c>
      <c r="I66" s="2" t="s">
        <v>378</v>
      </c>
      <c r="J66" s="2" t="s">
        <v>185</v>
      </c>
      <c r="K66" s="2" t="s">
        <v>18</v>
      </c>
      <c r="L66" s="12">
        <f>[1]!s_stm07_bs(B66,"W01740598",E66,1)</f>
        <v>2669709251.4099998</v>
      </c>
      <c r="M66" s="12">
        <f>[1]!s_stm07_bs(B66,"W07182560",E66,1)</f>
        <v>6322412050.0799999</v>
      </c>
      <c r="N66" s="12">
        <f>[1]!s_stm07_bs(B66,"W07473370",E66,1,)</f>
        <v>3057247373.4099998</v>
      </c>
      <c r="O66" s="11">
        <f>[1]!s_share_totaltradable(B66,20120101,1)/10^7</f>
        <v>42.999250000000004</v>
      </c>
      <c r="P66" t="str">
        <f>[1]!s_ipo_listeddate(B66)</f>
        <v>1998-01-22</v>
      </c>
      <c r="Q66" t="e">
        <f>VLOOKUP(B66,Sheet2!A:B,2,FALSE)</f>
        <v>#N/A</v>
      </c>
      <c r="R66" s="15">
        <f>[1]!s_stm07_is(B66,"W06181344",E66,1,1)</f>
        <v>1900399090.55</v>
      </c>
    </row>
    <row r="67" spans="1:18">
      <c r="A67" s="1" t="s">
        <v>379</v>
      </c>
      <c r="B67" s="2" t="s">
        <v>380</v>
      </c>
      <c r="C67" s="2" t="s">
        <v>381</v>
      </c>
      <c r="D67" s="3">
        <v>40269</v>
      </c>
      <c r="E67" s="9">
        <f t="shared" ref="E67:E130" si="1">DATE(YEAR(D67),(QUOTIENT(MONTH(D67),3)+1)*3,IF(OR(QUOTIENT(MONTH(D67),3)&lt;1,QUOTIENT(MONTH(D67),3)&gt;2),31,30))</f>
        <v>40359</v>
      </c>
      <c r="F67" s="2" t="s">
        <v>382</v>
      </c>
      <c r="G67" s="2" t="s">
        <v>383</v>
      </c>
      <c r="H67" s="2" t="s">
        <v>53</v>
      </c>
      <c r="I67" s="2" t="s">
        <v>384</v>
      </c>
      <c r="J67" s="2" t="s">
        <v>17</v>
      </c>
      <c r="K67" s="2" t="s">
        <v>18</v>
      </c>
      <c r="L67" s="12">
        <f>[1]!s_stm07_bs(B67,"W01740598",E67,1)</f>
        <v>333953127.85000002</v>
      </c>
      <c r="M67" s="12">
        <f>[1]!s_stm07_bs(B67,"W07182560",E67,1)</f>
        <v>662225021.63</v>
      </c>
      <c r="N67" s="12">
        <f>[1]!s_stm07_bs(B67,"W07473370",E67,1,)</f>
        <v>127985833</v>
      </c>
      <c r="O67" s="11">
        <f>[1]!s_share_totaltradable(B67,20120101,1)/10^7</f>
        <v>89.666799900000001</v>
      </c>
      <c r="P67" t="str">
        <f>[1]!s_ipo_listeddate(B67)</f>
        <v>1997-06-11</v>
      </c>
      <c r="Q67" t="e">
        <f>VLOOKUP(B67,Sheet2!A:B,2,FALSE)</f>
        <v>#N/A</v>
      </c>
      <c r="R67" s="15">
        <f>[1]!s_stm07_is(B67,"W06181344",E67,1,1)</f>
        <v>53070222.590000004</v>
      </c>
    </row>
    <row r="68" spans="1:18">
      <c r="A68" s="1" t="s">
        <v>385</v>
      </c>
      <c r="B68" s="2" t="s">
        <v>386</v>
      </c>
      <c r="C68" s="2" t="s">
        <v>387</v>
      </c>
      <c r="D68" s="3">
        <v>40269</v>
      </c>
      <c r="E68" s="9">
        <f t="shared" si="1"/>
        <v>40359</v>
      </c>
      <c r="F68" s="2" t="s">
        <v>388</v>
      </c>
      <c r="G68" s="2" t="s">
        <v>389</v>
      </c>
      <c r="H68" s="2" t="s">
        <v>38</v>
      </c>
      <c r="I68" s="2" t="s">
        <v>125</v>
      </c>
      <c r="J68" s="2" t="s">
        <v>126</v>
      </c>
      <c r="K68" s="2" t="s">
        <v>18</v>
      </c>
      <c r="L68" s="12">
        <f>[1]!s_stm07_bs(B68,"W01740598",E68,1)</f>
        <v>772926043.38999999</v>
      </c>
      <c r="M68" s="12">
        <f>[1]!s_stm07_bs(B68,"W07182560",E68,1)</f>
        <v>853422044.41999996</v>
      </c>
      <c r="N68" s="12">
        <f>[1]!s_stm07_bs(B68,"W07473370",E68,1,)</f>
        <v>8700152.8599999994</v>
      </c>
      <c r="O68" s="11">
        <f>[1]!s_share_totaltradable(B68,20120101,1)/10^7</f>
        <v>25.019469999999998</v>
      </c>
      <c r="P68" t="str">
        <f>[1]!s_ipo_listeddate(B68)</f>
        <v>2002-08-06</v>
      </c>
      <c r="Q68" t="e">
        <f>VLOOKUP(B68,Sheet2!A:B,2,FALSE)</f>
        <v>#N/A</v>
      </c>
      <c r="R68" s="15">
        <f>[1]!s_stm07_is(B68,"W06181344",E68,1,1)</f>
        <v>229176728.37</v>
      </c>
    </row>
    <row r="69" spans="1:18">
      <c r="A69" s="1" t="s">
        <v>390</v>
      </c>
      <c r="B69" s="2" t="s">
        <v>391</v>
      </c>
      <c r="C69" s="2" t="s">
        <v>392</v>
      </c>
      <c r="D69" s="3">
        <v>40268</v>
      </c>
      <c r="E69" s="9">
        <f t="shared" si="1"/>
        <v>40359</v>
      </c>
      <c r="F69" s="2" t="s">
        <v>392</v>
      </c>
      <c r="G69" s="2" t="s">
        <v>393</v>
      </c>
      <c r="H69" s="2" t="s">
        <v>61</v>
      </c>
      <c r="I69" s="2" t="s">
        <v>118</v>
      </c>
      <c r="J69" s="2" t="s">
        <v>119</v>
      </c>
      <c r="K69" s="2" t="s">
        <v>18</v>
      </c>
      <c r="L69" s="12">
        <f>[1]!s_stm07_bs(B69,"W01740598",E69,1)</f>
        <v>3268324805.71</v>
      </c>
      <c r="M69" s="12">
        <f>[1]!s_stm07_bs(B69,"W07182560",E69,1)</f>
        <v>6373816447.5100002</v>
      </c>
      <c r="N69" s="12">
        <f>[1]!s_stm07_bs(B69,"W07473370",E69,1,)</f>
        <v>2224278666.6799998</v>
      </c>
      <c r="O69" s="11">
        <f>[1]!s_share_totaltradable(B69,20120101,1)/10^7</f>
        <v>45.683275799999997</v>
      </c>
      <c r="P69" t="str">
        <f>[1]!s_ipo_listeddate(B69)</f>
        <v>1996-08-08</v>
      </c>
      <c r="Q69" t="e">
        <f>VLOOKUP(B69,Sheet2!A:B,2,FALSE)</f>
        <v>#N/A</v>
      </c>
      <c r="R69" s="15">
        <f>[1]!s_stm07_is(B69,"W06181344",E69,1,1)</f>
        <v>3102683205.6799998</v>
      </c>
    </row>
    <row r="70" spans="1:18">
      <c r="A70" s="1" t="s">
        <v>394</v>
      </c>
      <c r="B70" s="2" t="s">
        <v>395</v>
      </c>
      <c r="C70" s="2" t="s">
        <v>396</v>
      </c>
      <c r="D70" s="3">
        <v>40268</v>
      </c>
      <c r="E70" s="9">
        <f t="shared" si="1"/>
        <v>40359</v>
      </c>
      <c r="F70" s="2" t="s">
        <v>397</v>
      </c>
      <c r="G70" s="2" t="s">
        <v>398</v>
      </c>
      <c r="H70" s="2" t="s">
        <v>61</v>
      </c>
      <c r="I70" s="2" t="s">
        <v>105</v>
      </c>
      <c r="J70" s="2" t="s">
        <v>63</v>
      </c>
      <c r="K70" s="2" t="s">
        <v>18</v>
      </c>
      <c r="L70" s="12">
        <f>[1]!s_stm07_bs(B70,"W01740598",E70,1)</f>
        <v>2590501867.3400002</v>
      </c>
      <c r="M70" s="12">
        <f>[1]!s_stm07_bs(B70,"W07182560",E70,1)</f>
        <v>1049955718.8</v>
      </c>
      <c r="N70" s="12">
        <f>[1]!s_stm07_bs(B70,"W07473370",E70,1,)</f>
        <v>208788693.09</v>
      </c>
      <c r="O70" s="11">
        <f>[1]!s_share_totaltradable(B70,20120101,1)/10^7</f>
        <v>35.4924927</v>
      </c>
      <c r="P70" t="str">
        <f>[1]!s_ipo_listeddate(B70)</f>
        <v>1996-10-03</v>
      </c>
      <c r="Q70" t="e">
        <f>VLOOKUP(B70,Sheet2!A:B,2,FALSE)</f>
        <v>#N/A</v>
      </c>
      <c r="R70" s="15">
        <f>[1]!s_stm07_is(B70,"W06181344",E70,1,1)</f>
        <v>293550984.52999997</v>
      </c>
    </row>
    <row r="71" spans="1:18">
      <c r="A71" s="1" t="s">
        <v>399</v>
      </c>
      <c r="B71" s="2" t="s">
        <v>400</v>
      </c>
      <c r="C71" s="2" t="s">
        <v>401</v>
      </c>
      <c r="D71" s="3">
        <v>40268</v>
      </c>
      <c r="E71" s="9">
        <f t="shared" si="1"/>
        <v>40359</v>
      </c>
      <c r="F71" s="2" t="s">
        <v>402</v>
      </c>
      <c r="G71" s="2" t="s">
        <v>403</v>
      </c>
      <c r="H71" s="2" t="s">
        <v>38</v>
      </c>
      <c r="I71" s="2" t="s">
        <v>69</v>
      </c>
      <c r="J71" s="2" t="s">
        <v>26</v>
      </c>
      <c r="K71" s="2" t="s">
        <v>18</v>
      </c>
      <c r="L71" s="12">
        <f>[1]!s_stm07_bs(B71,"W01740598",E71,1)</f>
        <v>1662386945.8900001</v>
      </c>
      <c r="M71" s="12">
        <f>[1]!s_stm07_bs(B71,"W07182560",E71,1)</f>
        <v>1566945138.8399999</v>
      </c>
      <c r="N71" s="12">
        <f>[1]!s_stm07_bs(B71,"W07473370",E71,1,)</f>
        <v>1511291862.79</v>
      </c>
      <c r="O71" s="11">
        <f>[1]!s_share_totaltradable(B71,20120101,1)/10^7</f>
        <v>42.142000000000003</v>
      </c>
      <c r="P71" t="str">
        <f>[1]!s_ipo_listeddate(B71)</f>
        <v>1996-06-26</v>
      </c>
      <c r="Q71" t="e">
        <f>VLOOKUP(B71,Sheet2!A:B,2,FALSE)</f>
        <v>#N/A</v>
      </c>
      <c r="R71" s="15">
        <f>[1]!s_stm07_is(B71,"W06181344",E71,1,1)</f>
        <v>499668695.43000001</v>
      </c>
    </row>
    <row r="72" spans="1:18">
      <c r="A72" s="1" t="s">
        <v>404</v>
      </c>
      <c r="B72" s="2" t="s">
        <v>405</v>
      </c>
      <c r="C72" s="2" t="s">
        <v>406</v>
      </c>
      <c r="D72" s="3">
        <v>40260</v>
      </c>
      <c r="E72" s="9">
        <f t="shared" si="1"/>
        <v>40359</v>
      </c>
      <c r="F72" s="2" t="s">
        <v>407</v>
      </c>
      <c r="G72" s="2" t="s">
        <v>408</v>
      </c>
      <c r="H72" s="2" t="s">
        <v>61</v>
      </c>
      <c r="I72" s="2" t="s">
        <v>409</v>
      </c>
      <c r="J72" s="2" t="s">
        <v>169</v>
      </c>
      <c r="K72" s="2" t="s">
        <v>18</v>
      </c>
      <c r="L72" s="12">
        <f>[1]!s_stm07_bs(B72,"W01740598",E72,1)</f>
        <v>562325281.60000002</v>
      </c>
      <c r="M72" s="12">
        <f>[1]!s_stm07_bs(B72,"W07182560",E72,1)</f>
        <v>554723997.67999995</v>
      </c>
      <c r="N72" s="12">
        <f>[1]!s_stm07_bs(B72,"W07473370",E72,1,)</f>
        <v>25088097.149999999</v>
      </c>
      <c r="O72" s="11">
        <f>[1]!s_share_totaltradable(B72,20120101,1)/10^7</f>
        <v>15.0800284</v>
      </c>
      <c r="P72" t="str">
        <f>[1]!s_ipo_listeddate(B72)</f>
        <v>1993-05-07</v>
      </c>
      <c r="Q72" t="e">
        <f>VLOOKUP(B72,Sheet2!A:B,2,FALSE)</f>
        <v>#N/A</v>
      </c>
      <c r="R72" s="15">
        <f>[1]!s_stm07_is(B72,"W06181344",E72,1,1)</f>
        <v>162311251.00999999</v>
      </c>
    </row>
    <row r="73" spans="1:18">
      <c r="A73" s="1" t="s">
        <v>410</v>
      </c>
      <c r="B73" s="2" t="s">
        <v>411</v>
      </c>
      <c r="C73" s="2" t="s">
        <v>412</v>
      </c>
      <c r="D73" s="3">
        <v>40259</v>
      </c>
      <c r="E73" s="9">
        <f t="shared" si="1"/>
        <v>40359</v>
      </c>
      <c r="F73" s="2" t="s">
        <v>413</v>
      </c>
      <c r="G73" s="2" t="s">
        <v>414</v>
      </c>
      <c r="H73" s="2" t="s">
        <v>61</v>
      </c>
      <c r="I73" s="2" t="s">
        <v>415</v>
      </c>
      <c r="J73" s="2" t="s">
        <v>55</v>
      </c>
      <c r="K73" s="2" t="s">
        <v>18</v>
      </c>
      <c r="L73" s="12">
        <f>[1]!s_stm07_bs(B73,"W01740598",E73,1)</f>
        <v>864334483.72000003</v>
      </c>
      <c r="M73" s="12">
        <f>[1]!s_stm07_bs(B73,"W07182560",E73,1)</f>
        <v>1623010735.3699999</v>
      </c>
      <c r="N73" s="12">
        <f>[1]!s_stm07_bs(B73,"W07473370",E73,1,)</f>
        <v>30170730.890000001</v>
      </c>
      <c r="O73" s="11">
        <f>[1]!s_share_totaltradable(B73,20120101,1)/10^7</f>
        <v>42.2</v>
      </c>
      <c r="P73" t="str">
        <f>[1]!s_ipo_listeddate(B73)</f>
        <v>1994-05-06</v>
      </c>
      <c r="Q73" t="e">
        <f>VLOOKUP(B73,Sheet2!A:B,2,FALSE)</f>
        <v>#N/A</v>
      </c>
      <c r="R73" s="15">
        <f>[1]!s_stm07_is(B73,"W06181344",E73,1,1)</f>
        <v>386643784.74000001</v>
      </c>
    </row>
    <row r="74" spans="1:18">
      <c r="A74" s="1" t="s">
        <v>416</v>
      </c>
      <c r="B74" s="2" t="s">
        <v>417</v>
      </c>
      <c r="C74" s="2" t="s">
        <v>418</v>
      </c>
      <c r="D74" s="3">
        <v>40253</v>
      </c>
      <c r="E74" s="9">
        <f t="shared" si="1"/>
        <v>40359</v>
      </c>
      <c r="F74" s="2" t="s">
        <v>419</v>
      </c>
      <c r="G74" s="2" t="s">
        <v>420</v>
      </c>
      <c r="H74" s="2" t="s">
        <v>61</v>
      </c>
      <c r="I74" s="2" t="s">
        <v>421</v>
      </c>
      <c r="J74" s="2" t="s">
        <v>422</v>
      </c>
      <c r="K74" s="2" t="s">
        <v>18</v>
      </c>
      <c r="L74" s="12">
        <f>[1]!s_stm07_bs(B74,"W01740598",E74,1)</f>
        <v>782751201.41999996</v>
      </c>
      <c r="M74" s="12">
        <f>[1]!s_stm07_bs(B74,"W07182560",E74,1)</f>
        <v>1185508434.46</v>
      </c>
      <c r="N74" s="12">
        <f>[1]!s_stm07_bs(B74,"W07473370",E74,1,)</f>
        <v>121874971.84</v>
      </c>
      <c r="O74" s="11">
        <f>[1]!s_share_totaltradable(B74,20120101,1)/10^7</f>
        <v>30.029488000000001</v>
      </c>
      <c r="P74" t="str">
        <f>[1]!s_ipo_listeddate(B74)</f>
        <v>1996-07-16</v>
      </c>
      <c r="Q74" t="e">
        <f>VLOOKUP(B74,Sheet2!A:B,2,FALSE)</f>
        <v>#N/A</v>
      </c>
      <c r="R74" s="15">
        <f>[1]!s_stm07_is(B74,"W06181344",E74,1,1)</f>
        <v>59908406.289999999</v>
      </c>
    </row>
    <row r="75" spans="1:18">
      <c r="A75" s="1" t="s">
        <v>423</v>
      </c>
      <c r="B75" s="2" t="s">
        <v>424</v>
      </c>
      <c r="C75" s="2" t="s">
        <v>425</v>
      </c>
      <c r="D75" s="3">
        <v>40248</v>
      </c>
      <c r="E75" s="9">
        <f t="shared" si="1"/>
        <v>40359</v>
      </c>
      <c r="F75" s="2" t="s">
        <v>426</v>
      </c>
      <c r="G75" s="2" t="s">
        <v>427</v>
      </c>
      <c r="H75" s="2" t="s">
        <v>38</v>
      </c>
      <c r="I75" s="2" t="s">
        <v>156</v>
      </c>
      <c r="J75" s="2" t="s">
        <v>157</v>
      </c>
      <c r="K75" s="2" t="s">
        <v>18</v>
      </c>
      <c r="L75" s="12">
        <f>[1]!s_stm07_bs(B75,"W01740598",E75,1)</f>
        <v>1505989214.02</v>
      </c>
      <c r="M75" s="12">
        <f>[1]!s_stm07_bs(B75,"W07182560",E75,1)</f>
        <v>3015699486.8000002</v>
      </c>
      <c r="N75" s="12">
        <f>[1]!s_stm07_bs(B75,"W07473370",E75,1,)</f>
        <v>570250466.69000006</v>
      </c>
      <c r="O75" s="11">
        <f>[1]!s_share_totaltradable(B75,20120101,1)/10^7</f>
        <v>46.446188100000001</v>
      </c>
      <c r="P75" t="str">
        <f>[1]!s_ipo_listeddate(B75)</f>
        <v>1997-07-11</v>
      </c>
      <c r="Q75" t="e">
        <f>VLOOKUP(B75,Sheet2!A:B,2,FALSE)</f>
        <v>#N/A</v>
      </c>
      <c r="R75" s="15">
        <f>[1]!s_stm07_is(B75,"W06181344",E75,1,1)</f>
        <v>110768114.64</v>
      </c>
    </row>
    <row r="76" spans="1:18">
      <c r="A76" s="1" t="s">
        <v>428</v>
      </c>
      <c r="B76" s="2" t="s">
        <v>429</v>
      </c>
      <c r="C76" s="2" t="s">
        <v>430</v>
      </c>
      <c r="D76" s="3">
        <v>40247</v>
      </c>
      <c r="E76" s="9">
        <f t="shared" si="1"/>
        <v>40359</v>
      </c>
      <c r="F76" s="2" t="s">
        <v>431</v>
      </c>
      <c r="G76" s="2" t="s">
        <v>432</v>
      </c>
      <c r="H76" s="2" t="s">
        <v>61</v>
      </c>
      <c r="I76" s="2" t="s">
        <v>310</v>
      </c>
      <c r="J76" s="2" t="s">
        <v>185</v>
      </c>
      <c r="K76" s="2" t="s">
        <v>18</v>
      </c>
      <c r="L76" s="12">
        <f>[1]!s_stm07_bs(B76,"W01740598",E76,1)</f>
        <v>165426562.71000001</v>
      </c>
      <c r="M76" s="12">
        <f>[1]!s_stm07_bs(B76,"W07182560",E76,1)</f>
        <v>2285384434.3800001</v>
      </c>
      <c r="N76" s="12">
        <f>[1]!s_stm07_bs(B76,"W07473370",E76,1,)</f>
        <v>601193407.44000006</v>
      </c>
      <c r="O76" s="11">
        <f>[1]!s_share_totaltradable(B76,20120101,1)/10^7</f>
        <v>44.109607599999997</v>
      </c>
      <c r="P76" t="str">
        <f>[1]!s_ipo_listeddate(B76)</f>
        <v>1996-05-29</v>
      </c>
      <c r="Q76" t="e">
        <f>VLOOKUP(B76,Sheet2!A:B,2,FALSE)</f>
        <v>#N/A</v>
      </c>
      <c r="R76" s="15">
        <f>[1]!s_stm07_is(B76,"W06181344",E76,1,1)</f>
        <v>289194442.22000003</v>
      </c>
    </row>
    <row r="77" spans="1:18">
      <c r="A77" s="1" t="s">
        <v>433</v>
      </c>
      <c r="B77" s="2" t="s">
        <v>434</v>
      </c>
      <c r="C77" s="2" t="s">
        <v>435</v>
      </c>
      <c r="D77" s="3">
        <v>40245</v>
      </c>
      <c r="E77" s="9">
        <f t="shared" si="1"/>
        <v>40359</v>
      </c>
      <c r="F77" s="2" t="s">
        <v>436</v>
      </c>
      <c r="G77" s="2" t="s">
        <v>437</v>
      </c>
      <c r="H77" s="2" t="s">
        <v>61</v>
      </c>
      <c r="I77" s="2" t="s">
        <v>25</v>
      </c>
      <c r="J77" s="2" t="s">
        <v>26</v>
      </c>
      <c r="K77" s="2" t="s">
        <v>18</v>
      </c>
      <c r="L77" s="12">
        <f>[1]!s_stm07_bs(B77,"W01740598",E77,1)</f>
        <v>108561634.3</v>
      </c>
      <c r="M77" s="12">
        <f>[1]!s_stm07_bs(B77,"W07182560",E77,1)</f>
        <v>294958910.07999998</v>
      </c>
      <c r="N77" s="12">
        <f>[1]!s_stm07_bs(B77,"W07473370",E77,1,)</f>
        <v>195250</v>
      </c>
      <c r="O77" s="11">
        <f>[1]!s_share_totaltradable(B77,20120101,1)/10^7</f>
        <v>13.0809359</v>
      </c>
      <c r="P77" t="str">
        <f>[1]!s_ipo_listeddate(B77)</f>
        <v>1997-03-28</v>
      </c>
      <c r="Q77" t="e">
        <f>VLOOKUP(B77,Sheet2!A:B,2,FALSE)</f>
        <v>#N/A</v>
      </c>
      <c r="R77" s="15">
        <f>[1]!s_stm07_is(B77,"W06181344",E77,1,1)</f>
        <v>101731349.08</v>
      </c>
    </row>
    <row r="78" spans="1:18">
      <c r="A78" s="1" t="s">
        <v>438</v>
      </c>
      <c r="B78" s="2" t="s">
        <v>439</v>
      </c>
      <c r="C78" s="2" t="s">
        <v>440</v>
      </c>
      <c r="D78" s="3">
        <v>40245</v>
      </c>
      <c r="E78" s="9">
        <f t="shared" si="1"/>
        <v>40359</v>
      </c>
      <c r="F78" s="2" t="s">
        <v>441</v>
      </c>
      <c r="G78" s="2" t="s">
        <v>442</v>
      </c>
      <c r="H78" s="2" t="s">
        <v>61</v>
      </c>
      <c r="I78" s="2" t="s">
        <v>69</v>
      </c>
      <c r="J78" s="2" t="s">
        <v>26</v>
      </c>
      <c r="K78" s="2" t="s">
        <v>18</v>
      </c>
      <c r="L78" s="12">
        <f>[1]!s_stm07_bs(B78,"W01740598",E78,1)</f>
        <v>919198458.74000001</v>
      </c>
      <c r="M78" s="12">
        <f>[1]!s_stm07_bs(B78,"W07182560",E78,1)</f>
        <v>1313844107.4100001</v>
      </c>
      <c r="N78" s="12">
        <f>[1]!s_stm07_bs(B78,"W07473370",E78,1,)</f>
        <v>13211303.560000001</v>
      </c>
      <c r="O78" s="11">
        <f>[1]!s_share_totaltradable(B78,20120101,1)/10^7</f>
        <v>25.79935</v>
      </c>
      <c r="P78" t="str">
        <f>[1]!s_ipo_listeddate(B78)</f>
        <v>1999-04-08</v>
      </c>
      <c r="Q78" t="e">
        <f>VLOOKUP(B78,Sheet2!A:B,2,FALSE)</f>
        <v>#N/A</v>
      </c>
      <c r="R78" s="15">
        <f>[1]!s_stm07_is(B78,"W06181344",E78,1,1)</f>
        <v>761603476.35000002</v>
      </c>
    </row>
    <row r="79" spans="1:18">
      <c r="A79" s="1" t="s">
        <v>443</v>
      </c>
      <c r="B79" s="2" t="s">
        <v>444</v>
      </c>
      <c r="C79" s="2" t="s">
        <v>445</v>
      </c>
      <c r="D79" s="3">
        <v>40240</v>
      </c>
      <c r="E79" s="9">
        <f t="shared" si="1"/>
        <v>40359</v>
      </c>
      <c r="F79" s="2" t="s">
        <v>446</v>
      </c>
      <c r="G79" s="2" t="s">
        <v>447</v>
      </c>
      <c r="H79" s="2" t="s">
        <v>38</v>
      </c>
      <c r="I79" s="2" t="s">
        <v>415</v>
      </c>
      <c r="J79" s="2" t="s">
        <v>55</v>
      </c>
      <c r="K79" s="2" t="s">
        <v>18</v>
      </c>
      <c r="L79" s="12">
        <f>[1]!s_stm07_bs(B79,"W01740598",E79,1)</f>
        <v>503195577.27999997</v>
      </c>
      <c r="M79" s="12">
        <f>[1]!s_stm07_bs(B79,"W07182560",E79,1)</f>
        <v>766413235.53999996</v>
      </c>
      <c r="N79" s="12">
        <f>[1]!s_stm07_bs(B79,"W07473370",E79,1,)</f>
        <v>0</v>
      </c>
      <c r="O79" s="11">
        <f>[1]!s_share_totaltradable(B79,20120101,1)/10^7</f>
        <v>14.1556</v>
      </c>
      <c r="P79" t="str">
        <f>[1]!s_ipo_listeddate(B79)</f>
        <v>2004-07-07</v>
      </c>
      <c r="Q79" t="e">
        <f>VLOOKUP(B79,Sheet2!A:B,2,FALSE)</f>
        <v>#N/A</v>
      </c>
      <c r="R79" s="15">
        <f>[1]!s_stm07_is(B79,"W06181344",E79,1,1)</f>
        <v>192928365.15000001</v>
      </c>
    </row>
    <row r="80" spans="1:18">
      <c r="A80" s="1" t="s">
        <v>448</v>
      </c>
      <c r="B80" s="2" t="s">
        <v>449</v>
      </c>
      <c r="C80" s="2" t="s">
        <v>450</v>
      </c>
      <c r="D80" s="3">
        <v>40238</v>
      </c>
      <c r="E80" s="9">
        <f t="shared" si="1"/>
        <v>40359</v>
      </c>
      <c r="F80" s="2" t="s">
        <v>451</v>
      </c>
      <c r="G80" s="2" t="s">
        <v>452</v>
      </c>
      <c r="H80" s="2" t="s">
        <v>61</v>
      </c>
      <c r="I80" s="2" t="s">
        <v>125</v>
      </c>
      <c r="J80" s="2" t="s">
        <v>126</v>
      </c>
      <c r="K80" s="2" t="s">
        <v>18</v>
      </c>
      <c r="L80" s="12">
        <f>[1]!s_stm07_bs(B80,"W01740598",E80,1)</f>
        <v>50987904.68</v>
      </c>
      <c r="M80" s="12">
        <f>[1]!s_stm07_bs(B80,"W07182560",E80,1)</f>
        <v>344131076</v>
      </c>
      <c r="N80" s="12">
        <f>[1]!s_stm07_bs(B80,"W07473370",E80,1,)</f>
        <v>0</v>
      </c>
      <c r="O80" s="11">
        <f>[1]!s_share_totaltradable(B80,20120101,1)/10^7</f>
        <v>13.1221896</v>
      </c>
      <c r="P80" t="str">
        <f>[1]!s_ipo_listeddate(B80)</f>
        <v>1997-05-20</v>
      </c>
      <c r="Q80" t="e">
        <f>VLOOKUP(B80,Sheet2!A:B,2,FALSE)</f>
        <v>#N/A</v>
      </c>
      <c r="R80" s="15">
        <f>[1]!s_stm07_is(B80,"W06181344",E80,1,1)</f>
        <v>157735988.93000001</v>
      </c>
    </row>
    <row r="81" spans="1:18">
      <c r="A81" s="1" t="s">
        <v>453</v>
      </c>
      <c r="B81" s="2" t="s">
        <v>454</v>
      </c>
      <c r="C81" s="2" t="s">
        <v>455</v>
      </c>
      <c r="D81" s="3">
        <v>40233</v>
      </c>
      <c r="E81" s="9">
        <f t="shared" si="1"/>
        <v>40268</v>
      </c>
      <c r="F81" s="2" t="s">
        <v>456</v>
      </c>
      <c r="G81" s="2" t="s">
        <v>457</v>
      </c>
      <c r="H81" s="2" t="s">
        <v>61</v>
      </c>
      <c r="I81" s="2" t="s">
        <v>168</v>
      </c>
      <c r="J81" s="2" t="s">
        <v>55</v>
      </c>
      <c r="K81" s="2" t="s">
        <v>18</v>
      </c>
      <c r="L81" s="12">
        <f>[1]!s_stm07_bs(B81,"W01740598",E81,1)</f>
        <v>259892424.72999999</v>
      </c>
      <c r="M81" s="12">
        <f>[1]!s_stm07_bs(B81,"W07182560",E81,1)</f>
        <v>580063570.57000005</v>
      </c>
      <c r="N81" s="12">
        <f>[1]!s_stm07_bs(B81,"W07473370",E81,1,)</f>
        <v>19909906.25</v>
      </c>
      <c r="O81" s="11">
        <f>[1]!s_share_totaltradable(B81,20120101,1)/10^7</f>
        <v>6.6149753000000002</v>
      </c>
      <c r="P81" t="str">
        <f>[1]!s_ipo_listeddate(B81)</f>
        <v>2003-01-28</v>
      </c>
      <c r="Q81" t="e">
        <f>VLOOKUP(B81,Sheet2!A:B,2,FALSE)</f>
        <v>#N/A</v>
      </c>
      <c r="R81" s="15">
        <f>[1]!s_stm07_is(B81,"W06181344",E81,1,1)</f>
        <v>56934690.299999997</v>
      </c>
    </row>
    <row r="82" spans="1:18">
      <c r="A82" s="1" t="s">
        <v>458</v>
      </c>
      <c r="B82" s="2" t="s">
        <v>459</v>
      </c>
      <c r="C82" s="2" t="s">
        <v>460</v>
      </c>
      <c r="D82" s="3">
        <v>40221</v>
      </c>
      <c r="E82" s="9">
        <f t="shared" si="1"/>
        <v>40268</v>
      </c>
      <c r="F82" s="2" t="s">
        <v>461</v>
      </c>
      <c r="G82" s="2" t="s">
        <v>462</v>
      </c>
      <c r="H82" s="2" t="s">
        <v>61</v>
      </c>
      <c r="I82" s="2" t="s">
        <v>39</v>
      </c>
      <c r="J82" s="2" t="s">
        <v>40</v>
      </c>
      <c r="K82" s="2" t="s">
        <v>18</v>
      </c>
      <c r="L82" s="12">
        <f>[1]!s_stm07_bs(B82,"W01740598",E82,1)</f>
        <v>323284120.60000002</v>
      </c>
      <c r="M82" s="12">
        <f>[1]!s_stm07_bs(B82,"W07182560",E82,1)</f>
        <v>525707815.12</v>
      </c>
      <c r="N82" s="12">
        <f>[1]!s_stm07_bs(B82,"W07473370",E82,1,)</f>
        <v>157492325.44999999</v>
      </c>
      <c r="O82" s="11">
        <f>[1]!s_share_totaltradable(B82,20120101,1)/10^7</f>
        <v>27.9998866</v>
      </c>
      <c r="P82" t="str">
        <f>[1]!s_ipo_listeddate(B82)</f>
        <v>1999-02-03</v>
      </c>
      <c r="Q82" t="e">
        <f>VLOOKUP(B82,Sheet2!A:B,2,FALSE)</f>
        <v>#N/A</v>
      </c>
      <c r="R82" s="15">
        <f>[1]!s_stm07_is(B82,"W06181344",E82,1,1)</f>
        <v>57530355.939999998</v>
      </c>
    </row>
    <row r="83" spans="1:18">
      <c r="A83" s="1" t="s">
        <v>463</v>
      </c>
      <c r="B83" s="2" t="s">
        <v>464</v>
      </c>
      <c r="C83" s="2" t="s">
        <v>465</v>
      </c>
      <c r="D83" s="3">
        <v>40149</v>
      </c>
      <c r="E83" s="9">
        <f t="shared" si="1"/>
        <v>40268</v>
      </c>
      <c r="F83" s="2" t="s">
        <v>466</v>
      </c>
      <c r="G83" s="2" t="s">
        <v>467</v>
      </c>
      <c r="H83" s="2" t="s">
        <v>24</v>
      </c>
      <c r="I83" s="2" t="s">
        <v>69</v>
      </c>
      <c r="J83" s="2" t="s">
        <v>26</v>
      </c>
      <c r="K83" s="2" t="s">
        <v>18</v>
      </c>
      <c r="L83" s="12">
        <f>[1]!s_stm07_bs(B83,"W01740598",E83,1)</f>
        <v>2277447044.1399999</v>
      </c>
      <c r="M83" s="12">
        <f>[1]!s_stm07_bs(B83,"W07182560",E83,1)</f>
        <v>2293488089.8200002</v>
      </c>
      <c r="N83" s="12">
        <f>[1]!s_stm07_bs(B83,"W07473370",E83,1,)</f>
        <v>230362789.49000001</v>
      </c>
      <c r="O83" s="11">
        <f>[1]!s_share_totaltradable(B83,20120101,1)/10^7</f>
        <v>41.382224299999997</v>
      </c>
      <c r="P83" t="str">
        <f>[1]!s_ipo_listeddate(B83)</f>
        <v>1997-10-17</v>
      </c>
      <c r="Q83" t="e">
        <f>VLOOKUP(B83,Sheet2!A:B,2,FALSE)</f>
        <v>#N/A</v>
      </c>
      <c r="R83" s="15">
        <f>[1]!s_stm07_is(B83,"W06181344",E83,1,1)</f>
        <v>414595068.56999999</v>
      </c>
    </row>
    <row r="84" spans="1:18">
      <c r="A84" s="1" t="s">
        <v>468</v>
      </c>
      <c r="B84" s="2" t="s">
        <v>469</v>
      </c>
      <c r="C84" s="2" t="s">
        <v>470</v>
      </c>
      <c r="D84" s="3">
        <v>40128</v>
      </c>
      <c r="E84" s="9">
        <f t="shared" si="1"/>
        <v>40178</v>
      </c>
      <c r="F84" s="2" t="s">
        <v>471</v>
      </c>
      <c r="G84" s="2" t="s">
        <v>472</v>
      </c>
      <c r="H84" s="2" t="s">
        <v>15</v>
      </c>
      <c r="I84" s="2" t="s">
        <v>473</v>
      </c>
      <c r="J84" s="2" t="s">
        <v>133</v>
      </c>
      <c r="K84" s="2" t="s">
        <v>18</v>
      </c>
      <c r="L84" s="12">
        <f>[1]!s_stm07_bs(B84,"W01740598",E84,1)</f>
        <v>569745598.30999994</v>
      </c>
      <c r="M84" s="12">
        <f>[1]!s_stm07_bs(B84,"W07182560",E84,1)</f>
        <v>327330139.58999997</v>
      </c>
      <c r="N84" s="12">
        <f>[1]!s_stm07_bs(B84,"W07473370",E84,1,)</f>
        <v>8434296</v>
      </c>
      <c r="O84" s="11">
        <f>[1]!s_share_totaltradable(B84,20120101,1)/10^7</f>
        <v>25.0433816</v>
      </c>
      <c r="P84" t="str">
        <f>[1]!s_ipo_listeddate(B84)</f>
        <v>1996-04-25</v>
      </c>
      <c r="Q84" t="e">
        <f>VLOOKUP(B84,Sheet2!A:B,2,FALSE)</f>
        <v>#N/A</v>
      </c>
      <c r="R84" s="15">
        <f>[1]!s_stm07_is(B84,"W06181344",E84,1,1)</f>
        <v>99153617.209999993</v>
      </c>
    </row>
    <row r="85" spans="1:18">
      <c r="A85" s="1" t="s">
        <v>474</v>
      </c>
      <c r="B85" s="2" t="s">
        <v>475</v>
      </c>
      <c r="C85" s="2" t="s">
        <v>476</v>
      </c>
      <c r="D85" s="3">
        <v>40114</v>
      </c>
      <c r="E85" s="9">
        <f t="shared" si="1"/>
        <v>40178</v>
      </c>
      <c r="F85" s="2" t="s">
        <v>477</v>
      </c>
      <c r="G85" s="2" t="s">
        <v>478</v>
      </c>
      <c r="H85" s="2" t="s">
        <v>38</v>
      </c>
      <c r="I85" s="2" t="s">
        <v>378</v>
      </c>
      <c r="J85" s="2" t="s">
        <v>185</v>
      </c>
      <c r="K85" s="2" t="s">
        <v>18</v>
      </c>
      <c r="L85" s="12">
        <f>[1]!s_stm07_bs(B85,"W01740598",E85,1)</f>
        <v>32078950.18</v>
      </c>
      <c r="M85" s="12">
        <f>[1]!s_stm07_bs(B85,"W07182560",E85,1)</f>
        <v>629115264.46000004</v>
      </c>
      <c r="N85" s="12">
        <f>[1]!s_stm07_bs(B85,"W07473370",E85,1,)</f>
        <v>0</v>
      </c>
      <c r="O85" s="11">
        <f>[1]!s_share_totaltradable(B85,20120101,1)/10^7</f>
        <v>32.511000000000003</v>
      </c>
      <c r="P85" t="str">
        <f>[1]!s_ipo_listeddate(B85)</f>
        <v>1999-10-14</v>
      </c>
      <c r="Q85" t="e">
        <f>VLOOKUP(B85,Sheet2!A:B,2,FALSE)</f>
        <v>#N/A</v>
      </c>
      <c r="R85" s="15">
        <f>[1]!s_stm07_is(B85,"W06181344",E85,1,1)</f>
        <v>19127067.149999999</v>
      </c>
    </row>
    <row r="86" spans="1:18">
      <c r="A86" s="1" t="s">
        <v>479</v>
      </c>
      <c r="B86" s="2" t="s">
        <v>475</v>
      </c>
      <c r="C86" s="2" t="s">
        <v>476</v>
      </c>
      <c r="D86" s="3">
        <v>40052</v>
      </c>
      <c r="E86" s="9">
        <f t="shared" si="1"/>
        <v>40086</v>
      </c>
      <c r="F86" s="2" t="s">
        <v>480</v>
      </c>
      <c r="G86" s="2" t="s">
        <v>477</v>
      </c>
      <c r="H86" s="2" t="s">
        <v>31</v>
      </c>
      <c r="I86" s="2" t="s">
        <v>378</v>
      </c>
      <c r="J86" s="2" t="s">
        <v>185</v>
      </c>
      <c r="K86" s="2" t="s">
        <v>18</v>
      </c>
      <c r="L86" s="12">
        <f>[1]!s_stm07_bs(B86,"W01740598",E86,1)</f>
        <v>2217181.56</v>
      </c>
      <c r="M86" s="12">
        <f>[1]!s_stm07_bs(B86,"W07182560",E86,1)</f>
        <v>615347184.85000002</v>
      </c>
      <c r="N86" s="12">
        <f>[1]!s_stm07_bs(B86,"W07473370",E86,1,)</f>
        <v>0</v>
      </c>
      <c r="O86" s="11">
        <f>[1]!s_share_totaltradable(B86,20120101,1)/10^7</f>
        <v>32.511000000000003</v>
      </c>
      <c r="P86" t="str">
        <f>[1]!s_ipo_listeddate(B86)</f>
        <v>1999-10-14</v>
      </c>
      <c r="Q86" t="e">
        <f>VLOOKUP(B86,Sheet2!A:B,2,FALSE)</f>
        <v>#N/A</v>
      </c>
      <c r="R86" s="15">
        <f>[1]!s_stm07_is(B86,"W06181344",E86,1,1)</f>
        <v>0</v>
      </c>
    </row>
    <row r="87" spans="1:18">
      <c r="A87" s="1" t="s">
        <v>481</v>
      </c>
      <c r="B87" s="2" t="s">
        <v>482</v>
      </c>
      <c r="C87" s="2" t="s">
        <v>483</v>
      </c>
      <c r="D87" s="3">
        <v>40051</v>
      </c>
      <c r="E87" s="9">
        <f t="shared" si="1"/>
        <v>40086</v>
      </c>
      <c r="F87" s="2" t="s">
        <v>484</v>
      </c>
      <c r="G87" s="2" t="s">
        <v>485</v>
      </c>
      <c r="H87" s="2" t="s">
        <v>61</v>
      </c>
      <c r="I87" s="2" t="s">
        <v>335</v>
      </c>
      <c r="J87" s="2" t="s">
        <v>17</v>
      </c>
      <c r="K87" s="2" t="s">
        <v>18</v>
      </c>
      <c r="L87" s="12">
        <f>[1]!s_stm07_bs(B87,"W01740598",E87,1)</f>
        <v>1670092793.8299999</v>
      </c>
      <c r="M87" s="12">
        <f>[1]!s_stm07_bs(B87,"W07182560",E87,1)</f>
        <v>1597180596.28</v>
      </c>
      <c r="N87" s="12">
        <f>[1]!s_stm07_bs(B87,"W07473370",E87,1,)</f>
        <v>70931914.739999995</v>
      </c>
      <c r="O87" s="11">
        <f>[1]!s_share_totaltradable(B87,20120101,1)/10^7</f>
        <v>66.08</v>
      </c>
      <c r="P87" t="str">
        <f>[1]!s_ipo_listeddate(B87)</f>
        <v>1999-12-16</v>
      </c>
      <c r="Q87" t="e">
        <f>VLOOKUP(B87,Sheet2!A:B,2,FALSE)</f>
        <v>#N/A</v>
      </c>
      <c r="R87" s="15">
        <f>[1]!s_stm07_is(B87,"W06181344",E87,1,1)</f>
        <v>479776698.79000002</v>
      </c>
    </row>
    <row r="88" spans="1:18">
      <c r="A88" s="1" t="s">
        <v>486</v>
      </c>
      <c r="B88" s="2" t="s">
        <v>159</v>
      </c>
      <c r="C88" s="2" t="s">
        <v>160</v>
      </c>
      <c r="D88" s="3">
        <v>39994</v>
      </c>
      <c r="E88" s="9">
        <f t="shared" si="1"/>
        <v>40086</v>
      </c>
      <c r="F88" s="2" t="s">
        <v>160</v>
      </c>
      <c r="G88" s="2" t="s">
        <v>161</v>
      </c>
      <c r="H88" s="2" t="s">
        <v>31</v>
      </c>
      <c r="I88" s="2" t="s">
        <v>163</v>
      </c>
      <c r="J88" s="2" t="s">
        <v>26</v>
      </c>
      <c r="K88" s="2" t="s">
        <v>18</v>
      </c>
      <c r="L88" s="12">
        <f>[1]!s_stm07_bs(B88,"W01740598",E88,1)</f>
        <v>1096344594.48</v>
      </c>
      <c r="M88" s="12">
        <f>[1]!s_stm07_bs(B88,"W07182560",E88,1)</f>
        <v>2150691457.0700002</v>
      </c>
      <c r="N88" s="12">
        <f>[1]!s_stm07_bs(B88,"W07473370",E88,1,)</f>
        <v>471378511.98000002</v>
      </c>
      <c r="O88" s="11">
        <f>[1]!s_share_totaltradable(B88,20120101,1)/10^7</f>
        <v>34.899000000000001</v>
      </c>
      <c r="P88" t="str">
        <f>[1]!s_ipo_listeddate(B88)</f>
        <v>1993-10-08</v>
      </c>
      <c r="Q88" t="e">
        <f>VLOOKUP(B88,Sheet2!A:B,2,FALSE)</f>
        <v>#N/A</v>
      </c>
      <c r="R88" s="15">
        <f>[1]!s_stm07_is(B88,"W06181344",E88,1,1)</f>
        <v>470349623.26999998</v>
      </c>
    </row>
    <row r="89" spans="1:18">
      <c r="A89" s="1" t="s">
        <v>487</v>
      </c>
      <c r="B89" s="2" t="s">
        <v>488</v>
      </c>
      <c r="C89" s="2" t="s">
        <v>489</v>
      </c>
      <c r="D89" s="3">
        <v>39937</v>
      </c>
      <c r="E89" s="9">
        <f t="shared" si="1"/>
        <v>39994</v>
      </c>
      <c r="F89" s="2" t="s">
        <v>490</v>
      </c>
      <c r="G89" s="2" t="s">
        <v>491</v>
      </c>
      <c r="H89" s="2" t="s">
        <v>38</v>
      </c>
      <c r="I89" s="2" t="s">
        <v>99</v>
      </c>
      <c r="J89" s="2" t="s">
        <v>492</v>
      </c>
      <c r="K89" s="2" t="s">
        <v>18</v>
      </c>
      <c r="L89" s="12">
        <f>[1]!s_stm07_bs(B89,"W01740598",E89,1)</f>
        <v>338201332.63</v>
      </c>
      <c r="M89" s="12">
        <f>[1]!s_stm07_bs(B89,"W07182560",E89,1)</f>
        <v>76668781.530000001</v>
      </c>
      <c r="N89" s="12">
        <f>[1]!s_stm07_bs(B89,"W07473370",E89,1,)</f>
        <v>800000</v>
      </c>
      <c r="O89" s="11">
        <f>[1]!s_share_totaltradable(B89,20120101,1)/10^7</f>
        <v>19.559999999999999</v>
      </c>
      <c r="P89" t="str">
        <f>[1]!s_ipo_listeddate(B89)</f>
        <v>2004-06-07</v>
      </c>
      <c r="Q89" t="e">
        <f>VLOOKUP(B89,Sheet2!A:B,2,FALSE)</f>
        <v>#N/A</v>
      </c>
      <c r="R89" s="15">
        <f>[1]!s_stm07_is(B89,"W06181344",E89,1,1)</f>
        <v>10545095.439999999</v>
      </c>
    </row>
    <row r="90" spans="1:18">
      <c r="A90" s="1" t="s">
        <v>493</v>
      </c>
      <c r="B90" s="2" t="s">
        <v>494</v>
      </c>
      <c r="C90" s="2" t="s">
        <v>495</v>
      </c>
      <c r="D90" s="3">
        <v>39937</v>
      </c>
      <c r="E90" s="9">
        <f t="shared" si="1"/>
        <v>39994</v>
      </c>
      <c r="F90" s="2" t="s">
        <v>495</v>
      </c>
      <c r="G90" s="2" t="s">
        <v>496</v>
      </c>
      <c r="H90" s="2" t="s">
        <v>61</v>
      </c>
      <c r="I90" s="2" t="s">
        <v>253</v>
      </c>
      <c r="J90" s="2" t="s">
        <v>157</v>
      </c>
      <c r="K90" s="2" t="s">
        <v>18</v>
      </c>
      <c r="L90" s="12">
        <f>[1]!s_stm07_bs(B90,"W01740598",E90,1)</f>
        <v>8639961569.5900002</v>
      </c>
      <c r="M90" s="12">
        <f>[1]!s_stm07_bs(B90,"W07182560",E90,1)</f>
        <v>12413824913.76</v>
      </c>
      <c r="N90" s="12">
        <f>[1]!s_stm07_bs(B90,"W07473370",E90,1,)</f>
        <v>470991150.29000002</v>
      </c>
      <c r="O90" s="11">
        <f>[1]!s_share_totaltradable(B90,20120101,1)/10^7</f>
        <v>158.73414539999999</v>
      </c>
      <c r="P90" t="str">
        <f>[1]!s_ipo_listeddate(B90)</f>
        <v>1996-03-12</v>
      </c>
      <c r="Q90" t="e">
        <f>VLOOKUP(B90,Sheet2!A:B,2,FALSE)</f>
        <v>#N/A</v>
      </c>
      <c r="R90" s="15">
        <f>[1]!s_stm07_is(B90,"W06181344",E90,1,1)</f>
        <v>12260790353.34</v>
      </c>
    </row>
    <row r="91" spans="1:18">
      <c r="A91" s="1" t="s">
        <v>497</v>
      </c>
      <c r="B91" s="2" t="s">
        <v>498</v>
      </c>
      <c r="C91" s="2" t="s">
        <v>499</v>
      </c>
      <c r="D91" s="3">
        <v>39937</v>
      </c>
      <c r="E91" s="9">
        <f t="shared" si="1"/>
        <v>39994</v>
      </c>
      <c r="F91" s="2" t="s">
        <v>500</v>
      </c>
      <c r="G91" s="2" t="s">
        <v>501</v>
      </c>
      <c r="H91" s="2" t="s">
        <v>502</v>
      </c>
      <c r="I91" s="2" t="s">
        <v>415</v>
      </c>
      <c r="J91" s="2" t="s">
        <v>55</v>
      </c>
      <c r="K91" s="2" t="s">
        <v>18</v>
      </c>
      <c r="L91" s="12">
        <f>[1]!s_stm07_bs(B91,"W01740598",E91,1)</f>
        <v>2602783489.6199999</v>
      </c>
      <c r="M91" s="12">
        <f>[1]!s_stm07_bs(B91,"W07182560",E91,1)</f>
        <v>117460344.09</v>
      </c>
      <c r="N91" s="12">
        <f>[1]!s_stm07_bs(B91,"W07473370",E91,1,)</f>
        <v>226771049.94</v>
      </c>
      <c r="O91" s="11">
        <f>[1]!s_share_totaltradable(B91,20120101,1)/10^7</f>
        <v>8.9907090000000007</v>
      </c>
      <c r="P91" t="str">
        <f>[1]!s_ipo_listeddate(B91)</f>
        <v>1994-01-28</v>
      </c>
      <c r="Q91" t="e">
        <f>VLOOKUP(B91,Sheet2!A:B,2,FALSE)</f>
        <v>#N/A</v>
      </c>
      <c r="R91" s="15">
        <f>[1]!s_stm07_is(B91,"W06181344",E91,1,1)</f>
        <v>7096231.4199999999</v>
      </c>
    </row>
    <row r="92" spans="1:18">
      <c r="A92" s="1" t="s">
        <v>503</v>
      </c>
      <c r="B92" s="2" t="s">
        <v>504</v>
      </c>
      <c r="C92" s="2" t="s">
        <v>505</v>
      </c>
      <c r="D92" s="3">
        <v>39937</v>
      </c>
      <c r="E92" s="9">
        <f t="shared" si="1"/>
        <v>39994</v>
      </c>
      <c r="F92" s="2" t="s">
        <v>505</v>
      </c>
      <c r="G92" s="2" t="s">
        <v>506</v>
      </c>
      <c r="H92" s="2" t="s">
        <v>61</v>
      </c>
      <c r="I92" s="2" t="s">
        <v>69</v>
      </c>
      <c r="J92" s="2" t="s">
        <v>26</v>
      </c>
      <c r="K92" s="2" t="s">
        <v>18</v>
      </c>
      <c r="L92" s="12">
        <f>[1]!s_stm07_bs(B92,"W01740598",E92,1)</f>
        <v>681376029.39999998</v>
      </c>
      <c r="M92" s="12">
        <f>[1]!s_stm07_bs(B92,"W07182560",E92,1)</f>
        <v>2228639167.6199999</v>
      </c>
      <c r="N92" s="12">
        <f>[1]!s_stm07_bs(B92,"W07473370",E92,1,)</f>
        <v>62500000</v>
      </c>
      <c r="O92" s="11">
        <f>[1]!s_share_totaltradable(B92,20120101,1)/10^7</f>
        <v>33.692660699999998</v>
      </c>
      <c r="P92" t="str">
        <f>[1]!s_ipo_listeddate(B92)</f>
        <v>1996-07-02</v>
      </c>
      <c r="Q92" t="e">
        <f>VLOOKUP(B92,Sheet2!A:B,2,FALSE)</f>
        <v>#N/A</v>
      </c>
      <c r="R92" s="15">
        <f>[1]!s_stm07_is(B92,"W06181344",E92,1,1)</f>
        <v>137906546.59999999</v>
      </c>
    </row>
    <row r="93" spans="1:18">
      <c r="A93" s="1" t="s">
        <v>507</v>
      </c>
      <c r="B93" s="2" t="s">
        <v>508</v>
      </c>
      <c r="C93" s="2" t="s">
        <v>509</v>
      </c>
      <c r="D93" s="3">
        <v>39937</v>
      </c>
      <c r="E93" s="9">
        <f t="shared" si="1"/>
        <v>39994</v>
      </c>
      <c r="F93" s="2" t="s">
        <v>510</v>
      </c>
      <c r="G93" s="2" t="s">
        <v>511</v>
      </c>
      <c r="H93" s="2" t="s">
        <v>61</v>
      </c>
      <c r="I93" s="2" t="s">
        <v>168</v>
      </c>
      <c r="J93" s="2" t="s">
        <v>63</v>
      </c>
      <c r="K93" s="2" t="s">
        <v>18</v>
      </c>
      <c r="L93" s="12">
        <f>[1]!s_stm07_bs(B93,"W01740598",E93,1)</f>
        <v>481790663.83999997</v>
      </c>
      <c r="M93" s="12">
        <f>[1]!s_stm07_bs(B93,"W07182560",E93,1)</f>
        <v>341100300.56999999</v>
      </c>
      <c r="N93" s="12">
        <f>[1]!s_stm07_bs(B93,"W07473370",E93,1,)</f>
        <v>25087577.82</v>
      </c>
      <c r="O93" s="11">
        <f>[1]!s_share_totaltradable(B93,20120101,1)/10^7</f>
        <v>20.244588</v>
      </c>
      <c r="P93" t="str">
        <f>[1]!s_ipo_listeddate(B93)</f>
        <v>2000-06-15</v>
      </c>
      <c r="Q93" t="e">
        <f>VLOOKUP(B93,Sheet2!A:B,2,FALSE)</f>
        <v>#N/A</v>
      </c>
      <c r="R93" s="15">
        <f>[1]!s_stm07_is(B93,"W06181344",E93,1,1)</f>
        <v>36690768.159999996</v>
      </c>
    </row>
    <row r="94" spans="1:18">
      <c r="A94" s="1" t="s">
        <v>512</v>
      </c>
      <c r="B94" s="2" t="s">
        <v>513</v>
      </c>
      <c r="C94" s="2" t="s">
        <v>514</v>
      </c>
      <c r="D94" s="3">
        <v>39937</v>
      </c>
      <c r="E94" s="9">
        <f t="shared" si="1"/>
        <v>39994</v>
      </c>
      <c r="F94" s="2" t="s">
        <v>515</v>
      </c>
      <c r="G94" s="2" t="s">
        <v>516</v>
      </c>
      <c r="H94" s="2" t="s">
        <v>61</v>
      </c>
      <c r="I94" s="2" t="s">
        <v>125</v>
      </c>
      <c r="J94" s="2" t="s">
        <v>126</v>
      </c>
      <c r="K94" s="2" t="s">
        <v>18</v>
      </c>
      <c r="L94" s="12">
        <f>[1]!s_stm07_bs(B94,"W01740598",E94,1)</f>
        <v>503953120.61000001</v>
      </c>
      <c r="M94" s="12">
        <f>[1]!s_stm07_bs(B94,"W07182560",E94,1)</f>
        <v>777149318.91999996</v>
      </c>
      <c r="N94" s="12">
        <f>[1]!s_stm07_bs(B94,"W07473370",E94,1,)</f>
        <v>228525022.69999999</v>
      </c>
      <c r="O94" s="11">
        <f>[1]!s_share_totaltradable(B94,20120101,1)/10^7</f>
        <v>33.759439999999998</v>
      </c>
      <c r="P94" t="str">
        <f>[1]!s_ipo_listeddate(B94)</f>
        <v>1999-06-11</v>
      </c>
      <c r="Q94" t="e">
        <f>VLOOKUP(B94,Sheet2!A:B,2,FALSE)</f>
        <v>#N/A</v>
      </c>
      <c r="R94" s="15">
        <f>[1]!s_stm07_is(B94,"W06181344",E94,1,1)</f>
        <v>128102308.5</v>
      </c>
    </row>
    <row r="95" spans="1:18">
      <c r="A95" s="1" t="s">
        <v>517</v>
      </c>
      <c r="B95" s="2" t="s">
        <v>518</v>
      </c>
      <c r="C95" s="2" t="s">
        <v>519</v>
      </c>
      <c r="D95" s="3">
        <v>39937</v>
      </c>
      <c r="E95" s="9">
        <f t="shared" si="1"/>
        <v>39994</v>
      </c>
      <c r="F95" s="2" t="s">
        <v>520</v>
      </c>
      <c r="G95" s="2" t="s">
        <v>521</v>
      </c>
      <c r="H95" s="2" t="s">
        <v>61</v>
      </c>
      <c r="I95" s="2" t="s">
        <v>125</v>
      </c>
      <c r="J95" s="2" t="s">
        <v>126</v>
      </c>
      <c r="K95" s="2" t="s">
        <v>18</v>
      </c>
      <c r="L95" s="12">
        <f>[1]!s_stm07_bs(B95,"W01740598",E95,1)</f>
        <v>69121382.879999995</v>
      </c>
      <c r="M95" s="12">
        <f>[1]!s_stm07_bs(B95,"W07182560",E95,1)</f>
        <v>319258591.61000001</v>
      </c>
      <c r="N95" s="12">
        <f>[1]!s_stm07_bs(B95,"W07473370",E95,1,)</f>
        <v>0</v>
      </c>
      <c r="O95" s="11">
        <f>[1]!s_share_totaltradable(B95,20120101,1)/10^7</f>
        <v>23.251947999999999</v>
      </c>
      <c r="P95" t="str">
        <f>[1]!s_ipo_listeddate(B95)</f>
        <v>2003-12-30</v>
      </c>
      <c r="Q95" t="e">
        <f>VLOOKUP(B95,Sheet2!A:B,2,FALSE)</f>
        <v>#N/A</v>
      </c>
      <c r="R95" s="15">
        <f>[1]!s_stm07_is(B95,"W06181344",E95,1,1)</f>
        <v>73520910.379999995</v>
      </c>
    </row>
    <row r="96" spans="1:18">
      <c r="A96" s="1" t="s">
        <v>522</v>
      </c>
      <c r="B96" s="2" t="s">
        <v>523</v>
      </c>
      <c r="C96" s="2" t="s">
        <v>524</v>
      </c>
      <c r="D96" s="3">
        <v>39933</v>
      </c>
      <c r="E96" s="9">
        <f t="shared" si="1"/>
        <v>39994</v>
      </c>
      <c r="F96" s="2" t="s">
        <v>525</v>
      </c>
      <c r="G96" s="2" t="s">
        <v>526</v>
      </c>
      <c r="H96" s="2" t="s">
        <v>61</v>
      </c>
      <c r="I96" s="2" t="s">
        <v>168</v>
      </c>
      <c r="J96" s="2" t="s">
        <v>169</v>
      </c>
      <c r="K96" s="2" t="s">
        <v>18</v>
      </c>
      <c r="L96" s="12">
        <f>[1]!s_stm07_bs(B96,"W01740598",E96,1)</f>
        <v>541538829.91999996</v>
      </c>
      <c r="M96" s="12">
        <f>[1]!s_stm07_bs(B96,"W07182560",E96,1)</f>
        <v>762394731.50999999</v>
      </c>
      <c r="N96" s="12">
        <f>[1]!s_stm07_bs(B96,"W07473370",E96,1,)</f>
        <v>0</v>
      </c>
      <c r="O96" s="11">
        <f>[1]!s_share_totaltradable(B96,20120101,1)/10^7</f>
        <v>20.275821799999999</v>
      </c>
      <c r="P96" t="str">
        <f>[1]!s_ipo_listeddate(B96)</f>
        <v>1996-04-18</v>
      </c>
      <c r="Q96" t="e">
        <f>VLOOKUP(B96,Sheet2!A:B,2,FALSE)</f>
        <v>#N/A</v>
      </c>
      <c r="R96" s="15">
        <f>[1]!s_stm07_is(B96,"W06181344",E96,1,1)</f>
        <v>452717676.30000001</v>
      </c>
    </row>
    <row r="97" spans="1:18">
      <c r="A97" s="1" t="s">
        <v>527</v>
      </c>
      <c r="B97" s="2" t="s">
        <v>180</v>
      </c>
      <c r="C97" s="2" t="s">
        <v>181</v>
      </c>
      <c r="D97" s="3">
        <v>39933</v>
      </c>
      <c r="E97" s="9">
        <f t="shared" si="1"/>
        <v>39994</v>
      </c>
      <c r="F97" s="2" t="s">
        <v>528</v>
      </c>
      <c r="G97" s="2" t="s">
        <v>182</v>
      </c>
      <c r="H97" s="2" t="s">
        <v>46</v>
      </c>
      <c r="I97" s="2" t="s">
        <v>184</v>
      </c>
      <c r="J97" s="2" t="s">
        <v>185</v>
      </c>
      <c r="K97" s="2" t="s">
        <v>18</v>
      </c>
      <c r="L97" s="12">
        <f>[1]!s_stm07_bs(B97,"W01740598",E97,1)</f>
        <v>128132463.06999999</v>
      </c>
      <c r="M97" s="12">
        <f>[1]!s_stm07_bs(B97,"W07182560",E97,1)</f>
        <v>113589969.98999999</v>
      </c>
      <c r="N97" s="12">
        <f>[1]!s_stm07_bs(B97,"W07473370",E97,1,)</f>
        <v>4697498.0199999996</v>
      </c>
      <c r="O97" s="11">
        <f>[1]!s_share_totaltradable(B97,20120101,1)/10^7</f>
        <v>15.1547217</v>
      </c>
      <c r="P97" t="str">
        <f>[1]!s_ipo_listeddate(B97)</f>
        <v>1992-10-13</v>
      </c>
      <c r="Q97" t="e">
        <f>VLOOKUP(B97,Sheet2!A:B,2,FALSE)</f>
        <v>#N/A</v>
      </c>
      <c r="R97" s="15">
        <f>[1]!s_stm07_is(B97,"W06181344",E97,1,1)</f>
        <v>5842363.2000000002</v>
      </c>
    </row>
    <row r="98" spans="1:18">
      <c r="A98" s="1" t="s">
        <v>529</v>
      </c>
      <c r="B98" s="2" t="s">
        <v>530</v>
      </c>
      <c r="C98" s="2" t="s">
        <v>531</v>
      </c>
      <c r="D98" s="3">
        <v>39932</v>
      </c>
      <c r="E98" s="9">
        <f t="shared" si="1"/>
        <v>39994</v>
      </c>
      <c r="F98" s="2" t="s">
        <v>532</v>
      </c>
      <c r="G98" s="2" t="s">
        <v>533</v>
      </c>
      <c r="H98" s="2" t="s">
        <v>61</v>
      </c>
      <c r="I98" s="2" t="s">
        <v>125</v>
      </c>
      <c r="J98" s="2" t="s">
        <v>126</v>
      </c>
      <c r="K98" s="2" t="s">
        <v>18</v>
      </c>
      <c r="L98" s="12">
        <f>[1]!s_stm07_bs(B98,"W01740598",E98,1)</f>
        <v>2012539698.8900001</v>
      </c>
      <c r="M98" s="12">
        <f>[1]!s_stm07_bs(B98,"W07182560",E98,1)</f>
        <v>1496253515.9400001</v>
      </c>
      <c r="N98" s="12">
        <f>[1]!s_stm07_bs(B98,"W07473370",E98,1,)</f>
        <v>19764047.559999999</v>
      </c>
      <c r="O98" s="11">
        <f>[1]!s_share_totaltradable(B98,20120101,1)/10^7</f>
        <v>61.269390899999998</v>
      </c>
      <c r="P98" t="str">
        <f>[1]!s_ipo_listeddate(B98)</f>
        <v>1999-07-20</v>
      </c>
      <c r="Q98" t="e">
        <f>VLOOKUP(B98,Sheet2!A:B,2,FALSE)</f>
        <v>#N/A</v>
      </c>
      <c r="R98" s="15">
        <f>[1]!s_stm07_is(B98,"W06181344",E98,1,1)</f>
        <v>513053210.99000001</v>
      </c>
    </row>
    <row r="99" spans="1:18">
      <c r="A99" s="1" t="s">
        <v>534</v>
      </c>
      <c r="B99" s="2" t="s">
        <v>535</v>
      </c>
      <c r="C99" s="2" t="s">
        <v>536</v>
      </c>
      <c r="D99" s="3">
        <v>39932</v>
      </c>
      <c r="E99" s="9">
        <f t="shared" si="1"/>
        <v>39994</v>
      </c>
      <c r="F99" s="2" t="s">
        <v>536</v>
      </c>
      <c r="G99" s="2" t="s">
        <v>537</v>
      </c>
      <c r="H99" s="2" t="s">
        <v>61</v>
      </c>
      <c r="I99" s="2" t="s">
        <v>168</v>
      </c>
      <c r="J99" s="2" t="s">
        <v>169</v>
      </c>
      <c r="K99" s="2" t="s">
        <v>18</v>
      </c>
      <c r="L99" s="12">
        <f>[1]!s_stm07_bs(B99,"W01740598",E99,1)</f>
        <v>487016900.69999999</v>
      </c>
      <c r="M99" s="12">
        <f>[1]!s_stm07_bs(B99,"W07182560",E99,1)</f>
        <v>1035681445.72</v>
      </c>
      <c r="N99" s="12">
        <f>[1]!s_stm07_bs(B99,"W07473370",E99,1,)</f>
        <v>18430034.109999999</v>
      </c>
      <c r="O99" s="11">
        <f>[1]!s_share_totaltradable(B99,20120101,1)/10^7</f>
        <v>76.8</v>
      </c>
      <c r="P99" t="str">
        <f>[1]!s_ipo_listeddate(B99)</f>
        <v>2000-07-06</v>
      </c>
      <c r="Q99" t="e">
        <f>VLOOKUP(B99,Sheet2!A:B,2,FALSE)</f>
        <v>#N/A</v>
      </c>
      <c r="R99" s="15">
        <f>[1]!s_stm07_is(B99,"W06181344",E99,1,1)</f>
        <v>457779104.10000002</v>
      </c>
    </row>
    <row r="100" spans="1:18">
      <c r="A100" s="1" t="s">
        <v>538</v>
      </c>
      <c r="B100" s="2" t="s">
        <v>539</v>
      </c>
      <c r="C100" s="2" t="s">
        <v>540</v>
      </c>
      <c r="D100" s="3">
        <v>39932</v>
      </c>
      <c r="E100" s="9">
        <f t="shared" si="1"/>
        <v>39994</v>
      </c>
      <c r="F100" s="2" t="s">
        <v>540</v>
      </c>
      <c r="G100" s="2" t="s">
        <v>541</v>
      </c>
      <c r="H100" s="2" t="s">
        <v>61</v>
      </c>
      <c r="I100" s="2" t="s">
        <v>39</v>
      </c>
      <c r="J100" s="2" t="s">
        <v>40</v>
      </c>
      <c r="K100" s="2" t="s">
        <v>18</v>
      </c>
      <c r="L100" s="12">
        <f>[1]!s_stm07_bs(B100,"W01740598",E100,1)</f>
        <v>163821073.97</v>
      </c>
      <c r="M100" s="12">
        <f>[1]!s_stm07_bs(B100,"W07182560",E100,1)</f>
        <v>864921954.38999999</v>
      </c>
      <c r="N100" s="12">
        <f>[1]!s_stm07_bs(B100,"W07473370",E100,1,)</f>
        <v>0</v>
      </c>
      <c r="O100" s="11">
        <f>[1]!s_share_totaltradable(B100,20120101,1)/10^7</f>
        <v>102.9535693</v>
      </c>
      <c r="P100" t="str">
        <f>[1]!s_ipo_listeddate(B100)</f>
        <v>1993-09-08</v>
      </c>
      <c r="Q100" t="e">
        <f>VLOOKUP(B100,Sheet2!A:B,2,FALSE)</f>
        <v>#N/A</v>
      </c>
      <c r="R100" s="15">
        <f>[1]!s_stm07_is(B100,"W06181344",E100,1,1)</f>
        <v>86106808.359999999</v>
      </c>
    </row>
    <row r="101" spans="1:18">
      <c r="A101" s="1" t="s">
        <v>542</v>
      </c>
      <c r="B101" s="2" t="s">
        <v>543</v>
      </c>
      <c r="C101" s="2" t="s">
        <v>544</v>
      </c>
      <c r="D101" s="3">
        <v>39932</v>
      </c>
      <c r="E101" s="9">
        <f t="shared" si="1"/>
        <v>39994</v>
      </c>
      <c r="F101" s="2" t="s">
        <v>545</v>
      </c>
      <c r="G101" s="2" t="s">
        <v>546</v>
      </c>
      <c r="H101" s="2" t="s">
        <v>61</v>
      </c>
      <c r="I101" s="2" t="s">
        <v>547</v>
      </c>
      <c r="J101" s="2" t="s">
        <v>157</v>
      </c>
      <c r="K101" s="2" t="s">
        <v>18</v>
      </c>
      <c r="L101" s="12">
        <f>[1]!s_stm07_bs(B101,"W01740598",E101,1)</f>
        <v>853238173.70000005</v>
      </c>
      <c r="M101" s="12">
        <f>[1]!s_stm07_bs(B101,"W07182560",E101,1)</f>
        <v>1758942187.24</v>
      </c>
      <c r="N101" s="12">
        <f>[1]!s_stm07_bs(B101,"W07473370",E101,1,)</f>
        <v>277863750</v>
      </c>
      <c r="O101" s="11">
        <f>[1]!s_share_totaltradable(B101,20120101,1)/10^7</f>
        <v>42.542027300000001</v>
      </c>
      <c r="P101" t="str">
        <f>[1]!s_ipo_listeddate(B101)</f>
        <v>1992-12-21</v>
      </c>
      <c r="Q101" t="e">
        <f>VLOOKUP(B101,Sheet2!A:B,2,FALSE)</f>
        <v>#N/A</v>
      </c>
      <c r="R101" s="15">
        <f>[1]!s_stm07_is(B101,"W06181344",E101,1,1)</f>
        <v>48037860.579999998</v>
      </c>
    </row>
    <row r="102" spans="1:18">
      <c r="A102" s="1" t="s">
        <v>548</v>
      </c>
      <c r="B102" s="2" t="s">
        <v>549</v>
      </c>
      <c r="C102" s="2" t="s">
        <v>550</v>
      </c>
      <c r="D102" s="3">
        <v>39932</v>
      </c>
      <c r="E102" s="9">
        <f t="shared" si="1"/>
        <v>39994</v>
      </c>
      <c r="F102" s="2" t="s">
        <v>551</v>
      </c>
      <c r="G102" s="2" t="s">
        <v>552</v>
      </c>
      <c r="H102" s="2" t="s">
        <v>61</v>
      </c>
      <c r="I102" s="2" t="s">
        <v>125</v>
      </c>
      <c r="J102" s="2" t="s">
        <v>353</v>
      </c>
      <c r="K102" s="2" t="s">
        <v>18</v>
      </c>
      <c r="L102" s="12">
        <f>[1]!s_stm07_bs(B102,"W01740598",E102,1)</f>
        <v>2822301392.6300001</v>
      </c>
      <c r="M102" s="12">
        <f>[1]!s_stm07_bs(B102,"W07182560",E102,1)</f>
        <v>6770393574.6199999</v>
      </c>
      <c r="N102" s="12">
        <f>[1]!s_stm07_bs(B102,"W07473370",E102,1,)</f>
        <v>2943215666.6700001</v>
      </c>
      <c r="O102" s="11">
        <f>[1]!s_share_totaltradable(B102,20120101,1)/10^7</f>
        <v>86.345174999999998</v>
      </c>
      <c r="P102" t="str">
        <f>[1]!s_ipo_listeddate(B102)</f>
        <v>1997-05-09</v>
      </c>
      <c r="Q102" t="e">
        <f>VLOOKUP(B102,Sheet2!A:B,2,FALSE)</f>
        <v>#N/A</v>
      </c>
      <c r="R102" s="15">
        <f>[1]!s_stm07_is(B102,"W06181344",E102,1,1)</f>
        <v>1170936257.6600001</v>
      </c>
    </row>
    <row r="103" spans="1:18">
      <c r="A103" s="1" t="s">
        <v>553</v>
      </c>
      <c r="B103" s="2" t="s">
        <v>554</v>
      </c>
      <c r="C103" s="2" t="s">
        <v>555</v>
      </c>
      <c r="D103" s="3">
        <v>39932</v>
      </c>
      <c r="E103" s="9">
        <f t="shared" si="1"/>
        <v>39994</v>
      </c>
      <c r="F103" s="2" t="s">
        <v>555</v>
      </c>
      <c r="G103" s="2" t="s">
        <v>104</v>
      </c>
      <c r="H103" s="2" t="s">
        <v>61</v>
      </c>
      <c r="I103" s="2" t="s">
        <v>125</v>
      </c>
      <c r="J103" s="2" t="s">
        <v>126</v>
      </c>
      <c r="K103" s="2" t="s">
        <v>18</v>
      </c>
      <c r="L103" s="12">
        <f>[1]!s_stm07_bs(B103,"W01740598",E103,1)</f>
        <v>1013212671.28</v>
      </c>
      <c r="M103" s="12">
        <f>[1]!s_stm07_bs(B103,"W07182560",E103,1)</f>
        <v>3194437360.3800001</v>
      </c>
      <c r="N103" s="12">
        <f>[1]!s_stm07_bs(B103,"W07473370",E103,1,)</f>
        <v>438951822.02999997</v>
      </c>
      <c r="O103" s="11">
        <f>[1]!s_share_totaltradable(B103,20120101,1)/10^7</f>
        <v>112.38877119999999</v>
      </c>
      <c r="P103" t="str">
        <f>[1]!s_ipo_listeddate(B103)</f>
        <v>1994-06-17</v>
      </c>
      <c r="Q103" t="e">
        <f>VLOOKUP(B103,Sheet2!A:B,2,FALSE)</f>
        <v>#N/A</v>
      </c>
      <c r="R103" s="15">
        <f>[1]!s_stm07_is(B103,"W06181344",E103,1,1)</f>
        <v>946161925.40999997</v>
      </c>
    </row>
    <row r="104" spans="1:18">
      <c r="A104" s="1" t="s">
        <v>556</v>
      </c>
      <c r="B104" s="2" t="s">
        <v>557</v>
      </c>
      <c r="C104" s="2" t="s">
        <v>558</v>
      </c>
      <c r="D104" s="3">
        <v>39931</v>
      </c>
      <c r="E104" s="9">
        <f t="shared" si="1"/>
        <v>39994</v>
      </c>
      <c r="F104" s="2" t="s">
        <v>558</v>
      </c>
      <c r="G104" s="2" t="s">
        <v>559</v>
      </c>
      <c r="H104" s="2" t="s">
        <v>61</v>
      </c>
      <c r="I104" s="2" t="s">
        <v>168</v>
      </c>
      <c r="J104" s="2" t="s">
        <v>169</v>
      </c>
      <c r="K104" s="2" t="s">
        <v>18</v>
      </c>
      <c r="L104" s="12">
        <f>[1]!s_stm07_bs(B104,"W01740598",E104,1)</f>
        <v>314242615.00999999</v>
      </c>
      <c r="M104" s="12">
        <f>[1]!s_stm07_bs(B104,"W07182560",E104,1)</f>
        <v>496677851.99000001</v>
      </c>
      <c r="N104" s="12">
        <f>[1]!s_stm07_bs(B104,"W07473370",E104,1,)</f>
        <v>69625650</v>
      </c>
      <c r="O104" s="11">
        <f>[1]!s_share_totaltradable(B104,20120101,1)/10^7</f>
        <v>19.344000000000001</v>
      </c>
      <c r="P104" t="str">
        <f>[1]!s_ipo_listeddate(B104)</f>
        <v>1995-12-20</v>
      </c>
      <c r="Q104" t="e">
        <f>VLOOKUP(B104,Sheet2!A:B,2,FALSE)</f>
        <v>#N/A</v>
      </c>
      <c r="R104" s="15">
        <f>[1]!s_stm07_is(B104,"W06181344",E104,1,1)</f>
        <v>132477016.65000001</v>
      </c>
    </row>
    <row r="105" spans="1:18">
      <c r="A105" s="1" t="s">
        <v>560</v>
      </c>
      <c r="B105" s="2" t="s">
        <v>561</v>
      </c>
      <c r="C105" s="2" t="s">
        <v>562</v>
      </c>
      <c r="D105" s="3">
        <v>39931</v>
      </c>
      <c r="E105" s="9">
        <f t="shared" si="1"/>
        <v>39994</v>
      </c>
      <c r="F105" s="2" t="s">
        <v>562</v>
      </c>
      <c r="G105" s="2" t="s">
        <v>563</v>
      </c>
      <c r="H105" s="2" t="s">
        <v>61</v>
      </c>
      <c r="I105" s="2" t="s">
        <v>564</v>
      </c>
      <c r="J105" s="2" t="s">
        <v>133</v>
      </c>
      <c r="K105" s="2" t="s">
        <v>18</v>
      </c>
      <c r="L105" s="12">
        <f>[1]!s_stm07_bs(B105,"W01740598",E105,1)</f>
        <v>213396128.69</v>
      </c>
      <c r="M105" s="12">
        <f>[1]!s_stm07_bs(B105,"W07182560",E105,1)</f>
        <v>645081966.82000005</v>
      </c>
      <c r="N105" s="12">
        <f>[1]!s_stm07_bs(B105,"W07473370",E105,1,)</f>
        <v>210386571.13</v>
      </c>
      <c r="O105" s="11">
        <f>[1]!s_share_totaltradable(B105,20120101,1)/10^7</f>
        <v>24.669867499999999</v>
      </c>
      <c r="P105" t="str">
        <f>[1]!s_ipo_listeddate(B105)</f>
        <v>1999-12-09</v>
      </c>
      <c r="Q105" t="e">
        <f>VLOOKUP(B105,Sheet2!A:B,2,FALSE)</f>
        <v>#N/A</v>
      </c>
      <c r="R105" s="15">
        <f>[1]!s_stm07_is(B105,"W06181344",E105,1,1)</f>
        <v>90187139.719999999</v>
      </c>
    </row>
    <row r="106" spans="1:18">
      <c r="A106" s="1" t="s">
        <v>565</v>
      </c>
      <c r="B106" s="2" t="s">
        <v>566</v>
      </c>
      <c r="C106" s="2" t="s">
        <v>567</v>
      </c>
      <c r="D106" s="3">
        <v>39930</v>
      </c>
      <c r="E106" s="9">
        <f t="shared" si="1"/>
        <v>39994</v>
      </c>
      <c r="F106" s="2" t="s">
        <v>568</v>
      </c>
      <c r="G106" s="2" t="s">
        <v>569</v>
      </c>
      <c r="H106" s="2" t="s">
        <v>61</v>
      </c>
      <c r="I106" s="2" t="s">
        <v>81</v>
      </c>
      <c r="J106" s="2" t="s">
        <v>81</v>
      </c>
      <c r="K106" s="2" t="s">
        <v>18</v>
      </c>
      <c r="L106" s="12">
        <f>[1]!s_stm07_bs(B106,"W01740598",E106,1)</f>
        <v>349028732.76999998</v>
      </c>
      <c r="M106" s="12">
        <f>[1]!s_stm07_bs(B106,"W07182560",E106,1)</f>
        <v>1181938686.23</v>
      </c>
      <c r="N106" s="12">
        <f>[1]!s_stm07_bs(B106,"W07473370",E106,1,)</f>
        <v>22590000</v>
      </c>
      <c r="O106" s="11">
        <f>[1]!s_share_totaltradable(B106,20120101,1)/10^7</f>
        <v>49.878193600000003</v>
      </c>
      <c r="P106" t="str">
        <f>[1]!s_ipo_listeddate(B106)</f>
        <v>1996-05-28</v>
      </c>
      <c r="Q106" t="e">
        <f>VLOOKUP(B106,Sheet2!A:B,2,FALSE)</f>
        <v>#N/A</v>
      </c>
      <c r="R106" s="15">
        <f>[1]!s_stm07_is(B106,"W06181344",E106,1,1)</f>
        <v>136121586.31999999</v>
      </c>
    </row>
    <row r="107" spans="1:18">
      <c r="A107" s="1" t="s">
        <v>570</v>
      </c>
      <c r="B107" s="2" t="s">
        <v>571</v>
      </c>
      <c r="C107" s="2" t="s">
        <v>572</v>
      </c>
      <c r="D107" s="3">
        <v>39925</v>
      </c>
      <c r="E107" s="9">
        <f t="shared" si="1"/>
        <v>39994</v>
      </c>
      <c r="F107" s="2" t="s">
        <v>573</v>
      </c>
      <c r="G107" s="2" t="s">
        <v>572</v>
      </c>
      <c r="H107" s="2" t="s">
        <v>61</v>
      </c>
      <c r="I107" s="2" t="s">
        <v>156</v>
      </c>
      <c r="J107" s="2" t="s">
        <v>157</v>
      </c>
      <c r="K107" s="2" t="s">
        <v>18</v>
      </c>
      <c r="L107" s="12">
        <f>[1]!s_stm07_bs(B107,"W01740598",E107,1)</f>
        <v>291303035.81999999</v>
      </c>
      <c r="M107" s="12">
        <f>[1]!s_stm07_bs(B107,"W07182560",E107,1)</f>
        <v>537223516.41999996</v>
      </c>
      <c r="N107" s="12">
        <f>[1]!s_stm07_bs(B107,"W07473370",E107,1,)</f>
        <v>16000000</v>
      </c>
      <c r="O107" s="11">
        <f>[1]!s_share_totaltradable(B107,20120101,1)/10^7</f>
        <v>17.7408</v>
      </c>
      <c r="P107" t="str">
        <f>[1]!s_ipo_listeddate(B107)</f>
        <v>2000-08-07</v>
      </c>
      <c r="Q107" t="e">
        <f>VLOOKUP(B107,Sheet2!A:B,2,FALSE)</f>
        <v>#N/A</v>
      </c>
      <c r="R107" s="15">
        <f>[1]!s_stm07_is(B107,"W06181344",E107,1,1)</f>
        <v>19508025.120000001</v>
      </c>
    </row>
    <row r="108" spans="1:18">
      <c r="A108" s="1" t="s">
        <v>574</v>
      </c>
      <c r="B108" s="2" t="s">
        <v>575</v>
      </c>
      <c r="C108" s="2" t="s">
        <v>576</v>
      </c>
      <c r="D108" s="3">
        <v>39925</v>
      </c>
      <c r="E108" s="9">
        <f t="shared" si="1"/>
        <v>39994</v>
      </c>
      <c r="F108" s="2" t="s">
        <v>576</v>
      </c>
      <c r="G108" s="2" t="s">
        <v>577</v>
      </c>
      <c r="H108" s="2" t="s">
        <v>174</v>
      </c>
      <c r="I108" s="2" t="s">
        <v>69</v>
      </c>
      <c r="J108" s="2" t="s">
        <v>26</v>
      </c>
      <c r="K108" s="2" t="s">
        <v>18</v>
      </c>
      <c r="L108" s="12">
        <f>[1]!s_stm07_bs(B108,"W01740598",E108,1)</f>
        <v>414400842.69</v>
      </c>
      <c r="M108" s="12">
        <f>[1]!s_stm07_bs(B108,"W07182560",E108,1)</f>
        <v>771391804.53999996</v>
      </c>
      <c r="N108" s="12">
        <f>[1]!s_stm07_bs(B108,"W07473370",E108,1,)</f>
        <v>3424242.49</v>
      </c>
      <c r="O108" s="11">
        <f>[1]!s_share_totaltradable(B108,20120101,1)/10^7</f>
        <v>18.909707900000001</v>
      </c>
      <c r="P108" t="str">
        <f>[1]!s_ipo_listeddate(B108)</f>
        <v>2007-08-03</v>
      </c>
      <c r="Q108" t="e">
        <f>VLOOKUP(B108,Sheet2!A:B,2,FALSE)</f>
        <v>#N/A</v>
      </c>
      <c r="R108" s="15">
        <f>[1]!s_stm07_is(B108,"W06181344",E108,1,1)</f>
        <v>44315480.490000002</v>
      </c>
    </row>
    <row r="109" spans="1:18">
      <c r="A109" s="1" t="s">
        <v>578</v>
      </c>
      <c r="B109" s="2" t="s">
        <v>579</v>
      </c>
      <c r="C109" s="2" t="s">
        <v>580</v>
      </c>
      <c r="D109" s="3">
        <v>39924</v>
      </c>
      <c r="E109" s="9">
        <f t="shared" si="1"/>
        <v>39994</v>
      </c>
      <c r="F109" s="2" t="s">
        <v>581</v>
      </c>
      <c r="G109" s="2" t="s">
        <v>582</v>
      </c>
      <c r="H109" s="2" t="s">
        <v>38</v>
      </c>
      <c r="I109" s="2" t="s">
        <v>139</v>
      </c>
      <c r="J109" s="2" t="s">
        <v>88</v>
      </c>
      <c r="K109" s="2" t="s">
        <v>18</v>
      </c>
      <c r="L109" s="12">
        <f>[1]!s_stm07_bs(B109,"W01740598",E109,1)</f>
        <v>75708638.609999999</v>
      </c>
      <c r="M109" s="12">
        <f>[1]!s_stm07_bs(B109,"W07182560",E109,1)</f>
        <v>170757280.41999999</v>
      </c>
      <c r="N109" s="12">
        <f>[1]!s_stm07_bs(B109,"W07473370",E109,1,)</f>
        <v>10600000</v>
      </c>
      <c r="O109" s="11">
        <f>[1]!s_share_totaltradable(B109,20120101,1)/10^7</f>
        <v>8.3875458999999992</v>
      </c>
      <c r="P109" t="str">
        <f>[1]!s_ipo_listeddate(B109)</f>
        <v>1991-01-14</v>
      </c>
      <c r="Q109" t="e">
        <f>VLOOKUP(B109,Sheet2!A:B,2,FALSE)</f>
        <v>#N/A</v>
      </c>
      <c r="R109" s="15">
        <f>[1]!s_stm07_is(B109,"W06181344",E109,1,1)</f>
        <v>28179390.23</v>
      </c>
    </row>
    <row r="110" spans="1:18">
      <c r="A110" s="1" t="s">
        <v>583</v>
      </c>
      <c r="B110" s="2" t="s">
        <v>584</v>
      </c>
      <c r="C110" s="2" t="s">
        <v>585</v>
      </c>
      <c r="D110" s="3">
        <v>39924</v>
      </c>
      <c r="E110" s="9">
        <f t="shared" si="1"/>
        <v>39994</v>
      </c>
      <c r="F110" s="2" t="s">
        <v>586</v>
      </c>
      <c r="G110" s="2" t="s">
        <v>587</v>
      </c>
      <c r="H110" s="2" t="s">
        <v>61</v>
      </c>
      <c r="I110" s="2" t="s">
        <v>415</v>
      </c>
      <c r="J110" s="2" t="s">
        <v>157</v>
      </c>
      <c r="K110" s="2" t="s">
        <v>18</v>
      </c>
      <c r="L110" s="12">
        <f>[1]!s_stm07_bs(B110,"W01740598",E110,1)</f>
        <v>567707015.99000001</v>
      </c>
      <c r="M110" s="12">
        <f>[1]!s_stm07_bs(B110,"W07182560",E110,1)</f>
        <v>924536227.01999998</v>
      </c>
      <c r="N110" s="12">
        <f>[1]!s_stm07_bs(B110,"W07473370",E110,1,)</f>
        <v>13455359.84</v>
      </c>
      <c r="O110" s="11">
        <f>[1]!s_share_totaltradable(B110,20120101,1)/10^7</f>
        <v>25.553227400000001</v>
      </c>
      <c r="P110" t="str">
        <f>[1]!s_ipo_listeddate(B110)</f>
        <v>1994-09-07</v>
      </c>
      <c r="Q110" t="e">
        <f>VLOOKUP(B110,Sheet2!A:B,2,FALSE)</f>
        <v>#N/A</v>
      </c>
      <c r="R110" s="15">
        <f>[1]!s_stm07_is(B110,"W06181344",E110,1,1)</f>
        <v>275792898.83999997</v>
      </c>
    </row>
    <row r="111" spans="1:18">
      <c r="A111" s="1" t="s">
        <v>588</v>
      </c>
      <c r="B111" s="2" t="s">
        <v>589</v>
      </c>
      <c r="C111" s="2" t="s">
        <v>590</v>
      </c>
      <c r="D111" s="3">
        <v>39924</v>
      </c>
      <c r="E111" s="9">
        <f t="shared" si="1"/>
        <v>39994</v>
      </c>
      <c r="F111" s="2" t="s">
        <v>591</v>
      </c>
      <c r="G111" s="2" t="s">
        <v>592</v>
      </c>
      <c r="H111" s="2" t="s">
        <v>61</v>
      </c>
      <c r="I111" s="2" t="s">
        <v>593</v>
      </c>
      <c r="J111" s="2" t="s">
        <v>55</v>
      </c>
      <c r="K111" s="2" t="s">
        <v>18</v>
      </c>
      <c r="L111" s="12">
        <f>[1]!s_stm07_bs(B111,"W01740598",E111,1)</f>
        <v>144660046.55000001</v>
      </c>
      <c r="M111" s="12">
        <f>[1]!s_stm07_bs(B111,"W07182560",E111,1)</f>
        <v>614372122.08000004</v>
      </c>
      <c r="N111" s="12">
        <f>[1]!s_stm07_bs(B111,"W07473370",E111,1,)</f>
        <v>21000000</v>
      </c>
      <c r="O111" s="11">
        <f>[1]!s_share_totaltradable(B111,20120101,1)/10^7</f>
        <v>16.347000000000001</v>
      </c>
      <c r="P111" t="str">
        <f>[1]!s_ipo_listeddate(B111)</f>
        <v>2001-01-19</v>
      </c>
      <c r="Q111" t="e">
        <f>VLOOKUP(B111,Sheet2!A:B,2,FALSE)</f>
        <v>#N/A</v>
      </c>
      <c r="R111" s="15">
        <f>[1]!s_stm07_is(B111,"W06181344",E111,1,1)</f>
        <v>128687959.5</v>
      </c>
    </row>
    <row r="112" spans="1:18">
      <c r="A112" s="1" t="s">
        <v>594</v>
      </c>
      <c r="B112" s="2" t="s">
        <v>595</v>
      </c>
      <c r="C112" s="2" t="s">
        <v>596</v>
      </c>
      <c r="D112" s="3">
        <v>39924</v>
      </c>
      <c r="E112" s="9">
        <f t="shared" si="1"/>
        <v>39994</v>
      </c>
      <c r="F112" s="2" t="s">
        <v>597</v>
      </c>
      <c r="G112" s="2" t="s">
        <v>598</v>
      </c>
      <c r="H112" s="2" t="s">
        <v>61</v>
      </c>
      <c r="I112" s="2" t="s">
        <v>81</v>
      </c>
      <c r="J112" s="2" t="s">
        <v>81</v>
      </c>
      <c r="K112" s="2" t="s">
        <v>18</v>
      </c>
      <c r="L112" s="12">
        <f>[1]!s_stm07_bs(B112,"W01740598",E112,1)</f>
        <v>97336628.790000007</v>
      </c>
      <c r="M112" s="12">
        <f>[1]!s_stm07_bs(B112,"W07182560",E112,1)</f>
        <v>410216128.63999999</v>
      </c>
      <c r="N112" s="12">
        <f>[1]!s_stm07_bs(B112,"W07473370",E112,1,)</f>
        <v>33041222.030000001</v>
      </c>
      <c r="O112" s="11">
        <f>[1]!s_share_totaltradable(B112,20120101,1)/10^7</f>
        <v>32.8140693</v>
      </c>
      <c r="P112" t="str">
        <f>[1]!s_ipo_listeddate(B112)</f>
        <v>1996-03-18</v>
      </c>
      <c r="Q112" t="e">
        <f>VLOOKUP(B112,Sheet2!A:B,2,FALSE)</f>
        <v>#N/A</v>
      </c>
      <c r="R112" s="15">
        <f>[1]!s_stm07_is(B112,"W06181344",E112,1,1)</f>
        <v>15312081.4</v>
      </c>
    </row>
    <row r="113" spans="1:18">
      <c r="A113" s="1" t="s">
        <v>599</v>
      </c>
      <c r="B113" s="2" t="s">
        <v>600</v>
      </c>
      <c r="C113" s="2" t="s">
        <v>601</v>
      </c>
      <c r="D113" s="3">
        <v>39920</v>
      </c>
      <c r="E113" s="9">
        <f t="shared" si="1"/>
        <v>39994</v>
      </c>
      <c r="F113" s="2" t="s">
        <v>602</v>
      </c>
      <c r="G113" s="2" t="s">
        <v>603</v>
      </c>
      <c r="H113" s="2" t="s">
        <v>46</v>
      </c>
      <c r="I113" s="2" t="s">
        <v>604</v>
      </c>
      <c r="J113" s="2" t="s">
        <v>353</v>
      </c>
      <c r="K113" s="2" t="s">
        <v>18</v>
      </c>
      <c r="L113" s="12">
        <f>[1]!s_stm07_bs(B113,"W01740598",E113,1)</f>
        <v>44914872000</v>
      </c>
      <c r="M113" s="12">
        <f>[1]!s_stm07_bs(B113,"W07182560",E113,1)</f>
        <v>72972938000</v>
      </c>
      <c r="N113" s="12">
        <f>[1]!s_stm07_bs(B113,"W07473370",E113,1,)</f>
        <v>30875686000</v>
      </c>
      <c r="O113" s="11">
        <f>[1]!s_share_totaltradable(B113,20120101,1)/10^7</f>
        <v>471.89</v>
      </c>
      <c r="P113" t="str">
        <f>[1]!s_ipo_listeddate(B113)</f>
        <v>1997-11-05</v>
      </c>
      <c r="Q113" t="e">
        <f>VLOOKUP(B113,Sheet2!A:B,2,FALSE)</f>
        <v>#N/A</v>
      </c>
      <c r="R113" s="15">
        <f>[1]!s_stm07_is(B113,"W06181344",E113,1,1)</f>
        <v>17497784000</v>
      </c>
    </row>
    <row r="114" spans="1:18">
      <c r="A114" s="1" t="s">
        <v>605</v>
      </c>
      <c r="B114" s="2" t="s">
        <v>606</v>
      </c>
      <c r="C114" s="2" t="s">
        <v>607</v>
      </c>
      <c r="D114" s="3">
        <v>39919</v>
      </c>
      <c r="E114" s="9">
        <f t="shared" si="1"/>
        <v>39994</v>
      </c>
      <c r="F114" s="2" t="s">
        <v>607</v>
      </c>
      <c r="G114" s="2" t="s">
        <v>608</v>
      </c>
      <c r="H114" s="2" t="s">
        <v>61</v>
      </c>
      <c r="I114" s="2" t="s">
        <v>75</v>
      </c>
      <c r="J114" s="2" t="s">
        <v>26</v>
      </c>
      <c r="K114" s="2" t="s">
        <v>18</v>
      </c>
      <c r="L114" s="12">
        <f>[1]!s_stm07_bs(B114,"W01740598",E114,1)</f>
        <v>5332007098.8999996</v>
      </c>
      <c r="M114" s="12">
        <f>[1]!s_stm07_bs(B114,"W07182560",E114,1)</f>
        <v>7478888627.7799997</v>
      </c>
      <c r="N114" s="12">
        <f>[1]!s_stm07_bs(B114,"W07473370",E114,1,)</f>
        <v>443371289.99000001</v>
      </c>
      <c r="O114" s="11">
        <f>[1]!s_share_totaltradable(B114,20120101,1)/10^7</f>
        <v>111.0111294</v>
      </c>
      <c r="P114" t="str">
        <f>[1]!s_ipo_listeddate(B114)</f>
        <v>1997-06-26</v>
      </c>
      <c r="Q114" t="e">
        <f>VLOOKUP(B114,Sheet2!A:B,2,FALSE)</f>
        <v>#N/A</v>
      </c>
      <c r="R114" s="15">
        <f>[1]!s_stm07_is(B114,"W06181344",E114,1,1)</f>
        <v>1961025829.6800001</v>
      </c>
    </row>
    <row r="115" spans="1:18">
      <c r="A115" s="1" t="s">
        <v>609</v>
      </c>
      <c r="B115" s="2" t="s">
        <v>610</v>
      </c>
      <c r="C115" s="2" t="s">
        <v>611</v>
      </c>
      <c r="D115" s="3">
        <v>39918</v>
      </c>
      <c r="E115" s="9">
        <f t="shared" si="1"/>
        <v>39994</v>
      </c>
      <c r="F115" s="2" t="s">
        <v>612</v>
      </c>
      <c r="G115" s="2" t="s">
        <v>613</v>
      </c>
      <c r="H115" s="2" t="s">
        <v>61</v>
      </c>
      <c r="I115" s="2" t="s">
        <v>81</v>
      </c>
      <c r="J115" s="2" t="s">
        <v>81</v>
      </c>
      <c r="K115" s="2" t="s">
        <v>18</v>
      </c>
      <c r="L115" s="12">
        <f>[1]!s_stm07_bs(B115,"W01740598",E115,1)</f>
        <v>2109662504.03</v>
      </c>
      <c r="M115" s="12">
        <f>[1]!s_stm07_bs(B115,"W07182560",E115,1)</f>
        <v>3058939205.2600002</v>
      </c>
      <c r="N115" s="12">
        <f>[1]!s_stm07_bs(B115,"W07473370",E115,1,)</f>
        <v>150551239.47999999</v>
      </c>
      <c r="O115" s="11">
        <f>[1]!s_share_totaltradable(B115,20120101,1)/10^7</f>
        <v>41.939722799999998</v>
      </c>
      <c r="P115" t="str">
        <f>[1]!s_ipo_listeddate(B115)</f>
        <v>2000-12-27</v>
      </c>
      <c r="Q115" t="e">
        <f>VLOOKUP(B115,Sheet2!A:B,2,FALSE)</f>
        <v>#N/A</v>
      </c>
      <c r="R115" s="15">
        <f>[1]!s_stm07_is(B115,"W06181344",E115,1,1)</f>
        <v>1026745687.26</v>
      </c>
    </row>
    <row r="116" spans="1:18">
      <c r="A116" s="1" t="s">
        <v>614</v>
      </c>
      <c r="B116" s="2" t="s">
        <v>615</v>
      </c>
      <c r="C116" s="2" t="s">
        <v>616</v>
      </c>
      <c r="D116" s="3">
        <v>39913</v>
      </c>
      <c r="E116" s="9">
        <f t="shared" si="1"/>
        <v>39994</v>
      </c>
      <c r="F116" s="2" t="s">
        <v>617</v>
      </c>
      <c r="G116" s="2" t="s">
        <v>618</v>
      </c>
      <c r="H116" s="2" t="s">
        <v>61</v>
      </c>
      <c r="I116" s="2" t="s">
        <v>415</v>
      </c>
      <c r="J116" s="2" t="s">
        <v>55</v>
      </c>
      <c r="K116" s="2" t="s">
        <v>18</v>
      </c>
      <c r="L116" s="12">
        <f>[1]!s_stm07_bs(B116,"W01740598",E116,1)</f>
        <v>907052283.07000005</v>
      </c>
      <c r="M116" s="12">
        <f>[1]!s_stm07_bs(B116,"W07182560",E116,1)</f>
        <v>983018848.38999999</v>
      </c>
      <c r="N116" s="12">
        <f>[1]!s_stm07_bs(B116,"W07473370",E116,1,)</f>
        <v>7134015.6900000004</v>
      </c>
      <c r="O116" s="11">
        <f>[1]!s_share_totaltradable(B116,20120101,1)/10^7</f>
        <v>13.207057900000001</v>
      </c>
      <c r="P116" t="str">
        <f>[1]!s_ipo_listeddate(B116)</f>
        <v>1998-08-13</v>
      </c>
      <c r="Q116" t="e">
        <f>VLOOKUP(B116,Sheet2!A:B,2,FALSE)</f>
        <v>#N/A</v>
      </c>
      <c r="R116" s="15">
        <f>[1]!s_stm07_is(B116,"W06181344",E116,1,1)</f>
        <v>122281725.2</v>
      </c>
    </row>
    <row r="117" spans="1:18">
      <c r="A117" s="1" t="s">
        <v>619</v>
      </c>
      <c r="B117" s="2" t="s">
        <v>620</v>
      </c>
      <c r="C117" s="2" t="s">
        <v>621</v>
      </c>
      <c r="D117" s="3">
        <v>39913</v>
      </c>
      <c r="E117" s="9">
        <f t="shared" si="1"/>
        <v>39994</v>
      </c>
      <c r="F117" s="2" t="s">
        <v>622</v>
      </c>
      <c r="G117" s="2" t="s">
        <v>623</v>
      </c>
      <c r="H117" s="2" t="s">
        <v>61</v>
      </c>
      <c r="I117" s="2" t="s">
        <v>275</v>
      </c>
      <c r="J117" s="2" t="s">
        <v>55</v>
      </c>
      <c r="K117" s="2" t="s">
        <v>18</v>
      </c>
      <c r="L117" s="12">
        <f>[1]!s_stm07_bs(B117,"W01740598",E117,1)</f>
        <v>353462117.42000002</v>
      </c>
      <c r="M117" s="12">
        <f>[1]!s_stm07_bs(B117,"W07182560",E117,1)</f>
        <v>751389111.46000004</v>
      </c>
      <c r="N117" s="12">
        <f>[1]!s_stm07_bs(B117,"W07473370",E117,1,)</f>
        <v>7528579.5499999998</v>
      </c>
      <c r="O117" s="11">
        <f>[1]!s_share_totaltradable(B117,20120101,1)/10^7</f>
        <v>13.259275799999999</v>
      </c>
      <c r="P117" t="str">
        <f>[1]!s_ipo_listeddate(B117)</f>
        <v>1997-03-25</v>
      </c>
      <c r="Q117" t="e">
        <f>VLOOKUP(B117,Sheet2!A:B,2,FALSE)</f>
        <v>#N/A</v>
      </c>
      <c r="R117" s="15">
        <f>[1]!s_stm07_is(B117,"W06181344",E117,1,1)</f>
        <v>299512400.31</v>
      </c>
    </row>
    <row r="118" spans="1:18">
      <c r="A118" s="1" t="s">
        <v>624</v>
      </c>
      <c r="B118" s="2" t="s">
        <v>625</v>
      </c>
      <c r="C118" s="2" t="s">
        <v>626</v>
      </c>
      <c r="D118" s="3">
        <v>39904</v>
      </c>
      <c r="E118" s="9">
        <f t="shared" si="1"/>
        <v>39994</v>
      </c>
      <c r="F118" s="2" t="s">
        <v>627</v>
      </c>
      <c r="G118" s="2" t="s">
        <v>628</v>
      </c>
      <c r="H118" s="2" t="s">
        <v>61</v>
      </c>
      <c r="I118" s="2" t="s">
        <v>81</v>
      </c>
      <c r="J118" s="2" t="s">
        <v>81</v>
      </c>
      <c r="K118" s="2" t="s">
        <v>18</v>
      </c>
      <c r="L118" s="12">
        <f>[1]!s_stm07_bs(B118,"W01740598",E118,1)</f>
        <v>326507155.85000002</v>
      </c>
      <c r="M118" s="12">
        <f>[1]!s_stm07_bs(B118,"W07182560",E118,1)</f>
        <v>755009574.92999995</v>
      </c>
      <c r="N118" s="12">
        <f>[1]!s_stm07_bs(B118,"W07473370",E118,1,)</f>
        <v>124967867.25</v>
      </c>
      <c r="O118" s="11">
        <f>[1]!s_share_totaltradable(B118,20120101,1)/10^7</f>
        <v>86.737097800000001</v>
      </c>
      <c r="P118" t="str">
        <f>[1]!s_ipo_listeddate(B118)</f>
        <v>1995-12-13</v>
      </c>
      <c r="Q118" t="e">
        <f>VLOOKUP(B118,Sheet2!A:B,2,FALSE)</f>
        <v>#N/A</v>
      </c>
      <c r="R118" s="15">
        <f>[1]!s_stm07_is(B118,"W06181344",E118,1,1)</f>
        <v>133485280.53</v>
      </c>
    </row>
    <row r="119" spans="1:18">
      <c r="A119" s="1" t="s">
        <v>629</v>
      </c>
      <c r="B119" s="2" t="s">
        <v>630</v>
      </c>
      <c r="C119" s="2" t="s">
        <v>631</v>
      </c>
      <c r="D119" s="3">
        <v>39898</v>
      </c>
      <c r="E119" s="9">
        <f t="shared" si="1"/>
        <v>39994</v>
      </c>
      <c r="F119" s="2" t="s">
        <v>632</v>
      </c>
      <c r="G119" s="2" t="s">
        <v>633</v>
      </c>
      <c r="H119" s="2" t="s">
        <v>61</v>
      </c>
      <c r="I119" s="2" t="s">
        <v>81</v>
      </c>
      <c r="J119" s="2" t="s">
        <v>81</v>
      </c>
      <c r="K119" s="2" t="s">
        <v>18</v>
      </c>
      <c r="L119" s="12">
        <f>[1]!s_stm07_bs(B119,"W01740598",E119,1)</f>
        <v>10676021252.889999</v>
      </c>
      <c r="M119" s="12">
        <f>[1]!s_stm07_bs(B119,"W07182560",E119,1)</f>
        <v>15953159378.16</v>
      </c>
      <c r="N119" s="12">
        <f>[1]!s_stm07_bs(B119,"W07473370",E119,1,)</f>
        <v>4087036208.4000001</v>
      </c>
      <c r="O119" s="11">
        <f>[1]!s_share_totaltradable(B119,20120101,1)/10^7</f>
        <v>108.15</v>
      </c>
      <c r="P119" t="str">
        <f>[1]!s_ipo_listeddate(B119)</f>
        <v>2002-10-11</v>
      </c>
      <c r="Q119" t="e">
        <f>VLOOKUP(B119,Sheet2!A:B,2,FALSE)</f>
        <v>#N/A</v>
      </c>
      <c r="R119" s="15">
        <f>[1]!s_stm07_is(B119,"W06181344",E119,1,1)</f>
        <v>5437979335.46</v>
      </c>
    </row>
    <row r="120" spans="1:18">
      <c r="A120" s="1" t="s">
        <v>634</v>
      </c>
      <c r="B120" s="2" t="s">
        <v>635</v>
      </c>
      <c r="C120" s="2" t="s">
        <v>636</v>
      </c>
      <c r="D120" s="3">
        <v>39896</v>
      </c>
      <c r="E120" s="9">
        <f t="shared" si="1"/>
        <v>39994</v>
      </c>
      <c r="F120" s="2" t="s">
        <v>637</v>
      </c>
      <c r="G120" s="2" t="s">
        <v>638</v>
      </c>
      <c r="H120" s="2" t="s">
        <v>61</v>
      </c>
      <c r="I120" s="2" t="s">
        <v>87</v>
      </c>
      <c r="J120" s="2" t="s">
        <v>63</v>
      </c>
      <c r="K120" s="2" t="s">
        <v>18</v>
      </c>
      <c r="L120" s="12">
        <f>[1]!s_stm07_bs(B120,"W01740598",E120,1)</f>
        <v>105250726.16</v>
      </c>
      <c r="M120" s="12">
        <f>[1]!s_stm07_bs(B120,"W07182560",E120,1)</f>
        <v>227222029.34</v>
      </c>
      <c r="N120" s="12">
        <f>[1]!s_stm07_bs(B120,"W07473370",E120,1,)</f>
        <v>100000</v>
      </c>
      <c r="O120" s="11">
        <f>[1]!s_share_totaltradable(B120,20120101,1)/10^7</f>
        <v>15.2050812</v>
      </c>
      <c r="P120" t="str">
        <f>[1]!s_ipo_listeddate(B120)</f>
        <v>1993-03-04</v>
      </c>
      <c r="Q120" t="e">
        <f>VLOOKUP(B120,Sheet2!A:B,2,FALSE)</f>
        <v>#N/A</v>
      </c>
      <c r="R120" s="15">
        <f>[1]!s_stm07_is(B120,"W06181344",E120,1,1)</f>
        <v>174044559.12</v>
      </c>
    </row>
    <row r="121" spans="1:18">
      <c r="A121" s="1" t="s">
        <v>639</v>
      </c>
      <c r="B121" s="2" t="s">
        <v>640</v>
      </c>
      <c r="C121" s="2" t="s">
        <v>641</v>
      </c>
      <c r="D121" s="3">
        <v>39889</v>
      </c>
      <c r="E121" s="9">
        <f t="shared" si="1"/>
        <v>39994</v>
      </c>
      <c r="F121" s="2" t="s">
        <v>642</v>
      </c>
      <c r="G121" s="2" t="s">
        <v>643</v>
      </c>
      <c r="H121" s="2" t="s">
        <v>61</v>
      </c>
      <c r="I121" s="2" t="s">
        <v>644</v>
      </c>
      <c r="J121" s="2" t="s">
        <v>26</v>
      </c>
      <c r="K121" s="2" t="s">
        <v>18</v>
      </c>
      <c r="L121" s="12">
        <f>[1]!s_stm07_bs(B121,"W01740598",E121,1)</f>
        <v>207140082.72</v>
      </c>
      <c r="M121" s="12">
        <f>[1]!s_stm07_bs(B121,"W07182560",E121,1)</f>
        <v>271319164.52999997</v>
      </c>
      <c r="N121" s="12">
        <f>[1]!s_stm07_bs(B121,"W07473370",E121,1,)</f>
        <v>3329000</v>
      </c>
      <c r="O121" s="11">
        <f>[1]!s_share_totaltradable(B121,20120101,1)/10^7</f>
        <v>36.553600000000003</v>
      </c>
      <c r="P121" t="str">
        <f>[1]!s_ipo_listeddate(B121)</f>
        <v>1997-05-26</v>
      </c>
      <c r="Q121" t="e">
        <f>VLOOKUP(B121,Sheet2!A:B,2,FALSE)</f>
        <v>#N/A</v>
      </c>
      <c r="R121" s="15">
        <f>[1]!s_stm07_is(B121,"W06181344",E121,1,1)</f>
        <v>5936649.6799999997</v>
      </c>
    </row>
    <row r="122" spans="1:18">
      <c r="A122" s="1" t="s">
        <v>645</v>
      </c>
      <c r="B122" s="2" t="s">
        <v>646</v>
      </c>
      <c r="C122" s="2" t="s">
        <v>647</v>
      </c>
      <c r="D122" s="3">
        <v>39889</v>
      </c>
      <c r="E122" s="9">
        <f t="shared" si="1"/>
        <v>39994</v>
      </c>
      <c r="F122" s="2" t="s">
        <v>648</v>
      </c>
      <c r="G122" s="2" t="s">
        <v>649</v>
      </c>
      <c r="H122" s="2" t="s">
        <v>15</v>
      </c>
      <c r="I122" s="2" t="s">
        <v>139</v>
      </c>
      <c r="J122" s="2" t="s">
        <v>88</v>
      </c>
      <c r="K122" s="2" t="s">
        <v>18</v>
      </c>
      <c r="L122" s="12">
        <f>[1]!s_stm07_bs(B122,"W01740598",E122,1)</f>
        <v>278708295.94</v>
      </c>
      <c r="M122" s="12">
        <f>[1]!s_stm07_bs(B122,"W07182560",E122,1)</f>
        <v>247627022.59</v>
      </c>
      <c r="N122" s="12">
        <f>[1]!s_stm07_bs(B122,"W07473370",E122,1,)</f>
        <v>127614392.15000001</v>
      </c>
      <c r="O122" s="11">
        <f>[1]!s_share_totaltradable(B122,20120101,1)/10^7</f>
        <v>21.813336400000001</v>
      </c>
      <c r="P122" t="str">
        <f>[1]!s_ipo_listeddate(B122)</f>
        <v>1996-07-16</v>
      </c>
      <c r="Q122" t="e">
        <f>VLOOKUP(B122,Sheet2!A:B,2,FALSE)</f>
        <v>#N/A</v>
      </c>
      <c r="R122" s="15">
        <f>[1]!s_stm07_is(B122,"W06181344",E122,1,1)</f>
        <v>50616535.340000004</v>
      </c>
    </row>
    <row r="123" spans="1:18">
      <c r="A123" s="1" t="s">
        <v>650</v>
      </c>
      <c r="B123" s="2" t="s">
        <v>651</v>
      </c>
      <c r="C123" s="2" t="s">
        <v>652</v>
      </c>
      <c r="D123" s="3">
        <v>39885</v>
      </c>
      <c r="E123" s="9">
        <f t="shared" si="1"/>
        <v>39994</v>
      </c>
      <c r="F123" s="2" t="s">
        <v>652</v>
      </c>
      <c r="G123" s="2" t="s">
        <v>653</v>
      </c>
      <c r="H123" s="2" t="s">
        <v>61</v>
      </c>
      <c r="I123" s="2" t="s">
        <v>593</v>
      </c>
      <c r="J123" s="2" t="s">
        <v>157</v>
      </c>
      <c r="K123" s="2" t="s">
        <v>18</v>
      </c>
      <c r="L123" s="12">
        <f>[1]!s_stm07_bs(B123,"W01740598",E123,1)</f>
        <v>87995094.75</v>
      </c>
      <c r="M123" s="12">
        <f>[1]!s_stm07_bs(B123,"W07182560",E123,1)</f>
        <v>392884807.63</v>
      </c>
      <c r="N123" s="12">
        <f>[1]!s_stm07_bs(B123,"W07473370",E123,1,)</f>
        <v>62068000</v>
      </c>
      <c r="O123" s="11">
        <f>[1]!s_share_totaltradable(B123,20120101,1)/10^7</f>
        <v>14.770687300000001</v>
      </c>
      <c r="P123" t="str">
        <f>[1]!s_ipo_listeddate(B123)</f>
        <v>2001-12-26</v>
      </c>
      <c r="Q123" t="e">
        <f>VLOOKUP(B123,Sheet2!A:B,2,FALSE)</f>
        <v>#N/A</v>
      </c>
      <c r="R123" s="15">
        <f>[1]!s_stm07_is(B123,"W06181344",E123,1,1)</f>
        <v>3338015.3</v>
      </c>
    </row>
    <row r="124" spans="1:18">
      <c r="A124" s="1" t="s">
        <v>654</v>
      </c>
      <c r="B124" s="2" t="s">
        <v>655</v>
      </c>
      <c r="C124" s="2" t="s">
        <v>656</v>
      </c>
      <c r="D124" s="3">
        <v>39876</v>
      </c>
      <c r="E124" s="9">
        <f t="shared" si="1"/>
        <v>39994</v>
      </c>
      <c r="F124" s="2" t="s">
        <v>657</v>
      </c>
      <c r="G124" s="2" t="s">
        <v>658</v>
      </c>
      <c r="H124" s="2" t="s">
        <v>61</v>
      </c>
      <c r="I124" s="2" t="s">
        <v>125</v>
      </c>
      <c r="J124" s="2" t="s">
        <v>126</v>
      </c>
      <c r="K124" s="2" t="s">
        <v>18</v>
      </c>
      <c r="L124" s="12">
        <f>[1]!s_stm07_bs(B124,"W01740598",E124,1)</f>
        <v>66936812.82</v>
      </c>
      <c r="M124" s="12">
        <f>[1]!s_stm07_bs(B124,"W07182560",E124,1)</f>
        <v>67752980.200000003</v>
      </c>
      <c r="N124" s="12">
        <f>[1]!s_stm07_bs(B124,"W07473370",E124,1,)</f>
        <v>9609935.0899999999</v>
      </c>
      <c r="O124" s="11">
        <f>[1]!s_share_totaltradable(B124,20120101,1)/10^7</f>
        <v>19.279733100000001</v>
      </c>
      <c r="P124" t="str">
        <f>[1]!s_ipo_listeddate(B124)</f>
        <v>1996-11-08</v>
      </c>
      <c r="Q124" t="e">
        <f>VLOOKUP(B124,Sheet2!A:B,2,FALSE)</f>
        <v>#N/A</v>
      </c>
      <c r="R124" s="15">
        <f>[1]!s_stm07_is(B124,"W06181344",E124,1,1)</f>
        <v>13618949.58</v>
      </c>
    </row>
    <row r="125" spans="1:18">
      <c r="A125" s="1" t="s">
        <v>659</v>
      </c>
      <c r="B125" s="2" t="s">
        <v>660</v>
      </c>
      <c r="C125" s="2" t="s">
        <v>661</v>
      </c>
      <c r="D125" s="3">
        <v>39860</v>
      </c>
      <c r="E125" s="9">
        <f t="shared" si="1"/>
        <v>39903</v>
      </c>
      <c r="F125" s="2" t="s">
        <v>662</v>
      </c>
      <c r="G125" s="2" t="s">
        <v>663</v>
      </c>
      <c r="H125" s="2" t="s">
        <v>61</v>
      </c>
      <c r="I125" s="2" t="s">
        <v>81</v>
      </c>
      <c r="J125" s="2" t="s">
        <v>81</v>
      </c>
      <c r="K125" s="2" t="s">
        <v>18</v>
      </c>
      <c r="L125" s="12">
        <f>[1]!s_stm07_bs(B125,"W01740598",E125,1)</f>
        <v>747435096.20000005</v>
      </c>
      <c r="M125" s="12">
        <f>[1]!s_stm07_bs(B125,"W07182560",E125,1)</f>
        <v>408584320.14999998</v>
      </c>
      <c r="N125" s="12">
        <f>[1]!s_stm07_bs(B125,"W07473370",E125,1,)</f>
        <v>610000</v>
      </c>
      <c r="O125" s="11">
        <f>[1]!s_share_totaltradable(B125,20120101,1)/10^7</f>
        <v>29.5992639</v>
      </c>
      <c r="P125" t="str">
        <f>[1]!s_ipo_listeddate(B125)</f>
        <v>2000-06-16</v>
      </c>
      <c r="Q125" t="e">
        <f>VLOOKUP(B125,Sheet2!A:B,2,FALSE)</f>
        <v>#N/A</v>
      </c>
      <c r="R125" s="15">
        <f>[1]!s_stm07_is(B125,"W06181344",E125,1,1)</f>
        <v>23661159.809999999</v>
      </c>
    </row>
    <row r="126" spans="1:18">
      <c r="A126" s="1" t="s">
        <v>664</v>
      </c>
      <c r="B126" s="2" t="s">
        <v>665</v>
      </c>
      <c r="C126" s="2" t="s">
        <v>666</v>
      </c>
      <c r="D126" s="3">
        <v>39811</v>
      </c>
      <c r="E126" s="9">
        <f t="shared" si="1"/>
        <v>39903</v>
      </c>
      <c r="F126" s="2" t="s">
        <v>667</v>
      </c>
      <c r="G126" s="2" t="s">
        <v>668</v>
      </c>
      <c r="H126" s="2" t="s">
        <v>669</v>
      </c>
      <c r="I126" s="2" t="s">
        <v>69</v>
      </c>
      <c r="J126" s="2" t="s">
        <v>26</v>
      </c>
      <c r="K126" s="2" t="s">
        <v>18</v>
      </c>
      <c r="L126" s="12">
        <f>[1]!s_stm07_bs(B126,"W01740598",E126,1)</f>
        <v>210985864.37</v>
      </c>
      <c r="M126" s="12">
        <f>[1]!s_stm07_bs(B126,"W07182560",E126,1)</f>
        <v>447112624.32999998</v>
      </c>
      <c r="N126" s="12">
        <f>[1]!s_stm07_bs(B126,"W07473370",E126,1,)</f>
        <v>88737500</v>
      </c>
      <c r="O126" s="11">
        <f>[1]!s_share_totaltradable(B126,20120101,1)/10^7</f>
        <v>13.640757799999999</v>
      </c>
      <c r="P126" t="str">
        <f>[1]!s_ipo_listeddate(B126)</f>
        <v>2004-06-25</v>
      </c>
      <c r="Q126" t="e">
        <f>VLOOKUP(B126,Sheet2!A:B,2,FALSE)</f>
        <v>#N/A</v>
      </c>
      <c r="R126" s="15">
        <f>[1]!s_stm07_is(B126,"W06181344",E126,1,1)</f>
        <v>41116742.700000003</v>
      </c>
    </row>
    <row r="127" spans="1:18">
      <c r="A127" s="1" t="s">
        <v>670</v>
      </c>
      <c r="B127" s="2" t="s">
        <v>671</v>
      </c>
      <c r="C127" s="2" t="s">
        <v>672</v>
      </c>
      <c r="D127" s="3">
        <v>39693</v>
      </c>
      <c r="E127" s="9">
        <f t="shared" si="1"/>
        <v>39813</v>
      </c>
      <c r="F127" s="2" t="s">
        <v>673</v>
      </c>
      <c r="G127" s="2" t="s">
        <v>674</v>
      </c>
      <c r="H127" s="2" t="s">
        <v>669</v>
      </c>
      <c r="I127" s="2" t="s">
        <v>675</v>
      </c>
      <c r="J127" s="2" t="s">
        <v>26</v>
      </c>
      <c r="K127" s="2" t="s">
        <v>18</v>
      </c>
      <c r="L127" s="12">
        <f>[1]!s_stm07_bs(B127,"W01740598",E127,1)</f>
        <v>937511694.23000002</v>
      </c>
      <c r="M127" s="12">
        <f>[1]!s_stm07_bs(B127,"W07182560",E127,1)</f>
        <v>905268606.47000003</v>
      </c>
      <c r="N127" s="12">
        <f>[1]!s_stm07_bs(B127,"W07473370",E127,1,)</f>
        <v>35122861.079999998</v>
      </c>
      <c r="O127" s="11">
        <f>[1]!s_share_totaltradable(B127,20120101,1)/10^7</f>
        <v>39.6</v>
      </c>
      <c r="P127" t="str">
        <f>[1]!s_ipo_listeddate(B127)</f>
        <v>2006-10-25</v>
      </c>
      <c r="Q127" t="e">
        <f>VLOOKUP(B127,Sheet2!A:B,2,FALSE)</f>
        <v>#N/A</v>
      </c>
      <c r="R127" s="15">
        <f>[1]!s_stm07_is(B127,"W06181344",E127,1,1)</f>
        <v>1408285298.8099999</v>
      </c>
    </row>
    <row r="128" spans="1:18">
      <c r="A128" s="1" t="s">
        <v>676</v>
      </c>
      <c r="B128" s="2" t="s">
        <v>677</v>
      </c>
      <c r="C128" s="2" t="s">
        <v>678</v>
      </c>
      <c r="D128" s="3">
        <v>39626</v>
      </c>
      <c r="E128" s="9">
        <f t="shared" si="1"/>
        <v>39721</v>
      </c>
      <c r="F128" s="2" t="s">
        <v>679</v>
      </c>
      <c r="G128" s="2" t="s">
        <v>680</v>
      </c>
      <c r="H128" s="2" t="s">
        <v>61</v>
      </c>
      <c r="I128" s="2" t="s">
        <v>132</v>
      </c>
      <c r="J128" s="2" t="s">
        <v>353</v>
      </c>
      <c r="K128" s="2" t="s">
        <v>18</v>
      </c>
      <c r="L128" s="12">
        <f>[1]!s_stm07_bs(B128,"W01740598",E128,1)</f>
        <v>1929602454</v>
      </c>
      <c r="M128" s="12">
        <f>[1]!s_stm07_bs(B128,"W07182560",E128,1)</f>
        <v>831777769.16999996</v>
      </c>
      <c r="N128" s="12">
        <f>[1]!s_stm07_bs(B128,"W07473370",E128,1,)</f>
        <v>830000</v>
      </c>
      <c r="O128" s="11">
        <f>[1]!s_share_totaltradable(B128,20120101,1)/10^7</f>
        <v>20.9653119</v>
      </c>
      <c r="P128" t="str">
        <f>[1]!s_ipo_listeddate(B128)</f>
        <v>1998-07-03</v>
      </c>
      <c r="Q128" t="e">
        <f>VLOOKUP(B128,Sheet2!A:B,2,FALSE)</f>
        <v>#N/A</v>
      </c>
      <c r="R128" s="15">
        <f>[1]!s_stm07_is(B128,"W06181344",E128,1,1)</f>
        <v>42725386.43</v>
      </c>
    </row>
    <row r="129" spans="1:18">
      <c r="A129" s="1" t="s">
        <v>681</v>
      </c>
      <c r="B129" s="2" t="s">
        <v>682</v>
      </c>
      <c r="C129" s="2" t="s">
        <v>683</v>
      </c>
      <c r="D129" s="3">
        <v>39573</v>
      </c>
      <c r="E129" s="9">
        <f t="shared" si="1"/>
        <v>39629</v>
      </c>
      <c r="F129" s="2" t="s">
        <v>684</v>
      </c>
      <c r="G129" s="2" t="s">
        <v>685</v>
      </c>
      <c r="H129" s="2" t="s">
        <v>61</v>
      </c>
      <c r="I129" s="2" t="s">
        <v>81</v>
      </c>
      <c r="J129" s="2" t="s">
        <v>81</v>
      </c>
      <c r="K129" s="2" t="s">
        <v>18</v>
      </c>
      <c r="L129" s="12">
        <f>[1]!s_stm07_bs(B129,"W01740598",E129,1)</f>
        <v>2788698798.8400002</v>
      </c>
      <c r="M129" s="12">
        <f>[1]!s_stm07_bs(B129,"W07182560",E129,1)</f>
        <v>2501834732.0700002</v>
      </c>
      <c r="N129" s="12">
        <f>[1]!s_stm07_bs(B129,"W07473370",E129,1,)</f>
        <v>49033521.549999997</v>
      </c>
      <c r="O129" s="11">
        <f>[1]!s_share_totaltradable(B129,20120101,1)/10^7</f>
        <v>37.081871499999998</v>
      </c>
      <c r="P129" t="str">
        <f>[1]!s_ipo_listeddate(B129)</f>
        <v>1995-02-28</v>
      </c>
      <c r="Q129" t="e">
        <f>VLOOKUP(B129,Sheet2!A:B,2,FALSE)</f>
        <v>#N/A</v>
      </c>
      <c r="R129" s="15">
        <f>[1]!s_stm07_is(B129,"W06181344",E129,1,1)</f>
        <v>1871810461.3499999</v>
      </c>
    </row>
    <row r="130" spans="1:18">
      <c r="A130" s="1" t="s">
        <v>686</v>
      </c>
      <c r="B130" s="2" t="s">
        <v>488</v>
      </c>
      <c r="C130" s="2" t="s">
        <v>489</v>
      </c>
      <c r="D130" s="3">
        <v>39573</v>
      </c>
      <c r="E130" s="9">
        <f t="shared" si="1"/>
        <v>39629</v>
      </c>
      <c r="F130" s="2" t="s">
        <v>687</v>
      </c>
      <c r="G130" s="2" t="s">
        <v>490</v>
      </c>
      <c r="H130" s="2" t="s">
        <v>53</v>
      </c>
      <c r="I130" s="2" t="s">
        <v>99</v>
      </c>
      <c r="J130" s="2" t="s">
        <v>492</v>
      </c>
      <c r="K130" s="2" t="s">
        <v>18</v>
      </c>
      <c r="L130" s="12">
        <f>[1]!s_stm07_bs(B130,"W01740598",E130,1)</f>
        <v>352707428.83999997</v>
      </c>
      <c r="M130" s="12">
        <f>[1]!s_stm07_bs(B130,"W07182560",E130,1)</f>
        <v>374447461.38999999</v>
      </c>
      <c r="N130" s="12">
        <f>[1]!s_stm07_bs(B130,"W07473370",E130,1,)</f>
        <v>800000</v>
      </c>
      <c r="O130" s="11">
        <f>[1]!s_share_totaltradable(B130,20120101,1)/10^7</f>
        <v>19.559999999999999</v>
      </c>
      <c r="P130" t="str">
        <f>[1]!s_ipo_listeddate(B130)</f>
        <v>2004-06-07</v>
      </c>
      <c r="Q130" t="e">
        <f>VLOOKUP(B130,Sheet2!A:B,2,FALSE)</f>
        <v>#N/A</v>
      </c>
      <c r="R130" s="15">
        <f>[1]!s_stm07_is(B130,"W06181344",E130,1,1)</f>
        <v>9912111.7400000002</v>
      </c>
    </row>
    <row r="131" spans="1:18">
      <c r="A131" s="1" t="s">
        <v>688</v>
      </c>
      <c r="B131" s="2" t="s">
        <v>689</v>
      </c>
      <c r="C131" s="2" t="s">
        <v>690</v>
      </c>
      <c r="D131" s="3">
        <v>39573</v>
      </c>
      <c r="E131" s="9">
        <f t="shared" ref="E131:E155" si="2">DATE(YEAR(D131),(QUOTIENT(MONTH(D131),3)+1)*3,IF(OR(QUOTIENT(MONTH(D131),3)&lt;1,QUOTIENT(MONTH(D131),3)&gt;2),31,30))</f>
        <v>39629</v>
      </c>
      <c r="F131" s="2" t="s">
        <v>691</v>
      </c>
      <c r="G131" s="2" t="s">
        <v>692</v>
      </c>
      <c r="H131" s="2" t="s">
        <v>61</v>
      </c>
      <c r="I131" s="2" t="s">
        <v>132</v>
      </c>
      <c r="J131" s="2" t="s">
        <v>169</v>
      </c>
      <c r="K131" s="2" t="s">
        <v>18</v>
      </c>
      <c r="L131" s="12">
        <f>[1]!s_stm07_bs(B131,"W01740598",E131,1)</f>
        <v>777274309.52999997</v>
      </c>
      <c r="M131" s="12">
        <f>[1]!s_stm07_bs(B131,"W07182560",E131,1)</f>
        <v>550769490.83000004</v>
      </c>
      <c r="N131" s="12">
        <f>[1]!s_stm07_bs(B131,"W07473370",E131,1,)</f>
        <v>44755627.5</v>
      </c>
      <c r="O131" s="11">
        <f>[1]!s_share_totaltradable(B131,20120101,1)/10^7</f>
        <v>28.368929999999999</v>
      </c>
      <c r="P131" t="str">
        <f>[1]!s_ipo_listeddate(B131)</f>
        <v>1996-09-09</v>
      </c>
      <c r="Q131" t="e">
        <f>VLOOKUP(B131,Sheet2!A:B,2,FALSE)</f>
        <v>#N/A</v>
      </c>
      <c r="R131" s="15">
        <f>[1]!s_stm07_is(B131,"W06181344",E131,1,1)</f>
        <v>227573184.63</v>
      </c>
    </row>
    <row r="132" spans="1:18">
      <c r="A132" s="1" t="s">
        <v>693</v>
      </c>
      <c r="B132" s="2" t="s">
        <v>694</v>
      </c>
      <c r="C132" s="2" t="s">
        <v>695</v>
      </c>
      <c r="D132" s="3">
        <v>39573</v>
      </c>
      <c r="E132" s="9">
        <f t="shared" si="2"/>
        <v>39629</v>
      </c>
      <c r="F132" s="2" t="s">
        <v>696</v>
      </c>
      <c r="G132" s="2" t="s">
        <v>697</v>
      </c>
      <c r="H132" s="2" t="s">
        <v>61</v>
      </c>
      <c r="I132" s="2" t="s">
        <v>32</v>
      </c>
      <c r="J132" s="2" t="s">
        <v>353</v>
      </c>
      <c r="K132" s="2" t="s">
        <v>18</v>
      </c>
      <c r="L132" s="12">
        <f>[1]!s_stm07_bs(B132,"W01740598",E132,1)</f>
        <v>2799472765.5100002</v>
      </c>
      <c r="M132" s="12">
        <f>[1]!s_stm07_bs(B132,"W07182560",E132,1)</f>
        <v>2170480286.46</v>
      </c>
      <c r="N132" s="12">
        <f>[1]!s_stm07_bs(B132,"W07473370",E132,1,)</f>
        <v>4510516.76</v>
      </c>
      <c r="O132" s="11">
        <f>[1]!s_share_totaltradable(B132,20120101,1)/10^7</f>
        <v>42.933693599999998</v>
      </c>
      <c r="P132" t="str">
        <f>[1]!s_ipo_listeddate(B132)</f>
        <v>1997-06-04</v>
      </c>
      <c r="Q132" t="e">
        <f>VLOOKUP(B132,Sheet2!A:B,2,FALSE)</f>
        <v>#N/A</v>
      </c>
      <c r="R132" s="15">
        <f>[1]!s_stm07_is(B132,"W06181344",E132,1,1)</f>
        <v>1165426940.9000001</v>
      </c>
    </row>
    <row r="133" spans="1:18">
      <c r="A133" s="1" t="s">
        <v>698</v>
      </c>
      <c r="B133" s="2" t="s">
        <v>699</v>
      </c>
      <c r="C133" s="2" t="s">
        <v>700</v>
      </c>
      <c r="D133" s="3">
        <v>39573</v>
      </c>
      <c r="E133" s="9">
        <f t="shared" si="2"/>
        <v>39629</v>
      </c>
      <c r="F133" s="2" t="s">
        <v>701</v>
      </c>
      <c r="G133" s="2" t="s">
        <v>702</v>
      </c>
      <c r="H133" s="2" t="s">
        <v>61</v>
      </c>
      <c r="I133" s="2" t="s">
        <v>81</v>
      </c>
      <c r="J133" s="2" t="s">
        <v>81</v>
      </c>
      <c r="K133" s="2" t="s">
        <v>18</v>
      </c>
      <c r="L133" s="12">
        <f>[1]!s_stm07_bs(B133,"W01740598",E133,1)</f>
        <v>2314238128.4899998</v>
      </c>
      <c r="M133" s="12">
        <f>[1]!s_stm07_bs(B133,"W07182560",E133,1)</f>
        <v>2597010078.5300002</v>
      </c>
      <c r="N133" s="12">
        <f>[1]!s_stm07_bs(B133,"W07473370",E133,1,)</f>
        <v>200000</v>
      </c>
      <c r="O133" s="11">
        <f>[1]!s_share_totaltradable(B133,20120101,1)/10^7</f>
        <v>50.883723799999999</v>
      </c>
      <c r="P133" t="str">
        <f>[1]!s_ipo_listeddate(B133)</f>
        <v>2000-08-10</v>
      </c>
      <c r="Q133" t="e">
        <f>VLOOKUP(B133,Sheet2!A:B,2,FALSE)</f>
        <v>#N/A</v>
      </c>
      <c r="R133" s="15">
        <f>[1]!s_stm07_is(B133,"W06181344",E133,1,1)</f>
        <v>3637131.61</v>
      </c>
    </row>
    <row r="134" spans="1:18">
      <c r="A134" s="1" t="s">
        <v>703</v>
      </c>
      <c r="B134" s="2" t="s">
        <v>135</v>
      </c>
      <c r="C134" s="2" t="s">
        <v>136</v>
      </c>
      <c r="D134" s="3">
        <v>39573</v>
      </c>
      <c r="E134" s="9">
        <f t="shared" si="2"/>
        <v>39629</v>
      </c>
      <c r="F134" s="2" t="s">
        <v>704</v>
      </c>
      <c r="G134" s="2" t="s">
        <v>705</v>
      </c>
      <c r="H134" s="2" t="s">
        <v>38</v>
      </c>
      <c r="I134" s="2" t="s">
        <v>139</v>
      </c>
      <c r="J134" s="2" t="s">
        <v>63</v>
      </c>
      <c r="K134" s="2" t="s">
        <v>18</v>
      </c>
      <c r="L134" s="12">
        <f>[1]!s_stm07_bs(B134,"W01740598",E134,1)</f>
        <v>140812709.28</v>
      </c>
      <c r="M134" s="12">
        <f>[1]!s_stm07_bs(B134,"W07182560",E134,1)</f>
        <v>137096589.66</v>
      </c>
      <c r="N134" s="12">
        <f>[1]!s_stm07_bs(B134,"W07473370",E134,1,)</f>
        <v>13882167.5</v>
      </c>
      <c r="O134" s="11">
        <f>[1]!s_share_totaltradable(B134,20120101,1)/10^7</f>
        <v>5.0406114999999998</v>
      </c>
      <c r="P134" t="str">
        <f>[1]!s_ipo_listeddate(B134)</f>
        <v>1996-03-15</v>
      </c>
      <c r="Q134" t="str">
        <f>VLOOKUP(B134,Sheet2!A:B,2,FALSE)</f>
        <v>大晟文化</v>
      </c>
      <c r="R134" s="15">
        <f>[1]!s_stm07_is(B134,"W06181344",E134,1,1)</f>
        <v>46693742.210000001</v>
      </c>
    </row>
    <row r="135" spans="1:18">
      <c r="A135" s="1" t="s">
        <v>706</v>
      </c>
      <c r="B135" s="2" t="s">
        <v>707</v>
      </c>
      <c r="C135" s="2" t="s">
        <v>708</v>
      </c>
      <c r="D135" s="3">
        <v>39573</v>
      </c>
      <c r="E135" s="9">
        <f t="shared" si="2"/>
        <v>39629</v>
      </c>
      <c r="F135" s="2" t="s">
        <v>709</v>
      </c>
      <c r="G135" s="2" t="s">
        <v>710</v>
      </c>
      <c r="H135" s="2" t="s">
        <v>61</v>
      </c>
      <c r="I135" s="2" t="s">
        <v>378</v>
      </c>
      <c r="J135" s="2" t="s">
        <v>185</v>
      </c>
      <c r="K135" s="2" t="s">
        <v>18</v>
      </c>
      <c r="L135" s="12">
        <f>[1]!s_stm07_bs(B135,"W01740598",E135,1)</f>
        <v>2539663258.23</v>
      </c>
      <c r="M135" s="12">
        <f>[1]!s_stm07_bs(B135,"W07182560",E135,1)</f>
        <v>7705078443.75</v>
      </c>
      <c r="N135" s="12">
        <f>[1]!s_stm07_bs(B135,"W07473370",E135,1,)</f>
        <v>3235566017.0500002</v>
      </c>
      <c r="O135" s="11">
        <f>[1]!s_share_totaltradable(B135,20120101,1)/10^7</f>
        <v>189.8148679</v>
      </c>
      <c r="P135" t="str">
        <f>[1]!s_ipo_listeddate(B135)</f>
        <v>1994-09-12</v>
      </c>
      <c r="Q135" t="e">
        <f>VLOOKUP(B135,Sheet2!A:B,2,FALSE)</f>
        <v>#N/A</v>
      </c>
      <c r="R135" s="15">
        <f>[1]!s_stm07_is(B135,"W06181344",E135,1,1)</f>
        <v>356614225.66000003</v>
      </c>
    </row>
    <row r="136" spans="1:18">
      <c r="A136" s="1" t="s">
        <v>711</v>
      </c>
      <c r="B136" s="2" t="s">
        <v>712</v>
      </c>
      <c r="C136" s="2" t="s">
        <v>713</v>
      </c>
      <c r="D136" s="3">
        <v>39573</v>
      </c>
      <c r="E136" s="9">
        <f t="shared" si="2"/>
        <v>39629</v>
      </c>
      <c r="F136" s="2" t="s">
        <v>714</v>
      </c>
      <c r="G136" s="2" t="s">
        <v>715</v>
      </c>
      <c r="H136" s="2" t="s">
        <v>38</v>
      </c>
      <c r="I136" s="2" t="s">
        <v>87</v>
      </c>
      <c r="J136" s="2" t="s">
        <v>88</v>
      </c>
      <c r="K136" s="2" t="s">
        <v>18</v>
      </c>
      <c r="L136" s="12">
        <f>[1]!s_stm07_bs(B136,"W01740598",E136,1)</f>
        <v>914134996.75999999</v>
      </c>
      <c r="M136" s="12">
        <f>[1]!s_stm07_bs(B136,"W07182560",E136,1)</f>
        <v>1470602117.79</v>
      </c>
      <c r="N136" s="12">
        <f>[1]!s_stm07_bs(B136,"W07473370",E136,1,)</f>
        <v>143720000</v>
      </c>
      <c r="O136" s="11">
        <f>[1]!s_share_totaltradable(B136,20120101,1)/10^7</f>
        <v>24.449816500000001</v>
      </c>
      <c r="P136" t="str">
        <f>[1]!s_ipo_listeddate(B136)</f>
        <v>2001-08-07</v>
      </c>
      <c r="Q136" t="e">
        <f>VLOOKUP(B136,Sheet2!A:B,2,FALSE)</f>
        <v>#N/A</v>
      </c>
      <c r="R136" s="15">
        <f>[1]!s_stm07_is(B136,"W06181344",E136,1,1)</f>
        <v>6042847.1500000004</v>
      </c>
    </row>
    <row r="137" spans="1:18">
      <c r="A137" s="1" t="s">
        <v>716</v>
      </c>
      <c r="B137" s="2" t="s">
        <v>717</v>
      </c>
      <c r="C137" s="2" t="s">
        <v>718</v>
      </c>
      <c r="D137" s="3">
        <v>39568</v>
      </c>
      <c r="E137" s="9">
        <f t="shared" si="2"/>
        <v>39629</v>
      </c>
      <c r="F137" s="2" t="s">
        <v>718</v>
      </c>
      <c r="G137" s="2" t="s">
        <v>719</v>
      </c>
      <c r="H137" s="2" t="s">
        <v>61</v>
      </c>
      <c r="I137" s="2" t="s">
        <v>163</v>
      </c>
      <c r="J137" s="2" t="s">
        <v>26</v>
      </c>
      <c r="K137" s="2" t="s">
        <v>18</v>
      </c>
      <c r="L137" s="12">
        <f>[1]!s_stm07_bs(B137,"W01740598",E137,1)</f>
        <v>609000628.64999998</v>
      </c>
      <c r="M137" s="12">
        <f>[1]!s_stm07_bs(B137,"W07182560",E137,1)</f>
        <v>897563648.94000006</v>
      </c>
      <c r="N137" s="12">
        <f>[1]!s_stm07_bs(B137,"W07473370",E137,1,)</f>
        <v>194486724.88</v>
      </c>
      <c r="O137" s="11">
        <f>[1]!s_share_totaltradable(B137,20120101,1)/10^7</f>
        <v>13.7949807</v>
      </c>
      <c r="P137" t="str">
        <f>[1]!s_ipo_listeddate(B137)</f>
        <v>1999-08-24</v>
      </c>
      <c r="Q137" t="e">
        <f>VLOOKUP(B137,Sheet2!A:B,2,FALSE)</f>
        <v>#N/A</v>
      </c>
      <c r="R137" s="15">
        <f>[1]!s_stm07_is(B137,"W06181344",E137,1,1)</f>
        <v>314689687.01999998</v>
      </c>
    </row>
    <row r="138" spans="1:18">
      <c r="A138" s="1" t="s">
        <v>720</v>
      </c>
      <c r="B138" s="2" t="s">
        <v>721</v>
      </c>
      <c r="C138" s="2" t="s">
        <v>722</v>
      </c>
      <c r="D138" s="3">
        <v>39568</v>
      </c>
      <c r="E138" s="9">
        <f t="shared" si="2"/>
        <v>39629</v>
      </c>
      <c r="F138" s="2" t="s">
        <v>723</v>
      </c>
      <c r="G138" s="2" t="s">
        <v>724</v>
      </c>
      <c r="H138" s="2" t="s">
        <v>53</v>
      </c>
      <c r="I138" s="2" t="s">
        <v>39</v>
      </c>
      <c r="J138" s="2" t="s">
        <v>40</v>
      </c>
      <c r="K138" s="2" t="s">
        <v>18</v>
      </c>
      <c r="L138" s="12">
        <f>[1]!s_stm07_bs(B138,"W01740598",E138,1)</f>
        <v>1854446285.5999999</v>
      </c>
      <c r="M138" s="12">
        <f>[1]!s_stm07_bs(B138,"W07182560",E138,1)</f>
        <v>1629375587.3599999</v>
      </c>
      <c r="N138" s="12">
        <f>[1]!s_stm07_bs(B138,"W07473370",E138,1,)</f>
        <v>715155162.63</v>
      </c>
      <c r="O138" s="11">
        <f>[1]!s_share_totaltradable(B138,20120101,1)/10^7</f>
        <v>16.637059499999999</v>
      </c>
      <c r="P138" t="str">
        <f>[1]!s_ipo_listeddate(B138)</f>
        <v>1996-11-05</v>
      </c>
      <c r="Q138" t="e">
        <f>VLOOKUP(B138,Sheet2!A:B,2,FALSE)</f>
        <v>#N/A</v>
      </c>
      <c r="R138" s="15">
        <f>[1]!s_stm07_is(B138,"W06181344",E138,1,1)</f>
        <v>260622332.91999999</v>
      </c>
    </row>
    <row r="139" spans="1:18">
      <c r="A139" s="1" t="s">
        <v>725</v>
      </c>
      <c r="B139" s="2" t="s">
        <v>726</v>
      </c>
      <c r="C139" s="2" t="s">
        <v>727</v>
      </c>
      <c r="D139" s="3">
        <v>39567</v>
      </c>
      <c r="E139" s="9">
        <f t="shared" si="2"/>
        <v>39629</v>
      </c>
      <c r="F139" s="2" t="s">
        <v>728</v>
      </c>
      <c r="G139" s="2" t="s">
        <v>729</v>
      </c>
      <c r="H139" s="2" t="s">
        <v>38</v>
      </c>
      <c r="I139" s="2" t="s">
        <v>253</v>
      </c>
      <c r="J139" s="2" t="s">
        <v>157</v>
      </c>
      <c r="K139" s="2" t="s">
        <v>18</v>
      </c>
      <c r="L139" s="12">
        <f>[1]!s_stm07_bs(B139,"W01740598",E139,1)</f>
        <v>387320203.64999998</v>
      </c>
      <c r="M139" s="12">
        <f>[1]!s_stm07_bs(B139,"W07182560",E139,1)</f>
        <v>554733686.42999995</v>
      </c>
      <c r="N139" s="12">
        <f>[1]!s_stm07_bs(B139,"W07473370",E139,1,)</f>
        <v>1191565.31</v>
      </c>
      <c r="O139" s="11">
        <f>[1]!s_share_totaltradable(B139,20120101,1)/10^7</f>
        <v>8.016</v>
      </c>
      <c r="P139" t="str">
        <f>[1]!s_ipo_listeddate(B139)</f>
        <v>2001-06-28</v>
      </c>
      <c r="Q139" t="str">
        <f>VLOOKUP(B139,Sheet2!A:B,2,FALSE)</f>
        <v>天润乳业</v>
      </c>
      <c r="R139" s="15">
        <f>[1]!s_stm07_is(B139,"W06181344",E139,1,1)</f>
        <v>140845854.63999999</v>
      </c>
    </row>
    <row r="140" spans="1:18">
      <c r="A140" s="1" t="s">
        <v>730</v>
      </c>
      <c r="B140" s="2" t="s">
        <v>731</v>
      </c>
      <c r="C140" s="2" t="s">
        <v>732</v>
      </c>
      <c r="D140" s="3">
        <v>39567</v>
      </c>
      <c r="E140" s="9">
        <f t="shared" si="2"/>
        <v>39629</v>
      </c>
      <c r="F140" s="2" t="s">
        <v>733</v>
      </c>
      <c r="G140" s="2" t="s">
        <v>734</v>
      </c>
      <c r="H140" s="2" t="s">
        <v>61</v>
      </c>
      <c r="I140" s="2" t="s">
        <v>81</v>
      </c>
      <c r="J140" s="2" t="s">
        <v>81</v>
      </c>
      <c r="K140" s="2" t="s">
        <v>18</v>
      </c>
      <c r="L140" s="12">
        <f>[1]!s_stm07_bs(B140,"W01740598",E140,1)</f>
        <v>113361232.01000001</v>
      </c>
      <c r="M140" s="12">
        <f>[1]!s_stm07_bs(B140,"W07182560",E140,1)</f>
        <v>1354674701.4400001</v>
      </c>
      <c r="N140" s="12">
        <f>[1]!s_stm07_bs(B140,"W07473370",E140,1,)</f>
        <v>1032070000</v>
      </c>
      <c r="O140" s="11">
        <f>[1]!s_share_totaltradable(B140,20120101,1)/10^7</f>
        <v>18.077321600000001</v>
      </c>
      <c r="P140" t="str">
        <f>[1]!s_ipo_listeddate(B140)</f>
        <v>2003-09-24</v>
      </c>
      <c r="Q140" t="e">
        <f>VLOOKUP(B140,Sheet2!A:B,2,FALSE)</f>
        <v>#N/A</v>
      </c>
      <c r="R140" s="15">
        <f>[1]!s_stm07_is(B140,"W06181344",E140,1,1)</f>
        <v>205810920.87</v>
      </c>
    </row>
    <row r="141" spans="1:18">
      <c r="A141" s="1" t="s">
        <v>735</v>
      </c>
      <c r="B141" s="2" t="s">
        <v>736</v>
      </c>
      <c r="C141" s="2" t="s">
        <v>737</v>
      </c>
      <c r="D141" s="3">
        <v>39562</v>
      </c>
      <c r="E141" s="9">
        <f t="shared" si="2"/>
        <v>39629</v>
      </c>
      <c r="F141" s="2" t="s">
        <v>737</v>
      </c>
      <c r="G141" s="2" t="s">
        <v>738</v>
      </c>
      <c r="H141" s="2" t="s">
        <v>61</v>
      </c>
      <c r="I141" s="2" t="s">
        <v>75</v>
      </c>
      <c r="J141" s="2" t="s">
        <v>26</v>
      </c>
      <c r="K141" s="2" t="s">
        <v>18</v>
      </c>
      <c r="L141" s="12">
        <f>[1]!s_stm07_bs(B141,"W01740598",E141,1)</f>
        <v>145780273.56999999</v>
      </c>
      <c r="M141" s="12">
        <f>[1]!s_stm07_bs(B141,"W07182560",E141,1)</f>
        <v>486044358.75999999</v>
      </c>
      <c r="N141" s="12">
        <f>[1]!s_stm07_bs(B141,"W07473370",E141,1,)</f>
        <v>13532920.970000001</v>
      </c>
      <c r="O141" s="11">
        <f>[1]!s_share_totaltradable(B141,20120101,1)/10^7</f>
        <v>14.405068999999999</v>
      </c>
      <c r="P141" t="str">
        <f>[1]!s_ipo_listeddate(B141)</f>
        <v>1996-12-05</v>
      </c>
      <c r="Q141" t="e">
        <f>VLOOKUP(B141,Sheet2!A:B,2,FALSE)</f>
        <v>#N/A</v>
      </c>
      <c r="R141" s="15">
        <f>[1]!s_stm07_is(B141,"W06181344",E141,1,1)</f>
        <v>790992982.25999999</v>
      </c>
    </row>
    <row r="142" spans="1:18">
      <c r="A142" s="1" t="s">
        <v>739</v>
      </c>
      <c r="B142" s="2" t="s">
        <v>740</v>
      </c>
      <c r="C142" s="2" t="s">
        <v>741</v>
      </c>
      <c r="D142" s="3">
        <v>39560</v>
      </c>
      <c r="E142" s="9">
        <f t="shared" si="2"/>
        <v>39629</v>
      </c>
      <c r="F142" s="2" t="s">
        <v>741</v>
      </c>
      <c r="G142" s="2" t="s">
        <v>742</v>
      </c>
      <c r="H142" s="2" t="s">
        <v>61</v>
      </c>
      <c r="I142" s="2" t="s">
        <v>743</v>
      </c>
      <c r="J142" s="2" t="s">
        <v>55</v>
      </c>
      <c r="K142" s="2" t="s">
        <v>18</v>
      </c>
      <c r="L142" s="12">
        <f>[1]!s_stm07_bs(B142,"W01740598",E142,1)</f>
        <v>1646186132.71</v>
      </c>
      <c r="M142" s="12">
        <f>[1]!s_stm07_bs(B142,"W07182560",E142,1)</f>
        <v>1990105782.3299999</v>
      </c>
      <c r="N142" s="12">
        <f>[1]!s_stm07_bs(B142,"W07473370",E142,1,)</f>
        <v>210373281.69</v>
      </c>
      <c r="O142" s="11">
        <f>[1]!s_share_totaltradable(B142,20120101,1)/10^7</f>
        <v>18.774095500000001</v>
      </c>
      <c r="P142" t="str">
        <f>[1]!s_ipo_listeddate(B142)</f>
        <v>1996-11-18</v>
      </c>
      <c r="Q142" t="e">
        <f>VLOOKUP(B142,Sheet2!A:B,2,FALSE)</f>
        <v>#N/A</v>
      </c>
      <c r="R142" s="15">
        <f>[1]!s_stm07_is(B142,"W06181344",E142,1,1)</f>
        <v>555054043.24000001</v>
      </c>
    </row>
    <row r="143" spans="1:18">
      <c r="A143" s="1" t="s">
        <v>744</v>
      </c>
      <c r="B143" s="2" t="s">
        <v>745</v>
      </c>
      <c r="C143" s="2" t="s">
        <v>746</v>
      </c>
      <c r="D143" s="3">
        <v>39554</v>
      </c>
      <c r="E143" s="9">
        <f t="shared" si="2"/>
        <v>39629</v>
      </c>
      <c r="F143" s="2" t="s">
        <v>747</v>
      </c>
      <c r="G143" s="2" t="s">
        <v>748</v>
      </c>
      <c r="H143" s="2" t="s">
        <v>61</v>
      </c>
      <c r="I143" s="2" t="s">
        <v>132</v>
      </c>
      <c r="J143" s="2" t="s">
        <v>55</v>
      </c>
      <c r="K143" s="2" t="s">
        <v>18</v>
      </c>
      <c r="L143" s="12">
        <f>[1]!s_stm07_bs(B143,"W01740598",E143,1)</f>
        <v>1048554123.03</v>
      </c>
      <c r="M143" s="12">
        <f>[1]!s_stm07_bs(B143,"W07182560",E143,1)</f>
        <v>1388851275.72</v>
      </c>
      <c r="N143" s="12">
        <f>[1]!s_stm07_bs(B143,"W07473370",E143,1,)</f>
        <v>28937795.920000002</v>
      </c>
      <c r="O143" s="11">
        <f>[1]!s_share_totaltradable(B143,20120101,1)/10^7</f>
        <v>13.1555208</v>
      </c>
      <c r="P143" t="str">
        <f>[1]!s_ipo_listeddate(B143)</f>
        <v>1999-07-07</v>
      </c>
      <c r="Q143" t="e">
        <f>VLOOKUP(B143,Sheet2!A:B,2,FALSE)</f>
        <v>#N/A</v>
      </c>
      <c r="R143" s="15">
        <f>[1]!s_stm07_is(B143,"W06181344",E143,1,1)</f>
        <v>1047508069.53</v>
      </c>
    </row>
    <row r="144" spans="1:18">
      <c r="A144" s="1" t="s">
        <v>749</v>
      </c>
      <c r="B144" s="2" t="s">
        <v>750</v>
      </c>
      <c r="C144" s="2" t="s">
        <v>751</v>
      </c>
      <c r="D144" s="3">
        <v>39554</v>
      </c>
      <c r="E144" s="9">
        <f t="shared" si="2"/>
        <v>39629</v>
      </c>
      <c r="F144" s="2" t="s">
        <v>752</v>
      </c>
      <c r="G144" s="2" t="s">
        <v>753</v>
      </c>
      <c r="H144" s="2" t="s">
        <v>61</v>
      </c>
      <c r="I144" s="2" t="s">
        <v>125</v>
      </c>
      <c r="J144" s="2" t="s">
        <v>126</v>
      </c>
      <c r="K144" s="2" t="s">
        <v>18</v>
      </c>
      <c r="L144" s="12">
        <f>[1]!s_stm07_bs(B144,"W01740598",E144,1)</f>
        <v>986912593.76999998</v>
      </c>
      <c r="M144" s="12">
        <f>[1]!s_stm07_bs(B144,"W07182560",E144,1)</f>
        <v>2088152267.6099999</v>
      </c>
      <c r="N144" s="12">
        <f>[1]!s_stm07_bs(B144,"W07473370",E144,1,)</f>
        <v>545248448.01999998</v>
      </c>
      <c r="O144" s="11">
        <f>[1]!s_share_totaltradable(B144,20120101,1)/10^7</f>
        <v>21.275992800000001</v>
      </c>
      <c r="P144" t="str">
        <f>[1]!s_ipo_listeddate(B144)</f>
        <v>1992-03-30</v>
      </c>
      <c r="Q144" t="e">
        <f>VLOOKUP(B144,Sheet2!A:B,2,FALSE)</f>
        <v>#N/A</v>
      </c>
      <c r="R144" s="15">
        <f>[1]!s_stm07_is(B144,"W06181344",E144,1,1)</f>
        <v>136455256.05000001</v>
      </c>
    </row>
    <row r="145" spans="1:18">
      <c r="A145" s="1" t="s">
        <v>754</v>
      </c>
      <c r="B145" s="2" t="s">
        <v>755</v>
      </c>
      <c r="C145" s="2" t="s">
        <v>756</v>
      </c>
      <c r="D145" s="3">
        <v>39554</v>
      </c>
      <c r="E145" s="9">
        <f t="shared" si="2"/>
        <v>39629</v>
      </c>
      <c r="F145" s="2" t="s">
        <v>757</v>
      </c>
      <c r="G145" s="2" t="s">
        <v>758</v>
      </c>
      <c r="H145" s="2" t="s">
        <v>61</v>
      </c>
      <c r="I145" s="2" t="s">
        <v>378</v>
      </c>
      <c r="J145" s="2" t="s">
        <v>185</v>
      </c>
      <c r="K145" s="2" t="s">
        <v>18</v>
      </c>
      <c r="L145" s="12">
        <f>[1]!s_stm07_bs(B145,"W01740598",E145,1)</f>
        <v>585967857.52999997</v>
      </c>
      <c r="M145" s="12">
        <f>[1]!s_stm07_bs(B145,"W07182560",E145,1)</f>
        <v>2007240618.3499999</v>
      </c>
      <c r="N145" s="12">
        <f>[1]!s_stm07_bs(B145,"W07473370",E145,1,)</f>
        <v>689200000</v>
      </c>
      <c r="O145" s="11">
        <f>[1]!s_share_totaltradable(B145,20120101,1)/10^7</f>
        <v>21.144216100000001</v>
      </c>
      <c r="P145" t="str">
        <f>[1]!s_ipo_listeddate(B145)</f>
        <v>1997-05-22</v>
      </c>
      <c r="Q145" t="e">
        <f>VLOOKUP(B145,Sheet2!A:B,2,FALSE)</f>
        <v>#N/A</v>
      </c>
      <c r="R145" s="15">
        <f>[1]!s_stm07_is(B145,"W06181344",E145,1,1)</f>
        <v>281746541.06</v>
      </c>
    </row>
    <row r="146" spans="1:18">
      <c r="A146" s="1" t="s">
        <v>759</v>
      </c>
      <c r="B146" s="2" t="s">
        <v>760</v>
      </c>
      <c r="C146" s="2" t="s">
        <v>761</v>
      </c>
      <c r="D146" s="3">
        <v>39553</v>
      </c>
      <c r="E146" s="9">
        <f t="shared" si="2"/>
        <v>39629</v>
      </c>
      <c r="F146" s="2" t="s">
        <v>762</v>
      </c>
      <c r="G146" s="2" t="s">
        <v>763</v>
      </c>
      <c r="H146" s="2" t="s">
        <v>38</v>
      </c>
      <c r="I146" s="2" t="s">
        <v>275</v>
      </c>
      <c r="J146" s="2" t="s">
        <v>55</v>
      </c>
      <c r="K146" s="2" t="s">
        <v>18</v>
      </c>
      <c r="L146" s="12">
        <f>[1]!s_stm07_bs(B146,"W01740598",E146,1)</f>
        <v>2102337932.47</v>
      </c>
      <c r="M146" s="12">
        <f>[1]!s_stm07_bs(B146,"W07182560",E146,1)</f>
        <v>2406463826.7399998</v>
      </c>
      <c r="N146" s="12">
        <f>[1]!s_stm07_bs(B146,"W07473370",E146,1,)</f>
        <v>0</v>
      </c>
      <c r="O146" s="11">
        <f>[1]!s_share_totaltradable(B146,20120101,1)/10^7</f>
        <v>41</v>
      </c>
      <c r="P146" t="str">
        <f>[1]!s_ipo_listeddate(B146)</f>
        <v>2001-07-06</v>
      </c>
      <c r="Q146" t="e">
        <f>VLOOKUP(B146,Sheet2!A:B,2,FALSE)</f>
        <v>#N/A</v>
      </c>
      <c r="R146" s="15">
        <f>[1]!s_stm07_is(B146,"W06181344",E146,1,1)</f>
        <v>895960401.90999997</v>
      </c>
    </row>
    <row r="147" spans="1:18">
      <c r="A147" s="1" t="s">
        <v>764</v>
      </c>
      <c r="B147" s="2" t="s">
        <v>765</v>
      </c>
      <c r="C147" s="2" t="s">
        <v>766</v>
      </c>
      <c r="D147" s="3">
        <v>39553</v>
      </c>
      <c r="E147" s="9">
        <f t="shared" si="2"/>
        <v>39629</v>
      </c>
      <c r="F147" s="2" t="s">
        <v>767</v>
      </c>
      <c r="G147" s="2" t="s">
        <v>768</v>
      </c>
      <c r="H147" s="2" t="s">
        <v>61</v>
      </c>
      <c r="I147" s="2" t="s">
        <v>47</v>
      </c>
      <c r="J147" s="2" t="s">
        <v>185</v>
      </c>
      <c r="K147" s="2" t="s">
        <v>18</v>
      </c>
      <c r="L147" s="12">
        <f>[1]!s_stm07_bs(B147,"W01740598",E147,1)</f>
        <v>550987638.36000001</v>
      </c>
      <c r="M147" s="12">
        <f>[1]!s_stm07_bs(B147,"W07182560",E147,1)</f>
        <v>1535366265.05</v>
      </c>
      <c r="N147" s="12">
        <f>[1]!s_stm07_bs(B147,"W07473370",E147,1,)</f>
        <v>0</v>
      </c>
      <c r="O147" s="11">
        <f>[1]!s_share_totaltradable(B147,20120101,1)/10^7</f>
        <v>51.169721299999999</v>
      </c>
      <c r="P147" t="str">
        <f>[1]!s_ipo_listeddate(B147)</f>
        <v>1999-08-17</v>
      </c>
      <c r="Q147" t="e">
        <f>VLOOKUP(B147,Sheet2!A:B,2,FALSE)</f>
        <v>#N/A</v>
      </c>
      <c r="R147" s="15">
        <f>[1]!s_stm07_is(B147,"W06181344",E147,1,1)</f>
        <v>399979991.63999999</v>
      </c>
    </row>
    <row r="148" spans="1:18">
      <c r="A148" s="1" t="s">
        <v>769</v>
      </c>
      <c r="B148" s="2" t="s">
        <v>770</v>
      </c>
      <c r="C148" s="2" t="s">
        <v>771</v>
      </c>
      <c r="D148" s="3">
        <v>39552</v>
      </c>
      <c r="E148" s="9">
        <f t="shared" si="2"/>
        <v>39629</v>
      </c>
      <c r="F148" s="2" t="s">
        <v>772</v>
      </c>
      <c r="G148" s="2" t="s">
        <v>773</v>
      </c>
      <c r="H148" s="2" t="s">
        <v>61</v>
      </c>
      <c r="I148" s="2" t="s">
        <v>139</v>
      </c>
      <c r="J148" s="2" t="s">
        <v>88</v>
      </c>
      <c r="K148" s="2" t="s">
        <v>18</v>
      </c>
      <c r="L148" s="12">
        <f>[1]!s_stm07_bs(B148,"W01740598",E148,1)</f>
        <v>719880260.09000003</v>
      </c>
      <c r="M148" s="12">
        <f>[1]!s_stm07_bs(B148,"W07182560",E148,1)</f>
        <v>1137590785.6500001</v>
      </c>
      <c r="N148" s="12">
        <f>[1]!s_stm07_bs(B148,"W07473370",E148,1,)</f>
        <v>168425024.49000001</v>
      </c>
      <c r="O148" s="11">
        <f>[1]!s_share_totaltradable(B148,20120101,1)/10^7</f>
        <v>18.137647000000001</v>
      </c>
      <c r="P148" t="str">
        <f>[1]!s_ipo_listeddate(B148)</f>
        <v>2000-04-27</v>
      </c>
      <c r="Q148" t="e">
        <f>VLOOKUP(B148,Sheet2!A:B,2,FALSE)</f>
        <v>#N/A</v>
      </c>
      <c r="R148" s="15">
        <f>[1]!s_stm07_is(B148,"W06181344",E148,1,1)</f>
        <v>47582727.810000002</v>
      </c>
    </row>
    <row r="149" spans="1:18">
      <c r="A149" s="1" t="s">
        <v>774</v>
      </c>
      <c r="B149" s="2" t="s">
        <v>775</v>
      </c>
      <c r="C149" s="2" t="s">
        <v>776</v>
      </c>
      <c r="D149" s="3">
        <v>39540</v>
      </c>
      <c r="E149" s="9">
        <f t="shared" si="2"/>
        <v>39629</v>
      </c>
      <c r="F149" s="2" t="s">
        <v>777</v>
      </c>
      <c r="G149" s="2" t="s">
        <v>778</v>
      </c>
      <c r="H149" s="2" t="s">
        <v>61</v>
      </c>
      <c r="I149" s="2" t="s">
        <v>39</v>
      </c>
      <c r="J149" s="2" t="s">
        <v>40</v>
      </c>
      <c r="K149" s="2" t="s">
        <v>18</v>
      </c>
      <c r="L149" s="12">
        <f>[1]!s_stm07_bs(B149,"W01740598",E149,1)</f>
        <v>1846595000</v>
      </c>
      <c r="M149" s="12">
        <f>[1]!s_stm07_bs(B149,"W07182560",E149,1)</f>
        <v>3384877000</v>
      </c>
      <c r="N149" s="12">
        <f>[1]!s_stm07_bs(B149,"W07473370",E149,1,)</f>
        <v>84925000</v>
      </c>
      <c r="O149" s="11">
        <f>[1]!s_share_totaltradable(B149,20120101,1)/10^7</f>
        <v>73.343372000000002</v>
      </c>
      <c r="P149" t="str">
        <f>[1]!s_ipo_listeddate(B149)</f>
        <v>2001-06-06</v>
      </c>
      <c r="Q149" t="e">
        <f>VLOOKUP(B149,Sheet2!A:B,2,FALSE)</f>
        <v>#N/A</v>
      </c>
      <c r="R149" s="15">
        <f>[1]!s_stm07_is(B149,"W06181344",E149,1,1)</f>
        <v>1212361000</v>
      </c>
    </row>
    <row r="150" spans="1:18">
      <c r="A150" s="1" t="s">
        <v>779</v>
      </c>
      <c r="B150" s="2" t="s">
        <v>114</v>
      </c>
      <c r="C150" s="2" t="s">
        <v>115</v>
      </c>
      <c r="D150" s="3">
        <v>39539</v>
      </c>
      <c r="E150" s="9">
        <f t="shared" si="2"/>
        <v>39629</v>
      </c>
      <c r="F150" s="2" t="s">
        <v>780</v>
      </c>
      <c r="G150" s="2" t="s">
        <v>117</v>
      </c>
      <c r="H150" s="2" t="s">
        <v>61</v>
      </c>
      <c r="I150" s="2" t="s">
        <v>118</v>
      </c>
      <c r="J150" s="2" t="s">
        <v>119</v>
      </c>
      <c r="K150" s="2" t="s">
        <v>18</v>
      </c>
      <c r="L150" s="12">
        <f>[1]!s_stm07_bs(B150,"W01740598",E150,1)</f>
        <v>1034990028.51</v>
      </c>
      <c r="M150" s="12">
        <f>[1]!s_stm07_bs(B150,"W07182560",E150,1)</f>
        <v>1123188106.9100001</v>
      </c>
      <c r="N150" s="12">
        <f>[1]!s_stm07_bs(B150,"W07473370",E150,1,)</f>
        <v>1120833.3400000001</v>
      </c>
      <c r="O150" s="11">
        <f>[1]!s_share_totaltradable(B150,20120101,1)/10^7</f>
        <v>12.6225</v>
      </c>
      <c r="P150" t="str">
        <f>[1]!s_ipo_listeddate(B150)</f>
        <v>1997-01-23</v>
      </c>
      <c r="Q150" t="e">
        <f>VLOOKUP(B150,Sheet2!A:B,2,FALSE)</f>
        <v>#N/A</v>
      </c>
      <c r="R150" s="15">
        <f>[1]!s_stm07_is(B150,"W06181344",E150,1,1)</f>
        <v>736487638.14999998</v>
      </c>
    </row>
    <row r="151" spans="1:18">
      <c r="A151" s="1" t="s">
        <v>781</v>
      </c>
      <c r="B151" s="2" t="s">
        <v>782</v>
      </c>
      <c r="C151" s="2" t="s">
        <v>783</v>
      </c>
      <c r="D151" s="3">
        <v>39538</v>
      </c>
      <c r="E151" s="9">
        <f t="shared" si="2"/>
        <v>39629</v>
      </c>
      <c r="F151" s="2" t="s">
        <v>783</v>
      </c>
      <c r="G151" s="2" t="s">
        <v>784</v>
      </c>
      <c r="H151" s="2" t="s">
        <v>61</v>
      </c>
      <c r="I151" s="2" t="s">
        <v>163</v>
      </c>
      <c r="J151" s="2" t="s">
        <v>169</v>
      </c>
      <c r="K151" s="2" t="s">
        <v>18</v>
      </c>
      <c r="L151" s="12">
        <f>[1]!s_stm07_bs(B151,"W01740598",E151,1)</f>
        <v>1795700000</v>
      </c>
      <c r="M151" s="12">
        <f>[1]!s_stm07_bs(B151,"W07182560",E151,1)</f>
        <v>2034085000</v>
      </c>
      <c r="N151" s="12">
        <f>[1]!s_stm07_bs(B151,"W07473370",E151,1,)</f>
        <v>8678000</v>
      </c>
      <c r="O151" s="11">
        <f>[1]!s_share_totaltradable(B151,20120101,1)/10^7</f>
        <v>50.001824200000001</v>
      </c>
      <c r="P151" t="str">
        <f>[1]!s_ipo_listeddate(B151)</f>
        <v>1995-10-31</v>
      </c>
      <c r="Q151" t="e">
        <f>VLOOKUP(B151,Sheet2!A:B,2,FALSE)</f>
        <v>#N/A</v>
      </c>
      <c r="R151" s="15">
        <f>[1]!s_stm07_is(B151,"W06181344",E151,1,1)</f>
        <v>720043000</v>
      </c>
    </row>
    <row r="152" spans="1:18">
      <c r="A152" s="1" t="s">
        <v>785</v>
      </c>
      <c r="B152" s="2" t="s">
        <v>498</v>
      </c>
      <c r="C152" s="2" t="s">
        <v>499</v>
      </c>
      <c r="D152" s="3">
        <v>39527</v>
      </c>
      <c r="E152" s="9">
        <f t="shared" si="2"/>
        <v>39629</v>
      </c>
      <c r="F152" s="2" t="s">
        <v>786</v>
      </c>
      <c r="G152" s="2" t="s">
        <v>500</v>
      </c>
      <c r="H152" s="2" t="s">
        <v>31</v>
      </c>
      <c r="I152" s="2" t="s">
        <v>415</v>
      </c>
      <c r="J152" s="2" t="s">
        <v>55</v>
      </c>
      <c r="K152" s="2" t="s">
        <v>18</v>
      </c>
      <c r="L152" s="12">
        <f>[1]!s_stm07_bs(B152,"W01740598",E152,1)</f>
        <v>6159251830.5799999</v>
      </c>
      <c r="M152" s="12">
        <f>[1]!s_stm07_bs(B152,"W07182560",E152,1)</f>
        <v>6048131782.96</v>
      </c>
      <c r="N152" s="12">
        <f>[1]!s_stm07_bs(B152,"W07473370",E152,1,)</f>
        <v>3047357.74</v>
      </c>
      <c r="O152" s="11">
        <f>[1]!s_share_totaltradable(B152,20120101,1)/10^7</f>
        <v>8.9907090000000007</v>
      </c>
      <c r="P152" t="str">
        <f>[1]!s_ipo_listeddate(B152)</f>
        <v>1994-01-28</v>
      </c>
      <c r="Q152" t="e">
        <f>VLOOKUP(B152,Sheet2!A:B,2,FALSE)</f>
        <v>#N/A</v>
      </c>
      <c r="R152" s="15">
        <f>[1]!s_stm07_is(B152,"W06181344",E152,1,1)</f>
        <v>17798869.57</v>
      </c>
    </row>
    <row r="153" spans="1:18">
      <c r="A153" s="1" t="s">
        <v>787</v>
      </c>
      <c r="B153" s="2" t="s">
        <v>121</v>
      </c>
      <c r="C153" s="2" t="s">
        <v>122</v>
      </c>
      <c r="D153" s="3">
        <v>39525</v>
      </c>
      <c r="E153" s="9">
        <f t="shared" si="2"/>
        <v>39629</v>
      </c>
      <c r="F153" s="2" t="s">
        <v>788</v>
      </c>
      <c r="G153" s="2" t="s">
        <v>124</v>
      </c>
      <c r="H153" s="2" t="s">
        <v>61</v>
      </c>
      <c r="I153" s="2" t="s">
        <v>125</v>
      </c>
      <c r="J153" s="2" t="s">
        <v>126</v>
      </c>
      <c r="K153" s="2" t="s">
        <v>18</v>
      </c>
      <c r="L153" s="12">
        <f>[1]!s_stm07_bs(B153,"W01740598",E153,1)</f>
        <v>550646288.87</v>
      </c>
      <c r="M153" s="12">
        <f>[1]!s_stm07_bs(B153,"W07182560",E153,1)</f>
        <v>998335146.52999997</v>
      </c>
      <c r="N153" s="12">
        <f>[1]!s_stm07_bs(B153,"W07473370",E153,1,)</f>
        <v>19585394.43</v>
      </c>
      <c r="O153" s="11">
        <f>[1]!s_share_totaltradable(B153,20120101,1)/10^7</f>
        <v>56.644919000000002</v>
      </c>
      <c r="P153" t="str">
        <f>[1]!s_ipo_listeddate(B153)</f>
        <v>1992-03-27</v>
      </c>
      <c r="Q153" t="e">
        <f>VLOOKUP(B153,Sheet2!A:B,2,FALSE)</f>
        <v>#N/A</v>
      </c>
      <c r="R153" s="15">
        <f>[1]!s_stm07_is(B153,"W06181344",E153,1,1)</f>
        <v>314798246.72000003</v>
      </c>
    </row>
    <row r="154" spans="1:18">
      <c r="A154" s="1" t="s">
        <v>789</v>
      </c>
      <c r="B154" s="2" t="s">
        <v>790</v>
      </c>
      <c r="C154" s="2" t="s">
        <v>791</v>
      </c>
      <c r="D154" s="3">
        <v>39479</v>
      </c>
      <c r="E154" s="9">
        <f t="shared" si="2"/>
        <v>39538</v>
      </c>
      <c r="F154" s="2" t="s">
        <v>791</v>
      </c>
      <c r="G154" s="2" t="s">
        <v>792</v>
      </c>
      <c r="H154" s="2" t="s">
        <v>61</v>
      </c>
      <c r="I154" s="2" t="s">
        <v>793</v>
      </c>
      <c r="J154" s="2" t="s">
        <v>26</v>
      </c>
      <c r="K154" s="2" t="s">
        <v>18</v>
      </c>
      <c r="L154" s="12">
        <f>[1]!s_stm07_bs(B154,"W01740598",E154,1)</f>
        <v>836380109.74000001</v>
      </c>
      <c r="M154" s="12">
        <f>[1]!s_stm07_bs(B154,"W07182560",E154,1)</f>
        <v>893115419.27999997</v>
      </c>
      <c r="N154" s="12">
        <f>[1]!s_stm07_bs(B154,"W07473370",E154,1,)</f>
        <v>0</v>
      </c>
      <c r="O154" s="11">
        <f>[1]!s_share_totaltradable(B154,20120101,1)/10^7</f>
        <v>10.53</v>
      </c>
      <c r="P154" t="str">
        <f>[1]!s_ipo_listeddate(B154)</f>
        <v>1997-02-20</v>
      </c>
      <c r="Q154" t="e">
        <f>VLOOKUP(B154,Sheet2!A:B,2,FALSE)</f>
        <v>#N/A</v>
      </c>
      <c r="R154" s="15">
        <f>[1]!s_stm07_is(B154,"W06181344",E154,1,1)</f>
        <v>169949326.31999999</v>
      </c>
    </row>
    <row r="155" spans="1:18">
      <c r="A155" s="1" t="s">
        <v>794</v>
      </c>
      <c r="B155" s="2" t="s">
        <v>795</v>
      </c>
      <c r="C155" s="2" t="s">
        <v>796</v>
      </c>
      <c r="D155" s="3">
        <v>39475</v>
      </c>
      <c r="E155" s="9">
        <f t="shared" si="2"/>
        <v>39538</v>
      </c>
      <c r="F155" s="2" t="s">
        <v>797</v>
      </c>
      <c r="G155" s="2" t="s">
        <v>798</v>
      </c>
      <c r="H155" s="2" t="s">
        <v>61</v>
      </c>
      <c r="I155" s="2" t="s">
        <v>799</v>
      </c>
      <c r="J155" s="2" t="s">
        <v>422</v>
      </c>
      <c r="K155" s="2" t="s">
        <v>18</v>
      </c>
      <c r="L155" s="12">
        <f>[1]!s_stm07_bs(B155,"W01740598",E155,1)</f>
        <v>626748096.62</v>
      </c>
      <c r="M155" s="12">
        <f>[1]!s_stm07_bs(B155,"W07182560",E155,1)</f>
        <v>710580013.86000001</v>
      </c>
      <c r="N155" s="12">
        <f>[1]!s_stm07_bs(B155,"W07473370",E155,1,)</f>
        <v>95802609.530000001</v>
      </c>
      <c r="O155" s="11">
        <f>[1]!s_share_totaltradable(B155,20120101,1)/10^7</f>
        <v>79.8100539</v>
      </c>
      <c r="P155" t="str">
        <f>[1]!s_ipo_listeddate(B155)</f>
        <v>2001-01-09</v>
      </c>
      <c r="Q155" t="e">
        <f>VLOOKUP(B155,Sheet2!A:B,2,FALSE)</f>
        <v>#N/A</v>
      </c>
      <c r="R155" s="15">
        <f>[1]!s_stm07_is(B155,"W06181344",E155,1,1)</f>
        <v>8622003.1600000001</v>
      </c>
    </row>
    <row r="157" spans="1:18">
      <c r="A157" t="s">
        <v>81</v>
      </c>
      <c r="B157" s="4" t="s">
        <v>800</v>
      </c>
      <c r="C157" t="s">
        <v>81</v>
      </c>
      <c r="D157" t="s">
        <v>81</v>
      </c>
      <c r="F157" t="s">
        <v>81</v>
      </c>
      <c r="G157" t="s">
        <v>81</v>
      </c>
      <c r="H157" t="s">
        <v>81</v>
      </c>
      <c r="I157" t="s">
        <v>81</v>
      </c>
      <c r="J157" t="s">
        <v>81</v>
      </c>
      <c r="K157" t="s">
        <v>81</v>
      </c>
    </row>
  </sheetData>
  <phoneticPr fontId="5"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4A277-748F-5141-B8AF-E60B4D17DAD2}">
  <dimension ref="A1:B90"/>
  <sheetViews>
    <sheetView topLeftCell="A57" workbookViewId="0">
      <selection activeCell="B88" sqref="A1:B90"/>
    </sheetView>
  </sheetViews>
  <sheetFormatPr baseColWidth="10" defaultRowHeight="16"/>
  <sheetData>
    <row r="1" spans="1:2">
      <c r="A1" s="13" t="s">
        <v>808</v>
      </c>
      <c r="B1" s="13" t="s">
        <v>807</v>
      </c>
    </row>
    <row r="2" spans="1:2">
      <c r="A2" s="7" t="s">
        <v>810</v>
      </c>
      <c r="B2" s="7" t="s">
        <v>809</v>
      </c>
    </row>
    <row r="3" spans="1:2">
      <c r="A3" s="7" t="s">
        <v>812</v>
      </c>
      <c r="B3" s="7" t="s">
        <v>811</v>
      </c>
    </row>
    <row r="4" spans="1:2">
      <c r="A4" s="7" t="s">
        <v>814</v>
      </c>
      <c r="B4" s="7" t="s">
        <v>813</v>
      </c>
    </row>
    <row r="5" spans="1:2">
      <c r="A5" s="7" t="s">
        <v>816</v>
      </c>
      <c r="B5" s="7" t="s">
        <v>815</v>
      </c>
    </row>
    <row r="6" spans="1:2">
      <c r="A6" s="7" t="s">
        <v>818</v>
      </c>
      <c r="B6" s="7" t="s">
        <v>817</v>
      </c>
    </row>
    <row r="7" spans="1:2">
      <c r="A7" s="7" t="s">
        <v>820</v>
      </c>
      <c r="B7" s="7" t="s">
        <v>819</v>
      </c>
    </row>
    <row r="8" spans="1:2">
      <c r="A8" s="7" t="s">
        <v>822</v>
      </c>
      <c r="B8" s="7" t="s">
        <v>821</v>
      </c>
    </row>
    <row r="9" spans="1:2">
      <c r="A9" s="7" t="s">
        <v>824</v>
      </c>
      <c r="B9" s="7" t="s">
        <v>823</v>
      </c>
    </row>
    <row r="10" spans="1:2">
      <c r="A10" s="7" t="s">
        <v>826</v>
      </c>
      <c r="B10" s="7" t="s">
        <v>825</v>
      </c>
    </row>
    <row r="11" spans="1:2">
      <c r="A11" s="7" t="s">
        <v>828</v>
      </c>
      <c r="B11" s="7" t="s">
        <v>827</v>
      </c>
    </row>
    <row r="12" spans="1:2">
      <c r="A12" s="7" t="s">
        <v>830</v>
      </c>
      <c r="B12" s="7" t="s">
        <v>829</v>
      </c>
    </row>
    <row r="13" spans="1:2">
      <c r="A13" s="7" t="s">
        <v>832</v>
      </c>
      <c r="B13" s="7" t="s">
        <v>831</v>
      </c>
    </row>
    <row r="14" spans="1:2">
      <c r="A14" s="7" t="s">
        <v>834</v>
      </c>
      <c r="B14" s="7" t="s">
        <v>833</v>
      </c>
    </row>
    <row r="15" spans="1:2">
      <c r="A15" s="7" t="s">
        <v>836</v>
      </c>
      <c r="B15" s="7" t="s">
        <v>835</v>
      </c>
    </row>
    <row r="16" spans="1:2">
      <c r="A16" s="7" t="s">
        <v>838</v>
      </c>
      <c r="B16" s="7" t="s">
        <v>837</v>
      </c>
    </row>
    <row r="17" spans="1:2">
      <c r="A17" s="7" t="s">
        <v>840</v>
      </c>
      <c r="B17" s="7" t="s">
        <v>839</v>
      </c>
    </row>
    <row r="18" spans="1:2">
      <c r="A18" s="7" t="s">
        <v>842</v>
      </c>
      <c r="B18" s="7" t="s">
        <v>841</v>
      </c>
    </row>
    <row r="19" spans="1:2">
      <c r="A19" s="7" t="s">
        <v>844</v>
      </c>
      <c r="B19" s="7" t="s">
        <v>843</v>
      </c>
    </row>
    <row r="20" spans="1:2">
      <c r="A20" s="7" t="s">
        <v>846</v>
      </c>
      <c r="B20" s="7" t="s">
        <v>845</v>
      </c>
    </row>
    <row r="21" spans="1:2">
      <c r="A21" s="7" t="s">
        <v>848</v>
      </c>
      <c r="B21" s="7" t="s">
        <v>847</v>
      </c>
    </row>
    <row r="22" spans="1:2">
      <c r="A22" s="7" t="s">
        <v>850</v>
      </c>
      <c r="B22" s="7" t="s">
        <v>849</v>
      </c>
    </row>
    <row r="23" spans="1:2">
      <c r="A23" s="7" t="s">
        <v>852</v>
      </c>
      <c r="B23" s="7" t="s">
        <v>851</v>
      </c>
    </row>
    <row r="24" spans="1:2">
      <c r="A24" s="7" t="s">
        <v>854</v>
      </c>
      <c r="B24" s="7" t="s">
        <v>853</v>
      </c>
    </row>
    <row r="25" spans="1:2">
      <c r="A25" s="7" t="s">
        <v>856</v>
      </c>
      <c r="B25" s="7" t="s">
        <v>855</v>
      </c>
    </row>
    <row r="26" spans="1:2">
      <c r="A26" s="7" t="s">
        <v>858</v>
      </c>
      <c r="B26" s="7" t="s">
        <v>857</v>
      </c>
    </row>
    <row r="27" spans="1:2">
      <c r="A27" s="7" t="s">
        <v>860</v>
      </c>
      <c r="B27" s="7" t="s">
        <v>859</v>
      </c>
    </row>
    <row r="28" spans="1:2">
      <c r="A28" s="7" t="s">
        <v>862</v>
      </c>
      <c r="B28" s="7" t="s">
        <v>861</v>
      </c>
    </row>
    <row r="29" spans="1:2">
      <c r="A29" s="7" t="s">
        <v>864</v>
      </c>
      <c r="B29" s="7" t="s">
        <v>863</v>
      </c>
    </row>
    <row r="30" spans="1:2">
      <c r="A30" s="7" t="s">
        <v>866</v>
      </c>
      <c r="B30" s="7" t="s">
        <v>865</v>
      </c>
    </row>
    <row r="31" spans="1:2">
      <c r="A31" s="7" t="s">
        <v>868</v>
      </c>
      <c r="B31" s="7" t="s">
        <v>867</v>
      </c>
    </row>
    <row r="32" spans="1:2">
      <c r="A32" s="7" t="s">
        <v>870</v>
      </c>
      <c r="B32" s="7" t="s">
        <v>869</v>
      </c>
    </row>
    <row r="33" spans="1:2">
      <c r="A33" s="7" t="s">
        <v>872</v>
      </c>
      <c r="B33" s="7" t="s">
        <v>871</v>
      </c>
    </row>
    <row r="34" spans="1:2">
      <c r="A34" s="7" t="s">
        <v>874</v>
      </c>
      <c r="B34" s="7" t="s">
        <v>873</v>
      </c>
    </row>
    <row r="35" spans="1:2">
      <c r="A35" s="7" t="s">
        <v>876</v>
      </c>
      <c r="B35" s="7" t="s">
        <v>875</v>
      </c>
    </row>
    <row r="36" spans="1:2">
      <c r="A36" s="7" t="s">
        <v>878</v>
      </c>
      <c r="B36" s="7" t="s">
        <v>877</v>
      </c>
    </row>
    <row r="37" spans="1:2">
      <c r="A37" s="7" t="s">
        <v>880</v>
      </c>
      <c r="B37" s="7" t="s">
        <v>879</v>
      </c>
    </row>
    <row r="38" spans="1:2">
      <c r="A38" s="7" t="s">
        <v>882</v>
      </c>
      <c r="B38" s="7" t="s">
        <v>881</v>
      </c>
    </row>
    <row r="39" spans="1:2">
      <c r="A39" s="7" t="s">
        <v>884</v>
      </c>
      <c r="B39" s="7" t="s">
        <v>883</v>
      </c>
    </row>
    <row r="40" spans="1:2">
      <c r="A40" s="7" t="s">
        <v>135</v>
      </c>
      <c r="B40" s="7" t="s">
        <v>136</v>
      </c>
    </row>
    <row r="41" spans="1:2">
      <c r="A41" s="7" t="s">
        <v>886</v>
      </c>
      <c r="B41" s="7" t="s">
        <v>885</v>
      </c>
    </row>
    <row r="42" spans="1:2">
      <c r="A42" s="7" t="s">
        <v>888</v>
      </c>
      <c r="B42" s="7" t="s">
        <v>887</v>
      </c>
    </row>
    <row r="43" spans="1:2">
      <c r="A43" s="7" t="s">
        <v>890</v>
      </c>
      <c r="B43" s="7" t="s">
        <v>889</v>
      </c>
    </row>
    <row r="44" spans="1:2">
      <c r="A44" s="7" t="s">
        <v>892</v>
      </c>
      <c r="B44" s="7" t="s">
        <v>891</v>
      </c>
    </row>
    <row r="45" spans="1:2">
      <c r="A45" s="7" t="s">
        <v>255</v>
      </c>
      <c r="B45" s="7" t="s">
        <v>256</v>
      </c>
    </row>
    <row r="46" spans="1:2">
      <c r="A46" s="7" t="s">
        <v>894</v>
      </c>
      <c r="B46" s="7" t="s">
        <v>893</v>
      </c>
    </row>
    <row r="47" spans="1:2">
      <c r="A47" s="7" t="s">
        <v>896</v>
      </c>
      <c r="B47" s="7" t="s">
        <v>895</v>
      </c>
    </row>
    <row r="48" spans="1:2">
      <c r="A48" s="7" t="s">
        <v>898</v>
      </c>
      <c r="B48" s="7" t="s">
        <v>897</v>
      </c>
    </row>
    <row r="49" spans="1:2">
      <c r="A49" s="7" t="s">
        <v>900</v>
      </c>
      <c r="B49" s="7" t="s">
        <v>899</v>
      </c>
    </row>
    <row r="50" spans="1:2">
      <c r="A50" s="7" t="s">
        <v>902</v>
      </c>
      <c r="B50" s="7" t="s">
        <v>901</v>
      </c>
    </row>
    <row r="51" spans="1:2">
      <c r="A51" s="7" t="s">
        <v>904</v>
      </c>
      <c r="B51" s="7" t="s">
        <v>903</v>
      </c>
    </row>
    <row r="52" spans="1:2">
      <c r="A52" s="7" t="s">
        <v>906</v>
      </c>
      <c r="B52" s="7" t="s">
        <v>905</v>
      </c>
    </row>
    <row r="53" spans="1:2">
      <c r="A53" s="7" t="s">
        <v>908</v>
      </c>
      <c r="B53" s="7" t="s">
        <v>907</v>
      </c>
    </row>
    <row r="54" spans="1:2">
      <c r="A54" s="7" t="s">
        <v>910</v>
      </c>
      <c r="B54" s="7" t="s">
        <v>909</v>
      </c>
    </row>
    <row r="55" spans="1:2">
      <c r="A55" s="7" t="s">
        <v>49</v>
      </c>
      <c r="B55" s="7" t="s">
        <v>911</v>
      </c>
    </row>
    <row r="56" spans="1:2">
      <c r="A56" s="7" t="s">
        <v>913</v>
      </c>
      <c r="B56" s="7" t="s">
        <v>912</v>
      </c>
    </row>
    <row r="57" spans="1:2">
      <c r="A57" s="7" t="s">
        <v>915</v>
      </c>
      <c r="B57" s="7" t="s">
        <v>914</v>
      </c>
    </row>
    <row r="58" spans="1:2">
      <c r="A58" s="7" t="s">
        <v>917</v>
      </c>
      <c r="B58" s="7" t="s">
        <v>916</v>
      </c>
    </row>
    <row r="59" spans="1:2">
      <c r="A59" s="7" t="s">
        <v>919</v>
      </c>
      <c r="B59" s="7" t="s">
        <v>918</v>
      </c>
    </row>
    <row r="60" spans="1:2">
      <c r="A60" s="7" t="s">
        <v>921</v>
      </c>
      <c r="B60" s="7" t="s">
        <v>920</v>
      </c>
    </row>
    <row r="61" spans="1:2">
      <c r="A61" s="7" t="s">
        <v>923</v>
      </c>
      <c r="B61" s="7" t="s">
        <v>922</v>
      </c>
    </row>
    <row r="62" spans="1:2">
      <c r="A62" s="7" t="s">
        <v>925</v>
      </c>
      <c r="B62" s="7" t="s">
        <v>924</v>
      </c>
    </row>
    <row r="63" spans="1:2">
      <c r="A63" s="7" t="s">
        <v>927</v>
      </c>
      <c r="B63" s="7" t="s">
        <v>926</v>
      </c>
    </row>
    <row r="64" spans="1:2">
      <c r="A64" s="7" t="s">
        <v>929</v>
      </c>
      <c r="B64" s="7" t="s">
        <v>928</v>
      </c>
    </row>
    <row r="65" spans="1:2">
      <c r="A65" s="7" t="s">
        <v>931</v>
      </c>
      <c r="B65" s="7" t="s">
        <v>930</v>
      </c>
    </row>
    <row r="66" spans="1:2">
      <c r="A66" s="7" t="s">
        <v>933</v>
      </c>
      <c r="B66" s="7" t="s">
        <v>932</v>
      </c>
    </row>
    <row r="67" spans="1:2">
      <c r="A67" s="7" t="s">
        <v>935</v>
      </c>
      <c r="B67" s="7" t="s">
        <v>934</v>
      </c>
    </row>
    <row r="68" spans="1:2">
      <c r="A68" s="7" t="s">
        <v>937</v>
      </c>
      <c r="B68" s="7" t="s">
        <v>936</v>
      </c>
    </row>
    <row r="69" spans="1:2">
      <c r="A69" s="7" t="s">
        <v>939</v>
      </c>
      <c r="B69" s="7" t="s">
        <v>938</v>
      </c>
    </row>
    <row r="70" spans="1:2">
      <c r="A70" s="7" t="s">
        <v>726</v>
      </c>
      <c r="B70" s="7" t="s">
        <v>727</v>
      </c>
    </row>
    <row r="71" spans="1:2">
      <c r="A71" s="7" t="s">
        <v>941</v>
      </c>
      <c r="B71" s="7" t="s">
        <v>940</v>
      </c>
    </row>
    <row r="72" spans="1:2">
      <c r="A72" s="7" t="s">
        <v>943</v>
      </c>
      <c r="B72" s="7" t="s">
        <v>942</v>
      </c>
    </row>
    <row r="73" spans="1:2">
      <c r="A73" s="7" t="s">
        <v>945</v>
      </c>
      <c r="B73" s="7" t="s">
        <v>944</v>
      </c>
    </row>
    <row r="74" spans="1:2">
      <c r="A74" s="7" t="s">
        <v>947</v>
      </c>
      <c r="B74" s="7" t="s">
        <v>946</v>
      </c>
    </row>
    <row r="75" spans="1:2">
      <c r="A75" s="7" t="s">
        <v>949</v>
      </c>
      <c r="B75" s="7" t="s">
        <v>948</v>
      </c>
    </row>
    <row r="76" spans="1:2">
      <c r="A76" s="7" t="s">
        <v>951</v>
      </c>
      <c r="B76" s="7" t="s">
        <v>950</v>
      </c>
    </row>
    <row r="77" spans="1:2">
      <c r="A77" s="7" t="s">
        <v>953</v>
      </c>
      <c r="B77" s="7" t="s">
        <v>952</v>
      </c>
    </row>
    <row r="78" spans="1:2">
      <c r="A78" s="7" t="s">
        <v>955</v>
      </c>
      <c r="B78" s="7" t="s">
        <v>954</v>
      </c>
    </row>
    <row r="79" spans="1:2">
      <c r="A79" s="7" t="s">
        <v>957</v>
      </c>
      <c r="B79" s="7" t="s">
        <v>956</v>
      </c>
    </row>
    <row r="80" spans="1:2">
      <c r="A80" s="7" t="s">
        <v>959</v>
      </c>
      <c r="B80" s="7" t="s">
        <v>958</v>
      </c>
    </row>
    <row r="81" spans="1:2">
      <c r="A81" s="7" t="s">
        <v>961</v>
      </c>
      <c r="B81" s="7" t="s">
        <v>960</v>
      </c>
    </row>
    <row r="82" spans="1:2">
      <c r="A82" s="7" t="s">
        <v>221</v>
      </c>
      <c r="B82" s="7" t="s">
        <v>222</v>
      </c>
    </row>
    <row r="83" spans="1:2">
      <c r="A83" s="7" t="s">
        <v>963</v>
      </c>
      <c r="B83" s="7" t="s">
        <v>962</v>
      </c>
    </row>
    <row r="84" spans="1:2">
      <c r="A84" s="7" t="s">
        <v>965</v>
      </c>
      <c r="B84" s="7" t="s">
        <v>964</v>
      </c>
    </row>
    <row r="85" spans="1:2">
      <c r="A85" s="7" t="s">
        <v>967</v>
      </c>
      <c r="B85" s="7" t="s">
        <v>966</v>
      </c>
    </row>
    <row r="86" spans="1:2">
      <c r="A86" s="7" t="s">
        <v>969</v>
      </c>
      <c r="B86" s="7" t="s">
        <v>968</v>
      </c>
    </row>
    <row r="87" spans="1:2">
      <c r="A87" s="7" t="s">
        <v>971</v>
      </c>
      <c r="B87" s="7" t="s">
        <v>970</v>
      </c>
    </row>
    <row r="88" spans="1:2">
      <c r="A88" s="7" t="s">
        <v>171</v>
      </c>
      <c r="B88" s="7" t="s">
        <v>172</v>
      </c>
    </row>
    <row r="89" spans="1:2">
      <c r="A89" s="7" t="s">
        <v>973</v>
      </c>
      <c r="B89" s="7" t="s">
        <v>972</v>
      </c>
    </row>
    <row r="90" spans="1:2">
      <c r="A90" s="7" t="s">
        <v>975</v>
      </c>
      <c r="B90" s="7" t="s">
        <v>974</v>
      </c>
    </row>
  </sheetData>
  <phoneticPr fontId="5"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董晨阳</cp:lastModifiedBy>
  <dcterms:modified xsi:type="dcterms:W3CDTF">2022-11-22T07:28:50Z</dcterms:modified>
</cp:coreProperties>
</file>