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dcy/Code/papers.worktrees/risk-management/data/"/>
    </mc:Choice>
  </mc:AlternateContent>
  <xr:revisionPtr revIDLastSave="0" documentId="13_ncr:1_{C289910B-F4AA-1D44-9E65-9EB76A613E8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T" sheetId="1" r:id="rId1"/>
    <sheet name="KMV" sheetId="5" r:id="rId2"/>
    <sheet name="撤销ST" sheetId="3" r:id="rId3"/>
    <sheet name="新增ST" sheetId="4" r:id="rId4"/>
  </sheets>
  <externalReferences>
    <externalReference r:id="rId5"/>
  </externalReferences>
  <definedNames>
    <definedName name="_xlnm._FilterDatabase" localSheetId="0" hidden="1">ST!$A$1:$Q$283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" i="1"/>
  <c r="E32" i="1"/>
  <c r="F32" i="1" s="1"/>
  <c r="E9" i="1"/>
  <c r="F9" i="1" s="1"/>
  <c r="E72" i="1"/>
  <c r="F72" i="1" s="1"/>
  <c r="E101" i="1"/>
  <c r="F101" i="1" s="1"/>
  <c r="E193" i="1"/>
  <c r="F193" i="1" s="1"/>
  <c r="E97" i="1"/>
  <c r="F97" i="1" s="1"/>
  <c r="E120" i="1"/>
  <c r="F120" i="1" s="1"/>
  <c r="E121" i="1"/>
  <c r="F121" i="1" s="1"/>
  <c r="E38" i="1"/>
  <c r="F38" i="1" s="1"/>
  <c r="E110" i="1"/>
  <c r="F110" i="1" s="1"/>
  <c r="E55" i="1"/>
  <c r="F55" i="1" s="1"/>
  <c r="E85" i="1"/>
  <c r="F85" i="1" s="1"/>
  <c r="E2" i="1"/>
  <c r="F2" i="1" s="1"/>
  <c r="E52" i="1"/>
  <c r="F52" i="1" s="1"/>
  <c r="E47" i="1"/>
  <c r="F47" i="1" s="1"/>
  <c r="E35" i="1"/>
  <c r="F35" i="1" s="1"/>
  <c r="E108" i="1"/>
  <c r="F108" i="1" s="1"/>
  <c r="E11" i="1"/>
  <c r="F11" i="1" s="1"/>
  <c r="E111" i="1"/>
  <c r="F111" i="1" s="1"/>
  <c r="E136" i="1"/>
  <c r="F136" i="1" s="1"/>
  <c r="E5" i="1"/>
  <c r="F5" i="1" s="1"/>
  <c r="E49" i="1"/>
  <c r="F49" i="1" s="1"/>
  <c r="E142" i="1"/>
  <c r="F142" i="1" s="1"/>
  <c r="E235" i="1"/>
  <c r="F235" i="1" s="1"/>
  <c r="E46" i="1"/>
  <c r="F46" i="1" s="1"/>
  <c r="E123" i="1"/>
  <c r="F123" i="1" s="1"/>
  <c r="E238" i="1"/>
  <c r="F238" i="1" s="1"/>
  <c r="E211" i="1"/>
  <c r="F211" i="1" s="1"/>
  <c r="E188" i="1"/>
  <c r="F188" i="1" s="1"/>
  <c r="E114" i="1"/>
  <c r="F114" i="1" s="1"/>
  <c r="E187" i="1"/>
  <c r="F187" i="1" s="1"/>
  <c r="E210" i="1"/>
  <c r="F210" i="1" s="1"/>
  <c r="E176" i="1"/>
  <c r="F176" i="1" s="1"/>
  <c r="E170" i="1"/>
  <c r="F170" i="1" s="1"/>
  <c r="E119" i="1"/>
  <c r="F119" i="1" s="1"/>
  <c r="E53" i="1"/>
  <c r="F53" i="1" s="1"/>
  <c r="E139" i="1"/>
  <c r="F139" i="1" s="1"/>
  <c r="E28" i="1"/>
  <c r="F28" i="1" s="1"/>
  <c r="E206" i="1"/>
  <c r="F206" i="1" s="1"/>
  <c r="E243" i="1"/>
  <c r="F243" i="1" s="1"/>
  <c r="E69" i="1"/>
  <c r="F69" i="1" s="1"/>
  <c r="E26" i="1"/>
  <c r="F26" i="1" s="1"/>
  <c r="E259" i="1"/>
  <c r="F259" i="1" s="1"/>
  <c r="E76" i="1"/>
  <c r="F76" i="1" s="1"/>
  <c r="E148" i="1"/>
  <c r="F148" i="1" s="1"/>
  <c r="E161" i="1"/>
  <c r="F161" i="1" s="1"/>
  <c r="E167" i="1"/>
  <c r="F167" i="1" s="1"/>
  <c r="E124" i="1"/>
  <c r="F124" i="1" s="1"/>
  <c r="E98" i="1"/>
  <c r="F98" i="1" s="1"/>
  <c r="E219" i="1"/>
  <c r="F219" i="1" s="1"/>
  <c r="E158" i="1"/>
  <c r="F158" i="1" s="1"/>
  <c r="E78" i="1"/>
  <c r="F78" i="1" s="1"/>
  <c r="E199" i="1"/>
  <c r="F199" i="1" s="1"/>
  <c r="E125" i="1"/>
  <c r="F125" i="1" s="1"/>
  <c r="E94" i="1"/>
  <c r="F94" i="1" s="1"/>
  <c r="E65" i="1"/>
  <c r="F65" i="1" s="1"/>
  <c r="E223" i="1"/>
  <c r="F223" i="1" s="1"/>
  <c r="E227" i="1"/>
  <c r="F227" i="1" s="1"/>
  <c r="E237" i="1"/>
  <c r="F237" i="1" s="1"/>
  <c r="E189" i="1"/>
  <c r="F189" i="1" s="1"/>
  <c r="E37" i="1"/>
  <c r="F37" i="1" s="1"/>
  <c r="E71" i="1"/>
  <c r="F71" i="1" s="1"/>
  <c r="E23" i="1"/>
  <c r="F23" i="1" s="1"/>
  <c r="E24" i="1"/>
  <c r="F24" i="1" s="1"/>
  <c r="E86" i="1"/>
  <c r="F86" i="1" s="1"/>
  <c r="E57" i="1"/>
  <c r="F57" i="1" s="1"/>
  <c r="E45" i="1"/>
  <c r="F45" i="1" s="1"/>
  <c r="E263" i="1"/>
  <c r="F263" i="1" s="1"/>
  <c r="E129" i="1"/>
  <c r="F129" i="1" s="1"/>
  <c r="E240" i="1"/>
  <c r="F240" i="1" s="1"/>
  <c r="E165" i="1"/>
  <c r="F165" i="1" s="1"/>
  <c r="E39" i="1"/>
  <c r="F39" i="1" s="1"/>
  <c r="E159" i="1"/>
  <c r="F159" i="1" s="1"/>
  <c r="E102" i="1"/>
  <c r="F102" i="1" s="1"/>
  <c r="E270" i="1"/>
  <c r="F270" i="1" s="1"/>
  <c r="E184" i="1"/>
  <c r="F184" i="1" s="1"/>
  <c r="E99" i="1"/>
  <c r="F99" i="1" s="1"/>
  <c r="E63" i="1"/>
  <c r="F63" i="1" s="1"/>
  <c r="E234" i="1"/>
  <c r="F234" i="1" s="1"/>
  <c r="E81" i="1"/>
  <c r="F81" i="1" s="1"/>
  <c r="E82" i="1"/>
  <c r="F82" i="1" s="1"/>
  <c r="E12" i="1"/>
  <c r="F12" i="1" s="1"/>
  <c r="E232" i="1"/>
  <c r="F232" i="1" s="1"/>
  <c r="E252" i="1"/>
  <c r="F252" i="1" s="1"/>
  <c r="E278" i="1"/>
  <c r="F278" i="1" s="1"/>
  <c r="E174" i="1"/>
  <c r="F174" i="1" s="1"/>
  <c r="E104" i="1"/>
  <c r="F104" i="1" s="1"/>
  <c r="E218" i="1"/>
  <c r="F218" i="1" s="1"/>
  <c r="E229" i="1"/>
  <c r="F229" i="1" s="1"/>
  <c r="E70" i="1"/>
  <c r="F70" i="1" s="1"/>
  <c r="E220" i="1"/>
  <c r="F220" i="1" s="1"/>
  <c r="E41" i="1"/>
  <c r="F41" i="1" s="1"/>
  <c r="E155" i="1"/>
  <c r="F155" i="1" s="1"/>
  <c r="E135" i="1"/>
  <c r="F135" i="1" s="1"/>
  <c r="E3" i="1"/>
  <c r="F3" i="1" s="1"/>
  <c r="E202" i="1"/>
  <c r="F202" i="1" s="1"/>
  <c r="E248" i="1"/>
  <c r="F248" i="1" s="1"/>
  <c r="E152" i="1"/>
  <c r="F152" i="1" s="1"/>
  <c r="E245" i="1"/>
  <c r="F245" i="1" s="1"/>
  <c r="E201" i="1"/>
  <c r="F201" i="1" s="1"/>
  <c r="E10" i="1"/>
  <c r="F10" i="1" s="1"/>
  <c r="E44" i="1"/>
  <c r="F44" i="1" s="1"/>
  <c r="E268" i="1"/>
  <c r="F268" i="1" s="1"/>
  <c r="E140" i="1"/>
  <c r="F140" i="1" s="1"/>
  <c r="E77" i="1"/>
  <c r="F77" i="1" s="1"/>
  <c r="E40" i="1"/>
  <c r="F40" i="1" s="1"/>
  <c r="E54" i="1"/>
  <c r="F54" i="1" s="1"/>
  <c r="E269" i="1"/>
  <c r="F269" i="1" s="1"/>
  <c r="E60" i="1"/>
  <c r="F60" i="1" s="1"/>
  <c r="E275" i="1"/>
  <c r="F275" i="1" s="1"/>
  <c r="E255" i="1"/>
  <c r="F255" i="1" s="1"/>
  <c r="E168" i="1"/>
  <c r="F168" i="1" s="1"/>
  <c r="E169" i="1"/>
  <c r="F169" i="1" s="1"/>
  <c r="E153" i="1"/>
  <c r="F153" i="1" s="1"/>
  <c r="E127" i="1"/>
  <c r="F127" i="1" s="1"/>
  <c r="E50" i="1"/>
  <c r="F50" i="1" s="1"/>
  <c r="E89" i="1"/>
  <c r="F89" i="1" s="1"/>
  <c r="E14" i="1"/>
  <c r="F14" i="1" s="1"/>
  <c r="E260" i="1"/>
  <c r="F260" i="1" s="1"/>
  <c r="E185" i="1"/>
  <c r="F185" i="1" s="1"/>
  <c r="E228" i="1"/>
  <c r="F228" i="1" s="1"/>
  <c r="E241" i="1"/>
  <c r="F241" i="1" s="1"/>
  <c r="E103" i="1"/>
  <c r="F103" i="1" s="1"/>
  <c r="E134" i="1"/>
  <c r="F134" i="1" s="1"/>
  <c r="E105" i="1"/>
  <c r="F105" i="1" s="1"/>
  <c r="E93" i="1"/>
  <c r="F93" i="1" s="1"/>
  <c r="E83" i="1"/>
  <c r="F83" i="1" s="1"/>
  <c r="E36" i="1"/>
  <c r="F36" i="1" s="1"/>
  <c r="E34" i="1"/>
  <c r="F34" i="1" s="1"/>
  <c r="E29" i="1"/>
  <c r="F29" i="1" s="1"/>
  <c r="E16" i="1"/>
  <c r="F16" i="1" s="1"/>
  <c r="E6" i="1"/>
  <c r="F6" i="1" s="1"/>
  <c r="E261" i="1"/>
  <c r="F261" i="1" s="1"/>
  <c r="E253" i="1"/>
  <c r="F253" i="1" s="1"/>
  <c r="E264" i="1"/>
  <c r="F264" i="1" s="1"/>
  <c r="E244" i="1"/>
  <c r="F244" i="1" s="1"/>
  <c r="E247" i="1"/>
  <c r="F247" i="1" s="1"/>
  <c r="E216" i="1"/>
  <c r="F216" i="1" s="1"/>
  <c r="E205" i="1"/>
  <c r="F205" i="1" s="1"/>
  <c r="E162" i="1"/>
  <c r="F162" i="1" s="1"/>
  <c r="E164" i="1"/>
  <c r="F164" i="1" s="1"/>
  <c r="E151" i="1"/>
  <c r="F151" i="1" s="1"/>
  <c r="E141" i="1"/>
  <c r="F141" i="1" s="1"/>
  <c r="E130" i="1"/>
  <c r="F130" i="1" s="1"/>
  <c r="E75" i="1"/>
  <c r="F75" i="1" s="1"/>
  <c r="E272" i="1"/>
  <c r="F272" i="1" s="1"/>
  <c r="E4" i="1"/>
  <c r="F4" i="1" s="1"/>
  <c r="E194" i="1"/>
  <c r="F194" i="1" s="1"/>
  <c r="E115" i="1"/>
  <c r="F115" i="1" s="1"/>
  <c r="E91" i="1"/>
  <c r="F91" i="1" s="1"/>
  <c r="E179" i="1"/>
  <c r="F179" i="1" s="1"/>
  <c r="E150" i="1"/>
  <c r="F150" i="1" s="1"/>
  <c r="E175" i="1"/>
  <c r="F175" i="1" s="1"/>
  <c r="E116" i="1"/>
  <c r="F116" i="1" s="1"/>
  <c r="E262" i="1"/>
  <c r="F262" i="1" s="1"/>
  <c r="E192" i="1"/>
  <c r="F192" i="1" s="1"/>
  <c r="E88" i="1"/>
  <c r="F88" i="1" s="1"/>
  <c r="E207" i="1"/>
  <c r="F207" i="1" s="1"/>
  <c r="E48" i="1"/>
  <c r="F48" i="1" s="1"/>
  <c r="E84" i="1"/>
  <c r="F84" i="1" s="1"/>
  <c r="E250" i="1"/>
  <c r="F250" i="1" s="1"/>
  <c r="E225" i="1"/>
  <c r="F225" i="1" s="1"/>
  <c r="E147" i="1"/>
  <c r="F147" i="1" s="1"/>
  <c r="E27" i="1"/>
  <c r="F27" i="1" s="1"/>
  <c r="E17" i="1"/>
  <c r="E204" i="1"/>
  <c r="F204" i="1" s="1"/>
  <c r="E96" i="1"/>
  <c r="F96" i="1" s="1"/>
  <c r="E197" i="1"/>
  <c r="F197" i="1" s="1"/>
  <c r="E178" i="1"/>
  <c r="F178" i="1" s="1"/>
  <c r="E87" i="1"/>
  <c r="F87" i="1" s="1"/>
  <c r="E107" i="1"/>
  <c r="F107" i="1" s="1"/>
  <c r="E25" i="1"/>
  <c r="F25" i="1" s="1"/>
  <c r="E21" i="1"/>
  <c r="F21" i="1" s="1"/>
  <c r="E133" i="1"/>
  <c r="F133" i="1" s="1"/>
  <c r="E7" i="1"/>
  <c r="F7" i="1" s="1"/>
  <c r="E43" i="1"/>
  <c r="F43" i="1" s="1"/>
  <c r="E64" i="1"/>
  <c r="F64" i="1" s="1"/>
  <c r="E131" i="1"/>
  <c r="F131" i="1" s="1"/>
  <c r="E249" i="1"/>
  <c r="F249" i="1" s="1"/>
  <c r="E222" i="1"/>
  <c r="F222" i="1" s="1"/>
  <c r="E251" i="1"/>
  <c r="F251" i="1" s="1"/>
  <c r="E208" i="1"/>
  <c r="F208" i="1" s="1"/>
  <c r="E203" i="1"/>
  <c r="F203" i="1" s="1"/>
  <c r="E146" i="1"/>
  <c r="F146" i="1" s="1"/>
  <c r="E8" i="1"/>
  <c r="F8" i="1" s="1"/>
  <c r="E118" i="1"/>
  <c r="F118" i="1" s="1"/>
  <c r="E122" i="1"/>
  <c r="F122" i="1" s="1"/>
  <c r="E79" i="1"/>
  <c r="F79" i="1" s="1"/>
  <c r="E113" i="1"/>
  <c r="F113" i="1" s="1"/>
  <c r="E209" i="1"/>
  <c r="F209" i="1" s="1"/>
  <c r="E239" i="1"/>
  <c r="F239" i="1" s="1"/>
  <c r="E59" i="1"/>
  <c r="F59" i="1" s="1"/>
  <c r="E276" i="1"/>
  <c r="F276" i="1" s="1"/>
  <c r="E226" i="1"/>
  <c r="F226" i="1" s="1"/>
  <c r="E149" i="1"/>
  <c r="F149" i="1" s="1"/>
  <c r="E181" i="1"/>
  <c r="F181" i="1" s="1"/>
  <c r="E280" i="1"/>
  <c r="F280" i="1" s="1"/>
  <c r="E277" i="1"/>
  <c r="F277" i="1" s="1"/>
  <c r="E256" i="1"/>
  <c r="F256" i="1" s="1"/>
  <c r="E22" i="1"/>
  <c r="F22" i="1" s="1"/>
  <c r="E13" i="1"/>
  <c r="E166" i="1"/>
  <c r="F166" i="1" s="1"/>
  <c r="E182" i="1"/>
  <c r="F182" i="1" s="1"/>
  <c r="E137" i="1"/>
  <c r="F137" i="1" s="1"/>
  <c r="E61" i="1"/>
  <c r="F61" i="1" s="1"/>
  <c r="E160" i="1"/>
  <c r="F160" i="1" s="1"/>
  <c r="E172" i="1"/>
  <c r="F172" i="1" s="1"/>
  <c r="E58" i="1"/>
  <c r="F58" i="1" s="1"/>
  <c r="E282" i="1"/>
  <c r="F282" i="1" s="1"/>
  <c r="E233" i="1"/>
  <c r="F233" i="1" s="1"/>
  <c r="E132" i="1"/>
  <c r="F132" i="1" s="1"/>
  <c r="E215" i="1"/>
  <c r="F215" i="1" s="1"/>
  <c r="E66" i="1"/>
  <c r="F66" i="1" s="1"/>
  <c r="E230" i="1"/>
  <c r="F230" i="1" s="1"/>
  <c r="E144" i="1"/>
  <c r="F144" i="1" s="1"/>
  <c r="E31" i="1"/>
  <c r="F31" i="1" s="1"/>
  <c r="E20" i="1"/>
  <c r="F20" i="1" s="1"/>
  <c r="E56" i="1"/>
  <c r="F56" i="1" s="1"/>
  <c r="E73" i="1"/>
  <c r="F73" i="1" s="1"/>
  <c r="E18" i="1"/>
  <c r="F18" i="1" s="1"/>
  <c r="E68" i="1"/>
  <c r="F68" i="1" s="1"/>
  <c r="E90" i="1"/>
  <c r="F90" i="1" s="1"/>
  <c r="E271" i="1"/>
  <c r="F271" i="1" s="1"/>
  <c r="E200" i="1"/>
  <c r="F200" i="1" s="1"/>
  <c r="E33" i="1"/>
  <c r="F33" i="1" s="1"/>
  <c r="E213" i="1"/>
  <c r="F213" i="1" s="1"/>
  <c r="E171" i="1"/>
  <c r="F171" i="1" s="1"/>
  <c r="E191" i="1"/>
  <c r="F191" i="1" s="1"/>
  <c r="E266" i="1"/>
  <c r="F266" i="1" s="1"/>
  <c r="E145" i="1"/>
  <c r="F145" i="1" s="1"/>
  <c r="E196" i="1"/>
  <c r="F196" i="1" s="1"/>
  <c r="E138" i="1"/>
  <c r="F138" i="1" s="1"/>
  <c r="E80" i="1"/>
  <c r="F80" i="1" s="1"/>
  <c r="E92" i="1"/>
  <c r="F92" i="1" s="1"/>
  <c r="E51" i="1"/>
  <c r="F51" i="1" s="1"/>
  <c r="E95" i="1"/>
  <c r="F95" i="1" s="1"/>
  <c r="E154" i="1"/>
  <c r="F154" i="1" s="1"/>
  <c r="E173" i="1"/>
  <c r="F173" i="1" s="1"/>
  <c r="E221" i="1"/>
  <c r="F221" i="1" s="1"/>
  <c r="E67" i="1"/>
  <c r="F67" i="1" s="1"/>
  <c r="E214" i="1"/>
  <c r="F214" i="1" s="1"/>
  <c r="E186" i="1"/>
  <c r="F186" i="1" s="1"/>
  <c r="E177" i="1"/>
  <c r="F177" i="1" s="1"/>
  <c r="E180" i="1"/>
  <c r="F180" i="1" s="1"/>
  <c r="E273" i="1"/>
  <c r="F273" i="1" s="1"/>
  <c r="E258" i="1"/>
  <c r="F258" i="1" s="1"/>
  <c r="E183" i="1"/>
  <c r="F183" i="1" s="1"/>
  <c r="E112" i="1"/>
  <c r="F112" i="1" s="1"/>
  <c r="E19" i="1"/>
  <c r="F19" i="1" s="1"/>
  <c r="E231" i="1"/>
  <c r="F231" i="1" s="1"/>
  <c r="E274" i="1"/>
  <c r="F274" i="1" s="1"/>
  <c r="E212" i="1"/>
  <c r="F212" i="1" s="1"/>
  <c r="E224" i="1"/>
  <c r="F224" i="1" s="1"/>
  <c r="E157" i="1"/>
  <c r="F157" i="1" s="1"/>
  <c r="E126" i="1"/>
  <c r="F126" i="1" s="1"/>
  <c r="E257" i="1"/>
  <c r="F257" i="1" s="1"/>
  <c r="E217" i="1"/>
  <c r="F217" i="1" s="1"/>
  <c r="E117" i="1"/>
  <c r="F117" i="1" s="1"/>
  <c r="E265" i="1"/>
  <c r="F265" i="1" s="1"/>
  <c r="E267" i="1"/>
  <c r="F267" i="1" s="1"/>
  <c r="E279" i="1"/>
  <c r="F279" i="1" s="1"/>
  <c r="E156" i="1"/>
  <c r="F156" i="1" s="1"/>
  <c r="E15" i="1"/>
  <c r="F15" i="1" s="1"/>
  <c r="E163" i="1"/>
  <c r="F163" i="1" s="1"/>
  <c r="E195" i="1"/>
  <c r="F195" i="1" s="1"/>
  <c r="E281" i="1"/>
  <c r="F281" i="1" s="1"/>
  <c r="E198" i="1"/>
  <c r="F198" i="1" s="1"/>
  <c r="E242" i="1"/>
  <c r="F242" i="1" s="1"/>
  <c r="E62" i="1"/>
  <c r="F62" i="1" s="1"/>
  <c r="E246" i="1"/>
  <c r="F246" i="1" s="1"/>
  <c r="E100" i="1"/>
  <c r="F100" i="1" s="1"/>
  <c r="E74" i="1"/>
  <c r="F74" i="1" s="1"/>
  <c r="E143" i="1"/>
  <c r="F143" i="1" s="1"/>
  <c r="E190" i="1"/>
  <c r="F190" i="1" s="1"/>
  <c r="E106" i="1"/>
  <c r="F106" i="1" s="1"/>
  <c r="E236" i="1"/>
  <c r="F236" i="1" s="1"/>
  <c r="E42" i="1"/>
  <c r="F42" i="1" s="1"/>
  <c r="E109" i="1"/>
  <c r="F109" i="1" s="1"/>
  <c r="E30" i="1"/>
  <c r="F30" i="1" s="1"/>
  <c r="E283" i="1"/>
  <c r="F283" i="1" s="1"/>
  <c r="E254" i="1"/>
  <c r="F254" i="1" s="1"/>
  <c r="E128" i="1"/>
  <c r="F128" i="1" s="1"/>
  <c r="I101" i="1" l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16" i="1"/>
  <c r="N32" i="1"/>
  <c r="N48" i="1"/>
  <c r="N64" i="1"/>
  <c r="N80" i="1"/>
  <c r="N62" i="1"/>
  <c r="N112" i="1"/>
  <c r="N128" i="1"/>
  <c r="N144" i="1"/>
  <c r="N160" i="1"/>
  <c r="N176" i="1"/>
  <c r="N192" i="1"/>
  <c r="N208" i="1"/>
  <c r="N224" i="1"/>
  <c r="N240" i="1"/>
  <c r="N256" i="1"/>
  <c r="N272" i="1"/>
  <c r="N9" i="1"/>
  <c r="N25" i="1"/>
  <c r="N41" i="1"/>
  <c r="N57" i="1"/>
  <c r="N73" i="1"/>
  <c r="N89" i="1"/>
  <c r="N105" i="1"/>
  <c r="N121" i="1"/>
  <c r="N137" i="1"/>
  <c r="N153" i="1"/>
  <c r="N169" i="1"/>
  <c r="N185" i="1"/>
  <c r="N201" i="1"/>
  <c r="N217" i="1"/>
  <c r="N233" i="1"/>
  <c r="N249" i="1"/>
  <c r="N265" i="1"/>
  <c r="N281" i="1"/>
  <c r="N18" i="1"/>
  <c r="N34" i="1"/>
  <c r="N50" i="1"/>
  <c r="N66" i="1"/>
  <c r="N82" i="1"/>
  <c r="N98" i="1"/>
  <c r="N114" i="1"/>
  <c r="N130" i="1"/>
  <c r="N146" i="1"/>
  <c r="N162" i="1"/>
  <c r="N178" i="1"/>
  <c r="N207" i="1"/>
  <c r="N210" i="1"/>
  <c r="N70" i="1"/>
  <c r="N242" i="1"/>
  <c r="N258" i="1"/>
  <c r="N274" i="1"/>
  <c r="M65" i="1"/>
  <c r="M19" i="1"/>
  <c r="M35" i="1"/>
  <c r="M51" i="1"/>
  <c r="M67" i="1"/>
  <c r="M83" i="1"/>
  <c r="M99" i="1"/>
  <c r="M115" i="1"/>
  <c r="M131" i="1"/>
  <c r="M147" i="1"/>
  <c r="M157" i="1"/>
  <c r="M49" i="1"/>
  <c r="M212" i="1"/>
  <c r="M211" i="1"/>
  <c r="M227" i="1"/>
  <c r="M243" i="1"/>
  <c r="M259" i="1"/>
  <c r="M275" i="1"/>
  <c r="M18" i="1"/>
  <c r="M66" i="1"/>
  <c r="M114" i="1"/>
  <c r="M158" i="1"/>
  <c r="M206" i="1"/>
  <c r="M254" i="1"/>
  <c r="M8" i="1"/>
  <c r="M24" i="1"/>
  <c r="M40" i="1"/>
  <c r="M56" i="1"/>
  <c r="M72" i="1"/>
  <c r="M88" i="1"/>
  <c r="M104" i="1"/>
  <c r="M120" i="1"/>
  <c r="M136" i="1"/>
  <c r="M152" i="1"/>
  <c r="M168" i="1"/>
  <c r="M184" i="1"/>
  <c r="M200" i="1"/>
  <c r="M216" i="1"/>
  <c r="M232" i="1"/>
  <c r="M248" i="1"/>
  <c r="M264" i="1"/>
  <c r="M280" i="1"/>
  <c r="M58" i="1"/>
  <c r="M234" i="1"/>
  <c r="M154" i="1"/>
  <c r="M202" i="1"/>
  <c r="M250" i="1"/>
  <c r="M9" i="1"/>
  <c r="M25" i="1"/>
  <c r="M41" i="1"/>
  <c r="M57" i="1"/>
  <c r="M73" i="1"/>
  <c r="M89" i="1"/>
  <c r="M105" i="1"/>
  <c r="M121" i="1"/>
  <c r="M137" i="1"/>
  <c r="N65" i="1"/>
  <c r="N156" i="1"/>
  <c r="N47" i="1"/>
  <c r="N67" i="1"/>
  <c r="N87" i="1"/>
  <c r="N111" i="1"/>
  <c r="N131" i="1"/>
  <c r="N151" i="1"/>
  <c r="N175" i="1"/>
  <c r="N212" i="1"/>
  <c r="N215" i="1"/>
  <c r="N61" i="1"/>
  <c r="N259" i="1"/>
  <c r="N279" i="1"/>
  <c r="N20" i="1"/>
  <c r="N40" i="1"/>
  <c r="N60" i="1"/>
  <c r="N84" i="1"/>
  <c r="N104" i="1"/>
  <c r="N124" i="1"/>
  <c r="N148" i="1"/>
  <c r="N168" i="1"/>
  <c r="N188" i="1"/>
  <c r="N163" i="1"/>
  <c r="N232" i="1"/>
  <c r="N270" i="1"/>
  <c r="N276" i="1"/>
  <c r="N150" i="1"/>
  <c r="N179" i="1"/>
  <c r="N239" i="1"/>
  <c r="N81" i="1"/>
  <c r="N101" i="1"/>
  <c r="N125" i="1"/>
  <c r="N145" i="1"/>
  <c r="N165" i="1"/>
  <c r="N189" i="1"/>
  <c r="N209" i="1"/>
  <c r="N229" i="1"/>
  <c r="N253" i="1"/>
  <c r="N273" i="1"/>
  <c r="N14" i="1"/>
  <c r="N38" i="1"/>
  <c r="N58" i="1"/>
  <c r="N78" i="1"/>
  <c r="N102" i="1"/>
  <c r="N122" i="1"/>
  <c r="N142" i="1"/>
  <c r="N195" i="1"/>
  <c r="N186" i="1"/>
  <c r="N206" i="1"/>
  <c r="N230" i="1"/>
  <c r="N250" i="1"/>
  <c r="N79" i="1"/>
  <c r="M7" i="1"/>
  <c r="M27" i="1"/>
  <c r="M47" i="1"/>
  <c r="M134" i="1"/>
  <c r="M91" i="1"/>
  <c r="M111" i="1"/>
  <c r="M135" i="1"/>
  <c r="M155" i="1"/>
  <c r="M175" i="1"/>
  <c r="M199" i="1"/>
  <c r="M219" i="1"/>
  <c r="M61" i="1"/>
  <c r="M13" i="1"/>
  <c r="M283" i="1"/>
  <c r="M54" i="1"/>
  <c r="M126" i="1"/>
  <c r="M182" i="1"/>
  <c r="M242" i="1"/>
  <c r="M12" i="1"/>
  <c r="M32" i="1"/>
  <c r="M52" i="1"/>
  <c r="M76" i="1"/>
  <c r="M62" i="1"/>
  <c r="M116" i="1"/>
  <c r="M140" i="1"/>
  <c r="M160" i="1"/>
  <c r="M180" i="1"/>
  <c r="M204" i="1"/>
  <c r="M224" i="1"/>
  <c r="M244" i="1"/>
  <c r="M268" i="1"/>
  <c r="M30" i="1"/>
  <c r="M94" i="1"/>
  <c r="M195" i="1"/>
  <c r="M70" i="1"/>
  <c r="M5" i="1"/>
  <c r="M29" i="1"/>
  <c r="M3" i="1"/>
  <c r="M69" i="1"/>
  <c r="M93" i="1"/>
  <c r="M113" i="1"/>
  <c r="M133" i="1"/>
  <c r="M153" i="1"/>
  <c r="M169" i="1"/>
  <c r="M185" i="1"/>
  <c r="M201" i="1"/>
  <c r="M217" i="1"/>
  <c r="M233" i="1"/>
  <c r="M249" i="1"/>
  <c r="M265" i="1"/>
  <c r="M281" i="1"/>
  <c r="M38" i="1"/>
  <c r="M86" i="1"/>
  <c r="M71" i="1"/>
  <c r="M186" i="1"/>
  <c r="M226" i="1"/>
  <c r="M282" i="1"/>
  <c r="K11" i="1"/>
  <c r="K27" i="1"/>
  <c r="K43" i="1"/>
  <c r="K59" i="1"/>
  <c r="K75" i="1"/>
  <c r="K91" i="1"/>
  <c r="K107" i="1"/>
  <c r="K123" i="1"/>
  <c r="K139" i="1"/>
  <c r="K155" i="1"/>
  <c r="K171" i="1"/>
  <c r="K187" i="1"/>
  <c r="K203" i="1"/>
  <c r="K219" i="1"/>
  <c r="K235" i="1"/>
  <c r="K251" i="1"/>
  <c r="K267" i="1"/>
  <c r="K283" i="1"/>
  <c r="K16" i="1"/>
  <c r="K32" i="1"/>
  <c r="K48" i="1"/>
  <c r="K64" i="1"/>
  <c r="K80" i="1"/>
  <c r="K62" i="1"/>
  <c r="K112" i="1"/>
  <c r="K128" i="1"/>
  <c r="K144" i="1"/>
  <c r="K160" i="1"/>
  <c r="K176" i="1"/>
  <c r="K192" i="1"/>
  <c r="K208" i="1"/>
  <c r="K224" i="1"/>
  <c r="K240" i="1"/>
  <c r="K256" i="1"/>
  <c r="K272" i="1"/>
  <c r="K9" i="1"/>
  <c r="K25" i="1"/>
  <c r="K41" i="1"/>
  <c r="K57" i="1"/>
  <c r="K73" i="1"/>
  <c r="K89" i="1"/>
  <c r="K105" i="1"/>
  <c r="K121" i="1"/>
  <c r="K137" i="1"/>
  <c r="K153" i="1"/>
  <c r="K169" i="1"/>
  <c r="K185" i="1"/>
  <c r="K201" i="1"/>
  <c r="K217" i="1"/>
  <c r="K233" i="1"/>
  <c r="K249" i="1"/>
  <c r="K265" i="1"/>
  <c r="K281" i="1"/>
  <c r="K18" i="1"/>
  <c r="K34" i="1"/>
  <c r="K50" i="1"/>
  <c r="K66" i="1"/>
  <c r="K82" i="1"/>
  <c r="K98" i="1"/>
  <c r="K114" i="1"/>
  <c r="K130" i="1"/>
  <c r="K146" i="1"/>
  <c r="K162" i="1"/>
  <c r="K178" i="1"/>
  <c r="K207" i="1"/>
  <c r="K210" i="1"/>
  <c r="K70" i="1"/>
  <c r="K242" i="1"/>
  <c r="K258" i="1"/>
  <c r="K274" i="1"/>
  <c r="J32" i="1"/>
  <c r="J193" i="1"/>
  <c r="J110" i="1"/>
  <c r="J35" i="1"/>
  <c r="I136" i="1"/>
  <c r="J123" i="1"/>
  <c r="L187" i="1"/>
  <c r="L53" i="1"/>
  <c r="I26" i="1"/>
  <c r="L167" i="1"/>
  <c r="J199" i="1"/>
  <c r="I227" i="1"/>
  <c r="L23" i="1"/>
  <c r="J72" i="1"/>
  <c r="L38" i="1"/>
  <c r="L47" i="1"/>
  <c r="L5" i="1"/>
  <c r="L46" i="1"/>
  <c r="I187" i="1"/>
  <c r="I53" i="1"/>
  <c r="J26" i="1"/>
  <c r="I167" i="1"/>
  <c r="L78" i="1"/>
  <c r="J227" i="1"/>
  <c r="L193" i="1"/>
  <c r="L110" i="1"/>
  <c r="I47" i="1"/>
  <c r="J142" i="1"/>
  <c r="I211" i="1"/>
  <c r="L176" i="1"/>
  <c r="J206" i="1"/>
  <c r="I76" i="1"/>
  <c r="L98" i="1"/>
  <c r="J94" i="1"/>
  <c r="I189" i="1"/>
  <c r="I193" i="1"/>
  <c r="I110" i="1"/>
  <c r="I35" i="1"/>
  <c r="I139" i="1"/>
  <c r="J65" i="1"/>
  <c r="L263" i="1"/>
  <c r="J159" i="1"/>
  <c r="I63" i="1"/>
  <c r="L232" i="1"/>
  <c r="J229" i="1"/>
  <c r="I135" i="1"/>
  <c r="L245" i="1"/>
  <c r="J77" i="1"/>
  <c r="I275" i="1"/>
  <c r="L127" i="1"/>
  <c r="J228" i="1"/>
  <c r="I93" i="1"/>
  <c r="L16" i="1"/>
  <c r="J247" i="1"/>
  <c r="I151" i="1"/>
  <c r="L4" i="1"/>
  <c r="I111" i="1"/>
  <c r="L119" i="1"/>
  <c r="I223" i="1"/>
  <c r="I86" i="1"/>
  <c r="L129" i="1"/>
  <c r="I270" i="1"/>
  <c r="L81" i="1"/>
  <c r="J174" i="1"/>
  <c r="I220" i="1"/>
  <c r="L202" i="1"/>
  <c r="J44" i="1"/>
  <c r="I54" i="1"/>
  <c r="L168" i="1"/>
  <c r="J14" i="1"/>
  <c r="I103" i="1"/>
  <c r="L36" i="1"/>
  <c r="J253" i="1"/>
  <c r="I205" i="1"/>
  <c r="L130" i="1"/>
  <c r="I2" i="1"/>
  <c r="N15" i="1"/>
  <c r="N39" i="1"/>
  <c r="N134" i="1"/>
  <c r="N99" i="1"/>
  <c r="N127" i="1"/>
  <c r="N37" i="1"/>
  <c r="N183" i="1"/>
  <c r="N211" i="1"/>
  <c r="N243" i="1"/>
  <c r="N271" i="1"/>
  <c r="N12" i="1"/>
  <c r="N44" i="1"/>
  <c r="N72" i="1"/>
  <c r="N100" i="1"/>
  <c r="N252" i="1"/>
  <c r="N263" i="1"/>
  <c r="N184" i="1"/>
  <c r="N216" i="1"/>
  <c r="N244" i="1"/>
  <c r="N268" i="1"/>
  <c r="N21" i="1"/>
  <c r="N3" i="1"/>
  <c r="N77" i="1"/>
  <c r="N109" i="1"/>
  <c r="N133" i="1"/>
  <c r="N161" i="1"/>
  <c r="N193" i="1"/>
  <c r="N221" i="1"/>
  <c r="N245" i="1"/>
  <c r="N277" i="1"/>
  <c r="N26" i="1"/>
  <c r="N54" i="1"/>
  <c r="N86" i="1"/>
  <c r="N110" i="1"/>
  <c r="N138" i="1"/>
  <c r="N170" i="1"/>
  <c r="N198" i="1"/>
  <c r="N222" i="1"/>
  <c r="N254" i="1"/>
  <c r="N282" i="1"/>
  <c r="M156" i="1"/>
  <c r="M55" i="1"/>
  <c r="M132" i="1"/>
  <c r="M107" i="1"/>
  <c r="M139" i="1"/>
  <c r="M167" i="1"/>
  <c r="M191" i="1"/>
  <c r="M223" i="1"/>
  <c r="M251" i="1"/>
  <c r="M279" i="1"/>
  <c r="M78" i="1"/>
  <c r="M159" i="1"/>
  <c r="M230" i="1"/>
  <c r="M16" i="1"/>
  <c r="M44" i="1"/>
  <c r="M68" i="1"/>
  <c r="M100" i="1"/>
  <c r="M128" i="1"/>
  <c r="M263" i="1"/>
  <c r="M188" i="1"/>
  <c r="M163" i="1"/>
  <c r="M240" i="1"/>
  <c r="M272" i="1"/>
  <c r="M194" i="1"/>
  <c r="M142" i="1"/>
  <c r="M238" i="1"/>
  <c r="M150" i="1"/>
  <c r="M45" i="1"/>
  <c r="M77" i="1"/>
  <c r="M101" i="1"/>
  <c r="M129" i="1"/>
  <c r="M106" i="1"/>
  <c r="M177" i="1"/>
  <c r="M197" i="1"/>
  <c r="M221" i="1"/>
  <c r="M241" i="1"/>
  <c r="M261" i="1"/>
  <c r="M6" i="1"/>
  <c r="M23" i="1"/>
  <c r="M122" i="1"/>
  <c r="M198" i="1"/>
  <c r="M258" i="1"/>
  <c r="K7" i="1"/>
  <c r="K31" i="1"/>
  <c r="K51" i="1"/>
  <c r="K134" i="1"/>
  <c r="K95" i="1"/>
  <c r="K115" i="1"/>
  <c r="K135" i="1"/>
  <c r="K37" i="1"/>
  <c r="K49" i="1"/>
  <c r="K199" i="1"/>
  <c r="K223" i="1"/>
  <c r="K243" i="1"/>
  <c r="K13" i="1"/>
  <c r="K4" i="1"/>
  <c r="K24" i="1"/>
  <c r="K44" i="1"/>
  <c r="K68" i="1"/>
  <c r="K88" i="1"/>
  <c r="K108" i="1"/>
  <c r="K252" i="1"/>
  <c r="K152" i="1"/>
  <c r="K172" i="1"/>
  <c r="K196" i="1"/>
  <c r="K216" i="1"/>
  <c r="K236" i="1"/>
  <c r="K260" i="1"/>
  <c r="K280" i="1"/>
  <c r="K21" i="1"/>
  <c r="K45" i="1"/>
  <c r="K166" i="1"/>
  <c r="K85" i="1"/>
  <c r="K109" i="1"/>
  <c r="K129" i="1"/>
  <c r="K149" i="1"/>
  <c r="K173" i="1"/>
  <c r="K193" i="1"/>
  <c r="K213" i="1"/>
  <c r="K237" i="1"/>
  <c r="K257" i="1"/>
  <c r="K277" i="1"/>
  <c r="K22" i="1"/>
  <c r="K42" i="1"/>
  <c r="K23" i="1"/>
  <c r="K86" i="1"/>
  <c r="K234" i="1"/>
  <c r="K126" i="1"/>
  <c r="K159" i="1"/>
  <c r="K170" i="1"/>
  <c r="K190" i="1"/>
  <c r="K214" i="1"/>
  <c r="K226" i="1"/>
  <c r="K254" i="1"/>
  <c r="K278" i="1"/>
  <c r="L9" i="1"/>
  <c r="L121" i="1"/>
  <c r="I108" i="1"/>
  <c r="L142" i="1"/>
  <c r="I114" i="1"/>
  <c r="J139" i="1"/>
  <c r="J148" i="1"/>
  <c r="L158" i="1"/>
  <c r="L237" i="1"/>
  <c r="I57" i="1"/>
  <c r="I121" i="1"/>
  <c r="J108" i="1"/>
  <c r="I142" i="1"/>
  <c r="J114" i="1"/>
  <c r="J28" i="1"/>
  <c r="L76" i="1"/>
  <c r="I158" i="1"/>
  <c r="I237" i="1"/>
  <c r="J121" i="1"/>
  <c r="J52" i="1"/>
  <c r="J235" i="1"/>
  <c r="J187" i="1"/>
  <c r="L139" i="1"/>
  <c r="L148" i="1"/>
  <c r="I78" i="1"/>
  <c r="J237" i="1"/>
  <c r="I97" i="1"/>
  <c r="L2" i="1"/>
  <c r="J211" i="1"/>
  <c r="L37" i="1"/>
  <c r="I165" i="1"/>
  <c r="J99" i="1"/>
  <c r="J278" i="1"/>
  <c r="L220" i="1"/>
  <c r="I152" i="1"/>
  <c r="I40" i="1"/>
  <c r="J169" i="1"/>
  <c r="L260" i="1"/>
  <c r="L83" i="1"/>
  <c r="I253" i="1"/>
  <c r="J164" i="1"/>
  <c r="J115" i="1"/>
  <c r="I188" i="1"/>
  <c r="L219" i="1"/>
  <c r="J57" i="1"/>
  <c r="I39" i="1"/>
  <c r="I234" i="1"/>
  <c r="I104" i="1"/>
  <c r="J135" i="1"/>
  <c r="L201" i="1"/>
  <c r="L269" i="1"/>
  <c r="I127" i="1"/>
  <c r="J241" i="1"/>
  <c r="J29" i="1"/>
  <c r="L244" i="1"/>
  <c r="I141" i="1"/>
  <c r="L28" i="1"/>
  <c r="I37" i="1"/>
  <c r="J263" i="1"/>
  <c r="L159" i="1"/>
  <c r="J234" i="1"/>
  <c r="I252" i="1"/>
  <c r="L229" i="1"/>
  <c r="J3" i="1"/>
  <c r="I201" i="1"/>
  <c r="L77" i="1"/>
  <c r="J255" i="1"/>
  <c r="I50" i="1"/>
  <c r="L228" i="1"/>
  <c r="J83" i="1"/>
  <c r="I6" i="1"/>
  <c r="L247" i="1"/>
  <c r="J141" i="1"/>
  <c r="L136" i="1"/>
  <c r="I98" i="1"/>
  <c r="L86" i="1"/>
  <c r="I240" i="1"/>
  <c r="J184" i="1"/>
  <c r="I82" i="1"/>
  <c r="L174" i="1"/>
  <c r="J41" i="1"/>
  <c r="I248" i="1"/>
  <c r="L44" i="1"/>
  <c r="J269" i="1"/>
  <c r="I169" i="1"/>
  <c r="L14" i="1"/>
  <c r="J134" i="1"/>
  <c r="I34" i="1"/>
  <c r="I75" i="1"/>
  <c r="J91" i="1"/>
  <c r="J262" i="1"/>
  <c r="I84" i="1"/>
  <c r="L17" i="1"/>
  <c r="J107" i="1"/>
  <c r="I43" i="1"/>
  <c r="L251" i="1"/>
  <c r="J122" i="1"/>
  <c r="I59" i="1"/>
  <c r="L280" i="1"/>
  <c r="J182" i="1"/>
  <c r="I58" i="1"/>
  <c r="L66" i="1"/>
  <c r="J73" i="1"/>
  <c r="I200" i="1"/>
  <c r="L266" i="1"/>
  <c r="J51" i="1"/>
  <c r="I67" i="1"/>
  <c r="L273" i="1"/>
  <c r="L151" i="1"/>
  <c r="I175" i="1"/>
  <c r="L207" i="1"/>
  <c r="J27" i="1"/>
  <c r="I178" i="1"/>
  <c r="L133" i="1"/>
  <c r="J222" i="1"/>
  <c r="I8" i="1"/>
  <c r="L209" i="1"/>
  <c r="J181" i="1"/>
  <c r="I13" i="1"/>
  <c r="L160" i="1"/>
  <c r="J215" i="1"/>
  <c r="I20" i="1"/>
  <c r="L90" i="1"/>
  <c r="J191" i="1"/>
  <c r="I80" i="1"/>
  <c r="L173" i="1"/>
  <c r="J180" i="1"/>
  <c r="L115" i="1"/>
  <c r="I116" i="1"/>
  <c r="L48" i="1"/>
  <c r="J17" i="1"/>
  <c r="I87" i="1"/>
  <c r="L7" i="1"/>
  <c r="J251" i="1"/>
  <c r="I118" i="1"/>
  <c r="L239" i="1"/>
  <c r="J280" i="1"/>
  <c r="I166" i="1"/>
  <c r="L172" i="1"/>
  <c r="J66" i="1"/>
  <c r="I56" i="1"/>
  <c r="L271" i="1"/>
  <c r="J266" i="1"/>
  <c r="I92" i="1"/>
  <c r="L221" i="1"/>
  <c r="J273" i="1"/>
  <c r="I164" i="1"/>
  <c r="L150" i="1"/>
  <c r="J207" i="1"/>
  <c r="I147" i="1"/>
  <c r="L197" i="1"/>
  <c r="J133" i="1"/>
  <c r="I249" i="1"/>
  <c r="L146" i="1"/>
  <c r="J209" i="1"/>
  <c r="I149" i="1"/>
  <c r="L22" i="1"/>
  <c r="J160" i="1"/>
  <c r="I132" i="1"/>
  <c r="L31" i="1"/>
  <c r="J90" i="1"/>
  <c r="I171" i="1"/>
  <c r="L138" i="1"/>
  <c r="J173" i="1"/>
  <c r="I177" i="1"/>
  <c r="J112" i="1"/>
  <c r="I224" i="1"/>
  <c r="L117" i="1"/>
  <c r="J163" i="1"/>
  <c r="I62" i="1"/>
  <c r="L190" i="1"/>
  <c r="J283" i="1"/>
  <c r="I231" i="1"/>
  <c r="L126" i="1"/>
  <c r="J279" i="1"/>
  <c r="I281" i="1"/>
  <c r="L100" i="1"/>
  <c r="J42" i="1"/>
  <c r="I128" i="1"/>
  <c r="I274" i="1"/>
  <c r="L257" i="1"/>
  <c r="J156" i="1"/>
  <c r="I198" i="1"/>
  <c r="L74" i="1"/>
  <c r="J109" i="1"/>
  <c r="L258" i="1"/>
  <c r="I212" i="1"/>
  <c r="L217" i="1"/>
  <c r="J15" i="1"/>
  <c r="I242" i="1"/>
  <c r="L143" i="1"/>
  <c r="J30" i="1"/>
  <c r="H72" i="1"/>
  <c r="H11" i="1"/>
  <c r="H114" i="1"/>
  <c r="H161" i="1"/>
  <c r="H71" i="1"/>
  <c r="H99" i="1"/>
  <c r="H155" i="1"/>
  <c r="H60" i="1"/>
  <c r="H105" i="1"/>
  <c r="H164" i="1"/>
  <c r="H88" i="1"/>
  <c r="H21" i="1"/>
  <c r="H113" i="1"/>
  <c r="H61" i="1"/>
  <c r="H68" i="1"/>
  <c r="H154" i="1"/>
  <c r="H224" i="1"/>
  <c r="H62" i="1"/>
  <c r="H126" i="1"/>
  <c r="H55" i="1"/>
  <c r="H187" i="1"/>
  <c r="H259" i="1"/>
  <c r="H237" i="1"/>
  <c r="H102" i="1"/>
  <c r="H70" i="1"/>
  <c r="H40" i="1"/>
  <c r="H241" i="1"/>
  <c r="H216" i="1"/>
  <c r="H116" i="1"/>
  <c r="H87" i="1"/>
  <c r="H118" i="1"/>
  <c r="H166" i="1"/>
  <c r="H56" i="1"/>
  <c r="H92" i="1"/>
  <c r="H231" i="1"/>
  <c r="H281" i="1"/>
  <c r="H128" i="1"/>
  <c r="H38" i="1"/>
  <c r="H211" i="1"/>
  <c r="H124" i="1"/>
  <c r="H24" i="1"/>
  <c r="H234" i="1"/>
  <c r="H3" i="1"/>
  <c r="H255" i="1"/>
  <c r="H83" i="1"/>
  <c r="H141" i="1"/>
  <c r="H48" i="1"/>
  <c r="H7" i="1"/>
  <c r="H239" i="1"/>
  <c r="H172" i="1"/>
  <c r="H271" i="1"/>
  <c r="H221" i="1"/>
  <c r="H15" i="1"/>
  <c r="H97" i="1"/>
  <c r="H111" i="1"/>
  <c r="H139" i="1"/>
  <c r="H199" i="1"/>
  <c r="H129" i="1"/>
  <c r="H218" i="1"/>
  <c r="H140" i="1"/>
  <c r="H185" i="1"/>
  <c r="H244" i="1"/>
  <c r="H150" i="1"/>
  <c r="H197" i="1"/>
  <c r="H146" i="1"/>
  <c r="H22" i="1"/>
  <c r="H31" i="1"/>
  <c r="H138" i="1"/>
  <c r="H112" i="1"/>
  <c r="H163" i="1"/>
  <c r="H283" i="1"/>
  <c r="G108" i="1"/>
  <c r="G238" i="1"/>
  <c r="G26" i="1"/>
  <c r="G227" i="1"/>
  <c r="G159" i="1"/>
  <c r="G229" i="1"/>
  <c r="G77" i="1"/>
  <c r="G228" i="1"/>
  <c r="G247" i="1"/>
  <c r="G175" i="1"/>
  <c r="G178" i="1"/>
  <c r="G8" i="1"/>
  <c r="G13" i="1"/>
  <c r="G20" i="1"/>
  <c r="G80" i="1"/>
  <c r="G19" i="1"/>
  <c r="G195" i="1"/>
  <c r="G254" i="1"/>
  <c r="G157" i="1"/>
  <c r="G128" i="1"/>
  <c r="G81" i="1"/>
  <c r="G36" i="1"/>
  <c r="G222" i="1"/>
  <c r="G138" i="1"/>
  <c r="G283" i="1"/>
  <c r="G52" i="1"/>
  <c r="G170" i="1"/>
  <c r="G167" i="1"/>
  <c r="G23" i="1"/>
  <c r="G63" i="1"/>
  <c r="G135" i="1"/>
  <c r="G275" i="1"/>
  <c r="G93" i="1"/>
  <c r="G151" i="1"/>
  <c r="G207" i="1"/>
  <c r="G133" i="1"/>
  <c r="G209" i="1"/>
  <c r="G160" i="1"/>
  <c r="G213" i="1"/>
  <c r="G231" i="1"/>
  <c r="G123" i="1"/>
  <c r="G202" i="1"/>
  <c r="G194" i="1"/>
  <c r="G181" i="1"/>
  <c r="G112" i="1"/>
  <c r="G38" i="1"/>
  <c r="G211" i="1"/>
  <c r="G124" i="1"/>
  <c r="G24" i="1"/>
  <c r="G234" i="1"/>
  <c r="G3" i="1"/>
  <c r="G255" i="1"/>
  <c r="G83" i="1"/>
  <c r="G141" i="1"/>
  <c r="G48" i="1"/>
  <c r="G7" i="1"/>
  <c r="G239" i="1"/>
  <c r="G172" i="1"/>
  <c r="G271" i="1"/>
  <c r="G221" i="1"/>
  <c r="G126" i="1"/>
  <c r="G100" i="1"/>
  <c r="G97" i="1"/>
  <c r="G111" i="1"/>
  <c r="G69" i="1"/>
  <c r="G218" i="1"/>
  <c r="G244" i="1"/>
  <c r="G43" i="1"/>
  <c r="G31" i="1"/>
  <c r="G163" i="1"/>
  <c r="G2" i="1"/>
  <c r="N19" i="1"/>
  <c r="N51" i="1"/>
  <c r="N132" i="1"/>
  <c r="N103" i="1"/>
  <c r="N135" i="1"/>
  <c r="N157" i="1"/>
  <c r="N191" i="1"/>
  <c r="N223" i="1"/>
  <c r="N247" i="1"/>
  <c r="N275" i="1"/>
  <c r="N24" i="1"/>
  <c r="N52" i="1"/>
  <c r="N76" i="1"/>
  <c r="N108" i="1"/>
  <c r="N136" i="1"/>
  <c r="N164" i="1"/>
  <c r="N196" i="1"/>
  <c r="N220" i="1"/>
  <c r="N248" i="1"/>
  <c r="N280" i="1"/>
  <c r="N29" i="1"/>
  <c r="N53" i="1"/>
  <c r="N85" i="1"/>
  <c r="N113" i="1"/>
  <c r="N141" i="1"/>
  <c r="N173" i="1"/>
  <c r="N197" i="1"/>
  <c r="N225" i="1"/>
  <c r="N257" i="1"/>
  <c r="N6" i="1"/>
  <c r="N30" i="1"/>
  <c r="N23" i="1"/>
  <c r="N90" i="1"/>
  <c r="N118" i="1"/>
  <c r="N159" i="1"/>
  <c r="N174" i="1"/>
  <c r="N202" i="1"/>
  <c r="N226" i="1"/>
  <c r="N262" i="1"/>
  <c r="N2" i="1"/>
  <c r="M31" i="1"/>
  <c r="N31" i="1"/>
  <c r="N83" i="1"/>
  <c r="N143" i="1"/>
  <c r="N199" i="1"/>
  <c r="N255" i="1"/>
  <c r="N28" i="1"/>
  <c r="N88" i="1"/>
  <c r="N140" i="1"/>
  <c r="N200" i="1"/>
  <c r="N260" i="1"/>
  <c r="N33" i="1"/>
  <c r="N93" i="1"/>
  <c r="N149" i="1"/>
  <c r="N205" i="1"/>
  <c r="N261" i="1"/>
  <c r="N42" i="1"/>
  <c r="N94" i="1"/>
  <c r="N154" i="1"/>
  <c r="N214" i="1"/>
  <c r="N266" i="1"/>
  <c r="M39" i="1"/>
  <c r="M75" i="1"/>
  <c r="M119" i="1"/>
  <c r="M151" i="1"/>
  <c r="M187" i="1"/>
  <c r="M231" i="1"/>
  <c r="M267" i="1"/>
  <c r="M42" i="1"/>
  <c r="M170" i="1"/>
  <c r="M278" i="1"/>
  <c r="M36" i="1"/>
  <c r="M80" i="1"/>
  <c r="M112" i="1"/>
  <c r="M148" i="1"/>
  <c r="M192" i="1"/>
  <c r="M228" i="1"/>
  <c r="M260" i="1"/>
  <c r="M82" i="1"/>
  <c r="M190" i="1"/>
  <c r="M96" i="1"/>
  <c r="M53" i="1"/>
  <c r="M85" i="1"/>
  <c r="M125" i="1"/>
  <c r="M161" i="1"/>
  <c r="M189" i="1"/>
  <c r="M213" i="1"/>
  <c r="M245" i="1"/>
  <c r="M273" i="1"/>
  <c r="M50" i="1"/>
  <c r="M146" i="1"/>
  <c r="M222" i="1"/>
  <c r="K65" i="1"/>
  <c r="K35" i="1"/>
  <c r="K63" i="1"/>
  <c r="K87" i="1"/>
  <c r="K119" i="1"/>
  <c r="K147" i="1"/>
  <c r="K175" i="1"/>
  <c r="K17" i="1"/>
  <c r="K231" i="1"/>
  <c r="K259" i="1"/>
  <c r="K8" i="1"/>
  <c r="K36" i="1"/>
  <c r="K60" i="1"/>
  <c r="K92" i="1"/>
  <c r="K120" i="1"/>
  <c r="K148" i="1"/>
  <c r="K180" i="1"/>
  <c r="K204" i="1"/>
  <c r="K232" i="1"/>
  <c r="K264" i="1"/>
  <c r="K96" i="1"/>
  <c r="K179" i="1"/>
  <c r="K69" i="1"/>
  <c r="K97" i="1"/>
  <c r="K125" i="1"/>
  <c r="K106" i="1"/>
  <c r="K181" i="1"/>
  <c r="K209" i="1"/>
  <c r="K241" i="1"/>
  <c r="K269" i="1"/>
  <c r="K14" i="1"/>
  <c r="K46" i="1"/>
  <c r="K74" i="1"/>
  <c r="K102" i="1"/>
  <c r="K71" i="1"/>
  <c r="K158" i="1"/>
  <c r="K186" i="1"/>
  <c r="K218" i="1"/>
  <c r="K246" i="1"/>
  <c r="K79" i="1"/>
  <c r="I72" i="1"/>
  <c r="J85" i="1"/>
  <c r="I49" i="1"/>
  <c r="J176" i="1"/>
  <c r="L206" i="1"/>
  <c r="I219" i="1"/>
  <c r="J37" i="1"/>
  <c r="L101" i="1"/>
  <c r="I52" i="1"/>
  <c r="I235" i="1"/>
  <c r="I170" i="1"/>
  <c r="I259" i="1"/>
  <c r="J125" i="1"/>
  <c r="J9" i="1"/>
  <c r="L85" i="1"/>
  <c r="I46" i="1"/>
  <c r="J170" i="1"/>
  <c r="J259" i="1"/>
  <c r="L199" i="1"/>
  <c r="L72" i="1"/>
  <c r="I85" i="1"/>
  <c r="J243" i="1"/>
  <c r="I45" i="1"/>
  <c r="L270" i="1"/>
  <c r="I174" i="1"/>
  <c r="L3" i="1"/>
  <c r="L268" i="1"/>
  <c r="I153" i="1"/>
  <c r="L103" i="1"/>
  <c r="J261" i="1"/>
  <c r="L141" i="1"/>
  <c r="L108" i="1"/>
  <c r="J76" i="1"/>
  <c r="J45" i="1"/>
  <c r="L184" i="1"/>
  <c r="L252" i="1"/>
  <c r="I3" i="1"/>
  <c r="L140" i="1"/>
  <c r="J153" i="1"/>
  <c r="L134" i="1"/>
  <c r="L6" i="1"/>
  <c r="J151" i="1"/>
  <c r="I148" i="1"/>
  <c r="J23" i="1"/>
  <c r="J39" i="1"/>
  <c r="I81" i="1"/>
  <c r="J104" i="1"/>
  <c r="L155" i="1"/>
  <c r="L10" i="1"/>
  <c r="I269" i="1"/>
  <c r="J127" i="1"/>
  <c r="J103" i="1"/>
  <c r="L34" i="1"/>
  <c r="I244" i="1"/>
  <c r="I130" i="1"/>
  <c r="L114" i="1"/>
  <c r="L24" i="1"/>
  <c r="L165" i="1"/>
  <c r="L63" i="1"/>
  <c r="I278" i="1"/>
  <c r="I155" i="1"/>
  <c r="J201" i="1"/>
  <c r="L40" i="1"/>
  <c r="L153" i="1"/>
  <c r="I228" i="1"/>
  <c r="J36" i="1"/>
  <c r="L272" i="1"/>
  <c r="I150" i="1"/>
  <c r="J48" i="1"/>
  <c r="J96" i="1"/>
  <c r="L21" i="1"/>
  <c r="I222" i="1"/>
  <c r="I79" i="1"/>
  <c r="J149" i="1"/>
  <c r="L13" i="1"/>
  <c r="L282" i="1"/>
  <c r="I31" i="1"/>
  <c r="J271" i="1"/>
  <c r="J196" i="1"/>
  <c r="L154" i="1"/>
  <c r="I180" i="1"/>
  <c r="I4" i="1"/>
  <c r="J192" i="1"/>
  <c r="L225" i="1"/>
  <c r="L87" i="1"/>
  <c r="I64" i="1"/>
  <c r="J146" i="1"/>
  <c r="J59" i="1"/>
  <c r="L277" i="1"/>
  <c r="I61" i="1"/>
  <c r="I66" i="1"/>
  <c r="J18" i="1"/>
  <c r="L213" i="1"/>
  <c r="L92" i="1"/>
  <c r="I214" i="1"/>
  <c r="L194" i="1"/>
  <c r="L262" i="1"/>
  <c r="I225" i="1"/>
  <c r="J178" i="1"/>
  <c r="J64" i="1"/>
  <c r="L203" i="1"/>
  <c r="I209" i="1"/>
  <c r="I277" i="1"/>
  <c r="J61" i="1"/>
  <c r="L132" i="1"/>
  <c r="L73" i="1"/>
  <c r="I213" i="1"/>
  <c r="J80" i="1"/>
  <c r="J214" i="1"/>
  <c r="L183" i="1"/>
  <c r="I179" i="1"/>
  <c r="I48" i="1"/>
  <c r="J204" i="1"/>
  <c r="L25" i="1"/>
  <c r="L222" i="1"/>
  <c r="I122" i="1"/>
  <c r="J226" i="1"/>
  <c r="J166" i="1"/>
  <c r="L58" i="1"/>
  <c r="I144" i="1"/>
  <c r="I271" i="1"/>
  <c r="J145" i="1"/>
  <c r="L95" i="1"/>
  <c r="L180" i="1"/>
  <c r="L231" i="1"/>
  <c r="I217" i="1"/>
  <c r="I195" i="1"/>
  <c r="J74" i="1"/>
  <c r="L109" i="1"/>
  <c r="L274" i="1"/>
  <c r="I117" i="1"/>
  <c r="J195" i="1"/>
  <c r="J143" i="1"/>
  <c r="L30" i="1"/>
  <c r="J231" i="1"/>
  <c r="J117" i="1"/>
  <c r="L163" i="1"/>
  <c r="I100" i="1"/>
  <c r="I30" i="1"/>
  <c r="L19" i="1"/>
  <c r="I257" i="1"/>
  <c r="I163" i="1"/>
  <c r="J100" i="1"/>
  <c r="L42" i="1"/>
  <c r="H120" i="1"/>
  <c r="H49" i="1"/>
  <c r="H26" i="1"/>
  <c r="H57" i="1"/>
  <c r="H278" i="1"/>
  <c r="H77" i="1"/>
  <c r="H34" i="1"/>
  <c r="H115" i="1"/>
  <c r="H178" i="1"/>
  <c r="H276" i="1"/>
  <c r="H66" i="1"/>
  <c r="H80" i="1"/>
  <c r="H217" i="1"/>
  <c r="H42" i="1"/>
  <c r="H121" i="1"/>
  <c r="H170" i="1"/>
  <c r="H158" i="1"/>
  <c r="H165" i="1"/>
  <c r="H135" i="1"/>
  <c r="H153" i="1"/>
  <c r="H253" i="1"/>
  <c r="H207" i="1"/>
  <c r="H131" i="1"/>
  <c r="H277" i="1"/>
  <c r="H90" i="1"/>
  <c r="H186" i="1"/>
  <c r="H156" i="1"/>
  <c r="H265" i="1"/>
  <c r="H5" i="1"/>
  <c r="H76" i="1"/>
  <c r="H263" i="1"/>
  <c r="H104" i="1"/>
  <c r="H54" i="1"/>
  <c r="H16" i="1"/>
  <c r="H179" i="1"/>
  <c r="H107" i="1"/>
  <c r="H149" i="1"/>
  <c r="H144" i="1"/>
  <c r="H51" i="1"/>
  <c r="H198" i="1"/>
  <c r="H85" i="1"/>
  <c r="H176" i="1"/>
  <c r="H223" i="1"/>
  <c r="H81" i="1"/>
  <c r="H201" i="1"/>
  <c r="H134" i="1"/>
  <c r="H130" i="1"/>
  <c r="H27" i="1"/>
  <c r="H79" i="1"/>
  <c r="H58" i="1"/>
  <c r="H191" i="1"/>
  <c r="H212" i="1"/>
  <c r="H74" i="1"/>
  <c r="G120" i="1"/>
  <c r="G114" i="1"/>
  <c r="G219" i="1"/>
  <c r="G240" i="1"/>
  <c r="G155" i="1"/>
  <c r="G169" i="1"/>
  <c r="G261" i="1"/>
  <c r="G88" i="1"/>
  <c r="G64" i="1"/>
  <c r="G280" i="1"/>
  <c r="G68" i="1"/>
  <c r="G214" i="1"/>
  <c r="G279" i="1"/>
  <c r="G90" i="1"/>
  <c r="G246" i="1"/>
  <c r="G129" i="1"/>
  <c r="G130" i="1"/>
  <c r="G58" i="1"/>
  <c r="G242" i="1"/>
  <c r="G142" i="1"/>
  <c r="G206" i="1"/>
  <c r="G237" i="1"/>
  <c r="G12" i="1"/>
  <c r="G44" i="1"/>
  <c r="G241" i="1"/>
  <c r="G272" i="1"/>
  <c r="G204" i="1"/>
  <c r="G118" i="1"/>
  <c r="G233" i="1"/>
  <c r="G92" i="1"/>
  <c r="G109" i="1"/>
  <c r="G269" i="1"/>
  <c r="G25" i="1"/>
  <c r="G95" i="1"/>
  <c r="G47" i="1"/>
  <c r="G243" i="1"/>
  <c r="G189" i="1"/>
  <c r="G232" i="1"/>
  <c r="G268" i="1"/>
  <c r="G103" i="1"/>
  <c r="G4" i="1"/>
  <c r="G96" i="1"/>
  <c r="G122" i="1"/>
  <c r="G132" i="1"/>
  <c r="G196" i="1"/>
  <c r="G274" i="1"/>
  <c r="G106" i="1"/>
  <c r="G85" i="1"/>
  <c r="G139" i="1"/>
  <c r="G201" i="1"/>
  <c r="G150" i="1"/>
  <c r="G137" i="1"/>
  <c r="G236" i="1"/>
  <c r="N35" i="1"/>
  <c r="N95" i="1"/>
  <c r="N147" i="1"/>
  <c r="N17" i="1"/>
  <c r="N13" i="1"/>
  <c r="N36" i="1"/>
  <c r="N92" i="1"/>
  <c r="N152" i="1"/>
  <c r="N204" i="1"/>
  <c r="N264" i="1"/>
  <c r="N45" i="1"/>
  <c r="N97" i="1"/>
  <c r="N106" i="1"/>
  <c r="N213" i="1"/>
  <c r="N269" i="1"/>
  <c r="N46" i="1"/>
  <c r="N234" i="1"/>
  <c r="N158" i="1"/>
  <c r="N218" i="1"/>
  <c r="N278" i="1"/>
  <c r="M43" i="1"/>
  <c r="M87" i="1"/>
  <c r="M123" i="1"/>
  <c r="M37" i="1"/>
  <c r="M203" i="1"/>
  <c r="M235" i="1"/>
  <c r="M271" i="1"/>
  <c r="M90" i="1"/>
  <c r="M207" i="1"/>
  <c r="M4" i="1"/>
  <c r="M48" i="1"/>
  <c r="M84" i="1"/>
  <c r="M124" i="1"/>
  <c r="M164" i="1"/>
  <c r="M196" i="1"/>
  <c r="M236" i="1"/>
  <c r="M276" i="1"/>
  <c r="M118" i="1"/>
  <c r="M214" i="1"/>
  <c r="M21" i="1"/>
  <c r="M239" i="1"/>
  <c r="M97" i="1"/>
  <c r="M141" i="1"/>
  <c r="M165" i="1"/>
  <c r="M193" i="1"/>
  <c r="M225" i="1"/>
  <c r="M253" i="1"/>
  <c r="M277" i="1"/>
  <c r="M74" i="1"/>
  <c r="M162" i="1"/>
  <c r="M246" i="1"/>
  <c r="K15" i="1"/>
  <c r="K39" i="1"/>
  <c r="K67" i="1"/>
  <c r="K99" i="1"/>
  <c r="K127" i="1"/>
  <c r="K151" i="1"/>
  <c r="K183" i="1"/>
  <c r="K211" i="1"/>
  <c r="K61" i="1"/>
  <c r="K271" i="1"/>
  <c r="K12" i="1"/>
  <c r="K40" i="1"/>
  <c r="K72" i="1"/>
  <c r="K100" i="1"/>
  <c r="K124" i="1"/>
  <c r="K263" i="1"/>
  <c r="K184" i="1"/>
  <c r="K163" i="1"/>
  <c r="K244" i="1"/>
  <c r="K268" i="1"/>
  <c r="K150" i="1"/>
  <c r="K3" i="1"/>
  <c r="K77" i="1"/>
  <c r="K101" i="1"/>
  <c r="K133" i="1"/>
  <c r="K161" i="1"/>
  <c r="K189" i="1"/>
  <c r="K221" i="1"/>
  <c r="K245" i="1"/>
  <c r="K273" i="1"/>
  <c r="K26" i="1"/>
  <c r="K54" i="1"/>
  <c r="K78" i="1"/>
  <c r="K110" i="1"/>
  <c r="K138" i="1"/>
  <c r="K195" i="1"/>
  <c r="K198" i="1"/>
  <c r="K222" i="1"/>
  <c r="K250" i="1"/>
  <c r="K282" i="1"/>
  <c r="J97" i="1"/>
  <c r="L52" i="1"/>
  <c r="L235" i="1"/>
  <c r="L170" i="1"/>
  <c r="L259" i="1"/>
  <c r="I125" i="1"/>
  <c r="I71" i="1"/>
  <c r="J120" i="1"/>
  <c r="J11" i="1"/>
  <c r="J238" i="1"/>
  <c r="J119" i="1"/>
  <c r="J161" i="1"/>
  <c r="I94" i="1"/>
  <c r="L97" i="1"/>
  <c r="L35" i="1"/>
  <c r="L123" i="1"/>
  <c r="J53" i="1"/>
  <c r="J167" i="1"/>
  <c r="I65" i="1"/>
  <c r="J101" i="1"/>
  <c r="J47" i="1"/>
  <c r="L161" i="1"/>
  <c r="J240" i="1"/>
  <c r="L234" i="1"/>
  <c r="L104" i="1"/>
  <c r="J248" i="1"/>
  <c r="L54" i="1"/>
  <c r="J89" i="1"/>
  <c r="J105" i="1"/>
  <c r="L264" i="1"/>
  <c r="J75" i="1"/>
  <c r="J5" i="1"/>
  <c r="J189" i="1"/>
  <c r="I263" i="1"/>
  <c r="J63" i="1"/>
  <c r="L218" i="1"/>
  <c r="J152" i="1"/>
  <c r="J40" i="1"/>
  <c r="L50" i="1"/>
  <c r="J93" i="1"/>
  <c r="I264" i="1"/>
  <c r="L11" i="1"/>
  <c r="J124" i="1"/>
  <c r="J24" i="1"/>
  <c r="J270" i="1"/>
  <c r="L82" i="1"/>
  <c r="I218" i="1"/>
  <c r="I202" i="1"/>
  <c r="J268" i="1"/>
  <c r="L60" i="1"/>
  <c r="L89" i="1"/>
  <c r="I134" i="1"/>
  <c r="J16" i="1"/>
  <c r="J205" i="1"/>
  <c r="L75" i="1"/>
  <c r="L26" i="1"/>
  <c r="L57" i="1"/>
  <c r="I159" i="1"/>
  <c r="J81" i="1"/>
  <c r="J218" i="1"/>
  <c r="L135" i="1"/>
  <c r="I10" i="1"/>
  <c r="I60" i="1"/>
  <c r="J50" i="1"/>
  <c r="L241" i="1"/>
  <c r="L29" i="1"/>
  <c r="I194" i="1"/>
  <c r="L175" i="1"/>
  <c r="L250" i="1"/>
  <c r="I197" i="1"/>
  <c r="J7" i="1"/>
  <c r="J203" i="1"/>
  <c r="L113" i="1"/>
  <c r="I181" i="1"/>
  <c r="I137" i="1"/>
  <c r="J132" i="1"/>
  <c r="L20" i="1"/>
  <c r="L33" i="1"/>
  <c r="I138" i="1"/>
  <c r="J221" i="1"/>
  <c r="J183" i="1"/>
  <c r="J194" i="1"/>
  <c r="I88" i="1"/>
  <c r="I17" i="1"/>
  <c r="J25" i="1"/>
  <c r="L131" i="1"/>
  <c r="L118" i="1"/>
  <c r="I276" i="1"/>
  <c r="J22" i="1"/>
  <c r="J58" i="1"/>
  <c r="L230" i="1"/>
  <c r="I68" i="1"/>
  <c r="I266" i="1"/>
  <c r="J95" i="1"/>
  <c r="L186" i="1"/>
  <c r="L91" i="1"/>
  <c r="J88" i="1"/>
  <c r="L147" i="1"/>
  <c r="L107" i="1"/>
  <c r="I131" i="1"/>
  <c r="J8" i="1"/>
  <c r="J276" i="1"/>
  <c r="L256" i="1"/>
  <c r="I160" i="1"/>
  <c r="I230" i="1"/>
  <c r="J68" i="1"/>
  <c r="L171" i="1"/>
  <c r="L51" i="1"/>
  <c r="I186" i="1"/>
  <c r="L253" i="1"/>
  <c r="J116" i="1"/>
  <c r="L84" i="1"/>
  <c r="I96" i="1"/>
  <c r="I7" i="1"/>
  <c r="J208" i="1"/>
  <c r="L79" i="1"/>
  <c r="L181" i="1"/>
  <c r="I182" i="1"/>
  <c r="J233" i="1"/>
  <c r="J56" i="1"/>
  <c r="L200" i="1"/>
  <c r="I196" i="1"/>
  <c r="I221" i="1"/>
  <c r="I273" i="1"/>
  <c r="J212" i="1"/>
  <c r="J267" i="1"/>
  <c r="L281" i="1"/>
  <c r="I143" i="1"/>
  <c r="I254" i="1"/>
  <c r="J224" i="1"/>
  <c r="L265" i="1"/>
  <c r="L198" i="1"/>
  <c r="I190" i="1"/>
  <c r="J254" i="1"/>
  <c r="L212" i="1"/>
  <c r="I265" i="1"/>
  <c r="J281" i="1"/>
  <c r="J190" i="1"/>
  <c r="L283" i="1"/>
  <c r="J274" i="1"/>
  <c r="J265" i="1"/>
  <c r="L195" i="1"/>
  <c r="I74" i="1"/>
  <c r="I283" i="1"/>
  <c r="H2" i="1"/>
  <c r="H238" i="1"/>
  <c r="H219" i="1"/>
  <c r="H240" i="1"/>
  <c r="H229" i="1"/>
  <c r="H169" i="1"/>
  <c r="H261" i="1"/>
  <c r="H175" i="1"/>
  <c r="H64" i="1"/>
  <c r="H280" i="1"/>
  <c r="H20" i="1"/>
  <c r="H214" i="1"/>
  <c r="H279" i="1"/>
  <c r="H254" i="1"/>
  <c r="H52" i="1"/>
  <c r="H53" i="1"/>
  <c r="H94" i="1"/>
  <c r="H63" i="1"/>
  <c r="H152" i="1"/>
  <c r="H14" i="1"/>
  <c r="H151" i="1"/>
  <c r="H225" i="1"/>
  <c r="H208" i="1"/>
  <c r="H160" i="1"/>
  <c r="H213" i="1"/>
  <c r="H258" i="1"/>
  <c r="H246" i="1"/>
  <c r="H100" i="1"/>
  <c r="H46" i="1"/>
  <c r="H78" i="1"/>
  <c r="H39" i="1"/>
  <c r="H220" i="1"/>
  <c r="H127" i="1"/>
  <c r="H264" i="1"/>
  <c r="H262" i="1"/>
  <c r="H249" i="1"/>
  <c r="H256" i="1"/>
  <c r="H73" i="1"/>
  <c r="H177" i="1"/>
  <c r="H30" i="1"/>
  <c r="H35" i="1"/>
  <c r="H69" i="1"/>
  <c r="H37" i="1"/>
  <c r="H252" i="1"/>
  <c r="H269" i="1"/>
  <c r="H36" i="1"/>
  <c r="H194" i="1"/>
  <c r="H25" i="1"/>
  <c r="H59" i="1"/>
  <c r="H215" i="1"/>
  <c r="H95" i="1"/>
  <c r="H257" i="1"/>
  <c r="H236" i="1"/>
  <c r="G11" i="1"/>
  <c r="G119" i="1"/>
  <c r="G125" i="1"/>
  <c r="G99" i="1"/>
  <c r="G248" i="1"/>
  <c r="G89" i="1"/>
  <c r="G164" i="1"/>
  <c r="G250" i="1"/>
  <c r="G251" i="1"/>
  <c r="G61" i="1"/>
  <c r="G33" i="1"/>
  <c r="G273" i="1"/>
  <c r="G62" i="1"/>
  <c r="G173" i="1"/>
  <c r="G190" i="1"/>
  <c r="G41" i="1"/>
  <c r="G192" i="1"/>
  <c r="G18" i="1"/>
  <c r="G9" i="1"/>
  <c r="G235" i="1"/>
  <c r="G259" i="1"/>
  <c r="G45" i="1"/>
  <c r="G174" i="1"/>
  <c r="G40" i="1"/>
  <c r="G29" i="1"/>
  <c r="G91" i="1"/>
  <c r="G87" i="1"/>
  <c r="G226" i="1"/>
  <c r="G230" i="1"/>
  <c r="G186" i="1"/>
  <c r="G98" i="1"/>
  <c r="G185" i="1"/>
  <c r="G146" i="1"/>
  <c r="G267" i="1"/>
  <c r="G5" i="1"/>
  <c r="G76" i="1"/>
  <c r="G263" i="1"/>
  <c r="G104" i="1"/>
  <c r="G54" i="1"/>
  <c r="G16" i="1"/>
  <c r="G179" i="1"/>
  <c r="G107" i="1"/>
  <c r="G149" i="1"/>
  <c r="G144" i="1"/>
  <c r="G51" i="1"/>
  <c r="G265" i="1"/>
  <c r="G30" i="1"/>
  <c r="G35" i="1"/>
  <c r="G199" i="1"/>
  <c r="G168" i="1"/>
  <c r="G27" i="1"/>
  <c r="G191" i="1"/>
  <c r="J69" i="1"/>
  <c r="N55" i="1"/>
  <c r="N115" i="1"/>
  <c r="N167" i="1"/>
  <c r="N227" i="1"/>
  <c r="N4" i="1"/>
  <c r="N56" i="1"/>
  <c r="N116" i="1"/>
  <c r="N172" i="1"/>
  <c r="N228" i="1"/>
  <c r="N5" i="1"/>
  <c r="N166" i="1"/>
  <c r="N117" i="1"/>
  <c r="N177" i="1"/>
  <c r="N237" i="1"/>
  <c r="N10" i="1"/>
  <c r="N194" i="1"/>
  <c r="N126" i="1"/>
  <c r="N182" i="1"/>
  <c r="N238" i="1"/>
  <c r="M11" i="1"/>
  <c r="M59" i="1"/>
  <c r="M95" i="1"/>
  <c r="M127" i="1"/>
  <c r="M171" i="1"/>
  <c r="M17" i="1"/>
  <c r="M247" i="1"/>
  <c r="M10" i="1"/>
  <c r="M102" i="1"/>
  <c r="M218" i="1"/>
  <c r="M20" i="1"/>
  <c r="M60" i="1"/>
  <c r="M92" i="1"/>
  <c r="M252" i="1"/>
  <c r="M172" i="1"/>
  <c r="M208" i="1"/>
  <c r="M270" i="1"/>
  <c r="M14" i="1"/>
  <c r="M130" i="1"/>
  <c r="M262" i="1"/>
  <c r="M33" i="1"/>
  <c r="M166" i="1"/>
  <c r="M109" i="1"/>
  <c r="M145" i="1"/>
  <c r="M173" i="1"/>
  <c r="M205" i="1"/>
  <c r="M229" i="1"/>
  <c r="M257" i="1"/>
  <c r="M22" i="1"/>
  <c r="M98" i="1"/>
  <c r="M174" i="1"/>
  <c r="M266" i="1"/>
  <c r="K19" i="1"/>
  <c r="K47" i="1"/>
  <c r="K132" i="1"/>
  <c r="K103" i="1"/>
  <c r="K131" i="1"/>
  <c r="K157" i="1"/>
  <c r="K191" i="1"/>
  <c r="K215" i="1"/>
  <c r="K247" i="1"/>
  <c r="K275" i="1"/>
  <c r="K20" i="1"/>
  <c r="K52" i="1"/>
  <c r="K76" i="1"/>
  <c r="K104" i="1"/>
  <c r="K136" i="1"/>
  <c r="K164" i="1"/>
  <c r="K188" i="1"/>
  <c r="K220" i="1"/>
  <c r="K248" i="1"/>
  <c r="K276" i="1"/>
  <c r="K29" i="1"/>
  <c r="K53" i="1"/>
  <c r="K81" i="1"/>
  <c r="K113" i="1"/>
  <c r="K141" i="1"/>
  <c r="K165" i="1"/>
  <c r="K197" i="1"/>
  <c r="K225" i="1"/>
  <c r="K253" i="1"/>
  <c r="K6" i="1"/>
  <c r="K30" i="1"/>
  <c r="K58" i="1"/>
  <c r="K90" i="1"/>
  <c r="K118" i="1"/>
  <c r="K142" i="1"/>
  <c r="K174" i="1"/>
  <c r="K202" i="1"/>
  <c r="K230" i="1"/>
  <c r="K262" i="1"/>
  <c r="K2" i="1"/>
  <c r="I120" i="1"/>
  <c r="I11" i="1"/>
  <c r="I238" i="1"/>
  <c r="I119" i="1"/>
  <c r="I161" i="1"/>
  <c r="L94" i="1"/>
  <c r="J86" i="1"/>
  <c r="I55" i="1"/>
  <c r="J136" i="1"/>
  <c r="L211" i="1"/>
  <c r="I206" i="1"/>
  <c r="L124" i="1"/>
  <c r="L65" i="1"/>
  <c r="I38" i="1"/>
  <c r="L111" i="1"/>
  <c r="L188" i="1"/>
  <c r="I243" i="1"/>
  <c r="I124" i="1"/>
  <c r="L223" i="1"/>
  <c r="L120" i="1"/>
  <c r="L49" i="1"/>
  <c r="I199" i="1"/>
  <c r="L39" i="1"/>
  <c r="J82" i="1"/>
  <c r="I70" i="1"/>
  <c r="J10" i="1"/>
  <c r="J60" i="1"/>
  <c r="I14" i="1"/>
  <c r="J34" i="1"/>
  <c r="I216" i="1"/>
  <c r="I272" i="1"/>
  <c r="J210" i="1"/>
  <c r="I23" i="1"/>
  <c r="J165" i="1"/>
  <c r="J12" i="1"/>
  <c r="J70" i="1"/>
  <c r="I245" i="1"/>
  <c r="J275" i="1"/>
  <c r="I260" i="1"/>
  <c r="I83" i="1"/>
  <c r="J216" i="1"/>
  <c r="L238" i="1"/>
  <c r="L125" i="1"/>
  <c r="I129" i="1"/>
  <c r="I184" i="1"/>
  <c r="J232" i="1"/>
  <c r="J220" i="1"/>
  <c r="L248" i="1"/>
  <c r="I140" i="1"/>
  <c r="I168" i="1"/>
  <c r="J260" i="1"/>
  <c r="L105" i="1"/>
  <c r="L261" i="1"/>
  <c r="I162" i="1"/>
  <c r="J4" i="1"/>
  <c r="J78" i="1"/>
  <c r="L45" i="1"/>
  <c r="L102" i="1"/>
  <c r="L12" i="1"/>
  <c r="I229" i="1"/>
  <c r="J202" i="1"/>
  <c r="J140" i="1"/>
  <c r="L275" i="1"/>
  <c r="I89" i="1"/>
  <c r="I105" i="1"/>
  <c r="J6" i="1"/>
  <c r="I115" i="1"/>
  <c r="I192" i="1"/>
  <c r="J147" i="1"/>
  <c r="L178" i="1"/>
  <c r="L64" i="1"/>
  <c r="I146" i="1"/>
  <c r="J239" i="1"/>
  <c r="J256" i="1"/>
  <c r="L61" i="1"/>
  <c r="I215" i="1"/>
  <c r="I18" i="1"/>
  <c r="J171" i="1"/>
  <c r="L80" i="1"/>
  <c r="L214" i="1"/>
  <c r="I261" i="1"/>
  <c r="J150" i="1"/>
  <c r="J84" i="1"/>
  <c r="L204" i="1"/>
  <c r="I21" i="1"/>
  <c r="I251" i="1"/>
  <c r="J79" i="1"/>
  <c r="L226" i="1"/>
  <c r="L166" i="1"/>
  <c r="I282" i="1"/>
  <c r="J31" i="1"/>
  <c r="J200" i="1"/>
  <c r="L145" i="1"/>
  <c r="I154" i="1"/>
  <c r="I247" i="1"/>
  <c r="L179" i="1"/>
  <c r="I207" i="1"/>
  <c r="I204" i="1"/>
  <c r="J21" i="1"/>
  <c r="L249" i="1"/>
  <c r="L122" i="1"/>
  <c r="I226" i="1"/>
  <c r="J13" i="1"/>
  <c r="J282" i="1"/>
  <c r="L144" i="1"/>
  <c r="I90" i="1"/>
  <c r="I145" i="1"/>
  <c r="J154" i="1"/>
  <c r="L177" i="1"/>
  <c r="J130" i="1"/>
  <c r="I262" i="1"/>
  <c r="J225" i="1"/>
  <c r="J87" i="1"/>
  <c r="L43" i="1"/>
  <c r="I203" i="1"/>
  <c r="I239" i="1"/>
  <c r="J277" i="1"/>
  <c r="L137" i="1"/>
  <c r="L215" i="1"/>
  <c r="I73" i="1"/>
  <c r="J213" i="1"/>
  <c r="J92" i="1"/>
  <c r="L67" i="1"/>
  <c r="I183" i="1"/>
  <c r="L157" i="1"/>
  <c r="I279" i="1"/>
  <c r="J242" i="1"/>
  <c r="J236" i="1"/>
  <c r="L128" i="1"/>
  <c r="I157" i="1"/>
  <c r="I156" i="1"/>
  <c r="J62" i="1"/>
  <c r="L106" i="1"/>
  <c r="J258" i="1"/>
  <c r="J157" i="1"/>
  <c r="L267" i="1"/>
  <c r="L242" i="1"/>
  <c r="I106" i="1"/>
  <c r="J128" i="1"/>
  <c r="L224" i="1"/>
  <c r="I267" i="1"/>
  <c r="J198" i="1"/>
  <c r="J106" i="1"/>
  <c r="L254" i="1"/>
  <c r="H108" i="1"/>
  <c r="H119" i="1"/>
  <c r="H125" i="1"/>
  <c r="H159" i="1"/>
  <c r="H248" i="1"/>
  <c r="H89" i="1"/>
  <c r="H247" i="1"/>
  <c r="H250" i="1"/>
  <c r="H251" i="1"/>
  <c r="H13" i="1"/>
  <c r="H33" i="1"/>
  <c r="H273" i="1"/>
  <c r="H195" i="1"/>
  <c r="H106" i="1"/>
  <c r="H142" i="1"/>
  <c r="H206" i="1"/>
  <c r="H23" i="1"/>
  <c r="H12" i="1"/>
  <c r="H44" i="1"/>
  <c r="H93" i="1"/>
  <c r="H272" i="1"/>
  <c r="H204" i="1"/>
  <c r="H209" i="1"/>
  <c r="H233" i="1"/>
  <c r="H145" i="1"/>
  <c r="H157" i="1"/>
  <c r="H190" i="1"/>
  <c r="H101" i="1"/>
  <c r="H210" i="1"/>
  <c r="H65" i="1"/>
  <c r="H270" i="1"/>
  <c r="H245" i="1"/>
  <c r="H260" i="1"/>
  <c r="H205" i="1"/>
  <c r="H147" i="1"/>
  <c r="H203" i="1"/>
  <c r="H182" i="1"/>
  <c r="H171" i="1"/>
  <c r="H183" i="1"/>
  <c r="H193" i="1"/>
  <c r="H123" i="1"/>
  <c r="H148" i="1"/>
  <c r="H86" i="1"/>
  <c r="H41" i="1"/>
  <c r="H168" i="1"/>
  <c r="H6" i="1"/>
  <c r="H192" i="1"/>
  <c r="H43" i="1"/>
  <c r="H181" i="1"/>
  <c r="H18" i="1"/>
  <c r="H67" i="1"/>
  <c r="H267" i="1"/>
  <c r="G32" i="1"/>
  <c r="G136" i="1"/>
  <c r="G28" i="1"/>
  <c r="G71" i="1"/>
  <c r="G82" i="1"/>
  <c r="G10" i="1"/>
  <c r="G105" i="1"/>
  <c r="G75" i="1"/>
  <c r="G17" i="1"/>
  <c r="G113" i="1"/>
  <c r="G282" i="1"/>
  <c r="G266" i="1"/>
  <c r="G224" i="1"/>
  <c r="G143" i="1"/>
  <c r="G258" i="1"/>
  <c r="G148" i="1"/>
  <c r="G140" i="1"/>
  <c r="G197" i="1"/>
  <c r="G180" i="1"/>
  <c r="G121" i="1"/>
  <c r="G187" i="1"/>
  <c r="G158" i="1"/>
  <c r="G165" i="1"/>
  <c r="G70" i="1"/>
  <c r="G153" i="1"/>
  <c r="G253" i="1"/>
  <c r="G116" i="1"/>
  <c r="G131" i="1"/>
  <c r="G277" i="1"/>
  <c r="G56" i="1"/>
  <c r="G117" i="1"/>
  <c r="G37" i="1"/>
  <c r="G6" i="1"/>
  <c r="G215" i="1"/>
  <c r="G74" i="1"/>
  <c r="G46" i="1"/>
  <c r="G78" i="1"/>
  <c r="G39" i="1"/>
  <c r="G220" i="1"/>
  <c r="G127" i="1"/>
  <c r="G264" i="1"/>
  <c r="G262" i="1"/>
  <c r="G249" i="1"/>
  <c r="G256" i="1"/>
  <c r="G73" i="1"/>
  <c r="G177" i="1"/>
  <c r="G15" i="1"/>
  <c r="G193" i="1"/>
  <c r="G188" i="1"/>
  <c r="G86" i="1"/>
  <c r="G134" i="1"/>
  <c r="G79" i="1"/>
  <c r="G67" i="1"/>
  <c r="N7" i="1"/>
  <c r="N63" i="1"/>
  <c r="N8" i="1"/>
  <c r="N236" i="1"/>
  <c r="N181" i="1"/>
  <c r="N71" i="1"/>
  <c r="M63" i="1"/>
  <c r="M215" i="1"/>
  <c r="M79" i="1"/>
  <c r="M144" i="1"/>
  <c r="M46" i="1"/>
  <c r="M81" i="1"/>
  <c r="M209" i="1"/>
  <c r="M110" i="1"/>
  <c r="K55" i="1"/>
  <c r="K167" i="1"/>
  <c r="K279" i="1"/>
  <c r="K116" i="1"/>
  <c r="K228" i="1"/>
  <c r="K239" i="1"/>
  <c r="K177" i="1"/>
  <c r="K10" i="1"/>
  <c r="K122" i="1"/>
  <c r="K238" i="1"/>
  <c r="J111" i="1"/>
  <c r="J223" i="1"/>
  <c r="L210" i="1"/>
  <c r="J55" i="1"/>
  <c r="J158" i="1"/>
  <c r="L71" i="1"/>
  <c r="I44" i="1"/>
  <c r="L205" i="1"/>
  <c r="J102" i="1"/>
  <c r="I255" i="1"/>
  <c r="I176" i="1"/>
  <c r="L278" i="1"/>
  <c r="L169" i="1"/>
  <c r="L164" i="1"/>
  <c r="I99" i="1"/>
  <c r="I77" i="1"/>
  <c r="L216" i="1"/>
  <c r="I25" i="1"/>
  <c r="I22" i="1"/>
  <c r="I191" i="1"/>
  <c r="L116" i="1"/>
  <c r="L208" i="1"/>
  <c r="L233" i="1"/>
  <c r="J67" i="1"/>
  <c r="L96" i="1"/>
  <c r="L149" i="1"/>
  <c r="J33" i="1"/>
  <c r="J272" i="1"/>
  <c r="J131" i="1"/>
  <c r="I172" i="1"/>
  <c r="I51" i="1"/>
  <c r="L156" i="1"/>
  <c r="J217" i="1"/>
  <c r="L112" i="1"/>
  <c r="L236" i="1"/>
  <c r="L62" i="1"/>
  <c r="H28" i="1"/>
  <c r="H228" i="1"/>
  <c r="H282" i="1"/>
  <c r="H9" i="1"/>
  <c r="H174" i="1"/>
  <c r="H133" i="1"/>
  <c r="H117" i="1"/>
  <c r="H189" i="1"/>
  <c r="H4" i="1"/>
  <c r="H196" i="1"/>
  <c r="H98" i="1"/>
  <c r="H162" i="1"/>
  <c r="H200" i="1"/>
  <c r="G49" i="1"/>
  <c r="G60" i="1"/>
  <c r="G276" i="1"/>
  <c r="G42" i="1"/>
  <c r="G59" i="1"/>
  <c r="G94" i="1"/>
  <c r="G216" i="1"/>
  <c r="G145" i="1"/>
  <c r="G200" i="1"/>
  <c r="G270" i="1"/>
  <c r="G147" i="1"/>
  <c r="G183" i="1"/>
  <c r="G184" i="1"/>
  <c r="N119" i="1"/>
  <c r="N68" i="1"/>
  <c r="N96" i="1"/>
  <c r="N241" i="1"/>
  <c r="N190" i="1"/>
  <c r="M103" i="1"/>
  <c r="M255" i="1"/>
  <c r="M28" i="1"/>
  <c r="M176" i="1"/>
  <c r="M178" i="1"/>
  <c r="M117" i="1"/>
  <c r="M237" i="1"/>
  <c r="M210" i="1"/>
  <c r="K83" i="1"/>
  <c r="K212" i="1"/>
  <c r="K28" i="1"/>
  <c r="K140" i="1"/>
  <c r="K270" i="1"/>
  <c r="K93" i="1"/>
  <c r="K205" i="1"/>
  <c r="K38" i="1"/>
  <c r="K154" i="1"/>
  <c r="K266" i="1"/>
  <c r="J188" i="1"/>
  <c r="I9" i="1"/>
  <c r="L243" i="1"/>
  <c r="I5" i="1"/>
  <c r="L32" i="1"/>
  <c r="I102" i="1"/>
  <c r="L255" i="1"/>
  <c r="I91" i="1"/>
  <c r="I232" i="1"/>
  <c r="L185" i="1"/>
  <c r="J71" i="1"/>
  <c r="I41" i="1"/>
  <c r="I185" i="1"/>
  <c r="J46" i="1"/>
  <c r="J252" i="1"/>
  <c r="J168" i="1"/>
  <c r="J179" i="1"/>
  <c r="J249" i="1"/>
  <c r="J172" i="1"/>
  <c r="I95" i="1"/>
  <c r="I250" i="1"/>
  <c r="I113" i="1"/>
  <c r="L56" i="1"/>
  <c r="J162" i="1"/>
  <c r="I133" i="1"/>
  <c r="L182" i="1"/>
  <c r="L196" i="1"/>
  <c r="L192" i="1"/>
  <c r="J118" i="1"/>
  <c r="J230" i="1"/>
  <c r="J186" i="1"/>
  <c r="L246" i="1"/>
  <c r="L15" i="1"/>
  <c r="I126" i="1"/>
  <c r="I112" i="1"/>
  <c r="I236" i="1"/>
  <c r="H227" i="1"/>
  <c r="H75" i="1"/>
  <c r="H266" i="1"/>
  <c r="H235" i="1"/>
  <c r="H275" i="1"/>
  <c r="H226" i="1"/>
  <c r="H109" i="1"/>
  <c r="H232" i="1"/>
  <c r="H96" i="1"/>
  <c r="H274" i="1"/>
  <c r="H184" i="1"/>
  <c r="H84" i="1"/>
  <c r="H180" i="1"/>
  <c r="G161" i="1"/>
  <c r="G34" i="1"/>
  <c r="G66" i="1"/>
  <c r="G156" i="1"/>
  <c r="G257" i="1"/>
  <c r="G102" i="1"/>
  <c r="G225" i="1"/>
  <c r="G281" i="1"/>
  <c r="G101" i="1"/>
  <c r="G245" i="1"/>
  <c r="G203" i="1"/>
  <c r="G198" i="1"/>
  <c r="G162" i="1"/>
  <c r="N49" i="1"/>
  <c r="N120" i="1"/>
  <c r="N69" i="1"/>
  <c r="N22" i="1"/>
  <c r="N246" i="1"/>
  <c r="M143" i="1"/>
  <c r="M26" i="1"/>
  <c r="M64" i="1"/>
  <c r="M220" i="1"/>
  <c r="M274" i="1"/>
  <c r="M149" i="1"/>
  <c r="M269" i="1"/>
  <c r="M2" i="1"/>
  <c r="K111" i="1"/>
  <c r="K227" i="1"/>
  <c r="K56" i="1"/>
  <c r="K168" i="1"/>
  <c r="K5" i="1"/>
  <c r="K117" i="1"/>
  <c r="K229" i="1"/>
  <c r="K194" i="1"/>
  <c r="K182" i="1"/>
  <c r="I32" i="1"/>
  <c r="I28" i="1"/>
  <c r="J2" i="1"/>
  <c r="J219" i="1"/>
  <c r="I210" i="1"/>
  <c r="J38" i="1"/>
  <c r="I12" i="1"/>
  <c r="I241" i="1"/>
  <c r="I69" i="1"/>
  <c r="L41" i="1"/>
  <c r="I16" i="1"/>
  <c r="L240" i="1"/>
  <c r="J245" i="1"/>
  <c r="I36" i="1"/>
  <c r="L227" i="1"/>
  <c r="L70" i="1"/>
  <c r="J185" i="1"/>
  <c r="L88" i="1"/>
  <c r="L8" i="1"/>
  <c r="J144" i="1"/>
  <c r="J177" i="1"/>
  <c r="J197" i="1"/>
  <c r="I280" i="1"/>
  <c r="I33" i="1"/>
  <c r="J175" i="1"/>
  <c r="I208" i="1"/>
  <c r="I233" i="1"/>
  <c r="I173" i="1"/>
  <c r="L27" i="1"/>
  <c r="L59" i="1"/>
  <c r="L18" i="1"/>
  <c r="I19" i="1"/>
  <c r="I42" i="1"/>
  <c r="I246" i="1"/>
  <c r="I15" i="1"/>
  <c r="J126" i="1"/>
  <c r="H32" i="1"/>
  <c r="H82" i="1"/>
  <c r="H17" i="1"/>
  <c r="H19" i="1"/>
  <c r="H167" i="1"/>
  <c r="H29" i="1"/>
  <c r="H230" i="1"/>
  <c r="H47" i="1"/>
  <c r="H268" i="1"/>
  <c r="H122" i="1"/>
  <c r="H110" i="1"/>
  <c r="H202" i="1"/>
  <c r="H222" i="1"/>
  <c r="H242" i="1"/>
  <c r="G57" i="1"/>
  <c r="G115" i="1"/>
  <c r="G154" i="1"/>
  <c r="G223" i="1"/>
  <c r="G55" i="1"/>
  <c r="G152" i="1"/>
  <c r="G208" i="1"/>
  <c r="G252" i="1"/>
  <c r="G210" i="1"/>
  <c r="G260" i="1"/>
  <c r="G182" i="1"/>
  <c r="G110" i="1"/>
  <c r="G22" i="1"/>
  <c r="N231" i="1"/>
  <c r="N180" i="1"/>
  <c r="N129" i="1"/>
  <c r="N74" i="1"/>
  <c r="M15" i="1"/>
  <c r="M183" i="1"/>
  <c r="M138" i="1"/>
  <c r="M108" i="1"/>
  <c r="M256" i="1"/>
  <c r="M179" i="1"/>
  <c r="M181" i="1"/>
  <c r="M34" i="1"/>
  <c r="K156" i="1"/>
  <c r="K143" i="1"/>
  <c r="K255" i="1"/>
  <c r="K84" i="1"/>
  <c r="K200" i="1"/>
  <c r="K33" i="1"/>
  <c r="K145" i="1"/>
  <c r="K261" i="1"/>
  <c r="K94" i="1"/>
  <c r="K206" i="1"/>
  <c r="L55" i="1"/>
  <c r="J98" i="1"/>
  <c r="J49" i="1"/>
  <c r="L189" i="1"/>
  <c r="L69" i="1"/>
  <c r="I123" i="1"/>
  <c r="J155" i="1"/>
  <c r="I29" i="1"/>
  <c r="I24" i="1"/>
  <c r="I268" i="1"/>
  <c r="L162" i="1"/>
  <c r="L99" i="1"/>
  <c r="J54" i="1"/>
  <c r="J264" i="1"/>
  <c r="J129" i="1"/>
  <c r="L152" i="1"/>
  <c r="L93" i="1"/>
  <c r="I27" i="1"/>
  <c r="L276" i="1"/>
  <c r="L68" i="1"/>
  <c r="J244" i="1"/>
  <c r="J43" i="1"/>
  <c r="J137" i="1"/>
  <c r="J138" i="1"/>
  <c r="J250" i="1"/>
  <c r="J113" i="1"/>
  <c r="J20" i="1"/>
  <c r="I258" i="1"/>
  <c r="I107" i="1"/>
  <c r="I256" i="1"/>
  <c r="L191" i="1"/>
  <c r="J257" i="1"/>
  <c r="J19" i="1"/>
  <c r="I109" i="1"/>
  <c r="J246" i="1"/>
  <c r="L279" i="1"/>
  <c r="H136" i="1"/>
  <c r="H10" i="1"/>
  <c r="H8" i="1"/>
  <c r="H143" i="1"/>
  <c r="H45" i="1"/>
  <c r="H91" i="1"/>
  <c r="H173" i="1"/>
  <c r="H243" i="1"/>
  <c r="H103" i="1"/>
  <c r="H132" i="1"/>
  <c r="H188" i="1"/>
  <c r="H50" i="1"/>
  <c r="H137" i="1"/>
  <c r="G72" i="1"/>
  <c r="G278" i="1"/>
  <c r="G21" i="1"/>
  <c r="G217" i="1"/>
  <c r="G50" i="1"/>
  <c r="G53" i="1"/>
  <c r="G14" i="1"/>
  <c r="G166" i="1"/>
  <c r="G84" i="1"/>
  <c r="G65" i="1"/>
  <c r="G205" i="1"/>
  <c r="G171" i="1"/>
  <c r="G176" i="1"/>
  <c r="G212" i="1"/>
  <c r="P132" i="1" l="1"/>
  <c r="O206" i="1"/>
  <c r="O94" i="1"/>
  <c r="O261" i="1"/>
  <c r="O145" i="1"/>
  <c r="O33" i="1"/>
  <c r="O200" i="1"/>
  <c r="O84" i="1"/>
  <c r="O255" i="1"/>
  <c r="O143" i="1"/>
  <c r="O156" i="1"/>
  <c r="P17" i="1"/>
  <c r="O182" i="1"/>
  <c r="O194" i="1"/>
  <c r="O229" i="1"/>
  <c r="O117" i="1"/>
  <c r="O5" i="1"/>
  <c r="O168" i="1"/>
  <c r="O56" i="1"/>
  <c r="O227" i="1"/>
  <c r="O111" i="1"/>
  <c r="P96" i="1"/>
  <c r="P226" i="1"/>
  <c r="O266" i="1"/>
  <c r="O154" i="1"/>
  <c r="O38" i="1"/>
  <c r="O205" i="1"/>
  <c r="O93" i="1"/>
  <c r="O270" i="1"/>
  <c r="O140" i="1"/>
  <c r="O28" i="1"/>
  <c r="O212" i="1"/>
  <c r="O83" i="1"/>
  <c r="O238" i="1"/>
  <c r="O122" i="1"/>
  <c r="O10" i="1"/>
  <c r="O177" i="1"/>
  <c r="O239" i="1"/>
  <c r="O228" i="1"/>
  <c r="O116" i="1"/>
  <c r="O279" i="1"/>
  <c r="O167" i="1"/>
  <c r="O55" i="1"/>
  <c r="P270" i="1"/>
  <c r="P65" i="1"/>
  <c r="P157" i="1"/>
  <c r="P23" i="1"/>
  <c r="P106" i="1"/>
  <c r="P195" i="1"/>
  <c r="P13" i="1"/>
  <c r="P159" i="1"/>
  <c r="O2" i="1"/>
  <c r="O262" i="1"/>
  <c r="O230" i="1"/>
  <c r="O202" i="1"/>
  <c r="O174" i="1"/>
  <c r="O142" i="1"/>
  <c r="O118" i="1"/>
  <c r="O90" i="1"/>
  <c r="O58" i="1"/>
  <c r="O30" i="1"/>
  <c r="O6" i="1"/>
  <c r="O253" i="1"/>
  <c r="O225" i="1"/>
  <c r="O197" i="1"/>
  <c r="O165" i="1"/>
  <c r="O141" i="1"/>
  <c r="O113" i="1"/>
  <c r="O81" i="1"/>
  <c r="O53" i="1"/>
  <c r="O29" i="1"/>
  <c r="O276" i="1"/>
  <c r="O248" i="1"/>
  <c r="O220" i="1"/>
  <c r="O188" i="1"/>
  <c r="O164" i="1"/>
  <c r="O136" i="1"/>
  <c r="O104" i="1"/>
  <c r="O76" i="1"/>
  <c r="O52" i="1"/>
  <c r="O20" i="1"/>
  <c r="O275" i="1"/>
  <c r="O247" i="1"/>
  <c r="O215" i="1"/>
  <c r="O191" i="1"/>
  <c r="O157" i="1"/>
  <c r="O131" i="1"/>
  <c r="O103" i="1"/>
  <c r="O132" i="1"/>
  <c r="O47" i="1"/>
  <c r="O19" i="1"/>
  <c r="P194" i="1"/>
  <c r="P252" i="1"/>
  <c r="P37" i="1"/>
  <c r="O282" i="1"/>
  <c r="O250" i="1"/>
  <c r="O222" i="1"/>
  <c r="O198" i="1"/>
  <c r="O195" i="1"/>
  <c r="O138" i="1"/>
  <c r="O110" i="1"/>
  <c r="O78" i="1"/>
  <c r="O54" i="1"/>
  <c r="O26" i="1"/>
  <c r="O273" i="1"/>
  <c r="O245" i="1"/>
  <c r="O221" i="1"/>
  <c r="O189" i="1"/>
  <c r="O161" i="1"/>
  <c r="O133" i="1"/>
  <c r="O101" i="1"/>
  <c r="O77" i="1"/>
  <c r="O3" i="1"/>
  <c r="O150" i="1"/>
  <c r="O268" i="1"/>
  <c r="O244" i="1"/>
  <c r="O163" i="1"/>
  <c r="O184" i="1"/>
  <c r="O263" i="1"/>
  <c r="O124" i="1"/>
  <c r="O100" i="1"/>
  <c r="O72" i="1"/>
  <c r="O40" i="1"/>
  <c r="O12" i="1"/>
  <c r="O271" i="1"/>
  <c r="O61" i="1"/>
  <c r="O211" i="1"/>
  <c r="O183" i="1"/>
  <c r="O151" i="1"/>
  <c r="O127" i="1"/>
  <c r="O99" i="1"/>
  <c r="O67" i="1"/>
  <c r="O39" i="1"/>
  <c r="O15" i="1"/>
  <c r="P212" i="1"/>
  <c r="P79" i="1"/>
  <c r="P134" i="1"/>
  <c r="P179" i="1"/>
  <c r="P263" i="1"/>
  <c r="P156" i="1"/>
  <c r="P207" i="1"/>
  <c r="P49" i="1"/>
  <c r="O79" i="1"/>
  <c r="O246" i="1"/>
  <c r="O218" i="1"/>
  <c r="O186" i="1"/>
  <c r="O158" i="1"/>
  <c r="O71" i="1"/>
  <c r="O102" i="1"/>
  <c r="O74" i="1"/>
  <c r="O46" i="1"/>
  <c r="O14" i="1"/>
  <c r="O269" i="1"/>
  <c r="O241" i="1"/>
  <c r="O209" i="1"/>
  <c r="O181" i="1"/>
  <c r="O106" i="1"/>
  <c r="O125" i="1"/>
  <c r="O97" i="1"/>
  <c r="O69" i="1"/>
  <c r="O179" i="1"/>
  <c r="O96" i="1"/>
  <c r="O264" i="1"/>
  <c r="O232" i="1"/>
  <c r="O204" i="1"/>
  <c r="O180" i="1"/>
  <c r="O148" i="1"/>
  <c r="O120" i="1"/>
  <c r="O92" i="1"/>
  <c r="O60" i="1"/>
  <c r="O36" i="1"/>
  <c r="O8" i="1"/>
  <c r="O259" i="1"/>
  <c r="O231" i="1"/>
  <c r="O17" i="1"/>
  <c r="O175" i="1"/>
  <c r="O147" i="1"/>
  <c r="O119" i="1"/>
  <c r="O87" i="1"/>
  <c r="O63" i="1"/>
  <c r="O35" i="1"/>
  <c r="O65" i="1"/>
  <c r="P163" i="1"/>
  <c r="P150" i="1"/>
  <c r="P239" i="1"/>
  <c r="P3" i="1"/>
  <c r="P234" i="1"/>
  <c r="P166" i="1"/>
  <c r="P70" i="1"/>
  <c r="P62" i="1"/>
  <c r="P61" i="1"/>
  <c r="P71" i="1"/>
  <c r="O278" i="1"/>
  <c r="O254" i="1"/>
  <c r="O226" i="1"/>
  <c r="O214" i="1"/>
  <c r="O190" i="1"/>
  <c r="O170" i="1"/>
  <c r="O159" i="1"/>
  <c r="O126" i="1"/>
  <c r="O234" i="1"/>
  <c r="O86" i="1"/>
  <c r="O23" i="1"/>
  <c r="O42" i="1"/>
  <c r="O22" i="1"/>
  <c r="O277" i="1"/>
  <c r="O257" i="1"/>
  <c r="O237" i="1"/>
  <c r="O213" i="1"/>
  <c r="O193" i="1"/>
  <c r="O173" i="1"/>
  <c r="O149" i="1"/>
  <c r="O129" i="1"/>
  <c r="O109" i="1"/>
  <c r="O85" i="1"/>
  <c r="O166" i="1"/>
  <c r="O45" i="1"/>
  <c r="O21" i="1"/>
  <c r="O280" i="1"/>
  <c r="O260" i="1"/>
  <c r="O236" i="1"/>
  <c r="O216" i="1"/>
  <c r="O196" i="1"/>
  <c r="O172" i="1"/>
  <c r="O152" i="1"/>
  <c r="O252" i="1"/>
  <c r="O108" i="1"/>
  <c r="O88" i="1"/>
  <c r="O68" i="1"/>
  <c r="O44" i="1"/>
  <c r="O24" i="1"/>
  <c r="O4" i="1"/>
  <c r="O13" i="1"/>
  <c r="O243" i="1"/>
  <c r="O223" i="1"/>
  <c r="O199" i="1"/>
  <c r="O49" i="1"/>
  <c r="O37" i="1"/>
  <c r="O135" i="1"/>
  <c r="O115" i="1"/>
  <c r="O95" i="1"/>
  <c r="O134" i="1"/>
  <c r="O51" i="1"/>
  <c r="O31" i="1"/>
  <c r="O7" i="1"/>
  <c r="O274" i="1"/>
  <c r="O258" i="1"/>
  <c r="O242" i="1"/>
  <c r="O70" i="1"/>
  <c r="O210" i="1"/>
  <c r="O207" i="1"/>
  <c r="O178" i="1"/>
  <c r="O162" i="1"/>
  <c r="O146" i="1"/>
  <c r="O130" i="1"/>
  <c r="O114" i="1"/>
  <c r="O98" i="1"/>
  <c r="O82" i="1"/>
  <c r="O66" i="1"/>
  <c r="O50" i="1"/>
  <c r="O34" i="1"/>
  <c r="O18" i="1"/>
  <c r="O281" i="1"/>
  <c r="O265" i="1"/>
  <c r="O249" i="1"/>
  <c r="O233" i="1"/>
  <c r="O217" i="1"/>
  <c r="O201" i="1"/>
  <c r="O185" i="1"/>
  <c r="O169" i="1"/>
  <c r="O153" i="1"/>
  <c r="O137" i="1"/>
  <c r="O121" i="1"/>
  <c r="O105" i="1"/>
  <c r="O89" i="1"/>
  <c r="O73" i="1"/>
  <c r="O57" i="1"/>
  <c r="O41" i="1"/>
  <c r="O25" i="1"/>
  <c r="O9" i="1"/>
  <c r="O272" i="1"/>
  <c r="O256" i="1"/>
  <c r="O240" i="1"/>
  <c r="O224" i="1"/>
  <c r="O208" i="1"/>
  <c r="O192" i="1"/>
  <c r="O176" i="1"/>
  <c r="O160" i="1"/>
  <c r="O144" i="1"/>
  <c r="O128" i="1"/>
  <c r="O112" i="1"/>
  <c r="O62" i="1"/>
  <c r="O80" i="1"/>
  <c r="O64" i="1"/>
  <c r="O48" i="1"/>
  <c r="O32" i="1"/>
  <c r="O16" i="1"/>
  <c r="O283" i="1"/>
  <c r="O267" i="1"/>
  <c r="O251" i="1"/>
  <c r="O235" i="1"/>
  <c r="O219" i="1"/>
  <c r="O203" i="1"/>
  <c r="O187" i="1"/>
  <c r="O171" i="1"/>
  <c r="O155" i="1"/>
  <c r="O139" i="1"/>
  <c r="O123" i="1"/>
  <c r="O107" i="1"/>
  <c r="O91" i="1"/>
  <c r="O75" i="1"/>
  <c r="O59" i="1"/>
  <c r="O43" i="1"/>
  <c r="O27" i="1"/>
  <c r="O11" i="1"/>
</calcChain>
</file>

<file path=xl/sharedStrings.xml><?xml version="1.0" encoding="utf-8"?>
<sst xmlns="http://schemas.openxmlformats.org/spreadsheetml/2006/main" count="2073" uniqueCount="1143">
  <si>
    <t>stock</t>
  </si>
  <si>
    <t>name</t>
  </si>
  <si>
    <t>type</t>
  </si>
  <si>
    <t>date</t>
  </si>
  <si>
    <t>000004.SZ</t>
  </si>
  <si>
    <t>ST国农</t>
  </si>
  <si>
    <t>unst</t>
  </si>
  <si>
    <t>000005.SZ</t>
  </si>
  <si>
    <t>ST星源</t>
  </si>
  <si>
    <t>st</t>
  </si>
  <si>
    <t>000007.SZ</t>
  </si>
  <si>
    <t>ST达声</t>
  </si>
  <si>
    <t>000008.SZ</t>
  </si>
  <si>
    <t>*ST宝投</t>
  </si>
  <si>
    <t>000010.SZ</t>
  </si>
  <si>
    <t>SST华新</t>
  </si>
  <si>
    <t>000017.SZ</t>
  </si>
  <si>
    <t>ST中华A</t>
  </si>
  <si>
    <t>000018.SZ</t>
  </si>
  <si>
    <t>ST中冠A</t>
  </si>
  <si>
    <t>000020.SZ</t>
  </si>
  <si>
    <t>ST华发A</t>
  </si>
  <si>
    <t>000030.SZ</t>
  </si>
  <si>
    <t>ST英达A</t>
  </si>
  <si>
    <t>000034.SZ</t>
  </si>
  <si>
    <t>ST深泰</t>
  </si>
  <si>
    <t>000035.SZ</t>
  </si>
  <si>
    <t>ST科健</t>
  </si>
  <si>
    <t>000038.SZ</t>
  </si>
  <si>
    <t>*ST大通</t>
  </si>
  <si>
    <t>000048.SZ</t>
  </si>
  <si>
    <t>*ST康达</t>
  </si>
  <si>
    <t>000058.SZ</t>
  </si>
  <si>
    <t>*ST赛格</t>
  </si>
  <si>
    <t>000100.SZ</t>
  </si>
  <si>
    <t>*STTCL</t>
  </si>
  <si>
    <t>000150.SZ</t>
  </si>
  <si>
    <t>S*ST光电</t>
  </si>
  <si>
    <t>000156.SZ</t>
  </si>
  <si>
    <t>*ST嘉瑞</t>
  </si>
  <si>
    <t>000403.SZ</t>
  </si>
  <si>
    <t>*ST生化</t>
  </si>
  <si>
    <t>000408.SZ</t>
  </si>
  <si>
    <t>ST玉源</t>
  </si>
  <si>
    <t>000409.SZ</t>
  </si>
  <si>
    <t>ST四通</t>
  </si>
  <si>
    <t>000413.SZ</t>
  </si>
  <si>
    <t>*ST宝石A</t>
  </si>
  <si>
    <t>000430.SZ</t>
  </si>
  <si>
    <t>S*ST张股</t>
  </si>
  <si>
    <t>000498.SZ</t>
  </si>
  <si>
    <t>*ST丹化</t>
  </si>
  <si>
    <t>000506.SZ</t>
  </si>
  <si>
    <t>*ST东泰</t>
  </si>
  <si>
    <t>000509.SZ</t>
  </si>
  <si>
    <t>*ST华塑</t>
  </si>
  <si>
    <t>000517.SZ</t>
  </si>
  <si>
    <t>*ST成功</t>
  </si>
  <si>
    <t>000529.SZ</t>
  </si>
  <si>
    <t>ST美雅</t>
  </si>
  <si>
    <t>000545.SZ</t>
  </si>
  <si>
    <t>*ST吉药</t>
  </si>
  <si>
    <t>000555.SZ</t>
  </si>
  <si>
    <t>ST太光</t>
  </si>
  <si>
    <t>000557.SZ</t>
  </si>
  <si>
    <t>ST银广夏</t>
  </si>
  <si>
    <t>000561.SZ</t>
  </si>
  <si>
    <t>ST长岭</t>
  </si>
  <si>
    <t>000569.SZ</t>
  </si>
  <si>
    <t>*ST长钢</t>
  </si>
  <si>
    <t>000578.SZ</t>
  </si>
  <si>
    <t>*ST数码</t>
  </si>
  <si>
    <t>000587.SZ</t>
  </si>
  <si>
    <t>S*ST光明</t>
  </si>
  <si>
    <t>000592.SZ</t>
  </si>
  <si>
    <t>ST中福</t>
  </si>
  <si>
    <t>000603.SZ</t>
  </si>
  <si>
    <t>ST威达</t>
  </si>
  <si>
    <t>000605.SZ</t>
  </si>
  <si>
    <t>*ST四环</t>
  </si>
  <si>
    <t>000620.SZ</t>
  </si>
  <si>
    <t>ST圣方科</t>
  </si>
  <si>
    <t>000622.SZ</t>
  </si>
  <si>
    <t>*ST恒立</t>
  </si>
  <si>
    <t>000631.SZ</t>
  </si>
  <si>
    <t>*ST兰宝</t>
  </si>
  <si>
    <t>000633.SZ</t>
  </si>
  <si>
    <t>SST合金</t>
  </si>
  <si>
    <t>000638.SZ</t>
  </si>
  <si>
    <t>ST辽国际</t>
  </si>
  <si>
    <t>000650.SZ</t>
  </si>
  <si>
    <t>*ST九化</t>
  </si>
  <si>
    <t>000656.SZ</t>
  </si>
  <si>
    <t>ST东源</t>
  </si>
  <si>
    <t>000670.SZ</t>
  </si>
  <si>
    <t>*ST天发</t>
  </si>
  <si>
    <t>000672.SZ</t>
  </si>
  <si>
    <t>*ST铜城</t>
  </si>
  <si>
    <t>000673.SZ</t>
  </si>
  <si>
    <t>*ST大水</t>
  </si>
  <si>
    <t>000681.SZ</t>
  </si>
  <si>
    <t>ST远东</t>
  </si>
  <si>
    <t>000688.SZ</t>
  </si>
  <si>
    <t>*ST朝华</t>
  </si>
  <si>
    <t>000691.SZ</t>
  </si>
  <si>
    <t>ST寰岛</t>
  </si>
  <si>
    <t>000692.SZ</t>
  </si>
  <si>
    <t>*ST惠天</t>
  </si>
  <si>
    <t>000693.SZ</t>
  </si>
  <si>
    <t>*ST聚友</t>
  </si>
  <si>
    <t>000716.SZ</t>
  </si>
  <si>
    <t>*ST南控</t>
  </si>
  <si>
    <t>000719.SZ</t>
  </si>
  <si>
    <t>ST鑫安</t>
  </si>
  <si>
    <t>000725.SZ</t>
  </si>
  <si>
    <t>*ST东方A</t>
  </si>
  <si>
    <t>000732.SZ</t>
  </si>
  <si>
    <t>*ST三农</t>
  </si>
  <si>
    <t>000735.SZ</t>
  </si>
  <si>
    <t>*ST罗牛</t>
  </si>
  <si>
    <t>000736.SZ</t>
  </si>
  <si>
    <t>ST重实</t>
  </si>
  <si>
    <t>000738.SZ</t>
  </si>
  <si>
    <t>G*ST南摩</t>
  </si>
  <si>
    <t>000750.SZ</t>
  </si>
  <si>
    <t>*ST集琦</t>
  </si>
  <si>
    <t>000757.SZ</t>
  </si>
  <si>
    <t>*ST方向A</t>
  </si>
  <si>
    <t>000779.SZ</t>
  </si>
  <si>
    <t>*ST派神</t>
  </si>
  <si>
    <t>000780.SZ</t>
  </si>
  <si>
    <t>*ST兴发</t>
  </si>
  <si>
    <t>000787.SZ</t>
  </si>
  <si>
    <t>*ST创智</t>
  </si>
  <si>
    <t>000799.SZ</t>
  </si>
  <si>
    <t>S*ST酒鬼</t>
  </si>
  <si>
    <t>000805.SZ</t>
  </si>
  <si>
    <t>ST炎黄</t>
  </si>
  <si>
    <t>000863.SZ</t>
  </si>
  <si>
    <t>ST商务</t>
  </si>
  <si>
    <t>000880.SZ</t>
  </si>
  <si>
    <t>*ST巨力</t>
  </si>
  <si>
    <t>000885.SZ</t>
  </si>
  <si>
    <t>ST春都</t>
  </si>
  <si>
    <t>000887.SZ</t>
  </si>
  <si>
    <t>ST飞彩</t>
  </si>
  <si>
    <t>000892.SZ</t>
  </si>
  <si>
    <t>ST星美</t>
  </si>
  <si>
    <t>000918.SZ</t>
  </si>
  <si>
    <t>*ST亚华</t>
  </si>
  <si>
    <t>000920.SZ</t>
  </si>
  <si>
    <t>*ST汇通</t>
  </si>
  <si>
    <t>000921.SZ</t>
  </si>
  <si>
    <t>ST科龙</t>
  </si>
  <si>
    <t>000922.SZ</t>
  </si>
  <si>
    <t>*ST阿继</t>
  </si>
  <si>
    <t>000925.SZ</t>
  </si>
  <si>
    <t>*ST海纳</t>
  </si>
  <si>
    <t>000928.SZ</t>
  </si>
  <si>
    <t>ST吉炭</t>
  </si>
  <si>
    <t>000950.SZ</t>
  </si>
  <si>
    <t>ST农化</t>
  </si>
  <si>
    <t>000965.SZ</t>
  </si>
  <si>
    <t>S*ST天水</t>
  </si>
  <si>
    <t>000979.SZ</t>
  </si>
  <si>
    <t>ST科苑</t>
  </si>
  <si>
    <t>000981.SZ</t>
  </si>
  <si>
    <t>SST兰光</t>
  </si>
  <si>
    <t>000982.SZ</t>
  </si>
  <si>
    <t>S*ST雪绒</t>
  </si>
  <si>
    <t>200613.SZ</t>
  </si>
  <si>
    <t>ST东海B</t>
  </si>
  <si>
    <t>600003.SH</t>
  </si>
  <si>
    <t>ST东北高</t>
  </si>
  <si>
    <t>600052.SH</t>
  </si>
  <si>
    <t>*ST广厦</t>
  </si>
  <si>
    <t>600076.SH</t>
  </si>
  <si>
    <t>ST华光</t>
  </si>
  <si>
    <t>600080.SH</t>
  </si>
  <si>
    <t>*ST金花</t>
  </si>
  <si>
    <t>600083.SH</t>
  </si>
  <si>
    <t>*ST博讯</t>
  </si>
  <si>
    <t>600084.SH</t>
  </si>
  <si>
    <t>*ST新天</t>
  </si>
  <si>
    <t>600090.SH</t>
  </si>
  <si>
    <t>GST酒花</t>
  </si>
  <si>
    <t>600094.SH</t>
  </si>
  <si>
    <t>*ST华源</t>
  </si>
  <si>
    <t>600101.SH</t>
  </si>
  <si>
    <t>*ST明星</t>
  </si>
  <si>
    <t>600136.SH</t>
  </si>
  <si>
    <t>ST道博</t>
  </si>
  <si>
    <t>600137.SH</t>
  </si>
  <si>
    <t>ST浪莎</t>
  </si>
  <si>
    <t>600139.SH</t>
  </si>
  <si>
    <t>*ST绵高</t>
  </si>
  <si>
    <t>600155.SH</t>
  </si>
  <si>
    <t>*ST宝硕</t>
  </si>
  <si>
    <t>600173.SH</t>
  </si>
  <si>
    <t>ST丹江</t>
  </si>
  <si>
    <t>600187.SH</t>
  </si>
  <si>
    <t>*ST黑龙</t>
  </si>
  <si>
    <t>600198.SH</t>
  </si>
  <si>
    <t>*ST大唐</t>
  </si>
  <si>
    <t>600207.SH</t>
  </si>
  <si>
    <t>*ST安彩</t>
  </si>
  <si>
    <t>600209.SH</t>
  </si>
  <si>
    <t>ST罗顿</t>
  </si>
  <si>
    <t>600213.SH</t>
  </si>
  <si>
    <t>*ST亚星</t>
  </si>
  <si>
    <t>600217.SH</t>
  </si>
  <si>
    <t>*ST秦岭</t>
  </si>
  <si>
    <t>600223.SH</t>
  </si>
  <si>
    <t>*ST万杰</t>
  </si>
  <si>
    <t>600225.SH</t>
  </si>
  <si>
    <t>*ST天香</t>
  </si>
  <si>
    <t>600234.SH</t>
  </si>
  <si>
    <t>ST天龙</t>
  </si>
  <si>
    <t>600242.SH</t>
  </si>
  <si>
    <t>*ST华龙</t>
  </si>
  <si>
    <t>600248.SH</t>
  </si>
  <si>
    <t>*ST秦丰</t>
  </si>
  <si>
    <t>600259.SH</t>
  </si>
  <si>
    <t>*ST聚酯</t>
  </si>
  <si>
    <t>600313.SH</t>
  </si>
  <si>
    <t>ST中农</t>
  </si>
  <si>
    <t>600338.SH</t>
  </si>
  <si>
    <t>ST珠峰</t>
  </si>
  <si>
    <t>600369.SH</t>
  </si>
  <si>
    <t>ST长运</t>
  </si>
  <si>
    <t>600381.SH</t>
  </si>
  <si>
    <t>*ST贤成</t>
  </si>
  <si>
    <t>600385.SH</t>
  </si>
  <si>
    <t>*ST金泰</t>
  </si>
  <si>
    <t>600386.SH</t>
  </si>
  <si>
    <t>*ST北巴</t>
  </si>
  <si>
    <t>600419.SH</t>
  </si>
  <si>
    <t>ST天宏</t>
  </si>
  <si>
    <t>600429.SH</t>
  </si>
  <si>
    <t>ST三元</t>
  </si>
  <si>
    <t>600462.SH</t>
  </si>
  <si>
    <t>*ST石岘</t>
  </si>
  <si>
    <t>600466.SH</t>
  </si>
  <si>
    <t>*ST迪康</t>
  </si>
  <si>
    <t>600503.SH</t>
  </si>
  <si>
    <t>ST新智</t>
  </si>
  <si>
    <t>600515.SH</t>
  </si>
  <si>
    <t>ST一投</t>
  </si>
  <si>
    <t>600516.SH</t>
  </si>
  <si>
    <t>ST方大</t>
  </si>
  <si>
    <t>600552.SH</t>
  </si>
  <si>
    <t>*ST方兴</t>
  </si>
  <si>
    <t>600556.SH</t>
  </si>
  <si>
    <t>ST北生</t>
  </si>
  <si>
    <t>600568.SH</t>
  </si>
  <si>
    <t>*ST潜药</t>
  </si>
  <si>
    <t>600579.SH</t>
  </si>
  <si>
    <t>*ST黄海</t>
  </si>
  <si>
    <t>600599.SH</t>
  </si>
  <si>
    <t>*ST花炮</t>
  </si>
  <si>
    <t>600603.SH</t>
  </si>
  <si>
    <t>ST兴业</t>
  </si>
  <si>
    <t>600608.SH</t>
  </si>
  <si>
    <t>S*ST沪科</t>
  </si>
  <si>
    <t>600609.SH</t>
  </si>
  <si>
    <t>ST金杯</t>
  </si>
  <si>
    <t>600610.SH</t>
  </si>
  <si>
    <t>S*ST中纺</t>
  </si>
  <si>
    <t>600614.SH</t>
  </si>
  <si>
    <t>ST鼎立</t>
  </si>
  <si>
    <t>600629.SH</t>
  </si>
  <si>
    <t>ST棱光</t>
  </si>
  <si>
    <t>600645.SH</t>
  </si>
  <si>
    <t>ST望春花</t>
  </si>
  <si>
    <t>600656.SH</t>
  </si>
  <si>
    <t>*ST华药</t>
  </si>
  <si>
    <t>600657.SH</t>
  </si>
  <si>
    <t>ST天桥</t>
  </si>
  <si>
    <t>600671.SH</t>
  </si>
  <si>
    <t>ST天目</t>
  </si>
  <si>
    <t>600681.SH</t>
  </si>
  <si>
    <t>S*ST万鸿</t>
  </si>
  <si>
    <t>600691.SH</t>
  </si>
  <si>
    <t>S*ST东碳</t>
  </si>
  <si>
    <t>600695.SH</t>
  </si>
  <si>
    <t>ST大江</t>
  </si>
  <si>
    <t>600698.SH</t>
  </si>
  <si>
    <t>ST轻骑</t>
  </si>
  <si>
    <t>600699.SH</t>
  </si>
  <si>
    <t>*ST得亨</t>
  </si>
  <si>
    <t>600703.SH</t>
  </si>
  <si>
    <t>*ST天颐</t>
  </si>
  <si>
    <t>600705.SH</t>
  </si>
  <si>
    <t>*ST北亚</t>
  </si>
  <si>
    <t>600706.SH</t>
  </si>
  <si>
    <t>*ST长信</t>
  </si>
  <si>
    <t>600711.SH</t>
  </si>
  <si>
    <t>ST雄震</t>
  </si>
  <si>
    <t>600714.SH</t>
  </si>
  <si>
    <t>*ST金瑞</t>
  </si>
  <si>
    <t>600715.SH</t>
  </si>
  <si>
    <t>ST松辽</t>
  </si>
  <si>
    <t>600716.SH</t>
  </si>
  <si>
    <t>*ST耀华</t>
  </si>
  <si>
    <t>600721.SH</t>
  </si>
  <si>
    <t>SST百花</t>
  </si>
  <si>
    <t>600722.SH</t>
  </si>
  <si>
    <t>*ST沧化</t>
  </si>
  <si>
    <t>600728.SH</t>
  </si>
  <si>
    <t>SST新太</t>
  </si>
  <si>
    <t>600734.SH</t>
  </si>
  <si>
    <t>*ST实达</t>
  </si>
  <si>
    <t>600735.SH</t>
  </si>
  <si>
    <t>S*ST陈香</t>
  </si>
  <si>
    <t>600743.SH</t>
  </si>
  <si>
    <t>ST幸福</t>
  </si>
  <si>
    <t>600745.SH</t>
  </si>
  <si>
    <t>*ST天华</t>
  </si>
  <si>
    <t>600751.SH</t>
  </si>
  <si>
    <t>SST天海</t>
  </si>
  <si>
    <t>600757.SH</t>
  </si>
  <si>
    <t>*ST源发</t>
  </si>
  <si>
    <t>600758.SH</t>
  </si>
  <si>
    <t>ST金帝</t>
  </si>
  <si>
    <t>600759.SH</t>
  </si>
  <si>
    <t>ST华侨</t>
  </si>
  <si>
    <t>600760.SH</t>
  </si>
  <si>
    <t>ST黑豹</t>
  </si>
  <si>
    <t>600773.SH</t>
  </si>
  <si>
    <t>ST雅砻</t>
  </si>
  <si>
    <t>600800.SH</t>
  </si>
  <si>
    <t>*ST磁卡</t>
  </si>
  <si>
    <t>600828.SH</t>
  </si>
  <si>
    <t>*ST成商</t>
  </si>
  <si>
    <t>600844.SH</t>
  </si>
  <si>
    <t>ST大盈</t>
  </si>
  <si>
    <t>600847.SH</t>
  </si>
  <si>
    <t>ST渝万里</t>
  </si>
  <si>
    <t>600854.SH</t>
  </si>
  <si>
    <t>*ST春兰</t>
  </si>
  <si>
    <t>600862.SH</t>
  </si>
  <si>
    <t>S*ST通科</t>
  </si>
  <si>
    <t>600890.SH</t>
  </si>
  <si>
    <t>ST中房</t>
  </si>
  <si>
    <t>600891.SH</t>
  </si>
  <si>
    <t>S*ST秋林</t>
  </si>
  <si>
    <t>600892.SH</t>
  </si>
  <si>
    <t>ST湖科</t>
  </si>
  <si>
    <t>600984.SH</t>
  </si>
  <si>
    <t>*ST建机</t>
  </si>
  <si>
    <t>600988.SH</t>
  </si>
  <si>
    <t>*ST宝龙</t>
  </si>
  <si>
    <t>代码</t>
  </si>
  <si>
    <t>名称</t>
  </si>
  <si>
    <t>撤销日期</t>
  </si>
  <si>
    <t>撤销前简称</t>
  </si>
  <si>
    <t>撤销后简称</t>
  </si>
  <si>
    <t>600617.SH</t>
  </si>
  <si>
    <t>国新能源</t>
  </si>
  <si>
    <t>ST联华</t>
  </si>
  <si>
    <t>600885.SH</t>
  </si>
  <si>
    <t>宏发股份</t>
  </si>
  <si>
    <t>*ST力阳</t>
  </si>
  <si>
    <t>600301.SH</t>
  </si>
  <si>
    <t>南化股份</t>
  </si>
  <si>
    <t>*ST南化</t>
  </si>
  <si>
    <t>600180.SH</t>
  </si>
  <si>
    <t>瑞茂通</t>
  </si>
  <si>
    <t>*ST九发</t>
  </si>
  <si>
    <t>中原传媒</t>
  </si>
  <si>
    <t>*ST鑫安</t>
  </si>
  <si>
    <t>大地传媒</t>
  </si>
  <si>
    <t>600898.SH</t>
  </si>
  <si>
    <t>国美通讯</t>
  </si>
  <si>
    <t>ST三联</t>
  </si>
  <si>
    <t>三联商社</t>
  </si>
  <si>
    <t>000676.SZ</t>
  </si>
  <si>
    <t>智度股份</t>
  </si>
  <si>
    <t>*ST思达</t>
  </si>
  <si>
    <t>600340.SH</t>
  </si>
  <si>
    <t>华夏幸福</t>
  </si>
  <si>
    <t>ST国祥</t>
  </si>
  <si>
    <t>600077.SH</t>
  </si>
  <si>
    <t>宋都股份</t>
  </si>
  <si>
    <t>ST百科</t>
  </si>
  <si>
    <t>百科集团</t>
  </si>
  <si>
    <t>600792.SH</t>
  </si>
  <si>
    <t>云煤能源</t>
  </si>
  <si>
    <t>*ST马龙</t>
  </si>
  <si>
    <t>退市罗顿(退市)</t>
  </si>
  <si>
    <t>*ST罗顿</t>
  </si>
  <si>
    <t>600145.SH</t>
  </si>
  <si>
    <t>退市新亿(退市)</t>
  </si>
  <si>
    <t>黑芝麻</t>
  </si>
  <si>
    <t>*ST南方</t>
  </si>
  <si>
    <t>南方食品</t>
  </si>
  <si>
    <t>000415.SZ</t>
  </si>
  <si>
    <t>渤海租赁</t>
  </si>
  <si>
    <t>ST汇通</t>
  </si>
  <si>
    <t>600633.SH</t>
  </si>
  <si>
    <t>浙数文化</t>
  </si>
  <si>
    <t>*ST白猫</t>
  </si>
  <si>
    <t>N浙传媒</t>
  </si>
  <si>
    <t>退市秋林(退市)</t>
  </si>
  <si>
    <t>ST秋林</t>
  </si>
  <si>
    <t>秋林集团</t>
  </si>
  <si>
    <t>600057.SH</t>
  </si>
  <si>
    <t>厦门象屿</t>
  </si>
  <si>
    <t>*ST夏新</t>
  </si>
  <si>
    <t>N象屿</t>
  </si>
  <si>
    <t>600562.SH</t>
  </si>
  <si>
    <t>国睿科技</t>
  </si>
  <si>
    <t>*ST高陶</t>
  </si>
  <si>
    <t>金科股份</t>
  </si>
  <si>
    <t>600538.SH</t>
  </si>
  <si>
    <t>国发股份</t>
  </si>
  <si>
    <t>*ST国发</t>
  </si>
  <si>
    <t>600727.SH</t>
  </si>
  <si>
    <t>鲁北化工</t>
  </si>
  <si>
    <t>*ST鲁北</t>
  </si>
  <si>
    <t>国海证券</t>
  </si>
  <si>
    <t>SST集琦</t>
  </si>
  <si>
    <t>佳都科技</t>
  </si>
  <si>
    <t>ST新太</t>
  </si>
  <si>
    <t>新太科技</t>
  </si>
  <si>
    <t>600490.SH</t>
  </si>
  <si>
    <t>鹏欣资源</t>
  </si>
  <si>
    <t>*ST合臣</t>
  </si>
  <si>
    <t>000760.SZ</t>
  </si>
  <si>
    <t>斯太退(退市)</t>
  </si>
  <si>
    <t>*ST博盈</t>
  </si>
  <si>
    <t>博盈投资</t>
  </si>
  <si>
    <t>600091.SH</t>
  </si>
  <si>
    <t>退市明科(退市)</t>
  </si>
  <si>
    <t>*ST明科</t>
  </si>
  <si>
    <t>*ST三联</t>
  </si>
  <si>
    <t>000586.SZ</t>
  </si>
  <si>
    <t>汇源通信</t>
  </si>
  <si>
    <t>ST汇源</t>
  </si>
  <si>
    <t>600299.SH</t>
  </si>
  <si>
    <t>安迪苏</t>
  </si>
  <si>
    <t>*ST新材</t>
  </si>
  <si>
    <t>新华联</t>
  </si>
  <si>
    <t>*ST圣方</t>
  </si>
  <si>
    <t>600444.SH</t>
  </si>
  <si>
    <t>国机通用</t>
  </si>
  <si>
    <t>*ST国通</t>
  </si>
  <si>
    <t>600355.SH</t>
  </si>
  <si>
    <t>精伦电子</t>
  </si>
  <si>
    <t>*ST精伦</t>
  </si>
  <si>
    <t>600769.SH</t>
  </si>
  <si>
    <t>祥龙电业</t>
  </si>
  <si>
    <t>*ST祥龙</t>
  </si>
  <si>
    <t>金杯汽车</t>
  </si>
  <si>
    <t>*ST金杯</t>
  </si>
  <si>
    <t>000703.SZ</t>
  </si>
  <si>
    <t>恒逸石化</t>
  </si>
  <si>
    <t>ST光华</t>
  </si>
  <si>
    <t>ST国华</t>
  </si>
  <si>
    <t>国农科技</t>
  </si>
  <si>
    <t>002072.SZ</t>
  </si>
  <si>
    <t>凯瑞德</t>
  </si>
  <si>
    <t>*ST德棉</t>
  </si>
  <si>
    <t>600372.SH</t>
  </si>
  <si>
    <t>中航电子</t>
  </si>
  <si>
    <t>ST昌河</t>
  </si>
  <si>
    <t>百花医药</t>
  </si>
  <si>
    <t>ST百花</t>
  </si>
  <si>
    <t>百花村</t>
  </si>
  <si>
    <t>000908.SZ</t>
  </si>
  <si>
    <t>景峰医药</t>
  </si>
  <si>
    <t>*ST天一</t>
  </si>
  <si>
    <t>ST泰禾</t>
  </si>
  <si>
    <t>ST三农</t>
  </si>
  <si>
    <t>福建三农</t>
  </si>
  <si>
    <t>600860.SH</t>
  </si>
  <si>
    <t>京城股份</t>
  </si>
  <si>
    <t>*ST北人</t>
  </si>
  <si>
    <t>600179.SH</t>
  </si>
  <si>
    <t>安通控股</t>
  </si>
  <si>
    <t>*ST黑化</t>
  </si>
  <si>
    <t>000958.SZ</t>
  </si>
  <si>
    <t>电投产融</t>
  </si>
  <si>
    <t>*ST东热</t>
  </si>
  <si>
    <t>000953.SZ</t>
  </si>
  <si>
    <t>河化股份</t>
  </si>
  <si>
    <t>*ST河化</t>
  </si>
  <si>
    <t>000504.SZ</t>
  </si>
  <si>
    <t>南华生物</t>
  </si>
  <si>
    <t>*ST传媒</t>
  </si>
  <si>
    <t>*ST百科</t>
  </si>
  <si>
    <t>600740.SH</t>
  </si>
  <si>
    <t>山西焦化</t>
  </si>
  <si>
    <t>*ST山焦</t>
  </si>
  <si>
    <t>金瑞矿业</t>
  </si>
  <si>
    <t>ST金瑞</t>
  </si>
  <si>
    <t>600876.SH</t>
  </si>
  <si>
    <t>洛阳玻璃</t>
  </si>
  <si>
    <t>ST洛玻</t>
  </si>
  <si>
    <t>001896.SZ</t>
  </si>
  <si>
    <t>豫能控股</t>
  </si>
  <si>
    <t>*ST豫能</t>
  </si>
  <si>
    <t>*ST光华</t>
  </si>
  <si>
    <t>600131.SH</t>
  </si>
  <si>
    <t>国网信通</t>
  </si>
  <si>
    <t>*ST岷电</t>
  </si>
  <si>
    <t>岷江水电</t>
  </si>
  <si>
    <t>600373.SH</t>
  </si>
  <si>
    <t>中文传媒</t>
  </si>
  <si>
    <t>*ST鑫新</t>
  </si>
  <si>
    <t>000902.SZ</t>
  </si>
  <si>
    <t>新洋丰</t>
  </si>
  <si>
    <t>*ST中服</t>
  </si>
  <si>
    <t>中国服装</t>
  </si>
  <si>
    <t>002075.SZ</t>
  </si>
  <si>
    <t>沙钢股份</t>
  </si>
  <si>
    <t>*ST张铜</t>
  </si>
  <si>
    <t>*ST中昌</t>
  </si>
  <si>
    <t>ST华龙</t>
  </si>
  <si>
    <t>中昌海运</t>
  </si>
  <si>
    <t>中交地产</t>
  </si>
  <si>
    <t>重庆实业</t>
  </si>
  <si>
    <t>神州数码</t>
  </si>
  <si>
    <t>深信泰丰</t>
  </si>
  <si>
    <t>000976.SZ</t>
  </si>
  <si>
    <t>华铁股份</t>
  </si>
  <si>
    <t>*ST春晖</t>
  </si>
  <si>
    <t>春晖股份</t>
  </si>
  <si>
    <t>000629.SZ</t>
  </si>
  <si>
    <t>钒钛股份</t>
  </si>
  <si>
    <t>*ST钒钛</t>
  </si>
  <si>
    <t>攀钢钒钛</t>
  </si>
  <si>
    <t>盛屯矿业</t>
  </si>
  <si>
    <t>雄震矿业</t>
  </si>
  <si>
    <t>烽火电子</t>
  </si>
  <si>
    <t>*ST烽火</t>
  </si>
  <si>
    <t>600506.SH</t>
  </si>
  <si>
    <t>香梨股份</t>
  </si>
  <si>
    <t>*ST香梨</t>
  </si>
  <si>
    <t>航发控制</t>
  </si>
  <si>
    <t>ST宇航</t>
  </si>
  <si>
    <t>中航动控</t>
  </si>
  <si>
    <t>*ST昌河</t>
  </si>
  <si>
    <t>国中水务</t>
  </si>
  <si>
    <t>ST国中</t>
  </si>
  <si>
    <t>*ST国祥</t>
  </si>
  <si>
    <t>600701.SH</t>
  </si>
  <si>
    <t>退市工新(退市)</t>
  </si>
  <si>
    <t>*ST工新</t>
  </si>
  <si>
    <t>工大高新</t>
  </si>
  <si>
    <t>600130.SH</t>
  </si>
  <si>
    <t>波导股份</t>
  </si>
  <si>
    <t>*ST波导</t>
  </si>
  <si>
    <t>000518.SZ</t>
  </si>
  <si>
    <t>四环生物</t>
  </si>
  <si>
    <t>*ST生物</t>
  </si>
  <si>
    <t>000995.SZ</t>
  </si>
  <si>
    <t>*ST皇台</t>
  </si>
  <si>
    <t>600421.SH</t>
  </si>
  <si>
    <t>华嵘控股</t>
  </si>
  <si>
    <t>ST国药</t>
  </si>
  <si>
    <t>600887.SH</t>
  </si>
  <si>
    <t>伊利股份</t>
  </si>
  <si>
    <t>*ST伊利</t>
  </si>
  <si>
    <t>000598.SZ</t>
  </si>
  <si>
    <t>兴蓉环境</t>
  </si>
  <si>
    <t>*ST清洗</t>
  </si>
  <si>
    <t>蓝星清洗</t>
  </si>
  <si>
    <t>000955.SZ</t>
  </si>
  <si>
    <t>欣龙控股</t>
  </si>
  <si>
    <t>*ST欣龙</t>
  </si>
  <si>
    <t>000036.SZ</t>
  </si>
  <si>
    <t>华联控股</t>
  </si>
  <si>
    <t>*ST华控</t>
  </si>
  <si>
    <t>000505.SZ</t>
  </si>
  <si>
    <t>京粮控股</t>
  </si>
  <si>
    <t>*ST珠江</t>
  </si>
  <si>
    <t>600115.SH</t>
  </si>
  <si>
    <t>中国东航</t>
  </si>
  <si>
    <t>ST东航</t>
  </si>
  <si>
    <t>东方航空</t>
  </si>
  <si>
    <t>000751.SZ</t>
  </si>
  <si>
    <t>锌业股份</t>
  </si>
  <si>
    <t>*ST锌业</t>
  </si>
  <si>
    <t>广晟有色</t>
  </si>
  <si>
    <t>ST有色</t>
  </si>
  <si>
    <t>卓朗科技</t>
  </si>
  <si>
    <t>ST松江</t>
  </si>
  <si>
    <t>天津松江</t>
  </si>
  <si>
    <t>000576.SZ</t>
  </si>
  <si>
    <t>甘化科工</t>
  </si>
  <si>
    <t>*ST甘化</t>
  </si>
  <si>
    <t>000720.SZ</t>
  </si>
  <si>
    <t>新能泰山</t>
  </si>
  <si>
    <t>*ST能山</t>
  </si>
  <si>
    <t>600870.SH</t>
  </si>
  <si>
    <t>退市厦华(退市)</t>
  </si>
  <si>
    <t>*ST厦华</t>
  </si>
  <si>
    <t>*ST汇源</t>
  </si>
  <si>
    <t>600253.SH</t>
  </si>
  <si>
    <t>天方药业(退市)</t>
  </si>
  <si>
    <t>*ST天方</t>
  </si>
  <si>
    <t>天方药业</t>
  </si>
  <si>
    <t>惠天热电</t>
  </si>
  <si>
    <t>ST惠天</t>
  </si>
  <si>
    <t>荣安地产</t>
  </si>
  <si>
    <t>ST成功</t>
  </si>
  <si>
    <t>000585.SZ</t>
  </si>
  <si>
    <t>东电退(退市)</t>
  </si>
  <si>
    <t>*ST东电</t>
  </si>
  <si>
    <t>东北电气</t>
  </si>
  <si>
    <t>凤凰股份</t>
  </si>
  <si>
    <t>ST凤凰</t>
  </si>
  <si>
    <t>中润资源</t>
  </si>
  <si>
    <t>ST中润</t>
  </si>
  <si>
    <t>中润投资</t>
  </si>
  <si>
    <t>中弘退(退市)</t>
  </si>
  <si>
    <t>*ST科苑</t>
  </si>
  <si>
    <t>科苑集团</t>
  </si>
  <si>
    <t>西藏城投</t>
  </si>
  <si>
    <t>*ST雅砻</t>
  </si>
  <si>
    <t>西藏雅砻</t>
  </si>
  <si>
    <t>鲁商发展</t>
  </si>
  <si>
    <t>ST鲁置业</t>
  </si>
  <si>
    <t>鲁商置业</t>
  </si>
  <si>
    <t>600185.SH</t>
  </si>
  <si>
    <t>格力地产</t>
  </si>
  <si>
    <t>*ST海星</t>
  </si>
  <si>
    <t>600604.SH</t>
  </si>
  <si>
    <t>市北高新</t>
  </si>
  <si>
    <t>*ST二纺</t>
  </si>
  <si>
    <t>甘咨询</t>
  </si>
  <si>
    <t>ST派神</t>
  </si>
  <si>
    <t>三毛派神</t>
  </si>
  <si>
    <t>600275.SH</t>
  </si>
  <si>
    <t>退市昌鱼(退市)</t>
  </si>
  <si>
    <t>*ST昌鱼</t>
  </si>
  <si>
    <t>200041.SZ</t>
  </si>
  <si>
    <t>*ST本实B(退市)</t>
  </si>
  <si>
    <t>*ST本实B</t>
  </si>
  <si>
    <t/>
  </si>
  <si>
    <t>嘉凯城</t>
  </si>
  <si>
    <t>000011.SZ</t>
  </si>
  <si>
    <t>深物业A</t>
  </si>
  <si>
    <t>S*ST物业</t>
  </si>
  <si>
    <t>S深物业A</t>
  </si>
  <si>
    <t>广弘控股</t>
  </si>
  <si>
    <t>*ST美雅</t>
  </si>
  <si>
    <t>ST中珠</t>
  </si>
  <si>
    <t>ST潜药</t>
  </si>
  <si>
    <t>中珠控股</t>
  </si>
  <si>
    <t>ST明诚</t>
  </si>
  <si>
    <t>道博股份</t>
  </si>
  <si>
    <t>600793.SH</t>
  </si>
  <si>
    <t>宜宾纸业</t>
  </si>
  <si>
    <t>*ST宜纸</t>
  </si>
  <si>
    <t>000971.SZ</t>
  </si>
  <si>
    <t>ST高升</t>
  </si>
  <si>
    <t>*ST迈亚</t>
  </si>
  <si>
    <t>600212.SH</t>
  </si>
  <si>
    <t>绿能慧充</t>
  </si>
  <si>
    <t>*ST江泉</t>
  </si>
  <si>
    <t>江泉实业</t>
  </si>
  <si>
    <t>深赛格</t>
  </si>
  <si>
    <t>ST赛格</t>
  </si>
  <si>
    <t>大唐电信</t>
  </si>
  <si>
    <t>ST大唐</t>
  </si>
  <si>
    <t>万方发展</t>
  </si>
  <si>
    <t>*ST中辽</t>
  </si>
  <si>
    <t>万方地产</t>
  </si>
  <si>
    <t>众合科技</t>
  </si>
  <si>
    <t>ST海纳</t>
  </si>
  <si>
    <t>浙江海纳</t>
  </si>
  <si>
    <t>顺发恒业</t>
  </si>
  <si>
    <t>ST实达</t>
  </si>
  <si>
    <t>实达集团</t>
  </si>
  <si>
    <t>000935.SZ</t>
  </si>
  <si>
    <t>四川双马</t>
  </si>
  <si>
    <t>*ST双马</t>
  </si>
  <si>
    <t>*ST洛玻</t>
  </si>
  <si>
    <t>*ST西源</t>
  </si>
  <si>
    <t>ST绵高</t>
  </si>
  <si>
    <t>绵阳高新</t>
  </si>
  <si>
    <t>600868.SH</t>
  </si>
  <si>
    <t>梅雁吉祥</t>
  </si>
  <si>
    <t>*ST梅雁</t>
  </si>
  <si>
    <t>中钢国际</t>
  </si>
  <si>
    <t>中钢吉炭</t>
  </si>
  <si>
    <t>深华发A</t>
  </si>
  <si>
    <t>平潭发展</t>
  </si>
  <si>
    <t>中福实业</t>
  </si>
  <si>
    <t>000628.SZ</t>
  </si>
  <si>
    <t>高新发展</t>
  </si>
  <si>
    <t>*ST高新</t>
  </si>
  <si>
    <t>600329.SH</t>
  </si>
  <si>
    <t>达仁堂</t>
  </si>
  <si>
    <t>*ST中新</t>
  </si>
  <si>
    <t>中新药业</t>
  </si>
  <si>
    <t>闻泰科技</t>
  </si>
  <si>
    <t>ST天华</t>
  </si>
  <si>
    <t>中茵股份</t>
  </si>
  <si>
    <t>盐湖集团(退市)</t>
  </si>
  <si>
    <t>ST盐湖</t>
  </si>
  <si>
    <t>盐湖集团</t>
  </si>
  <si>
    <t>信达地产</t>
  </si>
  <si>
    <t>北京天桥</t>
  </si>
  <si>
    <t>陕西建工</t>
  </si>
  <si>
    <t>ST化建</t>
  </si>
  <si>
    <t>延长化建</t>
  </si>
  <si>
    <t>000536.SZ</t>
  </si>
  <si>
    <t>华映科技</t>
  </si>
  <si>
    <t>SST闽东</t>
  </si>
  <si>
    <t>S闽闽东</t>
  </si>
  <si>
    <t>000906.SZ</t>
  </si>
  <si>
    <t>浙商中拓</t>
  </si>
  <si>
    <t>*ST建材</t>
  </si>
  <si>
    <t>南方建材</t>
  </si>
  <si>
    <t>华远地产</t>
  </si>
  <si>
    <t>ST平能(退市)</t>
  </si>
  <si>
    <t>ST平能</t>
  </si>
  <si>
    <t>平庄能源</t>
  </si>
  <si>
    <t>蓝光发展</t>
  </si>
  <si>
    <t>ST迪康</t>
  </si>
  <si>
    <t>迪康药业</t>
  </si>
  <si>
    <t>西南证券</t>
  </si>
  <si>
    <t>*ST长运</t>
  </si>
  <si>
    <t>三安光电</t>
  </si>
  <si>
    <t>ST三安</t>
  </si>
  <si>
    <t>沃顿科技</t>
  </si>
  <si>
    <t>南方汇通</t>
  </si>
  <si>
    <t>长城股份(退市)</t>
  </si>
  <si>
    <t>长城股份</t>
  </si>
  <si>
    <t>华丽家族</t>
  </si>
  <si>
    <t>SST新智</t>
  </si>
  <si>
    <t>S华丽</t>
  </si>
  <si>
    <t>世纪星源</t>
  </si>
  <si>
    <t>退市绿庭(退市)</t>
  </si>
  <si>
    <t>大江股份</t>
  </si>
  <si>
    <t>中银绒业</t>
  </si>
  <si>
    <t>*ST中绒</t>
  </si>
  <si>
    <t>城发环境</t>
  </si>
  <si>
    <t>ST同力</t>
  </si>
  <si>
    <t>同力水泥</t>
  </si>
  <si>
    <t>ST熊猫</t>
  </si>
  <si>
    <t>浏阳花炮</t>
  </si>
  <si>
    <t>罗顿发展</t>
  </si>
  <si>
    <t>东望时代</t>
  </si>
  <si>
    <t>浙江广厦</t>
  </si>
  <si>
    <t>中航沈飞</t>
  </si>
  <si>
    <t>东安黑豹</t>
  </si>
  <si>
    <t>浪莎股份</t>
  </si>
  <si>
    <t>ST目药</t>
  </si>
  <si>
    <t>天目药业</t>
  </si>
  <si>
    <t>潍柴重机</t>
  </si>
  <si>
    <t>ST巨力</t>
  </si>
  <si>
    <t>山东巨力</t>
  </si>
  <si>
    <t>茂业商业</t>
  </si>
  <si>
    <t>成商集团</t>
  </si>
  <si>
    <t>罗牛山</t>
  </si>
  <si>
    <t>新华锦</t>
  </si>
  <si>
    <t>*ST锦股</t>
  </si>
  <si>
    <t>华建集团</t>
  </si>
  <si>
    <t>棱光实业</t>
  </si>
  <si>
    <t>*ST宜康</t>
  </si>
  <si>
    <t>*ST宜地</t>
  </si>
  <si>
    <t>宜华地产</t>
  </si>
  <si>
    <t>亚星客车</t>
  </si>
  <si>
    <t>ST亚星</t>
  </si>
  <si>
    <t>天保基建</t>
  </si>
  <si>
    <t>*ST天保</t>
  </si>
  <si>
    <t>中航高科</t>
  </si>
  <si>
    <t>*ST通科</t>
  </si>
  <si>
    <t>南通科技</t>
  </si>
  <si>
    <t>三元股份</t>
  </si>
  <si>
    <t>东旭光电</t>
  </si>
  <si>
    <t>宝石A</t>
  </si>
  <si>
    <t>京东方A</t>
  </si>
  <si>
    <t>金浦钛业</t>
  </si>
  <si>
    <t>吉林制药</t>
  </si>
  <si>
    <t>酒鬼酒</t>
  </si>
  <si>
    <t>*ST酒鬼</t>
  </si>
  <si>
    <t>凯盛科技</t>
  </si>
  <si>
    <t>方兴科技</t>
  </si>
  <si>
    <t>TCL科技</t>
  </si>
  <si>
    <t>TCL集团</t>
  </si>
  <si>
    <t>北巴传媒</t>
  </si>
  <si>
    <t>北京巴士</t>
  </si>
  <si>
    <t>丹化科技</t>
  </si>
  <si>
    <t>ST丹科</t>
  </si>
  <si>
    <t>辽宁能源</t>
  </si>
  <si>
    <t>ST红阳</t>
  </si>
  <si>
    <t>红阳能源</t>
  </si>
  <si>
    <t>明星电力</t>
  </si>
  <si>
    <t>方大炭素</t>
  </si>
  <si>
    <t>中鼎股份</t>
  </si>
  <si>
    <t>ST中鼎</t>
  </si>
  <si>
    <t>退市鹏起(退市)</t>
  </si>
  <si>
    <t>鼎立股份</t>
  </si>
  <si>
    <t>卧龙地产</t>
  </si>
  <si>
    <t>ST卧龙</t>
  </si>
  <si>
    <t>仁和药业</t>
  </si>
  <si>
    <t>ST仁和</t>
  </si>
  <si>
    <t>ST洲际</t>
  </si>
  <si>
    <t>华侨股份</t>
  </si>
  <si>
    <t>退市济堂(退市)</t>
  </si>
  <si>
    <t>ST啤酒花</t>
  </si>
  <si>
    <t>啤酒花</t>
  </si>
  <si>
    <t>珠江控股</t>
  </si>
  <si>
    <t>000820.SZ</t>
  </si>
  <si>
    <t>神雾节能</t>
  </si>
  <si>
    <t>*ST金城</t>
  </si>
  <si>
    <t>金城股份</t>
  </si>
  <si>
    <t>600766.SH</t>
  </si>
  <si>
    <t>园城黄金</t>
  </si>
  <si>
    <t>园城股份</t>
  </si>
  <si>
    <t>联华合纤</t>
  </si>
  <si>
    <t>000856.SZ</t>
  </si>
  <si>
    <t>冀东装备</t>
  </si>
  <si>
    <t>600335.SH</t>
  </si>
  <si>
    <t>国机汽车</t>
  </si>
  <si>
    <t>鼎盛天工</t>
  </si>
  <si>
    <t>600203.SH</t>
  </si>
  <si>
    <t>福日电子</t>
  </si>
  <si>
    <t>皇台酒业</t>
  </si>
  <si>
    <t>*ST福日</t>
  </si>
  <si>
    <t>*ST盛工</t>
  </si>
  <si>
    <t>厦华电子</t>
  </si>
  <si>
    <t>白猫股份</t>
  </si>
  <si>
    <t>000602.SZ</t>
  </si>
  <si>
    <t>金马集团(退市)</t>
  </si>
  <si>
    <t>金马集团</t>
  </si>
  <si>
    <t>赛迪传媒</t>
  </si>
  <si>
    <t>000607.SZ</t>
  </si>
  <si>
    <t>华媒控股</t>
  </si>
  <si>
    <t>实施日期</t>
  </si>
  <si>
    <t>实施前简称</t>
  </si>
  <si>
    <t>实施后简称</t>
  </si>
  <si>
    <t>000677.SZ</t>
  </si>
  <si>
    <t>恒天海龙</t>
  </si>
  <si>
    <t>山东海龙</t>
  </si>
  <si>
    <t>ST海龙</t>
  </si>
  <si>
    <t>600539.SH</t>
  </si>
  <si>
    <t>狮头股份</t>
  </si>
  <si>
    <t>ST狮头</t>
  </si>
  <si>
    <t>*ST天目</t>
  </si>
  <si>
    <t>ST园城</t>
  </si>
  <si>
    <t>002200.SZ</t>
  </si>
  <si>
    <t>ST交投</t>
  </si>
  <si>
    <t>绿大地</t>
  </si>
  <si>
    <t>*ST大地</t>
  </si>
  <si>
    <t>600281.SH</t>
  </si>
  <si>
    <t>华阳新材</t>
  </si>
  <si>
    <t>太化股份</t>
  </si>
  <si>
    <t>*ST太化</t>
  </si>
  <si>
    <t>600074.SH</t>
  </si>
  <si>
    <t>退市保千(退市)</t>
  </si>
  <si>
    <t>中达股份</t>
  </si>
  <si>
    <t>*ST中达</t>
  </si>
  <si>
    <t>600228.SH</t>
  </si>
  <si>
    <t>返利科技</t>
  </si>
  <si>
    <t>昌九生化</t>
  </si>
  <si>
    <t>*ST昌九</t>
  </si>
  <si>
    <t>000737.SZ</t>
  </si>
  <si>
    <t>北方铜业</t>
  </si>
  <si>
    <t>南风化工</t>
  </si>
  <si>
    <t>*ST南风</t>
  </si>
  <si>
    <t>000595.SZ</t>
  </si>
  <si>
    <t>宝塔实业</t>
  </si>
  <si>
    <t>西北轴承</t>
  </si>
  <si>
    <t>*ST西轴</t>
  </si>
  <si>
    <t>华智控股</t>
  </si>
  <si>
    <t>*ST金马</t>
  </si>
  <si>
    <t>600365.SH</t>
  </si>
  <si>
    <t>ST通葡</t>
  </si>
  <si>
    <t>通葡股份</t>
  </si>
  <si>
    <t>*ST通葡</t>
  </si>
  <si>
    <t>002113.SZ</t>
  </si>
  <si>
    <t>ST天润</t>
  </si>
  <si>
    <t>天润发展</t>
  </si>
  <si>
    <t>四维控股</t>
  </si>
  <si>
    <t>*ST四维</t>
  </si>
  <si>
    <t>明天科技</t>
  </si>
  <si>
    <t>600634.SH</t>
  </si>
  <si>
    <t>退市富控(退市)</t>
  </si>
  <si>
    <t>海鸟发展</t>
  </si>
  <si>
    <t>*ST海鸟</t>
  </si>
  <si>
    <t>中科合臣</t>
  </si>
  <si>
    <t>德棉股份</t>
  </si>
  <si>
    <t>北海国发</t>
  </si>
  <si>
    <t>攀钢钢钒</t>
  </si>
  <si>
    <t>*ST钢钒</t>
  </si>
  <si>
    <t>东方热电</t>
  </si>
  <si>
    <t>鑫新股份</t>
  </si>
  <si>
    <t>思达高科</t>
  </si>
  <si>
    <t>600455.SH</t>
  </si>
  <si>
    <t>博通股份</t>
  </si>
  <si>
    <t>交大博通</t>
  </si>
  <si>
    <t>*ST博通</t>
  </si>
  <si>
    <t>000831.SZ</t>
  </si>
  <si>
    <t>中国稀土</t>
  </si>
  <si>
    <t>关铝股份</t>
  </si>
  <si>
    <t>*ST关铝</t>
  </si>
  <si>
    <t>国通管业</t>
  </si>
  <si>
    <t>黑化股份</t>
  </si>
  <si>
    <t>河池化工</t>
  </si>
  <si>
    <t>力诺太阳</t>
  </si>
  <si>
    <t>蓝星新材</t>
  </si>
  <si>
    <t>000068.SZ</t>
  </si>
  <si>
    <t>华控赛格</t>
  </si>
  <si>
    <t>赛格三星</t>
  </si>
  <si>
    <t>ST三星</t>
  </si>
  <si>
    <t>北人股份</t>
  </si>
  <si>
    <t>汇通集团</t>
  </si>
  <si>
    <t>世纪光华</t>
  </si>
  <si>
    <t>高淳陶瓷</t>
  </si>
  <si>
    <t>天一科技</t>
  </si>
  <si>
    <t>000818.SZ</t>
  </si>
  <si>
    <t>航锦科技</t>
  </si>
  <si>
    <t>锦化氯碱</t>
  </si>
  <si>
    <t>ST锦化</t>
  </si>
  <si>
    <t>600149.SH</t>
  </si>
  <si>
    <t>廊坊发展</t>
  </si>
  <si>
    <t>华夏建通</t>
  </si>
  <si>
    <t>ST建通</t>
  </si>
  <si>
    <t>600678.SH</t>
  </si>
  <si>
    <t>四川金顶</t>
  </si>
  <si>
    <t>ST金顶</t>
  </si>
  <si>
    <t>海星科技</t>
  </si>
  <si>
    <t>国祥股份</t>
  </si>
  <si>
    <t>鲁能泰山</t>
  </si>
  <si>
    <t>002145.SZ</t>
  </si>
  <si>
    <t>中核钛白</t>
  </si>
  <si>
    <t>ST钛白</t>
  </si>
  <si>
    <t>广东甘化</t>
  </si>
  <si>
    <t>000697.SZ</t>
  </si>
  <si>
    <t>炼石航空</t>
  </si>
  <si>
    <t>咸阳偏转</t>
  </si>
  <si>
    <t>*ST偏转</t>
  </si>
  <si>
    <t>唐山陶瓷</t>
  </si>
  <si>
    <t>*ST唐陶</t>
  </si>
  <si>
    <t>600591.SH</t>
  </si>
  <si>
    <t>*ST上航(退市)</t>
  </si>
  <si>
    <t>上海航空</t>
  </si>
  <si>
    <t>*ST上航</t>
  </si>
  <si>
    <t>002002.SZ</t>
  </si>
  <si>
    <t>鸿达兴业</t>
  </si>
  <si>
    <t>江苏琼花</t>
  </si>
  <si>
    <t>ST琼花</t>
  </si>
  <si>
    <t>高新张铜</t>
  </si>
  <si>
    <t>ST张铜</t>
  </si>
  <si>
    <t>九发股份</t>
  </si>
  <si>
    <t>武昌鱼</t>
  </si>
  <si>
    <t>夏新电子</t>
  </si>
  <si>
    <t>梅雁水电</t>
  </si>
  <si>
    <t>国药科技</t>
  </si>
  <si>
    <t>600771.SH</t>
  </si>
  <si>
    <t>广誉远</t>
  </si>
  <si>
    <t>东盛科技</t>
  </si>
  <si>
    <t>ST东盛</t>
  </si>
  <si>
    <t>600401.SH</t>
  </si>
  <si>
    <t>退市海润(退市)</t>
  </si>
  <si>
    <t>江苏申龙</t>
  </si>
  <si>
    <t>*ST申龙</t>
  </si>
  <si>
    <t>000657.SZ</t>
  </si>
  <si>
    <t>中钨高新</t>
  </si>
  <si>
    <t>*ST中钨</t>
  </si>
  <si>
    <t>S南建材</t>
  </si>
  <si>
    <t>S*ST建材</t>
  </si>
  <si>
    <t>000722.SZ</t>
  </si>
  <si>
    <t>湖南发展</t>
  </si>
  <si>
    <t>金果实业</t>
  </si>
  <si>
    <t>*ST金果</t>
  </si>
  <si>
    <t>昌河股份</t>
  </si>
  <si>
    <t>湖北迈亚</t>
  </si>
  <si>
    <t>马龙产业</t>
  </si>
  <si>
    <t>600817.SH</t>
  </si>
  <si>
    <t>宇通重工</t>
  </si>
  <si>
    <t>宏盛科技</t>
  </si>
  <si>
    <t>ST宏盛</t>
  </si>
  <si>
    <t>二纺机</t>
  </si>
  <si>
    <t>st</t>
    <phoneticPr fontId="2" type="noConversion"/>
  </si>
  <si>
    <t>unst</t>
    <phoneticPr fontId="2" type="noConversion"/>
  </si>
  <si>
    <t>enddate</t>
    <phoneticPr fontId="2" type="noConversion"/>
  </si>
  <si>
    <t>总资产</t>
    <phoneticPr fontId="2" type="noConversion"/>
  </si>
  <si>
    <t>退市时间</t>
    <phoneticPr fontId="2" type="noConversion"/>
  </si>
  <si>
    <t>流动负债</t>
    <phoneticPr fontId="2" type="noConversion"/>
  </si>
  <si>
    <t>非流动负债</t>
    <phoneticPr fontId="2" type="noConversion"/>
  </si>
  <si>
    <t>流通股</t>
    <phoneticPr fontId="2" type="noConversion"/>
  </si>
  <si>
    <t>上市时间</t>
    <phoneticPr fontId="2" type="noConversion"/>
  </si>
  <si>
    <t>主营收入</t>
    <phoneticPr fontId="2" type="noConversion"/>
  </si>
  <si>
    <t>中小企业</t>
    <phoneticPr fontId="2" type="noConversion"/>
  </si>
  <si>
    <t>check</t>
    <phoneticPr fontId="2" type="noConversion"/>
  </si>
  <si>
    <t>日期</t>
  </si>
  <si>
    <t>Date</t>
  </si>
  <si>
    <t>东方锆业</t>
  </si>
  <si>
    <t>002167.SZ</t>
  </si>
  <si>
    <t>石基信息</t>
  </si>
  <si>
    <t>002153.SZ</t>
  </si>
  <si>
    <t>*ST集成</t>
  </si>
  <si>
    <t>002190.SZ</t>
  </si>
  <si>
    <t>南岭民爆</t>
  </si>
  <si>
    <t>002096.SZ</t>
  </si>
  <si>
    <t>金鸿控股</t>
  </si>
  <si>
    <t>000669.SZ</t>
  </si>
  <si>
    <t>安纳达</t>
  </si>
  <si>
    <t>002136.SZ</t>
  </si>
  <si>
    <t>北斗星通</t>
  </si>
  <si>
    <t>002151.SZ</t>
  </si>
  <si>
    <t>纳思达</t>
  </si>
  <si>
    <t>002180.SZ</t>
  </si>
  <si>
    <t>四创电子</t>
  </si>
  <si>
    <t>600990.SH</t>
  </si>
  <si>
    <t>西部资源</t>
  </si>
  <si>
    <t>江特电机</t>
  </si>
  <si>
    <t>002176.SZ</t>
  </si>
  <si>
    <t>*ST百花</t>
  </si>
  <si>
    <t>梦网集团</t>
  </si>
  <si>
    <t>002123.SZ</t>
  </si>
  <si>
    <t>融捷股份</t>
  </si>
  <si>
    <t>002192.SZ</t>
  </si>
  <si>
    <t>远望谷</t>
  </si>
  <si>
    <t>002161.SZ</t>
  </si>
  <si>
    <t>汉钟精机</t>
  </si>
  <si>
    <t>002158.SZ</t>
  </si>
  <si>
    <t>湘潭电化</t>
  </si>
  <si>
    <t>002125.SZ</t>
  </si>
  <si>
    <t>莱茵生物</t>
  </si>
  <si>
    <t>002166.SZ</t>
  </si>
  <si>
    <t>中航机电</t>
  </si>
  <si>
    <t>002013.SZ</t>
  </si>
  <si>
    <t>顺络电子</t>
  </si>
  <si>
    <t>002138.SZ</t>
  </si>
  <si>
    <t>紫光国微</t>
  </si>
  <si>
    <t>002049.SZ</t>
  </si>
  <si>
    <t>威海广泰</t>
  </si>
  <si>
    <t>002111.SZ</t>
  </si>
  <si>
    <t>远光软件</t>
  </si>
  <si>
    <t>002063.SZ</t>
  </si>
  <si>
    <t>东港股份</t>
  </si>
  <si>
    <t>002117.SZ</t>
  </si>
  <si>
    <t>紫鑫药业</t>
  </si>
  <si>
    <t>002118.SZ</t>
  </si>
  <si>
    <t>苏州固锝</t>
  </si>
  <si>
    <t>002079.SZ</t>
  </si>
  <si>
    <t>二三四五</t>
  </si>
  <si>
    <t>002195.SZ</t>
  </si>
  <si>
    <t>惠程科技</t>
  </si>
  <si>
    <t>002168.SZ</t>
  </si>
  <si>
    <t>拓邦股份</t>
  </si>
  <si>
    <t>002139.SZ</t>
  </si>
  <si>
    <t>东晶电子</t>
  </si>
  <si>
    <t>002199.SZ</t>
  </si>
  <si>
    <t>北纬科技</t>
  </si>
  <si>
    <t>002148.SZ</t>
  </si>
  <si>
    <t>广东鸿图</t>
  </si>
  <si>
    <t>002101.SZ</t>
  </si>
  <si>
    <t>方正电机</t>
  </si>
  <si>
    <t>002196.SZ</t>
  </si>
  <si>
    <t>大晟文化</t>
  </si>
  <si>
    <t>游族网络</t>
  </si>
  <si>
    <t>002174.SZ</t>
  </si>
  <si>
    <t>联环药业</t>
  </si>
  <si>
    <t>600513.SH</t>
  </si>
  <si>
    <t>瑞泰科技</t>
  </si>
  <si>
    <t>002066.SZ</t>
  </si>
  <si>
    <t>科陆电子</t>
  </si>
  <si>
    <t>002121.SZ</t>
  </si>
  <si>
    <t>ST新光</t>
  </si>
  <si>
    <t>002147.SZ</t>
  </si>
  <si>
    <t>中光学</t>
  </si>
  <si>
    <t>002189.SZ</t>
  </si>
  <si>
    <t>三维通信</t>
  </si>
  <si>
    <t>002115.SZ</t>
  </si>
  <si>
    <t>生意宝</t>
  </si>
  <si>
    <t>002095.SZ</t>
  </si>
  <si>
    <t>沃尔核材</t>
  </si>
  <si>
    <t>002130.SZ</t>
  </si>
  <si>
    <t>证通电子</t>
  </si>
  <si>
    <t>002197.SZ</t>
  </si>
  <si>
    <t>熊猫金控</t>
  </si>
  <si>
    <t>西藏旅游</t>
  </si>
  <si>
    <t>600749.SH</t>
  </si>
  <si>
    <t>宏达高科</t>
  </si>
  <si>
    <t>002144.SZ</t>
  </si>
  <si>
    <t>*ST云投</t>
  </si>
  <si>
    <t>三特索道</t>
  </si>
  <si>
    <t>002159.SZ</t>
  </si>
  <si>
    <t>*ST东网</t>
  </si>
  <si>
    <t>002175.SZ</t>
  </si>
  <si>
    <t>渤海股份</t>
  </si>
  <si>
    <t>报喜鸟</t>
  </si>
  <si>
    <t>002154.SZ</t>
  </si>
  <si>
    <t>*ST新海</t>
  </si>
  <si>
    <t>002089.SZ</t>
  </si>
  <si>
    <t>国脉科技</t>
  </si>
  <si>
    <t>002093.SZ</t>
  </si>
  <si>
    <t>创新医疗</t>
  </si>
  <si>
    <t>002173.SZ</t>
  </si>
  <si>
    <t>如意集团</t>
  </si>
  <si>
    <t>002193.SZ</t>
  </si>
  <si>
    <t>恒宝股份</t>
  </si>
  <si>
    <t>002104.SZ</t>
  </si>
  <si>
    <t>同达创业</t>
  </si>
  <si>
    <t>600647.SH</t>
  </si>
  <si>
    <t>御银股份</t>
  </si>
  <si>
    <t>002177.SZ</t>
  </si>
  <si>
    <t>沃华医药</t>
  </si>
  <si>
    <t>002107.SZ</t>
  </si>
  <si>
    <t>时代出版</t>
  </si>
  <si>
    <t>600551.SH</t>
  </si>
  <si>
    <t>延华智能</t>
  </si>
  <si>
    <t>002178.SZ</t>
  </si>
  <si>
    <t>天润乳业</t>
  </si>
  <si>
    <t>*ST巴士</t>
  </si>
  <si>
    <t>002188.SZ</t>
  </si>
  <si>
    <t>天津普林</t>
  </si>
  <si>
    <t>002134.SZ</t>
  </si>
  <si>
    <t>粤传媒</t>
  </si>
  <si>
    <t>002181.SZ</t>
  </si>
  <si>
    <t>通润装备</t>
  </si>
  <si>
    <t>002150.SZ</t>
  </si>
  <si>
    <t>嘉应制药</t>
  </si>
  <si>
    <t>002198.SZ</t>
  </si>
  <si>
    <t>威尔泰</t>
  </si>
  <si>
    <t>002058.SZ</t>
  </si>
  <si>
    <t>国轩高科</t>
  </si>
  <si>
    <t>002074.SZ</t>
  </si>
  <si>
    <t>金智科技</t>
  </si>
  <si>
    <t>002090.SZ</t>
  </si>
  <si>
    <t>智光电气</t>
  </si>
  <si>
    <t>002169.SZ</t>
  </si>
  <si>
    <t>九鼎新材</t>
  </si>
  <si>
    <t>002201.SZ</t>
  </si>
  <si>
    <t>赤峰黄金</t>
  </si>
  <si>
    <t>沧州明珠</t>
  </si>
  <si>
    <t>002108.SZ</t>
  </si>
  <si>
    <t>ST冠福</t>
  </si>
  <si>
    <t>002102.SZ</t>
  </si>
  <si>
    <t>宁波东力</t>
  </si>
  <si>
    <t>002164.SZ</t>
  </si>
  <si>
    <t>ST银亿</t>
  </si>
  <si>
    <t>深大通</t>
  </si>
  <si>
    <t>KMV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</si>
</sst>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###,###,##0.0000"/>
    <numFmt numFmtId="178" formatCode="yyyy\-mm\-dd;@"/>
    <numFmt numFmtId="179" formatCode="0.00_ "/>
  </numFmts>
  <fonts count="6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176" fontId="3" fillId="0" borderId="2" xfId="0" applyNumberFormat="1" applyFont="1" applyBorder="1" applyAlignment="1">
      <alignment horizontal="left"/>
    </xf>
    <xf numFmtId="0" fontId="4" fillId="0" borderId="0" xfId="0" applyFon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1" fillId="0" borderId="3" xfId="0" applyNumberFormat="1" applyFont="1" applyBorder="1" applyAlignment="1">
      <alignment horizontal="center" vertical="top"/>
    </xf>
    <xf numFmtId="177" fontId="0" fillId="0" borderId="0" xfId="0" applyNumberFormat="1"/>
    <xf numFmtId="177" fontId="5" fillId="0" borderId="0" xfId="0" applyNumberFormat="1" applyFont="1"/>
    <xf numFmtId="0" fontId="3" fillId="0" borderId="0" xfId="0" applyFont="1"/>
    <xf numFmtId="0" fontId="0" fillId="0" borderId="2" xfId="0" applyBorder="1"/>
    <xf numFmtId="176" fontId="3" fillId="0" borderId="0" xfId="0" applyNumberFormat="1" applyFont="1" applyAlignment="1">
      <alignment horizontal="left"/>
    </xf>
    <xf numFmtId="14" fontId="0" fillId="0" borderId="2" xfId="0" applyNumberFormat="1" applyBorder="1"/>
    <xf numFmtId="178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cy/Library/Group%20Containers/UBF8T346G9.Office/User%20Content.localized/Add-ins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s_info_delistdate"/>
      <definedName name="s_ipo_listeddate"/>
      <definedName name="s_share_totaltradable"/>
      <definedName name="s_stm07_bs"/>
      <definedName name="s_stm07_i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83"/>
  <sheetViews>
    <sheetView tabSelected="1" zoomScale="156" workbookViewId="0">
      <selection activeCell="E103" sqref="E103"/>
    </sheetView>
  </sheetViews>
  <sheetFormatPr baseColWidth="10" defaultColWidth="8.83203125" defaultRowHeight="14"/>
  <cols>
    <col min="4" max="6" width="12.1640625" style="7" bestFit="1" customWidth="1"/>
    <col min="7" max="7" width="18.33203125" customWidth="1"/>
    <col min="9" max="10" width="12" bestFit="1" customWidth="1"/>
    <col min="11" max="11" width="9" bestFit="1" customWidth="1"/>
    <col min="13" max="13" width="19.1640625" bestFit="1" customWidth="1"/>
  </cols>
  <sheetData>
    <row r="1" spans="1:17">
      <c r="A1" s="1" t="s">
        <v>0</v>
      </c>
      <c r="B1" s="1" t="s">
        <v>1</v>
      </c>
      <c r="C1" s="1" t="s">
        <v>2</v>
      </c>
      <c r="D1" s="6" t="s">
        <v>3</v>
      </c>
      <c r="E1" s="7" t="s">
        <v>981</v>
      </c>
      <c r="F1" s="8" t="s">
        <v>982</v>
      </c>
      <c r="G1" t="s">
        <v>983</v>
      </c>
      <c r="H1" t="s">
        <v>984</v>
      </c>
      <c r="I1" t="s">
        <v>985</v>
      </c>
      <c r="J1" t="s">
        <v>986</v>
      </c>
      <c r="K1" t="s">
        <v>987</v>
      </c>
      <c r="L1" t="s">
        <v>988</v>
      </c>
      <c r="M1" t="s">
        <v>989</v>
      </c>
      <c r="N1" t="s">
        <v>983</v>
      </c>
      <c r="O1" t="s">
        <v>990</v>
      </c>
      <c r="P1" t="s">
        <v>991</v>
      </c>
      <c r="Q1" t="s">
        <v>1142</v>
      </c>
    </row>
    <row r="2" spans="1:17" ht="16" hidden="1">
      <c r="A2" t="s">
        <v>7</v>
      </c>
      <c r="B2" t="s">
        <v>8</v>
      </c>
      <c r="C2" t="s">
        <v>9</v>
      </c>
      <c r="D2" s="7">
        <v>37727</v>
      </c>
      <c r="E2" s="7">
        <f>VLOOKUP(A2,撤销ST!A:C,3,FALSE)</f>
        <v>39624</v>
      </c>
      <c r="F2" s="7">
        <f t="shared" ref="F2:F12" si="0">IF(ISNA(E2),DATE(2011,12,31),DATE(YEAR(E2),QUOTIENT(MONTH(E2),3)*3-2,1)-1)</f>
        <v>39538</v>
      </c>
      <c r="G2" s="9">
        <f>[1]!s_stm07_bs(A2,"W07182560",F2,1,1)</f>
        <v>1475279650.3</v>
      </c>
      <c r="H2">
        <f>[1]!s_info_delistdate(A2)</f>
        <v>0</v>
      </c>
      <c r="I2">
        <f>[1]!s_stm07_bs(A2,"W01740598",F2,1)</f>
        <v>720786792.72000003</v>
      </c>
      <c r="J2">
        <f>[1]!s_stm07_bs(A2,"W07473370",F2,1)</f>
        <v>1680562.55</v>
      </c>
      <c r="K2">
        <f>[1]!s_share_totaltradable(A2,20071231,1)/10^7</f>
        <v>72.8615882</v>
      </c>
      <c r="L2" t="str">
        <f>[1]!s_ipo_listeddate(A2)</f>
        <v>1990-12-10</v>
      </c>
      <c r="M2" s="10">
        <f>[1]!s_stm07_is(A2,"W06181344",20071231,1,10^8)</f>
        <v>2.9903161241000005</v>
      </c>
      <c r="N2">
        <f>[1]!s_stm07_bs(A2,"W07182560",20071231,1,10^8)</f>
        <v>14.880783831900001</v>
      </c>
      <c r="O2" t="b">
        <f t="shared" ref="O2:O65" si="1">AND(MIN(M2:N2)&lt;5,K2&lt;5)</f>
        <v>0</v>
      </c>
      <c r="Q2" t="e">
        <f>VLOOKUP(A2,KMV!A:B,2,FALSE)</f>
        <v>#N/A</v>
      </c>
    </row>
    <row r="3" spans="1:17" ht="16" hidden="1">
      <c r="A3" t="s">
        <v>68</v>
      </c>
      <c r="B3" t="s">
        <v>69</v>
      </c>
      <c r="C3" t="s">
        <v>9</v>
      </c>
      <c r="D3" s="7">
        <v>39189</v>
      </c>
      <c r="E3" s="7">
        <f>VLOOKUP(A3,撤销ST!A:C,3,FALSE)</f>
        <v>39645</v>
      </c>
      <c r="F3" s="7">
        <f t="shared" si="0"/>
        <v>39538</v>
      </c>
      <c r="G3" s="9">
        <f>[1]!s_stm07_bs(A3,"W07182560",F3,1,1)</f>
        <v>2141819919.6800001</v>
      </c>
      <c r="H3" t="str">
        <f>[1]!s_info_delistdate(A3)</f>
        <v>2009-05-06</v>
      </c>
      <c r="I3">
        <f>[1]!s_stm07_bs(A3,"W01740598",F3,1)</f>
        <v>1533915714.6700001</v>
      </c>
      <c r="J3">
        <f>[1]!s_stm07_bs(A3,"W07473370",F3,1)</f>
        <v>6540326.1799999997</v>
      </c>
      <c r="K3">
        <f>[1]!s_share_totaltradable(A3,20071231,1)/10^7</f>
        <v>35.134019100000003</v>
      </c>
      <c r="L3" t="str">
        <f>[1]!s_ipo_listeddate(A3)</f>
        <v>1994-04-25</v>
      </c>
      <c r="M3" s="10">
        <f>[1]!s_stm07_is(A3,"W06181344",20071231,1,10^8)</f>
        <v>34.706448095900001</v>
      </c>
      <c r="N3">
        <f>[1]!s_stm07_bs(A3,"W07182560",20071231,1,10^8)</f>
        <v>21.470084076700001</v>
      </c>
      <c r="O3" t="b">
        <f t="shared" si="1"/>
        <v>0</v>
      </c>
      <c r="P3" t="b">
        <f>H3&gt;F3</f>
        <v>1</v>
      </c>
      <c r="Q3" t="e">
        <f>VLOOKUP(A3,KMV!A:B,2,FALSE)</f>
        <v>#N/A</v>
      </c>
    </row>
    <row r="4" spans="1:17" ht="16" hidden="1">
      <c r="A4" t="s">
        <v>4</v>
      </c>
      <c r="B4" t="s">
        <v>5</v>
      </c>
      <c r="C4" t="s">
        <v>6</v>
      </c>
      <c r="D4" s="7">
        <v>39227</v>
      </c>
      <c r="E4" s="7">
        <f>VLOOKUP(A4,撤销ST!A:C,3,FALSE)</f>
        <v>40702</v>
      </c>
      <c r="F4" s="7">
        <f t="shared" si="0"/>
        <v>40633</v>
      </c>
      <c r="G4" s="9">
        <f>[1]!s_stm07_bs(A4,"W07182560",F4,1,1)</f>
        <v>188434498.13</v>
      </c>
      <c r="H4">
        <f>[1]!s_info_delistdate(A4)</f>
        <v>0</v>
      </c>
      <c r="I4">
        <f>[1]!s_stm07_bs(A4,"W01740598",F4,1)</f>
        <v>57562616.119999997</v>
      </c>
      <c r="J4">
        <f>[1]!s_stm07_bs(A4,"W07473370",F4,1)</f>
        <v>800000</v>
      </c>
      <c r="K4">
        <f>[1]!s_share_totaltradable(A4,20071231,1)/10^7</f>
        <v>6.5332265999999999</v>
      </c>
      <c r="L4" t="str">
        <f>[1]!s_ipo_listeddate(A4)</f>
        <v>1991-01-14</v>
      </c>
      <c r="M4" s="10">
        <f>[1]!s_stm07_is(A4,"W06181344",20071231,1,10^8)</f>
        <v>0.40449541509999998</v>
      </c>
      <c r="N4">
        <f>[1]!s_stm07_bs(A4,"W07182560",20071231,1,10^8)</f>
        <v>1.6982259394999999</v>
      </c>
      <c r="O4" t="b">
        <f t="shared" si="1"/>
        <v>0</v>
      </c>
      <c r="Q4" t="e">
        <f>VLOOKUP(A4,KMV!A:B,2,FALSE)</f>
        <v>#N/A</v>
      </c>
    </row>
    <row r="5" spans="1:17" ht="16" hidden="1">
      <c r="A5" t="s">
        <v>260</v>
      </c>
      <c r="B5" t="s">
        <v>261</v>
      </c>
      <c r="C5" t="s">
        <v>6</v>
      </c>
      <c r="D5" s="7">
        <v>38117</v>
      </c>
      <c r="E5" s="7" t="e">
        <f>VLOOKUP(A5,撤销ST!A:C,3,FALSE)</f>
        <v>#N/A</v>
      </c>
      <c r="F5" s="7">
        <f t="shared" si="0"/>
        <v>40908</v>
      </c>
      <c r="G5" s="9">
        <f>[1]!s_stm07_bs(A5,"W07182560",F5,1,1)</f>
        <v>33551561.030000001</v>
      </c>
      <c r="H5">
        <f>[1]!s_info_delistdate(A5)</f>
        <v>0</v>
      </c>
      <c r="I5">
        <f>[1]!s_stm07_bs(A5,"W01740598",F5,1)</f>
        <v>72829698.5</v>
      </c>
      <c r="J5">
        <f>[1]!s_stm07_bs(A5,"W07473370",F5,1)</f>
        <v>257354078.94999999</v>
      </c>
      <c r="K5">
        <f>[1]!s_share_totaltradable(A5,20071231,1)/10^7</f>
        <v>19.464192000000001</v>
      </c>
      <c r="L5" t="str">
        <f>[1]!s_ipo_listeddate(A5)</f>
        <v>1992-01-13</v>
      </c>
      <c r="M5" s="10">
        <f>[1]!s_stm07_is(A5,"W06181344",20071231,1,10^8)</f>
        <v>6.6247854699999997E-2</v>
      </c>
      <c r="N5">
        <f>[1]!s_stm07_bs(A5,"W07182560",20071231,1,10^8)</f>
        <v>0.34724270899999998</v>
      </c>
      <c r="O5" t="b">
        <f t="shared" si="1"/>
        <v>0</v>
      </c>
      <c r="Q5" t="e">
        <f>VLOOKUP(A5,KMV!A:B,2,FALSE)</f>
        <v>#N/A</v>
      </c>
    </row>
    <row r="6" spans="1:17" ht="16" hidden="1">
      <c r="A6" t="s">
        <v>262</v>
      </c>
      <c r="B6" t="s">
        <v>263</v>
      </c>
      <c r="C6" t="s">
        <v>9</v>
      </c>
      <c r="D6" s="7">
        <v>39210</v>
      </c>
      <c r="E6" s="7" t="e">
        <f>VLOOKUP(A6,撤销ST!A:C,3,FALSE)</f>
        <v>#N/A</v>
      </c>
      <c r="F6" s="7">
        <f t="shared" si="0"/>
        <v>40908</v>
      </c>
      <c r="G6" s="9">
        <f>[1]!s_stm07_bs(A6,"W07182560",F6,1,1)</f>
        <v>372095034.66000003</v>
      </c>
      <c r="H6">
        <f>[1]!s_info_delistdate(A6)</f>
        <v>0</v>
      </c>
      <c r="I6">
        <f>[1]!s_stm07_bs(A6,"W01740598",F6,1)</f>
        <v>262879910.81</v>
      </c>
      <c r="J6">
        <f>[1]!s_stm07_bs(A6,"W07473370",F6,1)</f>
        <v>102900258.5</v>
      </c>
      <c r="K6">
        <f>[1]!s_share_totaltradable(A6,20071231,1)/10^7</f>
        <v>24.851970000000001</v>
      </c>
      <c r="L6" t="str">
        <f>[1]!s_ipo_listeddate(A6)</f>
        <v>1992-03-27</v>
      </c>
      <c r="M6" s="10">
        <f>[1]!s_stm07_is(A6,"W06181344",20071231,1,10^8)</f>
        <v>4.9078419320000002</v>
      </c>
      <c r="N6">
        <f>[1]!s_stm07_bs(A6,"W07182560",20071231,1,10^8)</f>
        <v>9.0580688427999991</v>
      </c>
      <c r="O6" t="b">
        <f t="shared" si="1"/>
        <v>0</v>
      </c>
      <c r="Q6" t="e">
        <f>VLOOKUP(A6,KMV!A:B,2,FALSE)</f>
        <v>#N/A</v>
      </c>
    </row>
    <row r="7" spans="1:17" ht="16" hidden="1">
      <c r="A7" s="11" t="s">
        <v>628</v>
      </c>
      <c r="B7" s="11" t="s">
        <v>630</v>
      </c>
      <c r="C7" t="s">
        <v>980</v>
      </c>
      <c r="D7" s="13">
        <v>39525</v>
      </c>
      <c r="E7" s="7" t="e">
        <f>VLOOKUP(A7,撤销ST!A:C,3,FALSE)</f>
        <v>#N/A</v>
      </c>
      <c r="F7" s="7">
        <f t="shared" si="0"/>
        <v>40908</v>
      </c>
      <c r="G7" s="9">
        <f>[1]!s_stm07_bs(A7,"W07182560",F7,1,1)</f>
        <v>836223931.52999997</v>
      </c>
      <c r="H7">
        <f>[1]!s_info_delistdate(A7)</f>
        <v>0</v>
      </c>
      <c r="I7">
        <f>[1]!s_stm07_bs(A7,"W01740598",F7,1)</f>
        <v>663876773.79999995</v>
      </c>
      <c r="J7">
        <f>[1]!s_stm07_bs(A7,"W07473370",F7,1)</f>
        <v>1306763.01</v>
      </c>
      <c r="K7">
        <f>[1]!s_share_totaltradable(A7,20071231,1)/10^7</f>
        <v>35.734299700000001</v>
      </c>
      <c r="L7" t="str">
        <f>[1]!s_ipo_listeddate(A7)</f>
        <v>1992-03-27</v>
      </c>
      <c r="M7" s="10">
        <f>[1]!s_stm07_is(A7,"W06181344",20071231,1,10^8)</f>
        <v>9.2528461149000005</v>
      </c>
      <c r="N7">
        <f>[1]!s_stm07_bs(A7,"W07182560",20071231,1,10^8)</f>
        <v>10.1961975009</v>
      </c>
      <c r="O7" t="b">
        <f t="shared" si="1"/>
        <v>0</v>
      </c>
      <c r="Q7" t="e">
        <f>VLOOKUP(A7,KMV!A:B,2,FALSE)</f>
        <v>#N/A</v>
      </c>
    </row>
    <row r="8" spans="1:17" ht="16" hidden="1">
      <c r="A8" s="11" t="s">
        <v>642</v>
      </c>
      <c r="B8" s="11" t="s">
        <v>644</v>
      </c>
      <c r="C8" t="s">
        <v>980</v>
      </c>
      <c r="D8" s="13">
        <v>39554</v>
      </c>
      <c r="E8" s="7">
        <f>VLOOKUP(A8,撤销ST!A:C,3,FALSE)</f>
        <v>40072</v>
      </c>
      <c r="F8" s="7">
        <f t="shared" si="0"/>
        <v>39994</v>
      </c>
      <c r="G8" s="9">
        <f>[1]!s_stm07_bs(A8,"W07182560",F8,1,1)</f>
        <v>2479758151.6999998</v>
      </c>
      <c r="H8">
        <f>[1]!s_info_delistdate(A8)</f>
        <v>0</v>
      </c>
      <c r="I8">
        <f>[1]!s_stm07_bs(A8,"W01740598",F8,1)</f>
        <v>1396739764.5699999</v>
      </c>
      <c r="J8">
        <f>[1]!s_stm07_bs(A8,"W07473370",F8,1)</f>
        <v>405207705.95999998</v>
      </c>
      <c r="K8">
        <f>[1]!s_share_totaltradable(A8,20071231,1)/10^7</f>
        <v>15.285061199999999</v>
      </c>
      <c r="L8" t="str">
        <f>[1]!s_ipo_listeddate(A8)</f>
        <v>1992-03-30</v>
      </c>
      <c r="M8" s="10">
        <f>[1]!s_stm07_is(A8,"W06181344",20071231,1,10^8)</f>
        <v>3.3298510529000001</v>
      </c>
      <c r="N8">
        <f>[1]!s_stm07_bs(A8,"W07182560",20071231,1,10^8)</f>
        <v>18.8525774324</v>
      </c>
      <c r="O8" t="b">
        <f t="shared" si="1"/>
        <v>0</v>
      </c>
      <c r="Q8" t="e">
        <f>VLOOKUP(A8,KMV!A:B,2,FALSE)</f>
        <v>#N/A</v>
      </c>
    </row>
    <row r="9" spans="1:17" ht="16" hidden="1">
      <c r="A9" t="s">
        <v>16</v>
      </c>
      <c r="B9" t="s">
        <v>17</v>
      </c>
      <c r="C9" t="s">
        <v>9</v>
      </c>
      <c r="D9" s="7">
        <v>36284</v>
      </c>
      <c r="E9" s="7" t="e">
        <f>VLOOKUP(A9,撤销ST!A:C,3,FALSE)</f>
        <v>#N/A</v>
      </c>
      <c r="F9" s="7">
        <f t="shared" si="0"/>
        <v>40908</v>
      </c>
      <c r="G9" s="9">
        <f>[1]!s_stm07_bs(A9,"W07182560",F9,1,1)</f>
        <v>135746630.93000001</v>
      </c>
      <c r="H9">
        <f>[1]!s_info_delistdate(A9)</f>
        <v>0</v>
      </c>
      <c r="I9">
        <f>[1]!s_stm07_bs(A9,"W01740598",F9,1)</f>
        <v>1652373345.49</v>
      </c>
      <c r="J9">
        <f>[1]!s_stm07_bs(A9,"W07473370",F9,1)</f>
        <v>166212952.91999999</v>
      </c>
      <c r="K9">
        <f>[1]!s_share_totaltradable(A9,20071231,1)/10^7</f>
        <v>29.271981100000001</v>
      </c>
      <c r="L9" t="str">
        <f>[1]!s_ipo_listeddate(A9)</f>
        <v>1992-03-31</v>
      </c>
      <c r="M9" s="10">
        <f>[1]!s_stm07_is(A9,"W06181344",20071231,1,10^8)</f>
        <v>2.3460131470999999</v>
      </c>
      <c r="N9">
        <f>[1]!s_stm07_bs(A9,"W07182560",20071231,1,10^8)</f>
        <v>2.1438153057</v>
      </c>
      <c r="O9" t="b">
        <f t="shared" si="1"/>
        <v>0</v>
      </c>
      <c r="Q9" t="e">
        <f>VLOOKUP(A9,KMV!A:B,2,FALSE)</f>
        <v>#N/A</v>
      </c>
    </row>
    <row r="10" spans="1:17" ht="16" hidden="1">
      <c r="A10" t="s">
        <v>10</v>
      </c>
      <c r="B10" t="s">
        <v>11</v>
      </c>
      <c r="C10" t="s">
        <v>9</v>
      </c>
      <c r="D10" s="7">
        <v>39195</v>
      </c>
      <c r="E10" s="7" t="e">
        <f>VLOOKUP(A10,撤销ST!A:C,3,FALSE)</f>
        <v>#N/A</v>
      </c>
      <c r="F10" s="7">
        <f t="shared" si="0"/>
        <v>40908</v>
      </c>
      <c r="G10" s="9">
        <f>[1]!s_stm07_bs(A10,"W07182560",F10,1,1)</f>
        <v>362415187.93000001</v>
      </c>
      <c r="H10">
        <f>[1]!s_info_delistdate(A10)</f>
        <v>0</v>
      </c>
      <c r="I10">
        <f>[1]!s_stm07_bs(A10,"W01740598",F10,1)</f>
        <v>70098488.489999995</v>
      </c>
      <c r="J10">
        <f>[1]!s_stm07_bs(A10,"W07473370",F10,1)</f>
        <v>0</v>
      </c>
      <c r="K10">
        <f>[1]!s_share_totaltradable(A10,20071231,1)/10^7</f>
        <v>14.4759137</v>
      </c>
      <c r="L10" t="str">
        <f>[1]!s_ipo_listeddate(A10)</f>
        <v>1992-04-13</v>
      </c>
      <c r="M10" s="10">
        <f>[1]!s_stm07_is(A10,"W06181344",20071231,1,10^8)</f>
        <v>1.8530768002000002</v>
      </c>
      <c r="N10">
        <f>[1]!s_stm07_bs(A10,"W07182560",20071231,1,10^8)</f>
        <v>7.3718292760000006</v>
      </c>
      <c r="O10" t="b">
        <f t="shared" si="1"/>
        <v>0</v>
      </c>
      <c r="Q10" t="e">
        <f>VLOOKUP(A10,KMV!A:B,2,FALSE)</f>
        <v>#N/A</v>
      </c>
    </row>
    <row r="11" spans="1:17" ht="16" hidden="1">
      <c r="A11" t="s">
        <v>20</v>
      </c>
      <c r="B11" t="s">
        <v>21</v>
      </c>
      <c r="C11" t="s">
        <v>9</v>
      </c>
      <c r="D11" s="7">
        <v>38104</v>
      </c>
      <c r="E11" s="7">
        <f>VLOOKUP(A11,撤销ST!A:C,3,FALSE)</f>
        <v>39952</v>
      </c>
      <c r="F11" s="7">
        <f t="shared" si="0"/>
        <v>39813</v>
      </c>
      <c r="G11" s="9">
        <f>[1]!s_stm07_bs(A11,"W07182560",F11,1,1)</f>
        <v>446670716.88</v>
      </c>
      <c r="H11">
        <f>[1]!s_info_delistdate(A11)</f>
        <v>0</v>
      </c>
      <c r="I11">
        <f>[1]!s_stm07_bs(A11,"W01740598",F11,1)</f>
        <v>198485976.31</v>
      </c>
      <c r="J11">
        <f>[1]!s_stm07_bs(A11,"W07473370",F11,1)</f>
        <v>375474.41</v>
      </c>
      <c r="K11">
        <f>[1]!s_share_totaltradable(A11,20071231,1)/10^7</f>
        <v>16.6645085</v>
      </c>
      <c r="L11" t="str">
        <f>[1]!s_ipo_listeddate(A11)</f>
        <v>1992-04-28</v>
      </c>
      <c r="M11" s="10">
        <f>[1]!s_stm07_is(A11,"W06181344",20071231,1,10^8)</f>
        <v>1.9324488284999999</v>
      </c>
      <c r="N11">
        <f>[1]!s_stm07_bs(A11,"W07182560",20071231,1,10^8)</f>
        <v>3.7395703893999999</v>
      </c>
      <c r="O11" t="b">
        <f t="shared" si="1"/>
        <v>0</v>
      </c>
      <c r="Q11" t="e">
        <f>VLOOKUP(A11,KMV!A:B,2,FALSE)</f>
        <v>#N/A</v>
      </c>
    </row>
    <row r="12" spans="1:17" ht="16" hidden="1">
      <c r="A12" t="s">
        <v>12</v>
      </c>
      <c r="B12" t="s">
        <v>13</v>
      </c>
      <c r="C12" t="s">
        <v>9</v>
      </c>
      <c r="D12" s="7">
        <v>39171</v>
      </c>
      <c r="E12" s="7" t="e">
        <f>VLOOKUP(A12,撤销ST!A:C,3,FALSE)</f>
        <v>#N/A</v>
      </c>
      <c r="F12" s="7">
        <f t="shared" si="0"/>
        <v>40908</v>
      </c>
      <c r="G12" s="9">
        <f>[1]!s_stm07_bs(A12,"W07182560",F12,1,1)</f>
        <v>77236597.090000004</v>
      </c>
      <c r="H12">
        <f>[1]!s_info_delistdate(A12)</f>
        <v>0</v>
      </c>
      <c r="I12">
        <f>[1]!s_stm07_bs(A12,"W01740598",F12,1)</f>
        <v>3375663.5</v>
      </c>
      <c r="J12">
        <f>[1]!s_stm07_bs(A12,"W07473370",F12,1)</f>
        <v>0</v>
      </c>
      <c r="K12">
        <f>[1]!s_share_totaltradable(A12,20071231,1)/10^7</f>
        <v>5.1715710000000001</v>
      </c>
      <c r="L12" t="str">
        <f>[1]!s_ipo_listeddate(A12)</f>
        <v>1992-05-07</v>
      </c>
      <c r="M12" s="10">
        <f>[1]!s_stm07_is(A12,"W06181344",20071231,1,10^8)</f>
        <v>9.9056348000000002E-2</v>
      </c>
      <c r="N12">
        <f>[1]!s_stm07_bs(A12,"W07182560",20071231,1,10^8)</f>
        <v>0.79087425069999995</v>
      </c>
      <c r="O12" t="b">
        <f t="shared" si="1"/>
        <v>0</v>
      </c>
      <c r="Q12" t="e">
        <f>VLOOKUP(A12,KMV!A:B,2,FALSE)</f>
        <v>#N/A</v>
      </c>
    </row>
    <row r="13" spans="1:17" ht="16" hidden="1">
      <c r="A13" s="11" t="s">
        <v>940</v>
      </c>
      <c r="B13" s="11" t="s">
        <v>943</v>
      </c>
      <c r="C13" t="s">
        <v>980</v>
      </c>
      <c r="D13" s="13">
        <v>39898</v>
      </c>
      <c r="E13" s="7" t="e">
        <f>VLOOKUP(A13,撤销ST!A:C,3,FALSE)</f>
        <v>#N/A</v>
      </c>
      <c r="F13" s="7">
        <v>40178</v>
      </c>
      <c r="G13" s="9">
        <f>[1]!s_stm07_bs(A13,"W07182560",F13,1,1)</f>
        <v>0</v>
      </c>
      <c r="H13" t="str">
        <f>[1]!s_info_delistdate(A13)</f>
        <v>2010-01-25</v>
      </c>
      <c r="I13">
        <f>[1]!s_stm07_bs(A13,"W01740598",F13,1)</f>
        <v>0</v>
      </c>
      <c r="J13">
        <f>[1]!s_stm07_bs(A13,"W07473370",F13,1)</f>
        <v>0</v>
      </c>
      <c r="K13">
        <f>[1]!s_share_totaltradable(A13,20071231,1)/10^7</f>
        <v>62.7648923</v>
      </c>
      <c r="L13" t="str">
        <f>[1]!s_ipo_listeddate(A13)</f>
        <v>2002-10-11</v>
      </c>
      <c r="M13" s="10">
        <f>[1]!s_stm07_is(A13,"W06181344",20071231,1,10^8)</f>
        <v>123.10113936889999</v>
      </c>
      <c r="N13">
        <f>[1]!s_stm07_bs(A13,"W07182560",20071231,1,10^8)</f>
        <v>130.37903846239999</v>
      </c>
      <c r="O13" t="b">
        <f t="shared" si="1"/>
        <v>0</v>
      </c>
      <c r="P13" t="b">
        <f>H13&gt;F13</f>
        <v>1</v>
      </c>
      <c r="Q13" t="e">
        <f>VLOOKUP(A13,KMV!A:B,2,FALSE)</f>
        <v>#N/A</v>
      </c>
    </row>
    <row r="14" spans="1:17" ht="16" hidden="1">
      <c r="A14" t="s">
        <v>264</v>
      </c>
      <c r="B14" t="s">
        <v>265</v>
      </c>
      <c r="C14" t="s">
        <v>6</v>
      </c>
      <c r="D14" s="7">
        <v>39202</v>
      </c>
      <c r="E14" s="7">
        <f>VLOOKUP(A14,撤销ST!A:C,3,FALSE)</f>
        <v>39590</v>
      </c>
      <c r="F14" s="7">
        <f>IF(ISNA(E14),DATE(2011,12,31),DATE(YEAR(E14),QUOTIENT(MONTH(E14),3)*3-2,1)-1)</f>
        <v>39447</v>
      </c>
      <c r="G14" s="9">
        <f>[1]!s_stm07_bs(A14,"W07182560",F14,1,1)</f>
        <v>4564377214.9499998</v>
      </c>
      <c r="H14">
        <f>[1]!s_info_delistdate(A14)</f>
        <v>0</v>
      </c>
      <c r="I14">
        <f>[1]!s_stm07_bs(A14,"W01740598",F14,1)</f>
        <v>3691098800.0100002</v>
      </c>
      <c r="J14">
        <f>[1]!s_stm07_bs(A14,"W07473370",F14,1)</f>
        <v>74729718.290000007</v>
      </c>
      <c r="K14">
        <f>[1]!s_share_totaltradable(A14,20071231,1)/10^7</f>
        <v>70.708066700000003</v>
      </c>
      <c r="L14" t="str">
        <f>[1]!s_ipo_listeddate(A14)</f>
        <v>1992-07-24</v>
      </c>
      <c r="M14" s="10">
        <f>[1]!s_stm07_is(A14,"W06181344",20071231,1,10^8)</f>
        <v>37.2688095651</v>
      </c>
      <c r="N14">
        <f>[1]!s_stm07_bs(A14,"W07182560",20071231,1,10^8)</f>
        <v>45.643772149499995</v>
      </c>
      <c r="O14" t="b">
        <f t="shared" si="1"/>
        <v>0</v>
      </c>
      <c r="Q14" t="e">
        <f>VLOOKUP(A14,KMV!A:B,2,FALSE)</f>
        <v>#N/A</v>
      </c>
    </row>
    <row r="15" spans="1:17" ht="16" hidden="1">
      <c r="A15" s="11" t="s">
        <v>264</v>
      </c>
      <c r="B15" s="11" t="s">
        <v>454</v>
      </c>
      <c r="C15" t="s">
        <v>980</v>
      </c>
      <c r="D15" s="13">
        <v>40302</v>
      </c>
      <c r="E15" s="7">
        <f>VLOOKUP(A15,撤销ST!A:C,3,FALSE)</f>
        <v>39590</v>
      </c>
      <c r="F15" s="7">
        <f>IF(ISNA(E15),DATE(2011,12,31),DATE(YEAR(E15),QUOTIENT(MONTH(E15),3)*3-2,1)-1)</f>
        <v>39447</v>
      </c>
      <c r="G15" s="9">
        <f>[1]!s_stm07_bs(A15,"W07182560",F15,1,1)</f>
        <v>4564377214.9499998</v>
      </c>
      <c r="H15">
        <f>[1]!s_info_delistdate(A15)</f>
        <v>0</v>
      </c>
      <c r="I15">
        <f>[1]!s_stm07_bs(A15,"W01740598",F15,1)</f>
        <v>3691098800.0100002</v>
      </c>
      <c r="J15">
        <f>[1]!s_stm07_bs(A15,"W07473370",F15,1)</f>
        <v>74729718.290000007</v>
      </c>
      <c r="K15">
        <f>[1]!s_share_totaltradable(A15,20071231,1)/10^7</f>
        <v>70.708066700000003</v>
      </c>
      <c r="L15" t="str">
        <f>[1]!s_ipo_listeddate(A15)</f>
        <v>1992-07-24</v>
      </c>
      <c r="M15" s="10">
        <f>[1]!s_stm07_is(A15,"W06181344",20071231,1,10^8)</f>
        <v>37.2688095651</v>
      </c>
      <c r="N15">
        <f>[1]!s_stm07_bs(A15,"W07182560",20071231,1,10^8)</f>
        <v>45.643772149499995</v>
      </c>
      <c r="O15" t="b">
        <f t="shared" si="1"/>
        <v>0</v>
      </c>
      <c r="Q15" t="e">
        <f>VLOOKUP(A15,KMV!A:B,2,FALSE)</f>
        <v>#N/A</v>
      </c>
    </row>
    <row r="16" spans="1:17" ht="16" hidden="1">
      <c r="A16" t="s">
        <v>266</v>
      </c>
      <c r="B16" t="s">
        <v>267</v>
      </c>
      <c r="C16" t="s">
        <v>9</v>
      </c>
      <c r="D16" s="7">
        <v>39210</v>
      </c>
      <c r="E16" s="7" t="e">
        <f>VLOOKUP(A16,撤销ST!A:C,3,FALSE)</f>
        <v>#N/A</v>
      </c>
      <c r="F16" s="7">
        <f>IF(ISNA(E16),DATE(2011,12,31),DATE(YEAR(E16),QUOTIENT(MONTH(E16),3)*3-2,1)-1)</f>
        <v>40908</v>
      </c>
      <c r="G16" s="9">
        <f>[1]!s_stm07_bs(A16,"W07182560",F16,1,1)</f>
        <v>365007428.00999999</v>
      </c>
      <c r="H16">
        <f>[1]!s_info_delistdate(A16)</f>
        <v>0</v>
      </c>
      <c r="I16">
        <f>[1]!s_stm07_bs(A16,"W01740598",F16,1)</f>
        <v>179586463.40000001</v>
      </c>
      <c r="J16">
        <f>[1]!s_stm07_bs(A16,"W07473370",F16,1)</f>
        <v>10314222.66</v>
      </c>
      <c r="K16">
        <f>[1]!s_share_totaltradable(A16,20071231,1)/10^7</f>
        <v>14.586</v>
      </c>
      <c r="L16" t="str">
        <f>[1]!s_ipo_listeddate(A16)</f>
        <v>1992-08-05</v>
      </c>
      <c r="M16" s="10">
        <f>[1]!s_stm07_is(A16,"W06181344",20071231,1,10^8)</f>
        <v>1.3785899162999999</v>
      </c>
      <c r="N16">
        <f>[1]!s_stm07_bs(A16,"W07182560",20071231,1,10^8)</f>
        <v>5.0756313143999998</v>
      </c>
      <c r="O16" t="b">
        <f t="shared" si="1"/>
        <v>0</v>
      </c>
      <c r="Q16" t="e">
        <f>VLOOKUP(A16,KMV!A:B,2,FALSE)</f>
        <v>#N/A</v>
      </c>
    </row>
    <row r="17" spans="1:17" ht="16" hidden="1">
      <c r="A17" t="s">
        <v>172</v>
      </c>
      <c r="B17" t="s">
        <v>173</v>
      </c>
      <c r="C17" t="s">
        <v>9</v>
      </c>
      <c r="D17" s="7">
        <v>39266</v>
      </c>
      <c r="E17" s="7" t="e">
        <f>VLOOKUP(A17,撤销ST!A:C,3,FALSE)</f>
        <v>#N/A</v>
      </c>
      <c r="F17" s="7">
        <v>40178</v>
      </c>
      <c r="G17" s="9">
        <f>[1]!s_stm07_bs(A17,"W07182560",F17,1,1)</f>
        <v>5423529626.9700003</v>
      </c>
      <c r="H17" t="str">
        <f>[1]!s_info_delistdate(A17)</f>
        <v>2010-02-26</v>
      </c>
      <c r="I17">
        <f>[1]!s_stm07_bs(A17,"W01740598",F17,1)</f>
        <v>970070107.20000005</v>
      </c>
      <c r="J17">
        <f>[1]!s_stm07_bs(A17,"W07473370",F17,1)</f>
        <v>287000000</v>
      </c>
      <c r="K17">
        <f>[1]!s_share_totaltradable(A17,20071231,1)/10^7</f>
        <v>39.9</v>
      </c>
      <c r="L17" t="str">
        <f>[1]!s_ipo_listeddate(A17)</f>
        <v>1999-08-10</v>
      </c>
      <c r="M17" s="10">
        <f>[1]!s_stm07_is(A17,"W06181344",20071231,1,10^8)</f>
        <v>7.7512282939999997</v>
      </c>
      <c r="N17">
        <f>[1]!s_stm07_bs(A17,"W07182560",20071231,1,10^8)</f>
        <v>48.653322780299995</v>
      </c>
      <c r="O17" t="b">
        <f t="shared" si="1"/>
        <v>0</v>
      </c>
      <c r="P17" t="b">
        <f>H17&gt;F17</f>
        <v>1</v>
      </c>
      <c r="Q17" t="e">
        <f>VLOOKUP(A17,KMV!A:B,2,FALSE)</f>
        <v>#N/A</v>
      </c>
    </row>
    <row r="18" spans="1:17" ht="16" hidden="1">
      <c r="A18" s="11" t="s">
        <v>357</v>
      </c>
      <c r="B18" s="11" t="s">
        <v>359</v>
      </c>
      <c r="C18" t="s">
        <v>980</v>
      </c>
      <c r="D18" s="13">
        <v>39933</v>
      </c>
      <c r="E18" s="7" t="e">
        <f>VLOOKUP(A18,撤销ST!A:C,3,FALSE)</f>
        <v>#N/A</v>
      </c>
      <c r="F18" s="7">
        <f t="shared" ref="F18:F81" si="2">IF(ISNA(E18),DATE(2011,12,31),DATE(YEAR(E18),QUOTIENT(MONTH(E18),3)*3-2,1)-1)</f>
        <v>40908</v>
      </c>
      <c r="G18" s="9">
        <f>[1]!s_stm07_bs(A18,"W07182560",F18,1,1)</f>
        <v>17933562.809999999</v>
      </c>
      <c r="H18">
        <f>[1]!s_info_delistdate(A18)</f>
        <v>0</v>
      </c>
      <c r="I18">
        <f>[1]!s_stm07_bs(A18,"W01740598",F18,1)</f>
        <v>77699774.519999996</v>
      </c>
      <c r="J18">
        <f>[1]!s_stm07_bs(A18,"W07473370",F18,1)</f>
        <v>0</v>
      </c>
      <c r="K18">
        <f>[1]!s_share_totaltradable(A18,20071231,1)/10^7</f>
        <v>7.6258439999999998</v>
      </c>
      <c r="L18" t="str">
        <f>[1]!s_ipo_listeddate(A18)</f>
        <v>1992-10-13</v>
      </c>
      <c r="M18" s="10">
        <f>[1]!s_stm07_is(A18,"W06181344",20071231,1,10^8)</f>
        <v>1.6237157964</v>
      </c>
      <c r="N18">
        <f>[1]!s_stm07_bs(A18,"W07182560",20071231,1,10^8)</f>
        <v>1.8586452046000002</v>
      </c>
      <c r="O18" t="b">
        <f t="shared" si="1"/>
        <v>0</v>
      </c>
      <c r="Q18" t="e">
        <f>VLOOKUP(A18,KMV!A:B,2,FALSE)</f>
        <v>#N/A</v>
      </c>
    </row>
    <row r="19" spans="1:17" ht="16" hidden="1">
      <c r="A19" s="11" t="s">
        <v>487</v>
      </c>
      <c r="B19" s="11" t="s">
        <v>489</v>
      </c>
      <c r="C19" t="s">
        <v>980</v>
      </c>
      <c r="D19" s="13">
        <v>40291</v>
      </c>
      <c r="E19" s="7" t="e">
        <f>VLOOKUP(A19,撤销ST!A:C,3,FALSE)</f>
        <v>#N/A</v>
      </c>
      <c r="F19" s="7">
        <f t="shared" si="2"/>
        <v>40908</v>
      </c>
      <c r="G19" s="9">
        <f>[1]!s_stm07_bs(A19,"W07182560",F19,1,1)</f>
        <v>276472625.88999999</v>
      </c>
      <c r="H19">
        <f>[1]!s_info_delistdate(A19)</f>
        <v>0</v>
      </c>
      <c r="I19">
        <f>[1]!s_stm07_bs(A19,"W01740598",F19,1)</f>
        <v>144592724.52000001</v>
      </c>
      <c r="J19">
        <f>[1]!s_stm07_bs(A19,"W07473370",F19,1)</f>
        <v>1500000</v>
      </c>
      <c r="K19">
        <f>[1]!s_share_totaltradable(A19,20071231,1)/10^7</f>
        <v>11.2782711</v>
      </c>
      <c r="L19" t="str">
        <f>[1]!s_ipo_listeddate(A19)</f>
        <v>1992-12-08</v>
      </c>
      <c r="M19" s="10">
        <f>[1]!s_stm07_is(A19,"W06181344",20071231,1,10^8)</f>
        <v>3.190859347</v>
      </c>
      <c r="N19">
        <f>[1]!s_stm07_bs(A19,"W07182560",20071231,1,10^8)</f>
        <v>6.8131077535000006</v>
      </c>
      <c r="O19" t="b">
        <f t="shared" si="1"/>
        <v>0</v>
      </c>
      <c r="Q19" t="e">
        <f>VLOOKUP(A19,KMV!A:B,2,FALSE)</f>
        <v>#N/A</v>
      </c>
    </row>
    <row r="20" spans="1:17" ht="16" hidden="1">
      <c r="A20" s="11" t="s">
        <v>574</v>
      </c>
      <c r="B20" s="11" t="s">
        <v>576</v>
      </c>
      <c r="C20" t="s">
        <v>980</v>
      </c>
      <c r="D20" s="13">
        <v>39932</v>
      </c>
      <c r="E20" s="7" t="e">
        <f>VLOOKUP(A20,撤销ST!A:C,3,FALSE)</f>
        <v>#N/A</v>
      </c>
      <c r="F20" s="7">
        <f t="shared" si="2"/>
        <v>40908</v>
      </c>
      <c r="G20" s="9">
        <f>[1]!s_stm07_bs(A20,"W07182560",F20,1,1)</f>
        <v>1311949739.4400001</v>
      </c>
      <c r="H20">
        <f>[1]!s_info_delistdate(A20)</f>
        <v>0</v>
      </c>
      <c r="I20">
        <f>[1]!s_stm07_bs(A20,"W01740598",F20,1)</f>
        <v>781922726.27999997</v>
      </c>
      <c r="J20">
        <f>[1]!s_stm07_bs(A20,"W07473370",F20,1)</f>
        <v>130347638.8</v>
      </c>
      <c r="K20">
        <f>[1]!s_share_totaltradable(A20,20071231,1)/10^7</f>
        <v>29.600479499999999</v>
      </c>
      <c r="L20" t="str">
        <f>[1]!s_ipo_listeddate(A20)</f>
        <v>1992-12-21</v>
      </c>
      <c r="M20" s="10">
        <f>[1]!s_stm07_is(A20,"W06181344",20071231,1,10^8)</f>
        <v>1.5371614793000001</v>
      </c>
      <c r="N20">
        <f>[1]!s_stm07_bs(A20,"W07182560",20071231,1,10^8)</f>
        <v>9.3916723809000011</v>
      </c>
      <c r="O20" t="b">
        <f t="shared" si="1"/>
        <v>0</v>
      </c>
      <c r="Q20" t="e">
        <f>VLOOKUP(A20,KMV!A:B,2,FALSE)</f>
        <v>#N/A</v>
      </c>
    </row>
    <row r="21" spans="1:17" ht="16" hidden="1">
      <c r="A21" t="s">
        <v>270</v>
      </c>
      <c r="B21" t="s">
        <v>271</v>
      </c>
      <c r="C21" t="s">
        <v>6</v>
      </c>
      <c r="D21" s="7">
        <v>39420</v>
      </c>
      <c r="E21" s="7">
        <f>VLOOKUP(A21,撤销ST!A:C,3,FALSE)</f>
        <v>39591</v>
      </c>
      <c r="F21" s="7">
        <f t="shared" si="2"/>
        <v>39447</v>
      </c>
      <c r="G21" s="9">
        <f>[1]!s_stm07_bs(A21,"W07182560",F21,1,1)</f>
        <v>442833706.67000002</v>
      </c>
      <c r="H21">
        <f>[1]!s_info_delistdate(A21)</f>
        <v>0</v>
      </c>
      <c r="I21">
        <f>[1]!s_stm07_bs(A21,"W01740598",F21,1)</f>
        <v>319186511.12</v>
      </c>
      <c r="J21">
        <f>[1]!s_stm07_bs(A21,"W07473370",F21,1)</f>
        <v>13585685.689999999</v>
      </c>
      <c r="K21">
        <f>[1]!s_share_totaltradable(A21,20071231,1)/10^7</f>
        <v>5.7760547999999998</v>
      </c>
      <c r="L21" t="str">
        <f>[1]!s_ipo_listeddate(A21)</f>
        <v>1993-02-09</v>
      </c>
      <c r="M21" s="10">
        <f>[1]!s_stm07_is(A21,"W06181344",20071231,1,10^8)</f>
        <v>2.6148148231000001</v>
      </c>
      <c r="N21">
        <f>[1]!s_stm07_bs(A21,"W07182560",20071231,1,10^8)</f>
        <v>4.4283370667000002</v>
      </c>
      <c r="O21" t="b">
        <f t="shared" si="1"/>
        <v>0</v>
      </c>
      <c r="Q21" t="e">
        <f>VLOOKUP(A21,KMV!A:B,2,FALSE)</f>
        <v>#N/A</v>
      </c>
    </row>
    <row r="22" spans="1:17" ht="16" hidden="1">
      <c r="A22" s="11" t="s">
        <v>399</v>
      </c>
      <c r="B22" s="11" t="s">
        <v>401</v>
      </c>
      <c r="C22" t="s">
        <v>980</v>
      </c>
      <c r="D22" s="13">
        <v>39896</v>
      </c>
      <c r="E22" s="7">
        <f>VLOOKUP(A22,撤销ST!A:C,3,FALSE)</f>
        <v>40815</v>
      </c>
      <c r="F22" s="7">
        <f t="shared" si="2"/>
        <v>40724</v>
      </c>
      <c r="G22" s="9">
        <f>[1]!s_stm07_bs(A22,"W07182560",F22,1,1)</f>
        <v>250042721.59</v>
      </c>
      <c r="H22">
        <f>[1]!s_info_delistdate(A22)</f>
        <v>0</v>
      </c>
      <c r="I22">
        <f>[1]!s_stm07_bs(A22,"W01740598",F22,1)</f>
        <v>145432875.93000001</v>
      </c>
      <c r="J22">
        <f>[1]!s_stm07_bs(A22,"W07473370",F22,1)</f>
        <v>100000</v>
      </c>
      <c r="K22">
        <f>[1]!s_share_totaltradable(A22,20071231,1)/10^7</f>
        <v>9.1539689000000006</v>
      </c>
      <c r="L22" t="str">
        <f>[1]!s_ipo_listeddate(A22)</f>
        <v>1993-03-04</v>
      </c>
      <c r="M22" s="10">
        <f>[1]!s_stm07_is(A22,"W06181344",20071231,1,10^8)</f>
        <v>4.3493190457999997</v>
      </c>
      <c r="N22">
        <f>[1]!s_stm07_bs(A22,"W07182560",20071231,1,10^8)</f>
        <v>2.8557102341000005</v>
      </c>
      <c r="O22" t="b">
        <f t="shared" si="1"/>
        <v>0</v>
      </c>
      <c r="Q22" t="e">
        <f>VLOOKUP(A22,KMV!A:B,2,FALSE)</f>
        <v>#N/A</v>
      </c>
    </row>
    <row r="23" spans="1:17" ht="16" hidden="1">
      <c r="A23" t="s">
        <v>70</v>
      </c>
      <c r="B23" t="s">
        <v>71</v>
      </c>
      <c r="C23" t="s">
        <v>9</v>
      </c>
      <c r="D23" s="7">
        <v>38846</v>
      </c>
      <c r="E23" s="7">
        <f>VLOOKUP(A23,撤销ST!A:C,3,FALSE)</f>
        <v>39913</v>
      </c>
      <c r="F23" s="7">
        <f t="shared" si="2"/>
        <v>39813</v>
      </c>
      <c r="G23" s="9">
        <f>[1]!s_stm07_bs(A23,"W07182560",F23,1,1)</f>
        <v>17016610706.35</v>
      </c>
      <c r="H23" t="str">
        <f>[1]!s_info_delistdate(A23)</f>
        <v>2011-03-22</v>
      </c>
      <c r="I23">
        <f>[1]!s_stm07_bs(A23,"W01740598",F23,1)</f>
        <v>4131190313.9299998</v>
      </c>
      <c r="J23">
        <f>[1]!s_stm07_bs(A23,"W07473370",F23,1)</f>
        <v>3652546779.9400001</v>
      </c>
      <c r="K23">
        <f>[1]!s_share_totaltradable(A23,20071231,1)/10^7</f>
        <v>6.8794525999999996</v>
      </c>
      <c r="L23" t="str">
        <f>[1]!s_ipo_listeddate(A23)</f>
        <v>1995-03-03</v>
      </c>
      <c r="M23" s="10">
        <f>[1]!s_stm07_is(A23,"W06181344",20071231,1,10^8)</f>
        <v>5.7482078105999994</v>
      </c>
      <c r="N23">
        <f>[1]!s_stm07_bs(A23,"W07182560",20071231,1,10^8)</f>
        <v>7.7083612355</v>
      </c>
      <c r="O23" t="b">
        <f t="shared" si="1"/>
        <v>0</v>
      </c>
      <c r="P23" t="b">
        <f>H23&gt;F23</f>
        <v>1</v>
      </c>
      <c r="Q23" t="e">
        <f>VLOOKUP(A23,KMV!A:B,2,FALSE)</f>
        <v>#N/A</v>
      </c>
    </row>
    <row r="24" spans="1:17" ht="16" hidden="1">
      <c r="A24" t="s">
        <v>52</v>
      </c>
      <c r="B24" t="s">
        <v>53</v>
      </c>
      <c r="C24" t="s">
        <v>9</v>
      </c>
      <c r="D24" s="7">
        <v>38846</v>
      </c>
      <c r="E24" s="7">
        <f>VLOOKUP(A24,撤销ST!A:C,3,FALSE)</f>
        <v>40270</v>
      </c>
      <c r="F24" s="7">
        <f t="shared" si="2"/>
        <v>40178</v>
      </c>
      <c r="G24" s="9">
        <f>[1]!s_stm07_bs(A24,"W07182560",F24,1,1)</f>
        <v>3506867123.8000002</v>
      </c>
      <c r="H24">
        <f>[1]!s_info_delistdate(A24)</f>
        <v>0</v>
      </c>
      <c r="I24">
        <f>[1]!s_stm07_bs(A24,"W01740598",F24,1)</f>
        <v>2527895595.98</v>
      </c>
      <c r="J24">
        <f>[1]!s_stm07_bs(A24,"W07473370",F24,1)</f>
        <v>285019534.38</v>
      </c>
      <c r="K24">
        <f>[1]!s_share_totaltradable(A24,20071231,1)/10^7</f>
        <v>14.43135</v>
      </c>
      <c r="L24" t="str">
        <f>[1]!s_ipo_listeddate(A24)</f>
        <v>1993-03-12</v>
      </c>
      <c r="M24" s="10">
        <f>[1]!s_stm07_is(A24,"W06181344",20071231,1,10^8)</f>
        <v>0</v>
      </c>
      <c r="N24">
        <f>[1]!s_stm07_bs(A24,"W07182560",20071231,1,10^8)</f>
        <v>1.94295817E-2</v>
      </c>
      <c r="O24" t="b">
        <f t="shared" si="1"/>
        <v>0</v>
      </c>
      <c r="Q24" t="e">
        <f>VLOOKUP(A24,KMV!A:B,2,FALSE)</f>
        <v>#N/A</v>
      </c>
    </row>
    <row r="25" spans="1:17" ht="16" hidden="1">
      <c r="A25" t="s">
        <v>272</v>
      </c>
      <c r="B25" t="s">
        <v>273</v>
      </c>
      <c r="C25" t="s">
        <v>6</v>
      </c>
      <c r="D25" s="7">
        <v>39420</v>
      </c>
      <c r="E25" s="7" t="e">
        <f>VLOOKUP(A25,撤销ST!A:C,3,FALSE)</f>
        <v>#N/A</v>
      </c>
      <c r="F25" s="7">
        <f t="shared" si="2"/>
        <v>40908</v>
      </c>
      <c r="G25" s="9">
        <f>[1]!s_stm07_bs(A25,"W07182560",F25,1,1)</f>
        <v>847555062.53999996</v>
      </c>
      <c r="H25">
        <f>[1]!s_info_delistdate(A25)</f>
        <v>0</v>
      </c>
      <c r="I25">
        <f>[1]!s_stm07_bs(A25,"W01740598",F25,1)</f>
        <v>575334798.90999997</v>
      </c>
      <c r="J25">
        <f>[1]!s_stm07_bs(A25,"W07473370",F25,1)</f>
        <v>3366666.67</v>
      </c>
      <c r="K25">
        <f>[1]!s_share_totaltradable(A25,20071231,1)/10^7</f>
        <v>16.669724800000001</v>
      </c>
      <c r="L25" t="str">
        <f>[1]!s_ipo_listeddate(A25)</f>
        <v>1993-05-04</v>
      </c>
      <c r="M25" s="10">
        <f>[1]!s_stm07_is(A25,"W06181344",20071231,1,10^8)</f>
        <v>3.9218820532999996</v>
      </c>
      <c r="N25">
        <f>[1]!s_stm07_bs(A25,"W07182560",20071231,1,10^8)</f>
        <v>5.8865009632000005</v>
      </c>
      <c r="O25" t="b">
        <f t="shared" si="1"/>
        <v>0</v>
      </c>
      <c r="Q25" t="e">
        <f>VLOOKUP(A25,KMV!A:B,2,FALSE)</f>
        <v>#N/A</v>
      </c>
    </row>
    <row r="26" spans="1:17" ht="16" hidden="1">
      <c r="A26" t="s">
        <v>54</v>
      </c>
      <c r="B26" t="s">
        <v>55</v>
      </c>
      <c r="C26" t="s">
        <v>9</v>
      </c>
      <c r="D26" s="7">
        <v>38797</v>
      </c>
      <c r="E26" s="7" t="e">
        <f>VLOOKUP(A26,撤销ST!A:C,3,FALSE)</f>
        <v>#N/A</v>
      </c>
      <c r="F26" s="7">
        <f t="shared" si="2"/>
        <v>40908</v>
      </c>
      <c r="G26" s="9">
        <f>[1]!s_stm07_bs(A26,"W07182560",F26,1,1)</f>
        <v>509460148.88999999</v>
      </c>
      <c r="H26">
        <f>[1]!s_info_delistdate(A26)</f>
        <v>0</v>
      </c>
      <c r="I26">
        <f>[1]!s_stm07_bs(A26,"W01740598",F26,1)</f>
        <v>599536144.52999997</v>
      </c>
      <c r="J26">
        <f>[1]!s_stm07_bs(A26,"W07473370",F26,1)</f>
        <v>28644171.850000001</v>
      </c>
      <c r="K26">
        <f>[1]!s_share_totaltradable(A26,20071231,1)/10^7</f>
        <v>15.0782431</v>
      </c>
      <c r="L26" t="str">
        <f>[1]!s_ipo_listeddate(A26)</f>
        <v>1993-05-07</v>
      </c>
      <c r="M26" s="10">
        <f>[1]!s_stm07_is(A26,"W06181344",20071231,1,10^8)</f>
        <v>5.1057318751</v>
      </c>
      <c r="N26">
        <f>[1]!s_stm07_bs(A26,"W07182560",20071231,1,10^8)</f>
        <v>8.3460271080999995</v>
      </c>
      <c r="O26" t="b">
        <f t="shared" si="1"/>
        <v>0</v>
      </c>
      <c r="Q26" t="e">
        <f>VLOOKUP(A26,KMV!A:B,2,FALSE)</f>
        <v>#N/A</v>
      </c>
    </row>
    <row r="27" spans="1:17" ht="16" hidden="1">
      <c r="A27" t="s">
        <v>276</v>
      </c>
      <c r="B27" t="s">
        <v>277</v>
      </c>
      <c r="C27" t="s">
        <v>6</v>
      </c>
      <c r="D27" s="7">
        <v>39265</v>
      </c>
      <c r="E27" s="7">
        <f>VLOOKUP(A27,撤销ST!A:C,3,FALSE)</f>
        <v>39913</v>
      </c>
      <c r="F27" s="7">
        <f t="shared" si="2"/>
        <v>39813</v>
      </c>
      <c r="G27" s="9">
        <f>[1]!s_stm07_bs(A27,"W07182560",F27,1,1)</f>
        <v>11123460561.15</v>
      </c>
      <c r="H27">
        <f>[1]!s_info_delistdate(A27)</f>
        <v>0</v>
      </c>
      <c r="I27">
        <f>[1]!s_stm07_bs(A27,"W01740598",F27,1)</f>
        <v>4783664687.6000004</v>
      </c>
      <c r="J27">
        <f>[1]!s_stm07_bs(A27,"W07473370",F27,1)</f>
        <v>1625975624.96</v>
      </c>
      <c r="K27">
        <f>[1]!s_share_totaltradable(A27,20071231,1)/10^7</f>
        <v>44.368588000000003</v>
      </c>
      <c r="L27" t="str">
        <f>[1]!s_ipo_listeddate(A27)</f>
        <v>1993-05-24</v>
      </c>
      <c r="M27" s="10">
        <f>[1]!s_stm07_is(A27,"W06181344",20071231,1,10^8)</f>
        <v>12.5512510156</v>
      </c>
      <c r="N27">
        <f>[1]!s_stm07_bs(A27,"W07182560",20071231,1,10^8)</f>
        <v>14.378402510999999</v>
      </c>
      <c r="O27" t="b">
        <f t="shared" si="1"/>
        <v>0</v>
      </c>
      <c r="Q27" t="e">
        <f>VLOOKUP(A27,KMV!A:B,2,FALSE)</f>
        <v>#N/A</v>
      </c>
    </row>
    <row r="28" spans="1:17" ht="16" hidden="1">
      <c r="A28" t="s">
        <v>56</v>
      </c>
      <c r="B28" t="s">
        <v>57</v>
      </c>
      <c r="C28" t="s">
        <v>9</v>
      </c>
      <c r="D28" s="7">
        <v>38722</v>
      </c>
      <c r="E28" s="7">
        <f>VLOOKUP(A28,撤销ST!A:C,3,FALSE)</f>
        <v>40282</v>
      </c>
      <c r="F28" s="7">
        <f t="shared" si="2"/>
        <v>40178</v>
      </c>
      <c r="G28" s="9">
        <f>[1]!s_stm07_bs(A28,"W07182560",F28,1,1)</f>
        <v>5014819884.5</v>
      </c>
      <c r="H28">
        <f>[1]!s_info_delistdate(A28)</f>
        <v>0</v>
      </c>
      <c r="I28">
        <f>[1]!s_stm07_bs(A28,"W01740598",F28,1)</f>
        <v>1821762969.45</v>
      </c>
      <c r="J28">
        <f>[1]!s_stm07_bs(A28,"W07473370",F28,1)</f>
        <v>1534000000</v>
      </c>
      <c r="K28">
        <f>[1]!s_share_totaltradable(A28,20071231,1)/10^7</f>
        <v>11.1414372</v>
      </c>
      <c r="L28" t="str">
        <f>[1]!s_ipo_listeddate(A28)</f>
        <v>1993-08-06</v>
      </c>
      <c r="M28" s="10">
        <f>[1]!s_stm07_is(A28,"W06181344",20071231,1,10^8)</f>
        <v>0.13761445999999999</v>
      </c>
      <c r="N28">
        <f>[1]!s_stm07_bs(A28,"W07182560",20071231,1,10^8)</f>
        <v>2.1977682886999999</v>
      </c>
      <c r="O28" t="b">
        <f t="shared" si="1"/>
        <v>0</v>
      </c>
      <c r="Q28" t="e">
        <f>VLOOKUP(A28,KMV!A:B,2,FALSE)</f>
        <v>#N/A</v>
      </c>
    </row>
    <row r="29" spans="1:17" ht="16" hidden="1">
      <c r="A29" t="s">
        <v>278</v>
      </c>
      <c r="B29" t="s">
        <v>279</v>
      </c>
      <c r="C29" t="s">
        <v>9</v>
      </c>
      <c r="D29" s="7">
        <v>39210</v>
      </c>
      <c r="E29" s="7">
        <f>VLOOKUP(A29,撤销ST!A:C,3,FALSE)</f>
        <v>39605</v>
      </c>
      <c r="F29" s="7">
        <f t="shared" si="2"/>
        <v>39538</v>
      </c>
      <c r="G29" s="9">
        <f>[1]!s_stm07_bs(A29,"W07182560",F29,1,1)</f>
        <v>439147929.55000001</v>
      </c>
      <c r="H29">
        <f>[1]!s_info_delistdate(A29)</f>
        <v>0</v>
      </c>
      <c r="I29">
        <f>[1]!s_stm07_bs(A29,"W01740598",F29,1)</f>
        <v>148478180.55000001</v>
      </c>
      <c r="J29">
        <f>[1]!s_stm07_bs(A29,"W07473370",F29,1)</f>
        <v>2946552.56</v>
      </c>
      <c r="K29">
        <f>[1]!s_share_totaltradable(A29,20071231,1)/10^7</f>
        <v>7.1486609000000003</v>
      </c>
      <c r="L29" t="str">
        <f>[1]!s_ipo_listeddate(A29)</f>
        <v>1993-08-23</v>
      </c>
      <c r="M29" s="10">
        <f>[1]!s_stm07_is(A29,"W06181344",20071231,1,10^8)</f>
        <v>2.6522886399000001</v>
      </c>
      <c r="N29">
        <f>[1]!s_stm07_bs(A29,"W07182560",20071231,1,10^8)</f>
        <v>4.1408935163000002</v>
      </c>
      <c r="O29" t="b">
        <f t="shared" si="1"/>
        <v>0</v>
      </c>
      <c r="Q29" t="e">
        <f>VLOOKUP(A29,KMV!A:B,2,FALSE)</f>
        <v>#N/A</v>
      </c>
    </row>
    <row r="30" spans="1:17" ht="16" hidden="1">
      <c r="A30" s="11" t="s">
        <v>278</v>
      </c>
      <c r="B30" s="11" t="s">
        <v>844</v>
      </c>
      <c r="C30" t="s">
        <v>980</v>
      </c>
      <c r="D30" s="13">
        <v>40667</v>
      </c>
      <c r="E30" s="7">
        <f>VLOOKUP(A30,撤销ST!A:C,3,FALSE)</f>
        <v>39605</v>
      </c>
      <c r="F30" s="7">
        <f t="shared" si="2"/>
        <v>39538</v>
      </c>
      <c r="G30" s="9">
        <f>[1]!s_stm07_bs(A30,"W07182560",F30,1,1)</f>
        <v>439147929.55000001</v>
      </c>
      <c r="H30">
        <f>[1]!s_info_delistdate(A30)</f>
        <v>0</v>
      </c>
      <c r="I30">
        <f>[1]!s_stm07_bs(A30,"W01740598",F30,1)</f>
        <v>148478180.55000001</v>
      </c>
      <c r="J30">
        <f>[1]!s_stm07_bs(A30,"W07473370",F30,1)</f>
        <v>2946552.56</v>
      </c>
      <c r="K30">
        <f>[1]!s_share_totaltradable(A30,20071231,1)/10^7</f>
        <v>7.1486609000000003</v>
      </c>
      <c r="L30" t="str">
        <f>[1]!s_ipo_listeddate(A30)</f>
        <v>1993-08-23</v>
      </c>
      <c r="M30" s="10">
        <f>[1]!s_stm07_is(A30,"W06181344",20071231,1,10^8)</f>
        <v>2.6522886399000001</v>
      </c>
      <c r="N30">
        <f>[1]!s_stm07_bs(A30,"W07182560",20071231,1,10^8)</f>
        <v>4.1408935163000002</v>
      </c>
      <c r="O30" t="b">
        <f t="shared" si="1"/>
        <v>0</v>
      </c>
      <c r="Q30" t="e">
        <f>VLOOKUP(A30,KMV!A:B,2,FALSE)</f>
        <v>#N/A</v>
      </c>
    </row>
    <row r="31" spans="1:17" ht="16" hidden="1">
      <c r="A31" s="11" t="s">
        <v>553</v>
      </c>
      <c r="B31" s="11" t="s">
        <v>555</v>
      </c>
      <c r="C31" t="s">
        <v>980</v>
      </c>
      <c r="D31" s="13">
        <v>39932</v>
      </c>
      <c r="E31" s="7">
        <f>VLOOKUP(A31,撤销ST!A:C,3,FALSE)</f>
        <v>40353</v>
      </c>
      <c r="F31" s="7">
        <f t="shared" si="2"/>
        <v>40268</v>
      </c>
      <c r="G31" s="9">
        <f>[1]!s_stm07_bs(A31,"W07182560",F31,1,1)</f>
        <v>754913821.71000004</v>
      </c>
      <c r="H31">
        <f>[1]!s_info_delistdate(A31)</f>
        <v>0</v>
      </c>
      <c r="I31">
        <f>[1]!s_stm07_bs(A31,"W01740598",F31,1)</f>
        <v>40162247.490000002</v>
      </c>
      <c r="J31">
        <f>[1]!s_stm07_bs(A31,"W07473370",F31,1)</f>
        <v>0</v>
      </c>
      <c r="K31">
        <f>[1]!s_share_totaltradable(A31,20071231,1)/10^7</f>
        <v>75.207419099999996</v>
      </c>
      <c r="L31" t="str">
        <f>[1]!s_ipo_listeddate(A31)</f>
        <v>1993-09-08</v>
      </c>
      <c r="M31" s="10">
        <f>[1]!s_stm07_is(A31,"W06181344",20071231,1,10^8)</f>
        <v>2.8128842727999999</v>
      </c>
      <c r="N31">
        <f>[1]!s_stm07_bs(A31,"W07182560",20071231,1,10^8)</f>
        <v>8.8326230547000009</v>
      </c>
      <c r="O31" t="b">
        <f t="shared" si="1"/>
        <v>0</v>
      </c>
      <c r="Q31" t="e">
        <f>VLOOKUP(A31,KMV!A:B,2,FALSE)</f>
        <v>#N/A</v>
      </c>
    </row>
    <row r="32" spans="1:17" ht="16" hidden="1">
      <c r="A32" t="s">
        <v>22</v>
      </c>
      <c r="B32" t="s">
        <v>23</v>
      </c>
      <c r="C32" t="s">
        <v>9</v>
      </c>
      <c r="D32" s="7">
        <v>35961</v>
      </c>
      <c r="E32" s="7" t="e">
        <f>VLOOKUP(A32,撤销ST!A:C,3,FALSE)</f>
        <v>#N/A</v>
      </c>
      <c r="F32" s="7">
        <f t="shared" si="2"/>
        <v>40908</v>
      </c>
      <c r="G32" s="9">
        <f>[1]!s_stm07_bs(A32,"W07182560",F32,1,1)</f>
        <v>66169347.649999999</v>
      </c>
      <c r="H32">
        <f>[1]!s_info_delistdate(A32)</f>
        <v>0</v>
      </c>
      <c r="I32">
        <f>[1]!s_stm07_bs(A32,"W01740598",F32,1)</f>
        <v>64127764.829999998</v>
      </c>
      <c r="J32">
        <f>[1]!s_stm07_bs(A32,"W07473370",F32,1)</f>
        <v>0</v>
      </c>
      <c r="K32">
        <f>[1]!s_share_totaltradable(A32,20071231,1)/10^7</f>
        <v>7.9859999999999998</v>
      </c>
      <c r="L32" t="str">
        <f>[1]!s_ipo_listeddate(A32)</f>
        <v>1993-09-29</v>
      </c>
      <c r="M32" s="10">
        <f>[1]!s_stm07_is(A32,"W06181344",20071231,1,10^8)</f>
        <v>1.8027141E-2</v>
      </c>
      <c r="N32">
        <f>[1]!s_stm07_bs(A32,"W07182560",20071231,1,10^8)</f>
        <v>0.27154777790000001</v>
      </c>
      <c r="O32" t="b">
        <f t="shared" si="1"/>
        <v>0</v>
      </c>
      <c r="Q32" t="e">
        <f>VLOOKUP(A32,KMV!A:B,2,FALSE)</f>
        <v>#N/A</v>
      </c>
    </row>
    <row r="33" spans="1:17" ht="16" hidden="1">
      <c r="A33" s="11" t="s">
        <v>924</v>
      </c>
      <c r="B33" s="11" t="s">
        <v>926</v>
      </c>
      <c r="C33" t="s">
        <v>980</v>
      </c>
      <c r="D33" s="13">
        <v>39994</v>
      </c>
      <c r="E33" s="7" t="e">
        <f>VLOOKUP(A33,撤销ST!A:C,3,FALSE)</f>
        <v>#N/A</v>
      </c>
      <c r="F33" s="7">
        <f t="shared" si="2"/>
        <v>40908</v>
      </c>
      <c r="G33" s="9">
        <f>[1]!s_stm07_bs(A33,"W07182560",F33,1,1)</f>
        <v>930204496.49000001</v>
      </c>
      <c r="H33">
        <f>[1]!s_info_delistdate(A33)</f>
        <v>0</v>
      </c>
      <c r="I33">
        <f>[1]!s_stm07_bs(A33,"W01740598",F33,1)</f>
        <v>1279012840.4300001</v>
      </c>
      <c r="J33">
        <f>[1]!s_stm07_bs(A33,"W07473370",F33,1)</f>
        <v>173334943.28999999</v>
      </c>
      <c r="K33">
        <f>[1]!s_share_totaltradable(A33,20071231,1)/10^7</f>
        <v>24.130895299999999</v>
      </c>
      <c r="L33" t="str">
        <f>[1]!s_ipo_listeddate(A33)</f>
        <v>1993-10-08</v>
      </c>
      <c r="M33" s="10">
        <f>[1]!s_stm07_is(A33,"W06181344",20071231,1,10^8)</f>
        <v>4.1526792920000002</v>
      </c>
      <c r="N33">
        <f>[1]!s_stm07_bs(A33,"W07182560",20071231,1,10^8)</f>
        <v>13.5780314569</v>
      </c>
      <c r="O33" t="b">
        <f t="shared" si="1"/>
        <v>0</v>
      </c>
      <c r="Q33" t="e">
        <f>VLOOKUP(A33,KMV!A:B,2,FALSE)</f>
        <v>#N/A</v>
      </c>
    </row>
    <row r="34" spans="1:17" ht="16" hidden="1">
      <c r="A34" t="s">
        <v>280</v>
      </c>
      <c r="B34" t="s">
        <v>281</v>
      </c>
      <c r="C34" t="s">
        <v>9</v>
      </c>
      <c r="D34" s="7">
        <v>39210</v>
      </c>
      <c r="E34" s="7" t="e">
        <f>VLOOKUP(A34,撤销ST!A:C,3,FALSE)</f>
        <v>#N/A</v>
      </c>
      <c r="F34" s="7">
        <f t="shared" si="2"/>
        <v>40908</v>
      </c>
      <c r="G34" s="9">
        <f>[1]!s_stm07_bs(A34,"W07182560",F34,1,1)</f>
        <v>147682433.53</v>
      </c>
      <c r="H34">
        <f>[1]!s_info_delistdate(A34)</f>
        <v>0</v>
      </c>
      <c r="I34">
        <f>[1]!s_stm07_bs(A34,"W01740598",F34,1)</f>
        <v>108507072.73</v>
      </c>
      <c r="J34">
        <f>[1]!s_stm07_bs(A34,"W07473370",F34,1)</f>
        <v>21773099.100000001</v>
      </c>
      <c r="K34">
        <f>[1]!s_share_totaltradable(A34,20071231,1)/10^7</f>
        <v>10.85238</v>
      </c>
      <c r="L34" t="str">
        <f>[1]!s_ipo_listeddate(A34)</f>
        <v>1993-10-18</v>
      </c>
      <c r="M34" s="10">
        <f>[1]!s_stm07_is(A34,"W06181344",20071231,1,10^8)</f>
        <v>9.3305653900000007E-2</v>
      </c>
      <c r="N34">
        <f>[1]!s_stm07_bs(A34,"W07182560",20071231,1,10^8)</f>
        <v>1.5687389472</v>
      </c>
      <c r="O34" t="b">
        <f t="shared" si="1"/>
        <v>0</v>
      </c>
      <c r="Q34" t="e">
        <f>VLOOKUP(A34,KMV!A:B,2,FALSE)</f>
        <v>#N/A</v>
      </c>
    </row>
    <row r="35" spans="1:17" ht="16" hidden="1">
      <c r="A35" t="s">
        <v>58</v>
      </c>
      <c r="B35" t="s">
        <v>59</v>
      </c>
      <c r="C35" t="s">
        <v>9</v>
      </c>
      <c r="D35" s="7">
        <v>37733</v>
      </c>
      <c r="E35" s="7">
        <f>VLOOKUP(A35,撤销ST!A:C,3,FALSE)</f>
        <v>40067</v>
      </c>
      <c r="F35" s="7">
        <f t="shared" si="2"/>
        <v>39994</v>
      </c>
      <c r="G35" s="9">
        <f>[1]!s_stm07_bs(A35,"W07182560",F35,1,1)</f>
        <v>863386468.05999994</v>
      </c>
      <c r="H35">
        <f>[1]!s_info_delistdate(A35)</f>
        <v>0</v>
      </c>
      <c r="I35">
        <f>[1]!s_stm07_bs(A35,"W01740598",F35,1)</f>
        <v>237194690.21000001</v>
      </c>
      <c r="J35">
        <f>[1]!s_stm07_bs(A35,"W07473370",F35,1)</f>
        <v>0</v>
      </c>
      <c r="K35">
        <f>[1]!s_share_totaltradable(A35,20071231,1)/10^7</f>
        <v>21.605809099999998</v>
      </c>
      <c r="L35" t="str">
        <f>[1]!s_ipo_listeddate(A35)</f>
        <v>1993-11-18</v>
      </c>
      <c r="M35" s="10">
        <f>[1]!s_stm07_is(A35,"W06181344",20071231,1,10^8)</f>
        <v>1.8997597321999999</v>
      </c>
      <c r="N35">
        <f>[1]!s_stm07_bs(A35,"W07182560",20071231,1,10^8)</f>
        <v>4.8480709523000005</v>
      </c>
      <c r="O35" t="b">
        <f t="shared" si="1"/>
        <v>0</v>
      </c>
      <c r="Q35" t="e">
        <f>VLOOKUP(A35,KMV!A:B,2,FALSE)</f>
        <v>#N/A</v>
      </c>
    </row>
    <row r="36" spans="1:17" ht="16" hidden="1">
      <c r="A36" t="s">
        <v>282</v>
      </c>
      <c r="B36" t="s">
        <v>283</v>
      </c>
      <c r="C36" t="s">
        <v>9</v>
      </c>
      <c r="D36" s="7">
        <v>39210</v>
      </c>
      <c r="E36" s="7" t="e">
        <f>VLOOKUP(A36,撤销ST!A:C,3,FALSE)</f>
        <v>#N/A</v>
      </c>
      <c r="F36" s="7">
        <f t="shared" si="2"/>
        <v>40908</v>
      </c>
      <c r="G36" s="9">
        <f>[1]!s_stm07_bs(A36,"W07182560",F36,1,1)</f>
        <v>87800302.870000005</v>
      </c>
      <c r="H36">
        <f>[1]!s_info_delistdate(A36)</f>
        <v>0</v>
      </c>
      <c r="I36">
        <f>[1]!s_stm07_bs(A36,"W01740598",F36,1)</f>
        <v>209062129.43000001</v>
      </c>
      <c r="J36">
        <f>[1]!s_stm07_bs(A36,"W07473370",F36,1)</f>
        <v>53616168.57</v>
      </c>
      <c r="K36">
        <f>[1]!s_share_totaltradable(A36,20071231,1)/10^7</f>
        <v>5.9788800000000002</v>
      </c>
      <c r="L36" t="str">
        <f>[1]!s_ipo_listeddate(A36)</f>
        <v>1993-11-19</v>
      </c>
      <c r="M36" s="10">
        <f>[1]!s_stm07_is(A36,"W06181344",20071231,1,10^8)</f>
        <v>0.39772936509999995</v>
      </c>
      <c r="N36">
        <f>[1]!s_stm07_bs(A36,"W07182560",20071231,1,10^8)</f>
        <v>1.4381150653999999</v>
      </c>
      <c r="O36" t="b">
        <f t="shared" si="1"/>
        <v>0</v>
      </c>
      <c r="Q36" t="e">
        <f>VLOOKUP(A36,KMV!A:B,2,FALSE)</f>
        <v>#N/A</v>
      </c>
    </row>
    <row r="37" spans="1:17" ht="16" hidden="1">
      <c r="A37" t="s">
        <v>132</v>
      </c>
      <c r="B37" t="s">
        <v>133</v>
      </c>
      <c r="C37" t="s">
        <v>9</v>
      </c>
      <c r="D37" s="7">
        <v>38846</v>
      </c>
      <c r="E37" s="7" t="e">
        <f>VLOOKUP(A37,撤销ST!A:C,3,FALSE)</f>
        <v>#N/A</v>
      </c>
      <c r="F37" s="7">
        <f t="shared" si="2"/>
        <v>40908</v>
      </c>
      <c r="G37" s="9">
        <f>[1]!s_stm07_bs(A37,"W07182560",F37,1,1)</f>
        <v>86924930.379999995</v>
      </c>
      <c r="H37" t="str">
        <f>[1]!s_info_delistdate(A37)</f>
        <v>2013-02-08</v>
      </c>
      <c r="I37">
        <f>[1]!s_stm07_bs(A37,"W01740598",F37,1)</f>
        <v>8542572.3399999999</v>
      </c>
      <c r="J37">
        <f>[1]!s_stm07_bs(A37,"W07473370",F37,1)</f>
        <v>0</v>
      </c>
      <c r="K37">
        <f>[1]!s_share_totaltradable(A37,20071231,1)/10^7</f>
        <v>26.990905999999999</v>
      </c>
      <c r="L37" t="str">
        <f>[1]!s_ipo_listeddate(A37)</f>
        <v>1997-06-26</v>
      </c>
      <c r="M37" s="10">
        <f>[1]!s_stm07_is(A37,"W06181344",20071231,1,10^8)</f>
        <v>0.2988539509</v>
      </c>
      <c r="N37">
        <f>[1]!s_stm07_bs(A37,"W07182560",20071231,1,10^8)</f>
        <v>1.4116632978999999</v>
      </c>
      <c r="O37" t="b">
        <f t="shared" si="1"/>
        <v>0</v>
      </c>
      <c r="P37" t="b">
        <f>H37&gt;F37</f>
        <v>1</v>
      </c>
      <c r="Q37" t="e">
        <f>VLOOKUP(A37,KMV!A:B,2,FALSE)</f>
        <v>#N/A</v>
      </c>
    </row>
    <row r="38" spans="1:17" ht="16" hidden="1">
      <c r="A38" t="s">
        <v>286</v>
      </c>
      <c r="B38" t="s">
        <v>287</v>
      </c>
      <c r="C38" t="s">
        <v>9</v>
      </c>
      <c r="D38" s="7">
        <v>37375</v>
      </c>
      <c r="E38" s="7" t="e">
        <f>VLOOKUP(A38,撤销ST!A:C,3,FALSE)</f>
        <v>#N/A</v>
      </c>
      <c r="F38" s="7">
        <f t="shared" si="2"/>
        <v>40908</v>
      </c>
      <c r="G38" s="9">
        <f>[1]!s_stm07_bs(A38,"W07182560",F38,1,1)</f>
        <v>939431587.74000001</v>
      </c>
      <c r="H38">
        <f>[1]!s_info_delistdate(A38)</f>
        <v>0</v>
      </c>
      <c r="I38">
        <f>[1]!s_stm07_bs(A38,"W01740598",F38,1)</f>
        <v>816377669.19000006</v>
      </c>
      <c r="J38">
        <f>[1]!s_stm07_bs(A38,"W07473370",F38,1)</f>
        <v>4000000</v>
      </c>
      <c r="K38">
        <f>[1]!s_share_totaltradable(A38,20071231,1)/10^7</f>
        <v>53.671004000000003</v>
      </c>
      <c r="L38" t="str">
        <f>[1]!s_ipo_listeddate(A38)</f>
        <v>1993-12-06</v>
      </c>
      <c r="M38" s="10">
        <f>[1]!s_stm07_is(A38,"W06181344",20071231,1,10^8)</f>
        <v>19.3320145635</v>
      </c>
      <c r="N38">
        <f>[1]!s_stm07_bs(A38,"W07182560",20071231,1,10^8)</f>
        <v>14.3157943219</v>
      </c>
      <c r="O38" t="b">
        <f t="shared" si="1"/>
        <v>0</v>
      </c>
      <c r="Q38" t="e">
        <f>VLOOKUP(A38,KMV!A:B,2,FALSE)</f>
        <v>#N/A</v>
      </c>
    </row>
    <row r="39" spans="1:17" ht="16" hidden="1">
      <c r="A39" t="s">
        <v>330</v>
      </c>
      <c r="B39" t="s">
        <v>331</v>
      </c>
      <c r="C39" t="s">
        <v>9</v>
      </c>
      <c r="D39" s="7">
        <v>38901</v>
      </c>
      <c r="E39" s="7" t="e">
        <f>VLOOKUP(A39,撤销ST!A:C,3,FALSE)</f>
        <v>#N/A</v>
      </c>
      <c r="F39" s="7">
        <f t="shared" si="2"/>
        <v>40908</v>
      </c>
      <c r="G39" s="9">
        <f>[1]!s_stm07_bs(A39,"W07182560",F39,1,1)</f>
        <v>922450920.84000003</v>
      </c>
      <c r="H39">
        <f>[1]!s_info_delistdate(A39)</f>
        <v>0</v>
      </c>
      <c r="I39">
        <f>[1]!s_stm07_bs(A39,"W01740598",F39,1)</f>
        <v>712850010.41999996</v>
      </c>
      <c r="J39">
        <f>[1]!s_stm07_bs(A39,"W07473370",F39,1)</f>
        <v>202637896.02000001</v>
      </c>
      <c r="K39">
        <f>[1]!s_share_totaltradable(A39,20071231,1)/10^7</f>
        <v>26.1739128</v>
      </c>
      <c r="L39" t="str">
        <f>[1]!s_ipo_listeddate(A39)</f>
        <v>1993-12-06</v>
      </c>
      <c r="M39" s="10">
        <f>[1]!s_stm07_is(A39,"W06181344",20071231,1,10^8)</f>
        <v>1.9780342790000001</v>
      </c>
      <c r="N39">
        <f>[1]!s_stm07_bs(A39,"W07182560",20071231,1,10^8)</f>
        <v>18.051644355699999</v>
      </c>
      <c r="O39" t="b">
        <f t="shared" si="1"/>
        <v>0</v>
      </c>
      <c r="Q39" t="e">
        <f>VLOOKUP(A39,KMV!A:B,2,FALSE)</f>
        <v>#N/A</v>
      </c>
    </row>
    <row r="40" spans="1:17" ht="16" hidden="1">
      <c r="A40" t="s">
        <v>288</v>
      </c>
      <c r="B40" t="s">
        <v>289</v>
      </c>
      <c r="C40" t="s">
        <v>9</v>
      </c>
      <c r="D40" s="7">
        <v>39197</v>
      </c>
      <c r="E40" s="7" t="e">
        <f>VLOOKUP(A40,撤销ST!A:C,3,FALSE)</f>
        <v>#N/A</v>
      </c>
      <c r="F40" s="7">
        <f t="shared" si="2"/>
        <v>40908</v>
      </c>
      <c r="G40" s="9">
        <f>[1]!s_stm07_bs(A40,"W07182560",F40,1,1)</f>
        <v>1368915508.25</v>
      </c>
      <c r="H40">
        <f>[1]!s_info_delistdate(A40)</f>
        <v>0</v>
      </c>
      <c r="I40">
        <f>[1]!s_stm07_bs(A40,"W01740598",F40,1)</f>
        <v>676289420.63999999</v>
      </c>
      <c r="J40">
        <f>[1]!s_stm07_bs(A40,"W07473370",F40,1)</f>
        <v>25267772.149999999</v>
      </c>
      <c r="K40">
        <f>[1]!s_share_totaltradable(A40,20071231,1)/10^7</f>
        <v>15.3627802</v>
      </c>
      <c r="L40" t="str">
        <f>[1]!s_ipo_listeddate(A40)</f>
        <v>1993-12-06</v>
      </c>
      <c r="M40" s="10">
        <f>[1]!s_stm07_is(A40,"W06181344",20071231,1,10^8)</f>
        <v>2.9901071194999997</v>
      </c>
      <c r="N40">
        <f>[1]!s_stm07_bs(A40,"W07182560",20071231,1,10^8)</f>
        <v>14.9852859509</v>
      </c>
      <c r="O40" t="b">
        <f t="shared" si="1"/>
        <v>0</v>
      </c>
      <c r="Q40" t="e">
        <f>VLOOKUP(A40,KMV!A:B,2,FALSE)</f>
        <v>#N/A</v>
      </c>
    </row>
    <row r="41" spans="1:17" ht="16" hidden="1">
      <c r="A41" t="s">
        <v>60</v>
      </c>
      <c r="B41" t="s">
        <v>61</v>
      </c>
      <c r="C41" t="s">
        <v>9</v>
      </c>
      <c r="D41" s="7">
        <v>39188</v>
      </c>
      <c r="E41" s="7">
        <f>VLOOKUP(A41,撤销ST!A:C,3,FALSE)</f>
        <v>39549</v>
      </c>
      <c r="F41" s="7">
        <f t="shared" si="2"/>
        <v>39447</v>
      </c>
      <c r="G41" s="9">
        <f>[1]!s_stm07_bs(A41,"W07182560",F41,1,1)</f>
        <v>346111060.80000001</v>
      </c>
      <c r="H41">
        <f>[1]!s_info_delistdate(A41)</f>
        <v>0</v>
      </c>
      <c r="I41">
        <f>[1]!s_stm07_bs(A41,"W01740598",F41,1)</f>
        <v>309879324.83999997</v>
      </c>
      <c r="J41">
        <f>[1]!s_stm07_bs(A41,"W07473370",F41,1)</f>
        <v>15300000</v>
      </c>
      <c r="K41">
        <f>[1]!s_share_totaltradable(A41,20071231,1)/10^7</f>
        <v>10.270156200000001</v>
      </c>
      <c r="L41" t="str">
        <f>[1]!s_ipo_listeddate(A41)</f>
        <v>1993-12-15</v>
      </c>
      <c r="M41" s="10">
        <f>[1]!s_stm07_is(A41,"W06181344",20071231,1,10^8)</f>
        <v>1.2280085862000001</v>
      </c>
      <c r="N41">
        <f>[1]!s_stm07_bs(A41,"W07182560",20071231,1,10^8)</f>
        <v>3.4611106080000003</v>
      </c>
      <c r="O41" t="b">
        <f t="shared" si="1"/>
        <v>0</v>
      </c>
      <c r="Q41" t="e">
        <f>VLOOKUP(A41,KMV!A:B,2,FALSE)</f>
        <v>#N/A</v>
      </c>
    </row>
    <row r="42" spans="1:17" ht="16" hidden="1">
      <c r="A42" s="11" t="s">
        <v>60</v>
      </c>
      <c r="B42" s="11" t="s">
        <v>61</v>
      </c>
      <c r="C42" t="s">
        <v>980</v>
      </c>
      <c r="D42" s="13">
        <v>40661</v>
      </c>
      <c r="E42" s="7">
        <f>VLOOKUP(A42,撤销ST!A:C,3,FALSE)</f>
        <v>39549</v>
      </c>
      <c r="F42" s="7">
        <f t="shared" si="2"/>
        <v>39447</v>
      </c>
      <c r="G42" s="9">
        <f>[1]!s_stm07_bs(A42,"W07182560",F42,1,1)</f>
        <v>346111060.80000001</v>
      </c>
      <c r="H42">
        <f>[1]!s_info_delistdate(A42)</f>
        <v>0</v>
      </c>
      <c r="I42">
        <f>[1]!s_stm07_bs(A42,"W01740598",F42,1)</f>
        <v>309879324.83999997</v>
      </c>
      <c r="J42">
        <f>[1]!s_stm07_bs(A42,"W07473370",F42,1)</f>
        <v>15300000</v>
      </c>
      <c r="K42">
        <f>[1]!s_share_totaltradable(A42,20071231,1)/10^7</f>
        <v>10.270156200000001</v>
      </c>
      <c r="L42" t="str">
        <f>[1]!s_ipo_listeddate(A42)</f>
        <v>1993-12-15</v>
      </c>
      <c r="M42" s="10">
        <f>[1]!s_stm07_is(A42,"W06181344",20071231,1,10^8)</f>
        <v>1.2280085862000001</v>
      </c>
      <c r="N42">
        <f>[1]!s_stm07_bs(A42,"W07182560",20071231,1,10^8)</f>
        <v>3.4611106080000003</v>
      </c>
      <c r="O42" t="b">
        <f t="shared" si="1"/>
        <v>0</v>
      </c>
      <c r="Q42" t="e">
        <f>VLOOKUP(A42,KMV!A:B,2,FALSE)</f>
        <v>#N/A</v>
      </c>
    </row>
    <row r="43" spans="1:17" ht="16" hidden="1">
      <c r="A43" s="11" t="s">
        <v>975</v>
      </c>
      <c r="B43" s="11" t="s">
        <v>978</v>
      </c>
      <c r="C43" t="s">
        <v>980</v>
      </c>
      <c r="D43" s="13">
        <v>39527</v>
      </c>
      <c r="E43" s="7" t="e">
        <f>VLOOKUP(A43,撤销ST!A:C,3,FALSE)</f>
        <v>#N/A</v>
      </c>
      <c r="F43" s="7">
        <f t="shared" si="2"/>
        <v>40908</v>
      </c>
      <c r="G43" s="9">
        <f>[1]!s_stm07_bs(A43,"W07182560",F43,1,1)</f>
        <v>99832684.680000007</v>
      </c>
      <c r="H43">
        <f>[1]!s_info_delistdate(A43)</f>
        <v>0</v>
      </c>
      <c r="I43">
        <f>[1]!s_stm07_bs(A43,"W01740598",F43,1)</f>
        <v>1698287609.05</v>
      </c>
      <c r="J43">
        <f>[1]!s_stm07_bs(A43,"W07473370",F43,1)</f>
        <v>182313164.31999999</v>
      </c>
      <c r="K43">
        <f>[1]!s_share_totaltradable(A43,20071231,1)/10^7</f>
        <v>8.9907090000000007</v>
      </c>
      <c r="L43" t="str">
        <f>[1]!s_ipo_listeddate(A43)</f>
        <v>1994-01-28</v>
      </c>
      <c r="M43" s="10">
        <f>[1]!s_stm07_is(A43,"W06181344",20071231,1,10^8)</f>
        <v>51.184815269700003</v>
      </c>
      <c r="N43">
        <f>[1]!s_stm07_bs(A43,"W07182560",20071231,1,10^8)</f>
        <v>68.04613069189999</v>
      </c>
      <c r="O43" t="b">
        <f t="shared" si="1"/>
        <v>0</v>
      </c>
      <c r="Q43" t="e">
        <f>VLOOKUP(A43,KMV!A:B,2,FALSE)</f>
        <v>#N/A</v>
      </c>
    </row>
    <row r="44" spans="1:17" ht="16" hidden="1">
      <c r="A44" t="s">
        <v>332</v>
      </c>
      <c r="B44" t="s">
        <v>333</v>
      </c>
      <c r="C44" t="s">
        <v>9</v>
      </c>
      <c r="D44" s="7">
        <v>39196</v>
      </c>
      <c r="E44" s="7">
        <f>VLOOKUP(A44,撤销ST!A:C,3,FALSE)</f>
        <v>39598</v>
      </c>
      <c r="F44" s="7">
        <f t="shared" si="2"/>
        <v>39447</v>
      </c>
      <c r="G44" s="9">
        <f>[1]!s_stm07_bs(A44,"W07182560",F44,1,1)</f>
        <v>1240159941.0599999</v>
      </c>
      <c r="H44">
        <f>[1]!s_info_delistdate(A44)</f>
        <v>0</v>
      </c>
      <c r="I44">
        <f>[1]!s_stm07_bs(A44,"W01740598",F44,1)</f>
        <v>766790167.25999999</v>
      </c>
      <c r="J44">
        <f>[1]!s_stm07_bs(A44,"W07473370",F44,1)</f>
        <v>180000000</v>
      </c>
      <c r="K44">
        <f>[1]!s_share_totaltradable(A44,20071231,1)/10^7</f>
        <v>7.1720502000000002</v>
      </c>
      <c r="L44" t="str">
        <f>[1]!s_ipo_listeddate(A44)</f>
        <v>1994-02-24</v>
      </c>
      <c r="M44" s="10">
        <f>[1]!s_stm07_is(A44,"W06181344",20071231,1,10^8)</f>
        <v>13.561257084400001</v>
      </c>
      <c r="N44">
        <f>[1]!s_stm07_bs(A44,"W07182560",20071231,1,10^8)</f>
        <v>12.401599410599999</v>
      </c>
      <c r="O44" t="b">
        <f t="shared" si="1"/>
        <v>0</v>
      </c>
      <c r="Q44" t="e">
        <f>VLOOKUP(A44,KMV!A:B,2,FALSE)</f>
        <v>#N/A</v>
      </c>
    </row>
    <row r="45" spans="1:17" ht="16" hidden="1">
      <c r="A45" t="s">
        <v>334</v>
      </c>
      <c r="B45" t="s">
        <v>335</v>
      </c>
      <c r="C45" t="s">
        <v>6</v>
      </c>
      <c r="D45" s="7">
        <v>38852</v>
      </c>
      <c r="E45" s="7">
        <f>VLOOKUP(A45,撤销ST!A:C,3,FALSE)</f>
        <v>39521</v>
      </c>
      <c r="F45" s="7">
        <f t="shared" si="2"/>
        <v>39447</v>
      </c>
      <c r="G45" s="9">
        <f>[1]!s_stm07_bs(A45,"W07182560",F45,1,1)</f>
        <v>976932807.50999999</v>
      </c>
      <c r="H45">
        <f>[1]!s_info_delistdate(A45)</f>
        <v>0</v>
      </c>
      <c r="I45">
        <f>[1]!s_stm07_bs(A45,"W01740598",F45,1)</f>
        <v>509993591.81999999</v>
      </c>
      <c r="J45">
        <f>[1]!s_stm07_bs(A45,"W07473370",F45,1)</f>
        <v>158399604.66999999</v>
      </c>
      <c r="K45">
        <f>[1]!s_share_totaltradable(A45,20071231,1)/10^7</f>
        <v>13.288644</v>
      </c>
      <c r="L45" t="str">
        <f>[1]!s_ipo_listeddate(A45)</f>
        <v>1994-03-11</v>
      </c>
      <c r="M45" s="10">
        <f>[1]!s_stm07_is(A45,"W06181344",20071231,1,10^8)</f>
        <v>4.4060088690999999</v>
      </c>
      <c r="N45">
        <f>[1]!s_stm07_bs(A45,"W07182560",20071231,1,10^8)</f>
        <v>9.7693280751000007</v>
      </c>
      <c r="O45" t="b">
        <f t="shared" si="1"/>
        <v>0</v>
      </c>
      <c r="Q45" t="e">
        <f>VLOOKUP(A45,KMV!A:B,2,FALSE)</f>
        <v>#N/A</v>
      </c>
    </row>
    <row r="46" spans="1:17" ht="16" hidden="1">
      <c r="A46" t="s">
        <v>336</v>
      </c>
      <c r="B46" t="s">
        <v>337</v>
      </c>
      <c r="C46" t="s">
        <v>6</v>
      </c>
      <c r="D46" s="7">
        <v>38440</v>
      </c>
      <c r="E46" s="7" t="e">
        <f>VLOOKUP(A46,撤销ST!A:C,3,FALSE)</f>
        <v>#N/A</v>
      </c>
      <c r="F46" s="7">
        <f t="shared" si="2"/>
        <v>40908</v>
      </c>
      <c r="G46" s="9">
        <f>[1]!s_stm07_bs(A46,"W07182560",F46,1,1)</f>
        <v>273761524.01999998</v>
      </c>
      <c r="H46">
        <f>[1]!s_info_delistdate(A46)</f>
        <v>0</v>
      </c>
      <c r="I46">
        <f>[1]!s_stm07_bs(A46,"W01740598",F46,1)</f>
        <v>220388981.78</v>
      </c>
      <c r="J46">
        <f>[1]!s_stm07_bs(A46,"W07473370",F46,1)</f>
        <v>4736091.83</v>
      </c>
      <c r="K46">
        <f>[1]!s_share_totaltradable(A46,20071231,1)/10^7</f>
        <v>5.1462389999999996</v>
      </c>
      <c r="L46" t="str">
        <f>[1]!s_ipo_listeddate(A46)</f>
        <v>1994-03-24</v>
      </c>
      <c r="M46" s="10">
        <f>[1]!s_stm07_is(A46,"W06181344",20071231,1,10^8)</f>
        <v>0.63166355569999999</v>
      </c>
      <c r="N46">
        <f>[1]!s_stm07_bs(A46,"W07182560",20071231,1,10^8)</f>
        <v>1.4823425434999999</v>
      </c>
      <c r="O46" t="b">
        <f t="shared" si="1"/>
        <v>0</v>
      </c>
      <c r="Q46" t="e">
        <f>VLOOKUP(A46,KMV!A:B,2,FALSE)</f>
        <v>#N/A</v>
      </c>
    </row>
    <row r="47" spans="1:17" ht="16" hidden="1">
      <c r="A47" t="s">
        <v>62</v>
      </c>
      <c r="B47" t="s">
        <v>63</v>
      </c>
      <c r="C47" t="s">
        <v>9</v>
      </c>
      <c r="D47" s="7">
        <v>37728</v>
      </c>
      <c r="E47" s="7" t="e">
        <f>VLOOKUP(A47,撤销ST!A:C,3,FALSE)</f>
        <v>#N/A</v>
      </c>
      <c r="F47" s="7">
        <f t="shared" si="2"/>
        <v>40908</v>
      </c>
      <c r="G47" s="9">
        <f>[1]!s_stm07_bs(A47,"W07182560",F47,1,1)</f>
        <v>22735124.32</v>
      </c>
      <c r="H47">
        <f>[1]!s_info_delistdate(A47)</f>
        <v>0</v>
      </c>
      <c r="I47">
        <f>[1]!s_stm07_bs(A47,"W01740598",F47,1)</f>
        <v>106972029.56</v>
      </c>
      <c r="J47">
        <f>[1]!s_stm07_bs(A47,"W07473370",F47,1)</f>
        <v>45000000</v>
      </c>
      <c r="K47">
        <f>[1]!s_share_totaltradable(A47,20071231,1)/10^7</f>
        <v>7.3529719</v>
      </c>
      <c r="L47" t="str">
        <f>[1]!s_ipo_listeddate(A47)</f>
        <v>1994-04-08</v>
      </c>
      <c r="M47" s="10">
        <f>[1]!s_stm07_is(A47,"W06181344",20071231,1,10^8)</f>
        <v>7.9426995799999997E-2</v>
      </c>
      <c r="N47">
        <f>[1]!s_stm07_bs(A47,"W07182560",20071231,1,10^8)</f>
        <v>0.3081904486</v>
      </c>
      <c r="O47" t="b">
        <f t="shared" si="1"/>
        <v>0</v>
      </c>
      <c r="Q47" t="e">
        <f>VLOOKUP(A47,KMV!A:B,2,FALSE)</f>
        <v>#N/A</v>
      </c>
    </row>
    <row r="48" spans="1:17" ht="16" hidden="1">
      <c r="A48" t="s">
        <v>26</v>
      </c>
      <c r="B48" t="s">
        <v>27</v>
      </c>
      <c r="C48" t="s">
        <v>6</v>
      </c>
      <c r="D48" s="7">
        <v>39248</v>
      </c>
      <c r="E48" s="7" t="e">
        <f>VLOOKUP(A48,撤销ST!A:C,3,FALSE)</f>
        <v>#N/A</v>
      </c>
      <c r="F48" s="7">
        <f t="shared" si="2"/>
        <v>40908</v>
      </c>
      <c r="G48" s="9">
        <f>[1]!s_stm07_bs(A48,"W07182560",F48,1,1)</f>
        <v>636493899.26999998</v>
      </c>
      <c r="H48">
        <f>[1]!s_info_delistdate(A48)</f>
        <v>0</v>
      </c>
      <c r="I48">
        <f>[1]!s_stm07_bs(A48,"W01740598",F48,1)</f>
        <v>1632387346.5899999</v>
      </c>
      <c r="J48">
        <f>[1]!s_stm07_bs(A48,"W07473370",F48,1)</f>
        <v>227949472.19999999</v>
      </c>
      <c r="K48">
        <f>[1]!s_share_totaltradable(A48,20071231,1)/10^7</f>
        <v>7.6554846000000003</v>
      </c>
      <c r="L48" t="str">
        <f>[1]!s_ipo_listeddate(A48)</f>
        <v>1994-04-08</v>
      </c>
      <c r="M48" s="10">
        <f>[1]!s_stm07_is(A48,"W06181344",20071231,1,10^8)</f>
        <v>0.10569485630000001</v>
      </c>
      <c r="N48">
        <f>[1]!s_stm07_bs(A48,"W07182560",20071231,1,10^8)</f>
        <v>4.7521992607000003</v>
      </c>
      <c r="O48" t="b">
        <f t="shared" si="1"/>
        <v>0</v>
      </c>
      <c r="Q48" t="e">
        <f>VLOOKUP(A48,KMV!A:B,2,FALSE)</f>
        <v>#N/A</v>
      </c>
    </row>
    <row r="49" spans="1:17" ht="16" hidden="1">
      <c r="A49" t="s">
        <v>136</v>
      </c>
      <c r="B49" t="s">
        <v>137</v>
      </c>
      <c r="C49" t="s">
        <v>9</v>
      </c>
      <c r="D49" s="7">
        <v>38155</v>
      </c>
      <c r="E49" s="7" t="e">
        <f>VLOOKUP(A49,撤销ST!A:C,3,FALSE)</f>
        <v>#N/A</v>
      </c>
      <c r="F49" s="7">
        <f t="shared" si="2"/>
        <v>40908</v>
      </c>
      <c r="G49" s="9">
        <f>[1]!s_stm07_bs(A49,"W07182560",F49,1,1)</f>
        <v>38301323.789999999</v>
      </c>
      <c r="H49" t="str">
        <f>[1]!s_info_delistdate(A49)</f>
        <v>2013-03-27</v>
      </c>
      <c r="I49">
        <f>[1]!s_stm07_bs(A49,"W01740598",F49,1)</f>
        <v>50656069.409999996</v>
      </c>
      <c r="J49">
        <f>[1]!s_stm07_bs(A49,"W07473370",F49,1)</f>
        <v>12142208.43</v>
      </c>
      <c r="K49">
        <f>[1]!s_share_totaltradable(A49,20071231,1)/10^7</f>
        <v>1.4418249999999999</v>
      </c>
      <c r="L49" t="str">
        <f>[1]!s_ipo_listeddate(A49)</f>
        <v>1998-05-29</v>
      </c>
      <c r="M49" s="10">
        <f>[1]!s_stm07_is(A49,"W06181344",20071231,1,10^8)</f>
        <v>3.4658119700000004E-2</v>
      </c>
      <c r="N49">
        <f>[1]!s_stm07_bs(A49,"W07182560",20071231,1,10^8)</f>
        <v>0.92827246829999999</v>
      </c>
      <c r="O49" t="b">
        <f t="shared" si="1"/>
        <v>1</v>
      </c>
      <c r="P49" t="b">
        <f>H49&gt;F49</f>
        <v>1</v>
      </c>
      <c r="Q49" t="e">
        <f>VLOOKUP(A49,KMV!A:B,2,FALSE)</f>
        <v>#N/A</v>
      </c>
    </row>
    <row r="50" spans="1:17" ht="16" hidden="1">
      <c r="A50" t="s">
        <v>338</v>
      </c>
      <c r="B50" t="s">
        <v>339</v>
      </c>
      <c r="C50" t="s">
        <v>9</v>
      </c>
      <c r="D50" s="7">
        <v>39202</v>
      </c>
      <c r="E50" s="7" t="e">
        <f>VLOOKUP(A50,撤销ST!A:C,3,FALSE)</f>
        <v>#N/A</v>
      </c>
      <c r="F50" s="7">
        <f t="shared" si="2"/>
        <v>40908</v>
      </c>
      <c r="G50" s="9">
        <f>[1]!s_stm07_bs(A50,"W07182560",F50,1,1)</f>
        <v>2745924369.2199998</v>
      </c>
      <c r="H50">
        <f>[1]!s_info_delistdate(A50)</f>
        <v>0</v>
      </c>
      <c r="I50">
        <f>[1]!s_stm07_bs(A50,"W01740598",F50,1)</f>
        <v>708847836</v>
      </c>
      <c r="J50">
        <f>[1]!s_stm07_bs(A50,"W07473370",F50,1)</f>
        <v>152600000</v>
      </c>
      <c r="K50">
        <f>[1]!s_share_totaltradable(A50,20071231,1)/10^7</f>
        <v>26.366168800000001</v>
      </c>
      <c r="L50" t="str">
        <f>[1]!s_ipo_listeddate(A50)</f>
        <v>1994-04-25</v>
      </c>
      <c r="M50" s="10">
        <f>[1]!s_stm07_is(A50,"W06181344",20071231,1,10^8)</f>
        <v>19.753918672600001</v>
      </c>
      <c r="N50">
        <f>[1]!s_stm07_bs(A50,"W07182560",20071231,1,10^8)</f>
        <v>39.245607675700001</v>
      </c>
      <c r="O50" t="b">
        <f t="shared" si="1"/>
        <v>0</v>
      </c>
      <c r="Q50" t="e">
        <f>VLOOKUP(A50,KMV!A:B,2,FALSE)</f>
        <v>#N/A</v>
      </c>
    </row>
    <row r="51" spans="1:17" ht="16" hidden="1">
      <c r="A51" s="11" t="s">
        <v>475</v>
      </c>
      <c r="B51" s="11" t="s">
        <v>477</v>
      </c>
      <c r="C51" t="s">
        <v>980</v>
      </c>
      <c r="D51" s="13">
        <v>40259</v>
      </c>
      <c r="E51" s="7" t="e">
        <f>VLOOKUP(A51,撤销ST!A:C,3,FALSE)</f>
        <v>#N/A</v>
      </c>
      <c r="F51" s="7">
        <f t="shared" si="2"/>
        <v>40908</v>
      </c>
      <c r="G51" s="9">
        <f>[1]!s_stm07_bs(A51,"W07182560",F51,1,1)</f>
        <v>1485441846.03</v>
      </c>
      <c r="H51">
        <f>[1]!s_info_delistdate(A51)</f>
        <v>0</v>
      </c>
      <c r="I51">
        <f>[1]!s_stm07_bs(A51,"W01740598",F51,1)</f>
        <v>677730124.35000002</v>
      </c>
      <c r="J51">
        <f>[1]!s_stm07_bs(A51,"W07473370",F51,1)</f>
        <v>32969051.09</v>
      </c>
      <c r="K51">
        <f>[1]!s_share_totaltradable(A51,20071231,1)/10^7</f>
        <v>22.045999999999999</v>
      </c>
      <c r="L51" t="str">
        <f>[1]!s_ipo_listeddate(A51)</f>
        <v>1994-05-06</v>
      </c>
      <c r="M51" s="10">
        <f>[1]!s_stm07_is(A51,"W06181344",20071231,1,10^8)</f>
        <v>10.715097545599999</v>
      </c>
      <c r="N51">
        <f>[1]!s_stm07_bs(A51,"W07182560",20071231,1,10^8)</f>
        <v>22.168165792899998</v>
      </c>
      <c r="O51" t="b">
        <f t="shared" si="1"/>
        <v>0</v>
      </c>
      <c r="Q51" t="e">
        <f>VLOOKUP(A51,KMV!A:B,2,FALSE)</f>
        <v>#N/A</v>
      </c>
    </row>
    <row r="52" spans="1:17" ht="16" hidden="1">
      <c r="A52" t="s">
        <v>66</v>
      </c>
      <c r="B52" t="s">
        <v>67</v>
      </c>
      <c r="C52" t="s">
        <v>9</v>
      </c>
      <c r="D52" s="7">
        <v>37728</v>
      </c>
      <c r="E52" s="7">
        <f>VLOOKUP(A52,撤销ST!A:C,3,FALSE)</f>
        <v>40520</v>
      </c>
      <c r="F52" s="7">
        <f t="shared" si="2"/>
        <v>40451</v>
      </c>
      <c r="G52" s="9">
        <f>[1]!s_stm07_bs(A52,"W07182560",F52,1,1)</f>
        <v>1190582373.9200001</v>
      </c>
      <c r="H52">
        <f>[1]!s_info_delistdate(A52)</f>
        <v>0</v>
      </c>
      <c r="I52">
        <f>[1]!s_stm07_bs(A52,"W01740598",F52,1)</f>
        <v>411324959.29000002</v>
      </c>
      <c r="J52">
        <f>[1]!s_stm07_bs(A52,"W07473370",F52,1)</f>
        <v>57032886</v>
      </c>
      <c r="K52">
        <f>[1]!s_share_totaltradable(A52,20071231,1)/10^7</f>
        <v>24.2087705</v>
      </c>
      <c r="L52" t="str">
        <f>[1]!s_ipo_listeddate(A52)</f>
        <v>1994-05-09</v>
      </c>
      <c r="M52" s="10">
        <f>[1]!s_stm07_is(A52,"W06181344",20071231,1,10^8)</f>
        <v>2.5354616596000001</v>
      </c>
      <c r="N52">
        <f>[1]!s_stm07_bs(A52,"W07182560",20071231,1,10^8)</f>
        <v>3.6248878573000001</v>
      </c>
      <c r="O52" t="b">
        <f t="shared" si="1"/>
        <v>0</v>
      </c>
      <c r="Q52" t="e">
        <f>VLOOKUP(A52,KMV!A:B,2,FALSE)</f>
        <v>#N/A</v>
      </c>
    </row>
    <row r="53" spans="1:17" ht="16" hidden="1">
      <c r="A53" t="s">
        <v>24</v>
      </c>
      <c r="B53" t="s">
        <v>25</v>
      </c>
      <c r="C53" t="s">
        <v>9</v>
      </c>
      <c r="D53" s="7">
        <v>38482</v>
      </c>
      <c r="E53" s="7">
        <f>VLOOKUP(A53,撤销ST!A:C,3,FALSE)</f>
        <v>40634</v>
      </c>
      <c r="F53" s="7">
        <f t="shared" si="2"/>
        <v>40543</v>
      </c>
      <c r="G53" s="9">
        <f>[1]!s_stm07_bs(A53,"W07182560",F53,1,1)</f>
        <v>188887579.65000001</v>
      </c>
      <c r="H53">
        <f>[1]!s_info_delistdate(A53)</f>
        <v>0</v>
      </c>
      <c r="I53">
        <f>[1]!s_stm07_bs(A53,"W01740598",F53,1)</f>
        <v>119448268.84999999</v>
      </c>
      <c r="J53">
        <f>[1]!s_stm07_bs(A53,"W07473370",F53,1)</f>
        <v>3382199.15</v>
      </c>
      <c r="K53">
        <f>[1]!s_share_totaltradable(A53,20071231,1)/10^7</f>
        <v>8.4658865999999993</v>
      </c>
      <c r="L53" t="str">
        <f>[1]!s_ipo_listeddate(A53)</f>
        <v>1994-05-09</v>
      </c>
      <c r="M53" s="10">
        <f>[1]!s_stm07_is(A53,"W06181344",20071231,1,10^8)</f>
        <v>3.8057533556999998</v>
      </c>
      <c r="N53">
        <f>[1]!s_stm07_bs(A53,"W07182560",20071231,1,10^8)</f>
        <v>3.1181111394999999</v>
      </c>
      <c r="O53" t="b">
        <f t="shared" si="1"/>
        <v>0</v>
      </c>
      <c r="Q53" t="e">
        <f>VLOOKUP(A53,KMV!A:B,2,FALSE)</f>
        <v>#N/A</v>
      </c>
    </row>
    <row r="54" spans="1:17" ht="16" hidden="1">
      <c r="A54" t="s">
        <v>340</v>
      </c>
      <c r="B54" t="s">
        <v>341</v>
      </c>
      <c r="C54" t="s">
        <v>9</v>
      </c>
      <c r="D54" s="7">
        <v>39198</v>
      </c>
      <c r="E54" s="7">
        <f>VLOOKUP(A54,撤销ST!A:C,3,FALSE)</f>
        <v>39567</v>
      </c>
      <c r="F54" s="7">
        <f t="shared" si="2"/>
        <v>39447</v>
      </c>
      <c r="G54" s="9">
        <f>[1]!s_stm07_bs(A54,"W07182560",F54,1,1)</f>
        <v>1077396292.4400001</v>
      </c>
      <c r="H54">
        <f>[1]!s_info_delistdate(A54)</f>
        <v>0</v>
      </c>
      <c r="I54">
        <f>[1]!s_stm07_bs(A54,"W01740598",F54,1)</f>
        <v>868839871.41999996</v>
      </c>
      <c r="J54">
        <f>[1]!s_stm07_bs(A54,"W07473370",F54,1)</f>
        <v>7820062.3899999997</v>
      </c>
      <c r="K54">
        <f>[1]!s_share_totaltradable(A54,20071231,1)/10^7</f>
        <v>12.236784</v>
      </c>
      <c r="L54" t="str">
        <f>[1]!s_ipo_listeddate(A54)</f>
        <v>1994-05-20</v>
      </c>
      <c r="M54" s="10">
        <f>[1]!s_stm07_is(A54,"W06181344",20071231,1,10^8)</f>
        <v>4.5518183240000001</v>
      </c>
      <c r="N54">
        <f>[1]!s_stm07_bs(A54,"W07182560",20071231,1,10^8)</f>
        <v>10.773962924400001</v>
      </c>
      <c r="O54" t="b">
        <f t="shared" si="1"/>
        <v>0</v>
      </c>
      <c r="Q54" t="e">
        <f>VLOOKUP(A54,KMV!A:B,2,FALSE)</f>
        <v>#N/A</v>
      </c>
    </row>
    <row r="55" spans="1:17" ht="16" hidden="1">
      <c r="A55" t="s">
        <v>64</v>
      </c>
      <c r="B55" t="s">
        <v>65</v>
      </c>
      <c r="C55" t="s">
        <v>9</v>
      </c>
      <c r="D55" s="7">
        <v>37384</v>
      </c>
      <c r="E55" s="7" t="e">
        <f>VLOOKUP(A55,撤销ST!A:C,3,FALSE)</f>
        <v>#N/A</v>
      </c>
      <c r="F55" s="7">
        <f t="shared" si="2"/>
        <v>40908</v>
      </c>
      <c r="G55" s="9">
        <f>[1]!s_stm07_bs(A55,"W07182560",F55,1,1)</f>
        <v>106982143.95</v>
      </c>
      <c r="H55">
        <f>[1]!s_info_delistdate(A55)</f>
        <v>0</v>
      </c>
      <c r="I55">
        <f>[1]!s_stm07_bs(A55,"W01740598",F55,1)</f>
        <v>585342259.40999997</v>
      </c>
      <c r="J55">
        <f>[1]!s_stm07_bs(A55,"W07473370",F55,1)</f>
        <v>32833497.039999999</v>
      </c>
      <c r="K55">
        <f>[1]!s_share_totaltradable(A55,20071231,1)/10^7</f>
        <v>56.187908399999998</v>
      </c>
      <c r="L55" t="str">
        <f>[1]!s_ipo_listeddate(A55)</f>
        <v>1994-06-17</v>
      </c>
      <c r="M55" s="10">
        <f>[1]!s_stm07_is(A55,"W06181344",20071231,1,10^8)</f>
        <v>0.30971627439999999</v>
      </c>
      <c r="N55">
        <f>[1]!s_stm07_bs(A55,"W07182560",20071231,1,10^8)</f>
        <v>3.9012552243999998</v>
      </c>
      <c r="O55" t="b">
        <f t="shared" si="1"/>
        <v>0</v>
      </c>
      <c r="Q55" t="e">
        <f>VLOOKUP(A55,KMV!A:B,2,FALSE)</f>
        <v>#N/A</v>
      </c>
    </row>
    <row r="56" spans="1:17" ht="16" hidden="1">
      <c r="A56" s="11" t="s">
        <v>571</v>
      </c>
      <c r="B56" s="11" t="s">
        <v>573</v>
      </c>
      <c r="C56" t="s">
        <v>980</v>
      </c>
      <c r="D56" s="13">
        <v>39932</v>
      </c>
      <c r="E56" s="7">
        <f>VLOOKUP(A56,撤销ST!A:C,3,FALSE)</f>
        <v>40333</v>
      </c>
      <c r="F56" s="7">
        <f t="shared" si="2"/>
        <v>40268</v>
      </c>
      <c r="G56" s="9">
        <f>[1]!s_stm07_bs(A56,"W07182560",F56,1,1)</f>
        <v>3566710438.5</v>
      </c>
      <c r="H56">
        <f>[1]!s_info_delistdate(A56)</f>
        <v>0</v>
      </c>
      <c r="I56">
        <f>[1]!s_stm07_bs(A56,"W01740598",F56,1)</f>
        <v>1112484525.5</v>
      </c>
      <c r="J56">
        <f>[1]!s_stm07_bs(A56,"W07473370",F56,1)</f>
        <v>679962788.70000005</v>
      </c>
      <c r="K56">
        <f>[1]!s_share_totaltradable(A56,20071231,1)/10^7</f>
        <v>76.812093700000005</v>
      </c>
      <c r="L56" t="str">
        <f>[1]!s_ipo_listeddate(A56)</f>
        <v>1994-06-17</v>
      </c>
      <c r="M56" s="10">
        <f>[1]!s_stm07_is(A56,"W06181344",20071231,1,10^8)</f>
        <v>82.051446772999995</v>
      </c>
      <c r="N56">
        <f>[1]!s_stm07_bs(A56,"W07182560",20071231,1,10^8)</f>
        <v>134.2271935629</v>
      </c>
      <c r="O56" t="b">
        <f t="shared" si="1"/>
        <v>0</v>
      </c>
      <c r="Q56" t="e">
        <f>VLOOKUP(A56,KMV!A:B,2,FALSE)</f>
        <v>#N/A</v>
      </c>
    </row>
    <row r="57" spans="1:17" ht="16">
      <c r="A57" t="s">
        <v>28</v>
      </c>
      <c r="B57" t="s">
        <v>29</v>
      </c>
      <c r="C57" t="s">
        <v>9</v>
      </c>
      <c r="D57" s="7">
        <v>38846</v>
      </c>
      <c r="E57" s="7" t="e">
        <f>VLOOKUP(A57,撤销ST!A:C,3,FALSE)</f>
        <v>#N/A</v>
      </c>
      <c r="F57" s="7">
        <f t="shared" si="2"/>
        <v>40908</v>
      </c>
      <c r="G57" s="9">
        <f>[1]!s_stm07_bs(A57,"W07182560",F57,1,1)</f>
        <v>630464661.28999996</v>
      </c>
      <c r="H57">
        <f>[1]!s_info_delistdate(A57)</f>
        <v>0</v>
      </c>
      <c r="I57">
        <f>[1]!s_stm07_bs(A57,"W01740598",F57,1)</f>
        <v>389643051.24000001</v>
      </c>
      <c r="J57">
        <f>[1]!s_stm07_bs(A57,"W07473370",F57,1)</f>
        <v>50000000</v>
      </c>
      <c r="K57">
        <f>[1]!s_share_totaltradable(A57,20071231,1)/10^7</f>
        <v>1.9139999999999999</v>
      </c>
      <c r="L57" t="str">
        <f>[1]!s_ipo_listeddate(A57)</f>
        <v>1994-08-08</v>
      </c>
      <c r="M57" s="10">
        <f>[1]!s_stm07_is(A57,"W06181344",20071231,1,10^8)</f>
        <v>1.7815787E-2</v>
      </c>
      <c r="N57">
        <f>[1]!s_stm07_bs(A57,"W07182560",20071231,1,10^8)</f>
        <v>8.9637555199999996E-2</v>
      </c>
      <c r="O57" t="b">
        <f t="shared" si="1"/>
        <v>1</v>
      </c>
      <c r="Q57" t="str">
        <f>VLOOKUP(A57,KMV!A:B,2,FALSE)</f>
        <v>深大通</v>
      </c>
    </row>
    <row r="58" spans="1:17" ht="16" hidden="1">
      <c r="A58" s="11" t="s">
        <v>589</v>
      </c>
      <c r="B58" s="11" t="s">
        <v>591</v>
      </c>
      <c r="C58" t="s">
        <v>980</v>
      </c>
      <c r="D58" s="13">
        <v>39924</v>
      </c>
      <c r="E58" s="7" t="e">
        <f>VLOOKUP(A58,撤销ST!A:C,3,FALSE)</f>
        <v>#N/A</v>
      </c>
      <c r="F58" s="7">
        <f t="shared" si="2"/>
        <v>40908</v>
      </c>
      <c r="G58" s="9">
        <f>[1]!s_stm07_bs(A58,"W07182560",F58,1,1)</f>
        <v>911890898.62</v>
      </c>
      <c r="H58">
        <f>[1]!s_info_delistdate(A58)</f>
        <v>0</v>
      </c>
      <c r="I58">
        <f>[1]!s_stm07_bs(A58,"W01740598",F58,1)</f>
        <v>736357397.28999996</v>
      </c>
      <c r="J58">
        <f>[1]!s_stm07_bs(A58,"W07473370",F58,1)</f>
        <v>48233604.18</v>
      </c>
      <c r="K58">
        <f>[1]!s_share_totaltradable(A58,20071231,1)/10^7</f>
        <v>24.8802986</v>
      </c>
      <c r="L58" t="str">
        <f>[1]!s_ipo_listeddate(A58)</f>
        <v>1994-09-07</v>
      </c>
      <c r="M58" s="10">
        <f>[1]!s_stm07_is(A58,"W06181344",20071231,1,10^8)</f>
        <v>6.9612436661999997</v>
      </c>
      <c r="N58">
        <f>[1]!s_stm07_bs(A58,"W07182560",20071231,1,10^8)</f>
        <v>9.9951199575</v>
      </c>
      <c r="O58" t="b">
        <f t="shared" si="1"/>
        <v>0</v>
      </c>
      <c r="Q58" t="e">
        <f>VLOOKUP(A58,KMV!A:B,2,FALSE)</f>
        <v>#N/A</v>
      </c>
    </row>
    <row r="59" spans="1:17" ht="16" hidden="1">
      <c r="A59" s="11" t="s">
        <v>683</v>
      </c>
      <c r="B59" s="11" t="s">
        <v>685</v>
      </c>
      <c r="C59" t="s">
        <v>980</v>
      </c>
      <c r="D59" s="13">
        <v>39573</v>
      </c>
      <c r="E59" s="7" t="e">
        <f>VLOOKUP(A59,撤销ST!A:C,3,FALSE)</f>
        <v>#N/A</v>
      </c>
      <c r="F59" s="7">
        <f t="shared" si="2"/>
        <v>40908</v>
      </c>
      <c r="G59" s="9">
        <f>[1]!s_stm07_bs(A59,"W07182560",F59,1,1)</f>
        <v>3640625270.3899999</v>
      </c>
      <c r="H59">
        <f>[1]!s_info_delistdate(A59)</f>
        <v>0</v>
      </c>
      <c r="I59">
        <f>[1]!s_stm07_bs(A59,"W01740598",F59,1)</f>
        <v>574065005.55999994</v>
      </c>
      <c r="J59">
        <f>[1]!s_stm07_bs(A59,"W07473370",F59,1)</f>
        <v>846650000</v>
      </c>
      <c r="K59">
        <f>[1]!s_share_totaltradable(A59,20071231,1)/10^7</f>
        <v>169.68725309999999</v>
      </c>
      <c r="L59" t="str">
        <f>[1]!s_ipo_listeddate(A59)</f>
        <v>1994-09-12</v>
      </c>
      <c r="M59" s="10">
        <f>[1]!s_stm07_is(A59,"W06181344",20071231,1,10^8)</f>
        <v>8.0602390574000005</v>
      </c>
      <c r="N59">
        <f>[1]!s_stm07_bs(A59,"W07182560",20071231,1,10^8)</f>
        <v>80.958001721300008</v>
      </c>
      <c r="O59" t="b">
        <f t="shared" si="1"/>
        <v>0</v>
      </c>
      <c r="Q59" t="e">
        <f>VLOOKUP(A59,KMV!A:B,2,FALSE)</f>
        <v>#N/A</v>
      </c>
    </row>
    <row r="60" spans="1:17" ht="16" hidden="1">
      <c r="A60" t="s">
        <v>30</v>
      </c>
      <c r="B60" t="s">
        <v>31</v>
      </c>
      <c r="C60" t="s">
        <v>9</v>
      </c>
      <c r="D60" s="7">
        <v>39198</v>
      </c>
      <c r="E60" s="7" t="e">
        <f>VLOOKUP(A60,撤销ST!A:C,3,FALSE)</f>
        <v>#N/A</v>
      </c>
      <c r="F60" s="7">
        <f t="shared" si="2"/>
        <v>40908</v>
      </c>
      <c r="G60" s="9">
        <f>[1]!s_stm07_bs(A60,"W07182560",F60,1,1)</f>
        <v>1239461893.5699999</v>
      </c>
      <c r="H60">
        <f>[1]!s_info_delistdate(A60)</f>
        <v>0</v>
      </c>
      <c r="I60">
        <f>[1]!s_stm07_bs(A60,"W01740598",F60,1)</f>
        <v>696332837.19000006</v>
      </c>
      <c r="J60">
        <f>[1]!s_stm07_bs(A60,"W07473370",F60,1)</f>
        <v>100223123.23</v>
      </c>
      <c r="K60">
        <f>[1]!s_share_totaltradable(A60,20071231,1)/10^7</f>
        <v>22.409258600000001</v>
      </c>
      <c r="L60" t="str">
        <f>[1]!s_ipo_listeddate(A60)</f>
        <v>1994-11-01</v>
      </c>
      <c r="M60" s="10">
        <f>[1]!s_stm07_is(A60,"W06181344",20071231,1,10^8)</f>
        <v>8.5856339001999995</v>
      </c>
      <c r="N60">
        <f>[1]!s_stm07_bs(A60,"W07182560",20071231,1,10^8)</f>
        <v>11.311561014500001</v>
      </c>
      <c r="O60" t="b">
        <f t="shared" si="1"/>
        <v>0</v>
      </c>
      <c r="Q60" t="e">
        <f>VLOOKUP(A60,KMV!A:B,2,FALSE)</f>
        <v>#N/A</v>
      </c>
    </row>
    <row r="61" spans="1:17" ht="16" hidden="1">
      <c r="A61" s="11" t="s">
        <v>599</v>
      </c>
      <c r="B61" s="11" t="s">
        <v>601</v>
      </c>
      <c r="C61" t="s">
        <v>980</v>
      </c>
      <c r="D61" s="13">
        <v>39918</v>
      </c>
      <c r="E61" s="7">
        <f>VLOOKUP(A61,撤销ST!A:C,3,FALSE)</f>
        <v>40295</v>
      </c>
      <c r="F61" s="7">
        <f t="shared" si="2"/>
        <v>40178</v>
      </c>
      <c r="G61" s="9">
        <f>[1]!s_stm07_bs(A61,"W07182560",F61,1,1)</f>
        <v>3119399682.8299999</v>
      </c>
      <c r="H61" t="str">
        <f>[1]!s_info_delistdate(A61)</f>
        <v>2013-07-15</v>
      </c>
      <c r="I61">
        <f>[1]!s_stm07_bs(A61,"W01740598",F61,1)</f>
        <v>2165150051.9499998</v>
      </c>
      <c r="J61">
        <f>[1]!s_stm07_bs(A61,"W07473370",F61,1)</f>
        <v>150368938.44999999</v>
      </c>
      <c r="K61">
        <f>[1]!s_share_totaltradable(A61,20071231,1)/10^7</f>
        <v>21.134360300000001</v>
      </c>
      <c r="L61" t="str">
        <f>[1]!s_ipo_listeddate(A61)</f>
        <v>2000-12-27</v>
      </c>
      <c r="M61" s="10">
        <f>[1]!s_stm07_is(A61,"W06181344",20071231,1,10^8)</f>
        <v>16.266965320400001</v>
      </c>
      <c r="N61">
        <f>[1]!s_stm07_bs(A61,"W07182560",20071231,1,10^8)</f>
        <v>26.149197026300001</v>
      </c>
      <c r="O61" t="b">
        <f t="shared" si="1"/>
        <v>0</v>
      </c>
      <c r="P61" t="b">
        <f t="shared" ref="P61:P62" si="3">H61&gt;F61</f>
        <v>1</v>
      </c>
      <c r="Q61" t="e">
        <f>VLOOKUP(A61,KMV!A:B,2,FALSE)</f>
        <v>#N/A</v>
      </c>
    </row>
    <row r="62" spans="1:17" ht="16" hidden="1">
      <c r="A62" s="11" t="s">
        <v>828</v>
      </c>
      <c r="B62" s="11" t="s">
        <v>871</v>
      </c>
      <c r="C62" t="s">
        <v>980</v>
      </c>
      <c r="D62" s="13">
        <v>40592</v>
      </c>
      <c r="E62" s="7" t="e">
        <f>VLOOKUP(A62,撤销ST!A:C,3,FALSE)</f>
        <v>#N/A</v>
      </c>
      <c r="F62" s="7">
        <f t="shared" si="2"/>
        <v>40908</v>
      </c>
      <c r="G62" s="9">
        <f>[1]!s_stm07_bs(A62,"W07182560",F62,1,1)</f>
        <v>13741179771.389999</v>
      </c>
      <c r="H62" t="str">
        <f>[1]!s_info_delistdate(A62)</f>
        <v>2013-08-14</v>
      </c>
      <c r="I62">
        <f>[1]!s_stm07_bs(A62,"W01740598",F62,1)</f>
        <v>2734788169.4400001</v>
      </c>
      <c r="J62">
        <f>[1]!s_stm07_bs(A62,"W07473370",F62,1)</f>
        <v>6018533783.9300003</v>
      </c>
      <c r="K62">
        <f>[1]!s_share_totaltradable(A62,20071231,1)/10^7</f>
        <v>10.8742842</v>
      </c>
      <c r="L62" t="str">
        <f>[1]!s_ipo_listeddate(A62)</f>
        <v>1996-08-19</v>
      </c>
      <c r="M62" s="10">
        <f>[1]!s_stm07_is(A62,"W06181344",20071231,1,10^8)</f>
        <v>9.5326290399999998</v>
      </c>
      <c r="N62">
        <f>[1]!s_stm07_bs(A62,"W07182560",20071231,1,10^8)</f>
        <v>21.903633024099999</v>
      </c>
      <c r="O62" t="b">
        <f t="shared" si="1"/>
        <v>0</v>
      </c>
      <c r="P62" t="b">
        <f t="shared" si="3"/>
        <v>1</v>
      </c>
      <c r="Q62" t="e">
        <f>VLOOKUP(A62,KMV!A:B,2,FALSE)</f>
        <v>#N/A</v>
      </c>
    </row>
    <row r="63" spans="1:17" ht="16" hidden="1">
      <c r="A63" t="s">
        <v>14</v>
      </c>
      <c r="B63" t="s">
        <v>15</v>
      </c>
      <c r="C63" t="s">
        <v>6</v>
      </c>
      <c r="D63" s="7">
        <v>39162</v>
      </c>
      <c r="E63" s="7" t="e">
        <f>VLOOKUP(A63,撤销ST!A:C,3,FALSE)</f>
        <v>#N/A</v>
      </c>
      <c r="F63" s="7">
        <f t="shared" si="2"/>
        <v>40908</v>
      </c>
      <c r="G63" s="9">
        <f>[1]!s_stm07_bs(A63,"W07182560",F63,1,1)</f>
        <v>238257898.63999999</v>
      </c>
      <c r="H63">
        <f>[1]!s_info_delistdate(A63)</f>
        <v>0</v>
      </c>
      <c r="I63">
        <f>[1]!s_stm07_bs(A63,"W01740598",F63,1)</f>
        <v>143689166.30000001</v>
      </c>
      <c r="J63">
        <f>[1]!s_stm07_bs(A63,"W07473370",F63,1)</f>
        <v>800000</v>
      </c>
      <c r="K63">
        <f>[1]!s_share_totaltradable(A63,20071231,1)/10^7</f>
        <v>6.7793843999999996</v>
      </c>
      <c r="L63" t="str">
        <f>[1]!s_ipo_listeddate(A63)</f>
        <v>1995-10-27</v>
      </c>
      <c r="M63" s="10">
        <f>[1]!s_stm07_is(A63,"W06181344",20071231,1,10^8)</f>
        <v>1.2978998036</v>
      </c>
      <c r="N63">
        <f>[1]!s_stm07_bs(A63,"W07182560",20071231,1,10^8)</f>
        <v>2.8594979835000003</v>
      </c>
      <c r="O63" t="b">
        <f t="shared" si="1"/>
        <v>0</v>
      </c>
      <c r="Q63" t="e">
        <f>VLOOKUP(A63,KMV!A:B,2,FALSE)</f>
        <v>#N/A</v>
      </c>
    </row>
    <row r="64" spans="1:17" ht="16" hidden="1">
      <c r="A64" s="11" t="s">
        <v>496</v>
      </c>
      <c r="B64" s="11" t="s">
        <v>679</v>
      </c>
      <c r="C64" t="s">
        <v>980</v>
      </c>
      <c r="D64" s="13">
        <v>39538</v>
      </c>
      <c r="E64" s="7">
        <f>VLOOKUP(A64,撤销ST!A:C,3,FALSE)</f>
        <v>40652</v>
      </c>
      <c r="F64" s="7">
        <f t="shared" si="2"/>
        <v>40543</v>
      </c>
      <c r="G64" s="9">
        <f>[1]!s_stm07_bs(A64,"W07182560",F64,1,1)</f>
        <v>1439514723.6600001</v>
      </c>
      <c r="H64">
        <f>[1]!s_info_delistdate(A64)</f>
        <v>0</v>
      </c>
      <c r="I64">
        <f>[1]!s_stm07_bs(A64,"W01740598",F64,1)</f>
        <v>655239864.75999999</v>
      </c>
      <c r="J64">
        <f>[1]!s_stm07_bs(A64,"W07473370",F64,1)</f>
        <v>690079874.00999999</v>
      </c>
      <c r="K64">
        <f>[1]!s_share_totaltradable(A64,20071231,1)/10^7</f>
        <v>32.1</v>
      </c>
      <c r="L64" t="str">
        <f>[1]!s_ipo_listeddate(A64)</f>
        <v>1995-10-31</v>
      </c>
      <c r="M64" s="10">
        <f>[1]!s_stm07_is(A64,"W06181344",20071231,1,10^8)</f>
        <v>15.08756</v>
      </c>
      <c r="N64">
        <f>[1]!s_stm07_bs(A64,"W07182560",20071231,1,10^8)</f>
        <v>20.395820000000001</v>
      </c>
      <c r="O64" t="b">
        <f t="shared" si="1"/>
        <v>0</v>
      </c>
      <c r="Q64" t="e">
        <f>VLOOKUP(A64,KMV!A:B,2,FALSE)</f>
        <v>#N/A</v>
      </c>
    </row>
    <row r="65" spans="1:17" ht="16" hidden="1">
      <c r="A65" t="s">
        <v>274</v>
      </c>
      <c r="B65" t="s">
        <v>275</v>
      </c>
      <c r="C65" t="s">
        <v>9</v>
      </c>
      <c r="D65" s="7">
        <v>38846</v>
      </c>
      <c r="E65" s="7" t="e">
        <f>VLOOKUP(A65,撤销ST!A:C,3,FALSE)</f>
        <v>#N/A</v>
      </c>
      <c r="F65" s="7">
        <f t="shared" si="2"/>
        <v>40908</v>
      </c>
      <c r="G65" s="9">
        <f>[1]!s_stm07_bs(A65,"W07182560",F65,1,1)</f>
        <v>505371812.38999999</v>
      </c>
      <c r="H65" t="str">
        <f>[1]!s_info_delistdate(A65)</f>
        <v>2016-05-13</v>
      </c>
      <c r="I65">
        <f>[1]!s_stm07_bs(A65,"W01740598",F65,1)</f>
        <v>445613016.69999999</v>
      </c>
      <c r="J65">
        <f>[1]!s_stm07_bs(A65,"W07473370",F65,1)</f>
        <v>13631464.26</v>
      </c>
      <c r="K65">
        <f>[1]!s_share_totaltradable(A65,20071231,1)/10^7</f>
        <v>8.2045583000000004</v>
      </c>
      <c r="L65" t="str">
        <f>[1]!s_ipo_listeddate(A65)</f>
        <v>1990-12-19</v>
      </c>
      <c r="M65" s="10">
        <f>[1]!s_stm07_is(A65,"W06181344",20071231,1,10^8)</f>
        <v>2.0410240560999999</v>
      </c>
      <c r="N65">
        <f>[1]!s_stm07_bs(A65,"W07182560",20071231,1,10^8)</f>
        <v>9.8977072318000001</v>
      </c>
      <c r="O65" t="b">
        <f t="shared" si="1"/>
        <v>0</v>
      </c>
      <c r="P65" t="b">
        <f>H65&gt;F65</f>
        <v>1</v>
      </c>
      <c r="Q65" t="e">
        <f>VLOOKUP(A65,KMV!A:B,2,FALSE)</f>
        <v>#N/A</v>
      </c>
    </row>
    <row r="66" spans="1:17" ht="16" hidden="1">
      <c r="A66" s="11" t="s">
        <v>436</v>
      </c>
      <c r="B66" s="11" t="s">
        <v>598</v>
      </c>
      <c r="C66" t="s">
        <v>980</v>
      </c>
      <c r="D66" s="13">
        <v>39931</v>
      </c>
      <c r="E66" s="7">
        <f>VLOOKUP(A66,撤销ST!A:C,3,FALSE)</f>
        <v>40745</v>
      </c>
      <c r="F66" s="7">
        <f t="shared" si="2"/>
        <v>40633</v>
      </c>
      <c r="G66" s="9">
        <f>[1]!s_stm07_bs(A66,"W07182560",F66,1,1)</f>
        <v>494860460.98000002</v>
      </c>
      <c r="H66">
        <f>[1]!s_info_delistdate(A66)</f>
        <v>0</v>
      </c>
      <c r="I66">
        <f>[1]!s_stm07_bs(A66,"W01740598",F66,1)</f>
        <v>303561247.43000001</v>
      </c>
      <c r="J66">
        <f>[1]!s_stm07_bs(A66,"W07473370",F66,1)</f>
        <v>7975650</v>
      </c>
      <c r="K66">
        <f>[1]!s_share_totaltradable(A66,20071231,1)/10^7</f>
        <v>12.923497299999999</v>
      </c>
      <c r="L66" t="str">
        <f>[1]!s_ipo_listeddate(A66)</f>
        <v>1995-12-20</v>
      </c>
      <c r="M66" s="10">
        <f>[1]!s_stm07_is(A66,"W06181344",20071231,1,10^8)</f>
        <v>5.0130563644999997</v>
      </c>
      <c r="N66">
        <f>[1]!s_stm07_bs(A66,"W07182560",20071231,1,10^8)</f>
        <v>6.8061722555999991</v>
      </c>
      <c r="O66" t="b">
        <f t="shared" ref="O66:O129" si="4">AND(MIN(M66:N66)&lt;5,K66&lt;5)</f>
        <v>0</v>
      </c>
      <c r="Q66" t="e">
        <f>VLOOKUP(A66,KMV!A:B,2,FALSE)</f>
        <v>#N/A</v>
      </c>
    </row>
    <row r="67" spans="1:17" ht="16" hidden="1">
      <c r="A67" s="11" t="s">
        <v>360</v>
      </c>
      <c r="B67" s="11" t="s">
        <v>362</v>
      </c>
      <c r="C67" t="s">
        <v>980</v>
      </c>
      <c r="D67" s="13">
        <v>40280</v>
      </c>
      <c r="E67" s="7" t="e">
        <f>VLOOKUP(A67,撤销ST!A:C,3,FALSE)</f>
        <v>#N/A</v>
      </c>
      <c r="F67" s="7">
        <f t="shared" si="2"/>
        <v>40908</v>
      </c>
      <c r="G67" s="9">
        <f>[1]!s_stm07_bs(A67,"W07182560",F67,1,1)</f>
        <v>634472321.90999997</v>
      </c>
      <c r="H67">
        <f>[1]!s_info_delistdate(A67)</f>
        <v>0</v>
      </c>
      <c r="I67">
        <f>[1]!s_stm07_bs(A67,"W01740598",F67,1)</f>
        <v>679893177.89999998</v>
      </c>
      <c r="J67">
        <f>[1]!s_stm07_bs(A67,"W07473370",F67,1)</f>
        <v>82000000</v>
      </c>
      <c r="K67">
        <f>[1]!s_share_totaltradable(A67,20071231,1)/10^7</f>
        <v>13.0042022</v>
      </c>
      <c r="L67" t="str">
        <f>[1]!s_ipo_listeddate(A67)</f>
        <v>1996-02-05</v>
      </c>
      <c r="M67" s="10">
        <f>[1]!s_stm07_is(A67,"W06181344",20071231,1,10^8)</f>
        <v>5.5687189255999998</v>
      </c>
      <c r="N67">
        <f>[1]!s_stm07_bs(A67,"W07182560",20071231,1,10^8)</f>
        <v>7.5613014247999999</v>
      </c>
      <c r="O67" t="b">
        <f t="shared" si="4"/>
        <v>0</v>
      </c>
      <c r="Q67" t="e">
        <f>VLOOKUP(A67,KMV!A:B,2,FALSE)</f>
        <v>#N/A</v>
      </c>
    </row>
    <row r="68" spans="1:17" ht="16" hidden="1">
      <c r="A68" s="11" t="s">
        <v>561</v>
      </c>
      <c r="B68" s="11" t="s">
        <v>563</v>
      </c>
      <c r="C68" t="s">
        <v>980</v>
      </c>
      <c r="D68" s="13">
        <v>39937</v>
      </c>
      <c r="E68" s="7">
        <f>VLOOKUP(A68,撤销ST!A:C,3,FALSE)</f>
        <v>40338</v>
      </c>
      <c r="F68" s="7">
        <f t="shared" si="2"/>
        <v>40268</v>
      </c>
      <c r="G68" s="9">
        <f>[1]!s_stm07_bs(A68,"W07182560",F68,1,1)</f>
        <v>13908285693.299999</v>
      </c>
      <c r="H68">
        <f>[1]!s_info_delistdate(A68)</f>
        <v>0</v>
      </c>
      <c r="I68">
        <f>[1]!s_stm07_bs(A68,"W01740598",F68,1)</f>
        <v>9636004312.2700005</v>
      </c>
      <c r="J68">
        <f>[1]!s_stm07_bs(A68,"W07473370",F68,1)</f>
        <v>435136893.10000002</v>
      </c>
      <c r="K68">
        <f>[1]!s_share_totaltradable(A68,20071231,1)/10^7</f>
        <v>60.6460978</v>
      </c>
      <c r="L68" t="str">
        <f>[1]!s_ipo_listeddate(A68)</f>
        <v>1996-03-12</v>
      </c>
      <c r="M68" s="10">
        <f>[1]!s_stm07_is(A68,"W06181344",20071231,1,10^8)</f>
        <v>193.59694864939999</v>
      </c>
      <c r="N68">
        <f>[1]!s_stm07_bs(A68,"W07182560",20071231,1,10^8)</f>
        <v>101.73900510850001</v>
      </c>
      <c r="O68" t="b">
        <f t="shared" si="4"/>
        <v>0</v>
      </c>
      <c r="Q68" t="e">
        <f>VLOOKUP(A68,KMV!A:B,2,FALSE)</f>
        <v>#N/A</v>
      </c>
    </row>
    <row r="69" spans="1:17" ht="16">
      <c r="A69" t="s">
        <v>346</v>
      </c>
      <c r="B69" t="s">
        <v>347</v>
      </c>
      <c r="C69" t="s">
        <v>6</v>
      </c>
      <c r="D69" s="7">
        <v>38785</v>
      </c>
      <c r="E69" s="7" t="e">
        <f>VLOOKUP(A69,撤销ST!A:C,3,FALSE)</f>
        <v>#N/A</v>
      </c>
      <c r="F69" s="7">
        <f t="shared" si="2"/>
        <v>40908</v>
      </c>
      <c r="G69" s="9">
        <f>[1]!s_stm07_bs(A69,"W07182560",F69,1,1)</f>
        <v>344891942.93000001</v>
      </c>
      <c r="H69">
        <f>[1]!s_info_delistdate(A69)</f>
        <v>0</v>
      </c>
      <c r="I69">
        <f>[1]!s_stm07_bs(A69,"W01740598",F69,1)</f>
        <v>367230683.66000003</v>
      </c>
      <c r="J69">
        <f>[1]!s_stm07_bs(A69,"W07473370",F69,1)</f>
        <v>0</v>
      </c>
      <c r="K69">
        <f>[1]!s_share_totaltradable(A69,20071231,1)/10^7</f>
        <v>1.5309699999999999</v>
      </c>
      <c r="L69" t="str">
        <f>[1]!s_ipo_listeddate(A69)</f>
        <v>1996-03-15</v>
      </c>
      <c r="M69" s="10">
        <f>[1]!s_stm07_is(A69,"W06181344",20071231,1,10^8)</f>
        <v>1.6802378772</v>
      </c>
      <c r="N69">
        <f>[1]!s_stm07_bs(A69,"W07182560",20071231,1,10^8)</f>
        <v>1.3469780104</v>
      </c>
      <c r="O69" t="b">
        <f t="shared" si="4"/>
        <v>1</v>
      </c>
      <c r="Q69" t="str">
        <f>VLOOKUP(A69,KMV!A:B,2,FALSE)</f>
        <v>大晟文化</v>
      </c>
    </row>
    <row r="70" spans="1:17" ht="16" hidden="1">
      <c r="A70" t="s">
        <v>164</v>
      </c>
      <c r="B70" t="s">
        <v>165</v>
      </c>
      <c r="C70" t="s">
        <v>6</v>
      </c>
      <c r="D70" s="7">
        <v>39185</v>
      </c>
      <c r="E70" s="7">
        <f>VLOOKUP(A70,撤销ST!A:C,3,FALSE)</f>
        <v>40254</v>
      </c>
      <c r="F70" s="7">
        <f t="shared" si="2"/>
        <v>40178</v>
      </c>
      <c r="G70" s="9">
        <f>[1]!s_stm07_bs(A70,"W07182560",F70,1,1)</f>
        <v>297298142.25</v>
      </c>
      <c r="H70" t="str">
        <f>[1]!s_info_delistdate(A70)</f>
        <v>2018-12-28</v>
      </c>
      <c r="I70">
        <f>[1]!s_stm07_bs(A70,"W01740598",F70,1)</f>
        <v>515543892.87</v>
      </c>
      <c r="J70">
        <f>[1]!s_stm07_bs(A70,"W07473370",F70,1)</f>
        <v>610000</v>
      </c>
      <c r="K70">
        <f>[1]!s_share_totaltradable(A70,20071231,1)/10^7</f>
        <v>8.7351469000000002</v>
      </c>
      <c r="L70" t="str">
        <f>[1]!s_ipo_listeddate(A70)</f>
        <v>2000-06-16</v>
      </c>
      <c r="M70" s="10">
        <f>[1]!s_stm07_is(A70,"W06181344",20071231,1,10^8)</f>
        <v>3.6131855098000001</v>
      </c>
      <c r="N70">
        <f>[1]!s_stm07_bs(A70,"W07182560",20071231,1,10^8)</f>
        <v>4.6904423994000002</v>
      </c>
      <c r="O70" t="b">
        <f t="shared" si="4"/>
        <v>0</v>
      </c>
      <c r="P70" t="b">
        <f t="shared" ref="P70:P71" si="5">H70&gt;F70</f>
        <v>1</v>
      </c>
      <c r="Q70" t="e">
        <f>VLOOKUP(A70,KMV!A:B,2,FALSE)</f>
        <v>#N/A</v>
      </c>
    </row>
    <row r="71" spans="1:17" ht="16" hidden="1">
      <c r="A71" t="s">
        <v>108</v>
      </c>
      <c r="B71" t="s">
        <v>109</v>
      </c>
      <c r="C71" t="s">
        <v>9</v>
      </c>
      <c r="D71" s="7">
        <v>38846</v>
      </c>
      <c r="E71" s="7" t="e">
        <f>VLOOKUP(A71,撤销ST!A:C,3,FALSE)</f>
        <v>#N/A</v>
      </c>
      <c r="F71" s="7">
        <f t="shared" si="2"/>
        <v>40908</v>
      </c>
      <c r="G71" s="9">
        <f>[1]!s_stm07_bs(A71,"W07182560",F71,1,1)</f>
        <v>191844890.46000001</v>
      </c>
      <c r="H71" t="str">
        <f>[1]!s_info_delistdate(A71)</f>
        <v>2019-07-09</v>
      </c>
      <c r="I71">
        <f>[1]!s_stm07_bs(A71,"W01740598",F71,1)</f>
        <v>311279814.20999998</v>
      </c>
      <c r="J71">
        <f>[1]!s_stm07_bs(A71,"W07473370",F71,1)</f>
        <v>6502171</v>
      </c>
      <c r="K71">
        <f>[1]!s_share_totaltradable(A71,20071231,1)/10^7</f>
        <v>5.8558498999999999</v>
      </c>
      <c r="L71" t="str">
        <f>[1]!s_ipo_listeddate(A71)</f>
        <v>1997-02-26</v>
      </c>
      <c r="M71" s="10">
        <f>[1]!s_stm07_is(A71,"W06181344",20071231,1,10^8)</f>
        <v>0.79883101450000005</v>
      </c>
      <c r="N71">
        <f>[1]!s_stm07_bs(A71,"W07182560",20071231,1,10^8)</f>
        <v>4.3437136687999995</v>
      </c>
      <c r="O71" t="b">
        <f t="shared" si="4"/>
        <v>0</v>
      </c>
      <c r="P71" t="b">
        <f t="shared" si="5"/>
        <v>1</v>
      </c>
      <c r="Q71" t="e">
        <f>VLOOKUP(A71,KMV!A:B,2,FALSE)</f>
        <v>#N/A</v>
      </c>
    </row>
    <row r="72" spans="1:17" ht="16" hidden="1">
      <c r="A72" t="s">
        <v>74</v>
      </c>
      <c r="B72" t="s">
        <v>75</v>
      </c>
      <c r="C72" t="s">
        <v>9</v>
      </c>
      <c r="D72" s="7">
        <v>36655</v>
      </c>
      <c r="E72" s="7">
        <f>VLOOKUP(A72,撤销ST!A:C,3,FALSE)</f>
        <v>39945</v>
      </c>
      <c r="F72" s="7">
        <f t="shared" si="2"/>
        <v>39813</v>
      </c>
      <c r="G72" s="9">
        <f>[1]!s_stm07_bs(A72,"W07182560",F72,1,1)</f>
        <v>962444710.78999996</v>
      </c>
      <c r="H72">
        <f>[1]!s_info_delistdate(A72)</f>
        <v>0</v>
      </c>
      <c r="I72">
        <f>[1]!s_stm07_bs(A72,"W01740598",F72,1)</f>
        <v>292044505.99000001</v>
      </c>
      <c r="J72">
        <f>[1]!s_stm07_bs(A72,"W07473370",F72,1)</f>
        <v>129898097.65000001</v>
      </c>
      <c r="K72">
        <f>[1]!s_share_totaltradable(A72,20071231,1)/10^7</f>
        <v>8.7308155000000003</v>
      </c>
      <c r="L72" t="str">
        <f>[1]!s_ipo_listeddate(A72)</f>
        <v>1996-03-27</v>
      </c>
      <c r="M72" s="10">
        <f>[1]!s_stm07_is(A72,"W06181344",20071231,1,10^8)</f>
        <v>1.8925000000000001E-3</v>
      </c>
      <c r="N72">
        <f>[1]!s_stm07_bs(A72,"W07182560",20071231,1,10^8)</f>
        <v>1.7656507086000002</v>
      </c>
      <c r="O72" t="b">
        <f t="shared" si="4"/>
        <v>0</v>
      </c>
      <c r="Q72" t="e">
        <f>VLOOKUP(A72,KMV!A:B,2,FALSE)</f>
        <v>#N/A</v>
      </c>
    </row>
    <row r="73" spans="1:17" ht="16" hidden="1">
      <c r="A73" s="11" t="s">
        <v>372</v>
      </c>
      <c r="B73" s="11" t="s">
        <v>435</v>
      </c>
      <c r="C73" t="s">
        <v>980</v>
      </c>
      <c r="D73" s="13">
        <v>39933</v>
      </c>
      <c r="E73" s="7">
        <f>VLOOKUP(A73,撤销ST!A:C,3,FALSE)</f>
        <v>40861</v>
      </c>
      <c r="F73" s="7">
        <f t="shared" si="2"/>
        <v>40724</v>
      </c>
      <c r="G73" s="9">
        <f>[1]!s_stm07_bs(A73,"W07182560",F73,1,1)</f>
        <v>557872111.72000003</v>
      </c>
      <c r="H73">
        <f>[1]!s_info_delistdate(A73)</f>
        <v>0</v>
      </c>
      <c r="I73">
        <f>[1]!s_stm07_bs(A73,"W01740598",F73,1)</f>
        <v>345540877.50999999</v>
      </c>
      <c r="J73">
        <f>[1]!s_stm07_bs(A73,"W07473370",F73,1)</f>
        <v>4500497.47</v>
      </c>
      <c r="K73">
        <f>[1]!s_share_totaltradable(A73,20071231,1)/10^7</f>
        <v>15.2992609</v>
      </c>
      <c r="L73" t="str">
        <f>[1]!s_ipo_listeddate(A73)</f>
        <v>1996-04-18</v>
      </c>
      <c r="M73" s="10">
        <f>[1]!s_stm07_is(A73,"W06181344",20071231,1,10^8)</f>
        <v>16.971869680600001</v>
      </c>
      <c r="N73">
        <f>[1]!s_stm07_bs(A73,"W07182560",20071231,1,10^8)</f>
        <v>9.5297289601999999</v>
      </c>
      <c r="O73" t="b">
        <f t="shared" si="4"/>
        <v>0</v>
      </c>
      <c r="Q73" t="e">
        <f>VLOOKUP(A73,KMV!A:B,2,FALSE)</f>
        <v>#N/A</v>
      </c>
    </row>
    <row r="74" spans="1:17" ht="16" hidden="1">
      <c r="A74" s="11" t="s">
        <v>866</v>
      </c>
      <c r="B74" s="11" t="s">
        <v>869</v>
      </c>
      <c r="C74" t="s">
        <v>980</v>
      </c>
      <c r="D74" s="13">
        <v>40653</v>
      </c>
      <c r="E74" s="7" t="e">
        <f>VLOOKUP(A74,撤销ST!A:C,3,FALSE)</f>
        <v>#N/A</v>
      </c>
      <c r="F74" s="7">
        <f t="shared" si="2"/>
        <v>40908</v>
      </c>
      <c r="G74" s="9">
        <f>[1]!s_stm07_bs(A74,"W07182560",F74,1,1)</f>
        <v>879170881.88999999</v>
      </c>
      <c r="H74">
        <f>[1]!s_info_delistdate(A74)</f>
        <v>0</v>
      </c>
      <c r="I74">
        <f>[1]!s_stm07_bs(A74,"W01740598",F74,1)</f>
        <v>606282051.71000004</v>
      </c>
      <c r="J74">
        <f>[1]!s_stm07_bs(A74,"W07473370",F74,1)</f>
        <v>57042181.82</v>
      </c>
      <c r="K74">
        <f>[1]!s_share_totaltradable(A74,20071231,1)/10^7</f>
        <v>12.6080579</v>
      </c>
      <c r="L74" t="str">
        <f>[1]!s_ipo_listeddate(A74)</f>
        <v>1996-04-19</v>
      </c>
      <c r="M74" s="10">
        <f>[1]!s_stm07_is(A74,"W06181344",20071231,1,10^8)</f>
        <v>5.2002101146999999</v>
      </c>
      <c r="N74">
        <f>[1]!s_stm07_bs(A74,"W07182560",20071231,1,10^8)</f>
        <v>9.2888909403</v>
      </c>
      <c r="O74" t="b">
        <f t="shared" si="4"/>
        <v>0</v>
      </c>
      <c r="Q74" t="e">
        <f>VLOOKUP(A74,KMV!A:B,2,FALSE)</f>
        <v>#N/A</v>
      </c>
    </row>
    <row r="75" spans="1:17" ht="16" hidden="1">
      <c r="A75" t="s">
        <v>72</v>
      </c>
      <c r="B75" t="s">
        <v>73</v>
      </c>
      <c r="C75" t="s">
        <v>9</v>
      </c>
      <c r="D75" s="7">
        <v>39210</v>
      </c>
      <c r="E75" s="7" t="e">
        <f>VLOOKUP(A75,撤销ST!A:C,3,FALSE)</f>
        <v>#N/A</v>
      </c>
      <c r="F75" s="7">
        <f t="shared" si="2"/>
        <v>40908</v>
      </c>
      <c r="G75" s="9">
        <f>[1]!s_stm07_bs(A75,"W07182560",F75,1,1)</f>
        <v>1383671191.1500001</v>
      </c>
      <c r="H75">
        <f>[1]!s_info_delistdate(A75)</f>
        <v>0</v>
      </c>
      <c r="I75">
        <f>[1]!s_stm07_bs(A75,"W01740598",F75,1)</f>
        <v>513492601.68000001</v>
      </c>
      <c r="J75">
        <f>[1]!s_stm07_bs(A75,"W07473370",F75,1)</f>
        <v>1754043.14</v>
      </c>
      <c r="K75">
        <f>[1]!s_share_totaltradable(A75,20071231,1)/10^7</f>
        <v>8.3493972000000003</v>
      </c>
      <c r="L75" t="str">
        <f>[1]!s_ipo_listeddate(A75)</f>
        <v>1996-04-25</v>
      </c>
      <c r="M75" s="10">
        <f>[1]!s_stm07_is(A75,"W06181344",20071231,1,10^8)</f>
        <v>1.1474413499</v>
      </c>
      <c r="N75">
        <f>[1]!s_stm07_bs(A75,"W07182560",20071231,1,10^8)</f>
        <v>4.5511532191000006</v>
      </c>
      <c r="O75" t="b">
        <f t="shared" si="4"/>
        <v>0</v>
      </c>
      <c r="Q75" t="e">
        <f>VLOOKUP(A75,KMV!A:B,2,FALSE)</f>
        <v>#N/A</v>
      </c>
    </row>
    <row r="76" spans="1:17" ht="16" hidden="1">
      <c r="A76" t="s">
        <v>292</v>
      </c>
      <c r="B76" t="s">
        <v>293</v>
      </c>
      <c r="C76" t="s">
        <v>9</v>
      </c>
      <c r="D76" s="7">
        <v>38818</v>
      </c>
      <c r="E76" s="7" t="e">
        <f>VLOOKUP(A76,撤销ST!A:C,3,FALSE)</f>
        <v>#N/A</v>
      </c>
      <c r="F76" s="7">
        <f t="shared" si="2"/>
        <v>40908</v>
      </c>
      <c r="G76" s="9">
        <f>[1]!s_stm07_bs(A76,"W07182560",F76,1,1)</f>
        <v>906705157.05999994</v>
      </c>
      <c r="H76">
        <f>[1]!s_info_delistdate(A76)</f>
        <v>0</v>
      </c>
      <c r="I76">
        <f>[1]!s_stm07_bs(A76,"W01740598",F76,1)</f>
        <v>21572177.16</v>
      </c>
      <c r="J76">
        <f>[1]!s_stm07_bs(A76,"W07473370",F76,1)</f>
        <v>1950000</v>
      </c>
      <c r="K76">
        <f>[1]!s_share_totaltradable(A76,20071231,1)/10^7</f>
        <v>53.83728</v>
      </c>
      <c r="L76" t="str">
        <f>[1]!s_ipo_listeddate(A76)</f>
        <v>1996-05-16</v>
      </c>
      <c r="M76" s="10">
        <f>[1]!s_stm07_is(A76,"W06181344",20071231,1,10^8)</f>
        <v>1.1972586481</v>
      </c>
      <c r="N76">
        <f>[1]!s_stm07_bs(A76,"W07182560",20071231,1,10^8)</f>
        <v>11.7554139601</v>
      </c>
      <c r="O76" t="b">
        <f t="shared" si="4"/>
        <v>0</v>
      </c>
      <c r="Q76" t="e">
        <f>VLOOKUP(A76,KMV!A:B,2,FALSE)</f>
        <v>#N/A</v>
      </c>
    </row>
    <row r="77" spans="1:17" ht="16" hidden="1">
      <c r="A77" t="s">
        <v>294</v>
      </c>
      <c r="B77" t="s">
        <v>295</v>
      </c>
      <c r="C77" t="s">
        <v>9</v>
      </c>
      <c r="D77" s="7">
        <v>39197</v>
      </c>
      <c r="E77" s="7" t="e">
        <f>VLOOKUP(A77,撤销ST!A:C,3,FALSE)</f>
        <v>#N/A</v>
      </c>
      <c r="F77" s="7">
        <f t="shared" si="2"/>
        <v>40908</v>
      </c>
      <c r="G77" s="9">
        <f>[1]!s_stm07_bs(A77,"W07182560",F77,1,1)</f>
        <v>14939937.93</v>
      </c>
      <c r="H77">
        <f>[1]!s_info_delistdate(A77)</f>
        <v>0</v>
      </c>
      <c r="I77">
        <f>[1]!s_stm07_bs(A77,"W01740598",F77,1)</f>
        <v>90334771.269999996</v>
      </c>
      <c r="J77">
        <f>[1]!s_stm07_bs(A77,"W07473370",F77,1)</f>
        <v>3500000</v>
      </c>
      <c r="K77">
        <f>[1]!s_share_totaltradable(A77,20071231,1)/10^7</f>
        <v>6.2367682999999996</v>
      </c>
      <c r="L77" t="str">
        <f>[1]!s_ipo_listeddate(A77)</f>
        <v>1996-05-16</v>
      </c>
      <c r="M77" s="10">
        <f>[1]!s_stm07_is(A77,"W06181344",20071231,1,10^8)</f>
        <v>3.0898531725999998</v>
      </c>
      <c r="N77">
        <f>[1]!s_stm07_bs(A77,"W07182560",20071231,1,10^8)</f>
        <v>8.2855679684000005</v>
      </c>
      <c r="O77" t="b">
        <f t="shared" si="4"/>
        <v>0</v>
      </c>
      <c r="Q77" t="e">
        <f>VLOOKUP(A77,KMV!A:B,2,FALSE)</f>
        <v>#N/A</v>
      </c>
    </row>
    <row r="78" spans="1:17" ht="16" hidden="1">
      <c r="A78" t="s">
        <v>290</v>
      </c>
      <c r="B78" t="s">
        <v>291</v>
      </c>
      <c r="C78" t="s">
        <v>9</v>
      </c>
      <c r="D78" s="7">
        <v>38845</v>
      </c>
      <c r="E78" s="7">
        <f>VLOOKUP(A78,撤销ST!A:C,3,FALSE)</f>
        <v>39836</v>
      </c>
      <c r="F78" s="7">
        <f t="shared" si="2"/>
        <v>39721</v>
      </c>
      <c r="G78" s="9">
        <f>[1]!s_stm07_bs(A78,"W07182560",F78,1,1)</f>
        <v>696645170.67999995</v>
      </c>
      <c r="H78">
        <f>[1]!s_info_delistdate(A78)</f>
        <v>0</v>
      </c>
      <c r="I78">
        <f>[1]!s_stm07_bs(A78,"W01740598",F78,1)</f>
        <v>238285386.87</v>
      </c>
      <c r="J78">
        <f>[1]!s_stm07_bs(A78,"W07473370",F78,1)</f>
        <v>0</v>
      </c>
      <c r="K78">
        <f>[1]!s_share_totaltradable(A78,20071231,1)/10^7</f>
        <v>5.8615463999999999</v>
      </c>
      <c r="L78" t="str">
        <f>[1]!s_ipo_listeddate(A78)</f>
        <v>1996-05-28</v>
      </c>
      <c r="M78" s="10">
        <f>[1]!s_stm07_is(A78,"W06181344",20071231,1,10^8)</f>
        <v>8.4321103000000001E-3</v>
      </c>
      <c r="N78">
        <f>[1]!s_stm07_bs(A78,"W07182560",20071231,1,10^8)</f>
        <v>0</v>
      </c>
      <c r="O78" t="b">
        <f t="shared" si="4"/>
        <v>0</v>
      </c>
      <c r="Q78" t="e">
        <f>VLOOKUP(A78,KMV!A:B,2,FALSE)</f>
        <v>#N/A</v>
      </c>
    </row>
    <row r="79" spans="1:17" ht="16" hidden="1">
      <c r="A79" s="11" t="s">
        <v>959</v>
      </c>
      <c r="B79" s="11" t="s">
        <v>962</v>
      </c>
      <c r="C79" t="s">
        <v>980</v>
      </c>
      <c r="D79" s="13">
        <v>39567</v>
      </c>
      <c r="E79" s="7" t="e">
        <f>VLOOKUP(A79,撤销ST!A:C,3,FALSE)</f>
        <v>#N/A</v>
      </c>
      <c r="F79" s="7">
        <f t="shared" si="2"/>
        <v>40908</v>
      </c>
      <c r="G79" s="9">
        <f>[1]!s_stm07_bs(A79,"W07182560",F79,1,1)</f>
        <v>10906812456.809999</v>
      </c>
      <c r="H79" t="str">
        <f>[1]!s_info_delistdate(A79)</f>
        <v>2019-07-12</v>
      </c>
      <c r="I79">
        <f>[1]!s_stm07_bs(A79,"W01740598",F79,1)</f>
        <v>5807107648.2600002</v>
      </c>
      <c r="J79">
        <f>[1]!s_stm07_bs(A79,"W07473370",F79,1)</f>
        <v>1730930982.6400001</v>
      </c>
      <c r="K79">
        <f>[1]!s_share_totaltradable(A79,20071231,1)/10^7</f>
        <v>16.7870834</v>
      </c>
      <c r="L79" t="str">
        <f>[1]!s_ipo_listeddate(A79)</f>
        <v>2003-09-24</v>
      </c>
      <c r="M79" s="10">
        <f>[1]!s_stm07_is(A79,"W06181344",20071231,1,10^8)</f>
        <v>4.0144519181999998</v>
      </c>
      <c r="N79">
        <f>[1]!s_stm07_bs(A79,"W07182560",20071231,1,10^8)</f>
        <v>12.9342843849</v>
      </c>
      <c r="O79" t="b">
        <f t="shared" si="4"/>
        <v>0</v>
      </c>
      <c r="P79" t="b">
        <f>H79&gt;F79</f>
        <v>1</v>
      </c>
      <c r="Q79" t="e">
        <f>VLOOKUP(A79,KMV!A:B,2,FALSE)</f>
        <v>#N/A</v>
      </c>
    </row>
    <row r="80" spans="1:17" ht="16" hidden="1">
      <c r="A80" s="11" t="s">
        <v>564</v>
      </c>
      <c r="B80" s="11" t="s">
        <v>566</v>
      </c>
      <c r="C80" t="s">
        <v>980</v>
      </c>
      <c r="D80" s="13">
        <v>40247</v>
      </c>
      <c r="E80" s="7">
        <f>VLOOKUP(A80,撤销ST!A:C,3,FALSE)</f>
        <v>40337</v>
      </c>
      <c r="F80" s="7">
        <f t="shared" si="2"/>
        <v>40268</v>
      </c>
      <c r="G80" s="9">
        <f>[1]!s_stm07_bs(A80,"W07182560",F80,1,1)</f>
        <v>2271502242.0999999</v>
      </c>
      <c r="H80">
        <f>[1]!s_info_delistdate(A80)</f>
        <v>0</v>
      </c>
      <c r="I80">
        <f>[1]!s_stm07_bs(A80,"W01740598",F80,1)</f>
        <v>205207251.72</v>
      </c>
      <c r="J80">
        <f>[1]!s_stm07_bs(A80,"W07473370",F80,1)</f>
        <v>606284543.32000005</v>
      </c>
      <c r="K80">
        <f>[1]!s_share_totaltradable(A80,20071231,1)/10^7</f>
        <v>22.054803799999998</v>
      </c>
      <c r="L80" t="str">
        <f>[1]!s_ipo_listeddate(A80)</f>
        <v>1996-05-29</v>
      </c>
      <c r="M80" s="10">
        <f>[1]!s_stm07_is(A80,"W06181344",20071231,1,10^8)</f>
        <v>20.662684234500002</v>
      </c>
      <c r="N80">
        <f>[1]!s_stm07_bs(A80,"W07182560",20071231,1,10^8)</f>
        <v>17.762248259900002</v>
      </c>
      <c r="O80" t="b">
        <f t="shared" si="4"/>
        <v>0</v>
      </c>
      <c r="Q80" t="e">
        <f>VLOOKUP(A80,KMV!A:B,2,FALSE)</f>
        <v>#N/A</v>
      </c>
    </row>
    <row r="81" spans="1:17" ht="16">
      <c r="A81" t="s">
        <v>296</v>
      </c>
      <c r="B81" t="s">
        <v>297</v>
      </c>
      <c r="C81" t="s">
        <v>6</v>
      </c>
      <c r="D81" s="7">
        <v>39167</v>
      </c>
      <c r="E81" s="7">
        <f>VLOOKUP(A81,撤销ST!A:C,3,FALSE)</f>
        <v>40606</v>
      </c>
      <c r="F81" s="7">
        <f t="shared" si="2"/>
        <v>40543</v>
      </c>
      <c r="G81" s="9">
        <f>[1]!s_stm07_bs(A81,"W07182560",F81,1,1)</f>
        <v>1710805172.29</v>
      </c>
      <c r="H81">
        <f>[1]!s_info_delistdate(A81)</f>
        <v>0</v>
      </c>
      <c r="I81">
        <f>[1]!s_stm07_bs(A81,"W01740598",F81,1)</f>
        <v>646184569.44000006</v>
      </c>
      <c r="J81">
        <f>[1]!s_stm07_bs(A81,"W07473370",F81,1)</f>
        <v>105528066.27</v>
      </c>
      <c r="K81">
        <f>[1]!s_share_totaltradable(A81,20071231,1)/10^7</f>
        <v>2.6535600000000001</v>
      </c>
      <c r="L81" t="str">
        <f>[1]!s_ipo_listeddate(A81)</f>
        <v>1996-05-31</v>
      </c>
      <c r="M81" s="10">
        <f>[1]!s_stm07_is(A81,"W06181344",20071231,1,10^8)</f>
        <v>0.38436624280000004</v>
      </c>
      <c r="N81">
        <f>[1]!s_stm07_bs(A81,"W07182560",20071231,1,10^8)</f>
        <v>3.0228344156999998</v>
      </c>
      <c r="O81" t="b">
        <f t="shared" si="4"/>
        <v>1</v>
      </c>
      <c r="Q81" t="str">
        <f>VLOOKUP(A81,KMV!A:B,2,FALSE)</f>
        <v>盛屯矿业</v>
      </c>
    </row>
    <row r="82" spans="1:17" ht="16" hidden="1">
      <c r="A82" t="s">
        <v>298</v>
      </c>
      <c r="B82" t="s">
        <v>299</v>
      </c>
      <c r="C82" t="s">
        <v>9</v>
      </c>
      <c r="D82" s="7">
        <v>39168</v>
      </c>
      <c r="E82" s="7">
        <f>VLOOKUP(A82,撤销ST!A:C,3,FALSE)</f>
        <v>40662</v>
      </c>
      <c r="F82" s="7">
        <f t="shared" ref="F82:F145" si="6">IF(ISNA(E82),DATE(2011,12,31),DATE(YEAR(E82),QUOTIENT(MONTH(E82),3)*3-2,1)-1)</f>
        <v>40543</v>
      </c>
      <c r="G82" s="9">
        <f>[1]!s_stm07_bs(A82,"W07182560",F82,1,1)</f>
        <v>998581047.73000002</v>
      </c>
      <c r="H82">
        <f>[1]!s_info_delistdate(A82)</f>
        <v>0</v>
      </c>
      <c r="I82">
        <f>[1]!s_stm07_bs(A82,"W01740598",F82,1)</f>
        <v>381187712.31999999</v>
      </c>
      <c r="J82">
        <f>[1]!s_stm07_bs(A82,"W07473370",F82,1)</f>
        <v>253893639.25</v>
      </c>
      <c r="K82">
        <f>[1]!s_share_totaltradable(A82,20071231,1)/10^7</f>
        <v>7.8893659999999999</v>
      </c>
      <c r="L82" t="str">
        <f>[1]!s_ipo_listeddate(A82)</f>
        <v>1996-06-06</v>
      </c>
      <c r="M82" s="10">
        <f>[1]!s_stm07_is(A82,"W06181344",20071231,1,10^8)</f>
        <v>0.35207449359999998</v>
      </c>
      <c r="N82">
        <f>[1]!s_stm07_bs(A82,"W07182560",20071231,1,10^8)</f>
        <v>3.3292717197000004</v>
      </c>
      <c r="O82" t="b">
        <f t="shared" si="4"/>
        <v>0</v>
      </c>
      <c r="Q82" t="e">
        <f>VLOOKUP(A82,KMV!A:B,2,FALSE)</f>
        <v>#N/A</v>
      </c>
    </row>
    <row r="83" spans="1:17" ht="16" hidden="1">
      <c r="A83" t="s">
        <v>306</v>
      </c>
      <c r="B83" t="s">
        <v>307</v>
      </c>
      <c r="C83" t="s">
        <v>9</v>
      </c>
      <c r="D83" s="7">
        <v>39210</v>
      </c>
      <c r="E83" s="7" t="e">
        <f>VLOOKUP(A83,撤销ST!A:C,3,FALSE)</f>
        <v>#N/A</v>
      </c>
      <c r="F83" s="7">
        <f t="shared" si="6"/>
        <v>40908</v>
      </c>
      <c r="G83" s="9">
        <f>[1]!s_stm07_bs(A83,"W07182560",F83,1,1)</f>
        <v>1448555987.78</v>
      </c>
      <c r="H83">
        <f>[1]!s_info_delistdate(A83)</f>
        <v>0</v>
      </c>
      <c r="I83">
        <f>[1]!s_stm07_bs(A83,"W01740598",F83,1)</f>
        <v>1422421220.51</v>
      </c>
      <c r="J83">
        <f>[1]!s_stm07_bs(A83,"W07473370",F83,1)</f>
        <v>570277849</v>
      </c>
      <c r="K83">
        <f>[1]!s_share_totaltradable(A83,20071231,1)/10^7</f>
        <v>15.41</v>
      </c>
      <c r="L83" t="str">
        <f>[1]!s_ipo_listeddate(A83)</f>
        <v>1996-06-26</v>
      </c>
      <c r="M83" s="10">
        <f>[1]!s_stm07_is(A83,"W06181344",20071231,1,10^8)</f>
        <v>2.4833310151000001</v>
      </c>
      <c r="N83">
        <f>[1]!s_stm07_bs(A83,"W07182560",20071231,1,10^8)</f>
        <v>27.677897151999996</v>
      </c>
      <c r="O83" t="b">
        <f t="shared" si="4"/>
        <v>0</v>
      </c>
      <c r="Q83" t="e">
        <f>VLOOKUP(A83,KMV!A:B,2,FALSE)</f>
        <v>#N/A</v>
      </c>
    </row>
    <row r="84" spans="1:17" ht="16">
      <c r="A84" t="s">
        <v>304</v>
      </c>
      <c r="B84" t="s">
        <v>305</v>
      </c>
      <c r="C84" t="s">
        <v>6</v>
      </c>
      <c r="D84" s="7">
        <v>39260</v>
      </c>
      <c r="E84" s="7">
        <f>VLOOKUP(A84,撤销ST!A:C,3,FALSE)</f>
        <v>40697</v>
      </c>
      <c r="F84" s="7">
        <f t="shared" si="6"/>
        <v>40633</v>
      </c>
      <c r="G84" s="9">
        <f>[1]!s_stm07_bs(A84,"W07182560",F84,1,1)</f>
        <v>4185303284.48</v>
      </c>
      <c r="H84">
        <f>[1]!s_info_delistdate(A84)</f>
        <v>0</v>
      </c>
      <c r="I84">
        <f>[1]!s_stm07_bs(A84,"W01740598",F84,1)</f>
        <v>1389152230.1700001</v>
      </c>
      <c r="J84">
        <f>[1]!s_stm07_bs(A84,"W07473370",F84,1)</f>
        <v>1728380366.3099999</v>
      </c>
      <c r="K84">
        <f>[1]!s_share_totaltradable(A84,20071231,1)/10^7</f>
        <v>4.650061</v>
      </c>
      <c r="L84" t="str">
        <f>[1]!s_ipo_listeddate(A84)</f>
        <v>1996-06-26</v>
      </c>
      <c r="M84" s="10">
        <f>[1]!s_stm07_is(A84,"W06181344",20071231,1,10^8)</f>
        <v>0.3756232014</v>
      </c>
      <c r="N84">
        <f>[1]!s_stm07_bs(A84,"W07182560",20071231,1,10^8)</f>
        <v>7.4228788259999998</v>
      </c>
      <c r="O84" t="b">
        <f t="shared" si="4"/>
        <v>1</v>
      </c>
      <c r="Q84" t="str">
        <f>VLOOKUP(A84,KMV!A:B,2,FALSE)</f>
        <v>*ST百花</v>
      </c>
    </row>
    <row r="85" spans="1:17" ht="16" hidden="1">
      <c r="A85" t="s">
        <v>44</v>
      </c>
      <c r="B85" t="s">
        <v>45</v>
      </c>
      <c r="C85" t="s">
        <v>9</v>
      </c>
      <c r="D85" s="7">
        <v>37712</v>
      </c>
      <c r="E85" s="7" t="e">
        <f>VLOOKUP(A85,撤销ST!A:C,3,FALSE)</f>
        <v>#N/A</v>
      </c>
      <c r="F85" s="7">
        <f t="shared" si="6"/>
        <v>40908</v>
      </c>
      <c r="G85" s="9">
        <f>[1]!s_stm07_bs(A85,"W07182560",F85,1,1)</f>
        <v>46891249.630000003</v>
      </c>
      <c r="H85">
        <f>[1]!s_info_delistdate(A85)</f>
        <v>0</v>
      </c>
      <c r="I85">
        <f>[1]!s_stm07_bs(A85,"W01740598",F85,1)</f>
        <v>5088764.6399999997</v>
      </c>
      <c r="J85">
        <f>[1]!s_stm07_bs(A85,"W07473370",F85,1)</f>
        <v>90000</v>
      </c>
      <c r="K85">
        <f>[1]!s_share_totaltradable(A85,20071231,1)/10^7</f>
        <v>10.9801907</v>
      </c>
      <c r="L85" t="str">
        <f>[1]!s_ipo_listeddate(A85)</f>
        <v>1996-06-27</v>
      </c>
      <c r="M85" s="10">
        <f>[1]!s_stm07_is(A85,"W06181344",20071231,1,10^8)</f>
        <v>0</v>
      </c>
      <c r="N85">
        <f>[1]!s_stm07_bs(A85,"W07182560",20071231,1,10^8)</f>
        <v>0.67529482109999994</v>
      </c>
      <c r="O85" t="b">
        <f t="shared" si="4"/>
        <v>0</v>
      </c>
      <c r="Q85" t="e">
        <f>VLOOKUP(A85,KMV!A:B,2,FALSE)</f>
        <v>#N/A</v>
      </c>
    </row>
    <row r="86" spans="1:17" ht="16" hidden="1">
      <c r="A86" t="s">
        <v>40</v>
      </c>
      <c r="B86" t="s">
        <v>41</v>
      </c>
      <c r="C86" t="s">
        <v>9</v>
      </c>
      <c r="D86" s="7">
        <v>38846</v>
      </c>
      <c r="E86" s="7" t="e">
        <f>VLOOKUP(A86,撤销ST!A:C,3,FALSE)</f>
        <v>#N/A</v>
      </c>
      <c r="F86" s="7">
        <f t="shared" si="6"/>
        <v>40908</v>
      </c>
      <c r="G86" s="9">
        <f>[1]!s_stm07_bs(A86,"W07182560",F86,1,1)</f>
        <v>960804959.44000006</v>
      </c>
      <c r="H86">
        <f>[1]!s_info_delistdate(A86)</f>
        <v>0</v>
      </c>
      <c r="I86">
        <f>[1]!s_stm07_bs(A86,"W01740598",F86,1)</f>
        <v>536840765.27999997</v>
      </c>
      <c r="J86">
        <f>[1]!s_stm07_bs(A86,"W07473370",F86,1)</f>
        <v>141220000</v>
      </c>
      <c r="K86">
        <f>[1]!s_share_totaltradable(A86,20071231,1)/10^7</f>
        <v>10.149018</v>
      </c>
      <c r="L86" t="str">
        <f>[1]!s_ipo_listeddate(A86)</f>
        <v>1996-06-28</v>
      </c>
      <c r="M86" s="10">
        <f>[1]!s_stm07_is(A86,"W06181344",20071231,1,10^8)</f>
        <v>6.4503138926999997</v>
      </c>
      <c r="N86">
        <f>[1]!s_stm07_bs(A86,"W07182560",20071231,1,10^8)</f>
        <v>16.594930449300001</v>
      </c>
      <c r="O86" t="b">
        <f t="shared" si="4"/>
        <v>0</v>
      </c>
      <c r="Q86" t="e">
        <f>VLOOKUP(A86,KMV!A:B,2,FALSE)</f>
        <v>#N/A</v>
      </c>
    </row>
    <row r="87" spans="1:17" ht="16" hidden="1">
      <c r="A87" t="s">
        <v>42</v>
      </c>
      <c r="B87" t="s">
        <v>43</v>
      </c>
      <c r="C87" t="s">
        <v>6</v>
      </c>
      <c r="D87" s="7">
        <v>39386</v>
      </c>
      <c r="E87" s="7" t="e">
        <f>VLOOKUP(A87,撤销ST!A:C,3,FALSE)</f>
        <v>#N/A</v>
      </c>
      <c r="F87" s="7">
        <f t="shared" si="6"/>
        <v>40908</v>
      </c>
      <c r="G87" s="9">
        <f>[1]!s_stm07_bs(A87,"W07182560",F87,1,1)</f>
        <v>427876086.10000002</v>
      </c>
      <c r="H87">
        <f>[1]!s_info_delistdate(A87)</f>
        <v>0</v>
      </c>
      <c r="I87">
        <f>[1]!s_stm07_bs(A87,"W01740598",F87,1)</f>
        <v>250960543.09999999</v>
      </c>
      <c r="J87">
        <f>[1]!s_stm07_bs(A87,"W07473370",F87,1)</f>
        <v>6000000</v>
      </c>
      <c r="K87">
        <f>[1]!s_share_totaltradable(A87,20071231,1)/10^7</f>
        <v>8.0875874999999997</v>
      </c>
      <c r="L87" t="str">
        <f>[1]!s_ipo_listeddate(A87)</f>
        <v>1996-06-28</v>
      </c>
      <c r="M87" s="10">
        <f>[1]!s_stm07_is(A87,"W06181344",20071231,1,10^8)</f>
        <v>6.7173335512000003</v>
      </c>
      <c r="N87">
        <f>[1]!s_stm07_bs(A87,"W07182560",20071231,1,10^8)</f>
        <v>10.513129730999999</v>
      </c>
      <c r="O87" t="b">
        <f t="shared" si="4"/>
        <v>0</v>
      </c>
      <c r="Q87" t="e">
        <f>VLOOKUP(A87,KMV!A:B,2,FALSE)</f>
        <v>#N/A</v>
      </c>
    </row>
    <row r="88" spans="1:17" ht="16" hidden="1">
      <c r="A88" t="s">
        <v>300</v>
      </c>
      <c r="B88" t="s">
        <v>301</v>
      </c>
      <c r="C88" t="s">
        <v>6</v>
      </c>
      <c r="D88" s="7">
        <v>39238</v>
      </c>
      <c r="E88" s="7" t="e">
        <f>VLOOKUP(A88,撤销ST!A:C,3,FALSE)</f>
        <v>#N/A</v>
      </c>
      <c r="F88" s="7">
        <f t="shared" si="6"/>
        <v>40908</v>
      </c>
      <c r="G88" s="9">
        <f>[1]!s_stm07_bs(A88,"W07182560",F88,1,1)</f>
        <v>226162411.30000001</v>
      </c>
      <c r="H88">
        <f>[1]!s_info_delistdate(A88)</f>
        <v>0</v>
      </c>
      <c r="I88">
        <f>[1]!s_stm07_bs(A88,"W01740598",F88,1)</f>
        <v>105736442.31999999</v>
      </c>
      <c r="J88">
        <f>[1]!s_stm07_bs(A88,"W07473370",F88,1)</f>
        <v>88839496.349999994</v>
      </c>
      <c r="K88">
        <f>[1]!s_share_totaltradable(A88,20071231,1)/10^7</f>
        <v>12.76416</v>
      </c>
      <c r="L88" t="str">
        <f>[1]!s_ipo_listeddate(A88)</f>
        <v>1996-07-01</v>
      </c>
      <c r="M88" s="10">
        <f>[1]!s_stm07_is(A88,"W06181344",20071231,1,10^8)</f>
        <v>2.0541112043999998</v>
      </c>
      <c r="N88">
        <f>[1]!s_stm07_bs(A88,"W07182560",20071231,1,10^8)</f>
        <v>3.5388758114000001</v>
      </c>
      <c r="O88" t="b">
        <f t="shared" si="4"/>
        <v>0</v>
      </c>
      <c r="Q88" t="e">
        <f>VLOOKUP(A88,KMV!A:B,2,FALSE)</f>
        <v>#N/A</v>
      </c>
    </row>
    <row r="89" spans="1:17" ht="16" hidden="1">
      <c r="A89" t="s">
        <v>302</v>
      </c>
      <c r="B89" t="s">
        <v>303</v>
      </c>
      <c r="C89" t="s">
        <v>9</v>
      </c>
      <c r="D89" s="7">
        <v>39202</v>
      </c>
      <c r="E89" s="7">
        <f>VLOOKUP(A89,撤销ST!A:C,3,FALSE)</f>
        <v>40270</v>
      </c>
      <c r="F89" s="7">
        <f t="shared" si="6"/>
        <v>40178</v>
      </c>
      <c r="G89" s="9">
        <f>[1]!s_stm07_bs(A89,"W07182560",F89,1,1)</f>
        <v>3037179813.6999998</v>
      </c>
      <c r="H89">
        <f>[1]!s_info_delistdate(A89)</f>
        <v>0</v>
      </c>
      <c r="I89">
        <f>[1]!s_stm07_bs(A89,"W01740598",F89,1)</f>
        <v>1818424752.5599999</v>
      </c>
      <c r="J89">
        <f>[1]!s_stm07_bs(A89,"W07473370",F89,1)</f>
        <v>0</v>
      </c>
      <c r="K89">
        <f>[1]!s_share_totaltradable(A89,20071231,1)/10^7</f>
        <v>26.564063999999998</v>
      </c>
      <c r="L89" t="str">
        <f>[1]!s_ipo_listeddate(A89)</f>
        <v>1996-07-02</v>
      </c>
      <c r="M89" s="10">
        <f>[1]!s_stm07_is(A89,"W06181344",20071231,1,10^8)</f>
        <v>14.040495491600002</v>
      </c>
      <c r="N89">
        <f>[1]!s_stm07_bs(A89,"W07182560",20071231,1,10^8)</f>
        <v>17.977284208</v>
      </c>
      <c r="O89" t="b">
        <f t="shared" si="4"/>
        <v>0</v>
      </c>
      <c r="Q89" t="e">
        <f>VLOOKUP(A89,KMV!A:B,2,FALSE)</f>
        <v>#N/A</v>
      </c>
    </row>
    <row r="90" spans="1:17" ht="16" hidden="1">
      <c r="A90" s="11" t="s">
        <v>417</v>
      </c>
      <c r="B90" s="11" t="s">
        <v>419</v>
      </c>
      <c r="C90" t="s">
        <v>980</v>
      </c>
      <c r="D90" s="13">
        <v>39937</v>
      </c>
      <c r="E90" s="7" t="e">
        <f>VLOOKUP(A90,撤销ST!A:C,3,FALSE)</f>
        <v>#N/A</v>
      </c>
      <c r="F90" s="7">
        <f t="shared" si="6"/>
        <v>40908</v>
      </c>
      <c r="G90" s="9">
        <f>[1]!s_stm07_bs(A90,"W07182560",F90,1,1)</f>
        <v>1348612849.02</v>
      </c>
      <c r="H90">
        <f>[1]!s_info_delistdate(A90)</f>
        <v>0</v>
      </c>
      <c r="I90">
        <f>[1]!s_stm07_bs(A90,"W01740598",F90,1)</f>
        <v>303152062.67000002</v>
      </c>
      <c r="J90">
        <f>[1]!s_stm07_bs(A90,"W07473370",F90,1)</f>
        <v>0</v>
      </c>
      <c r="K90">
        <f>[1]!s_share_totaltradable(A90,20071231,1)/10^7</f>
        <v>23.468785400000002</v>
      </c>
      <c r="L90" t="str">
        <f>[1]!s_ipo_listeddate(A90)</f>
        <v>1996-07-02</v>
      </c>
      <c r="M90" s="10">
        <f>[1]!s_stm07_is(A90,"W06181344",20071231,1,10^8)</f>
        <v>9.7667688220000013</v>
      </c>
      <c r="N90">
        <f>[1]!s_stm07_bs(A90,"W07182560",20071231,1,10^8)</f>
        <v>28.291469953000004</v>
      </c>
      <c r="O90" t="b">
        <f t="shared" si="4"/>
        <v>0</v>
      </c>
      <c r="Q90" t="e">
        <f>VLOOKUP(A90,KMV!A:B,2,FALSE)</f>
        <v>#N/A</v>
      </c>
    </row>
    <row r="91" spans="1:17" ht="16" hidden="1">
      <c r="A91" t="s">
        <v>308</v>
      </c>
      <c r="B91" t="s">
        <v>309</v>
      </c>
      <c r="C91" t="s">
        <v>6</v>
      </c>
      <c r="D91" s="7">
        <v>39230</v>
      </c>
      <c r="E91" s="7">
        <f>VLOOKUP(A91,撤销ST!A:C,3,FALSE)</f>
        <v>40763</v>
      </c>
      <c r="F91" s="7">
        <f t="shared" si="6"/>
        <v>40633</v>
      </c>
      <c r="G91" s="9">
        <f>[1]!s_stm07_bs(A91,"W07182560",F91,1,1)</f>
        <v>581334193.78999996</v>
      </c>
      <c r="H91">
        <f>[1]!s_info_delistdate(A91)</f>
        <v>0</v>
      </c>
      <c r="I91">
        <f>[1]!s_stm07_bs(A91,"W01740598",F91,1)</f>
        <v>230232133.96000001</v>
      </c>
      <c r="J91">
        <f>[1]!s_stm07_bs(A91,"W07473370",F91,1)</f>
        <v>55752504.530000001</v>
      </c>
      <c r="K91">
        <f>[1]!s_share_totaltradable(A91,20071231,1)/10^7</f>
        <v>8.1120000000000001</v>
      </c>
      <c r="L91" t="str">
        <f>[1]!s_ipo_listeddate(A91)</f>
        <v>1996-07-16</v>
      </c>
      <c r="M91" s="10">
        <f>[1]!s_stm07_is(A91,"W06181344",20071231,1,10^8)</f>
        <v>1.6333677568</v>
      </c>
      <c r="N91">
        <f>[1]!s_stm07_bs(A91,"W07182560",20071231,1,10^8)</f>
        <v>3.2611787541000004</v>
      </c>
      <c r="O91" t="b">
        <f t="shared" si="4"/>
        <v>0</v>
      </c>
      <c r="Q91" t="e">
        <f>VLOOKUP(A91,KMV!A:B,2,FALSE)</f>
        <v>#N/A</v>
      </c>
    </row>
    <row r="92" spans="1:17" ht="16" hidden="1">
      <c r="A92" s="11" t="s">
        <v>396</v>
      </c>
      <c r="B92" s="11" t="s">
        <v>151</v>
      </c>
      <c r="C92" t="s">
        <v>980</v>
      </c>
      <c r="D92" s="13">
        <v>40253</v>
      </c>
      <c r="E92" s="7">
        <f>VLOOKUP(A92,撤销ST!A:C,3,FALSE)</f>
        <v>40842</v>
      </c>
      <c r="F92" s="7">
        <f t="shared" si="6"/>
        <v>40724</v>
      </c>
      <c r="G92" s="9">
        <f>[1]!s_stm07_bs(A92,"W07182560",F92,1,1)</f>
        <v>14880226848.27</v>
      </c>
      <c r="H92">
        <f>[1]!s_info_delistdate(A92)</f>
        <v>0</v>
      </c>
      <c r="I92">
        <f>[1]!s_stm07_bs(A92,"W01740598",F92,1)</f>
        <v>717893691.32000005</v>
      </c>
      <c r="J92">
        <f>[1]!s_stm07_bs(A92,"W07473370",F92,1)</f>
        <v>7176590434.8599997</v>
      </c>
      <c r="K92">
        <f>[1]!s_share_totaltradable(A92,20071231,1)/10^7</f>
        <v>19.4778837</v>
      </c>
      <c r="L92" t="str">
        <f>[1]!s_ipo_listeddate(A92)</f>
        <v>1996-07-16</v>
      </c>
      <c r="M92" s="10">
        <f>[1]!s_stm07_is(A92,"W06181344",20071231,1,10^8)</f>
        <v>3.4522089917000001</v>
      </c>
      <c r="N92">
        <f>[1]!s_stm07_bs(A92,"W07182560",20071231,1,10^8)</f>
        <v>11.867472555299999</v>
      </c>
      <c r="O92" t="b">
        <f t="shared" si="4"/>
        <v>0</v>
      </c>
      <c r="Q92" t="e">
        <f>VLOOKUP(A92,KMV!A:B,2,FALSE)</f>
        <v>#N/A</v>
      </c>
    </row>
    <row r="93" spans="1:17" ht="16" hidden="1">
      <c r="A93" t="s">
        <v>312</v>
      </c>
      <c r="B93" t="s">
        <v>313</v>
      </c>
      <c r="C93" t="s">
        <v>9</v>
      </c>
      <c r="D93" s="7">
        <v>39210</v>
      </c>
      <c r="E93" s="7">
        <f>VLOOKUP(A93,撤销ST!A:C,3,FALSE)</f>
        <v>39591</v>
      </c>
      <c r="F93" s="7">
        <f t="shared" si="6"/>
        <v>39447</v>
      </c>
      <c r="G93" s="9">
        <f>[1]!s_stm07_bs(A93,"W07182560",F93,1,1)</f>
        <v>1391711766.3499999</v>
      </c>
      <c r="H93">
        <f>[1]!s_info_delistdate(A93)</f>
        <v>0</v>
      </c>
      <c r="I93">
        <f>[1]!s_stm07_bs(A93,"W01740598",F93,1)</f>
        <v>1140077996.75</v>
      </c>
      <c r="J93">
        <f>[1]!s_stm07_bs(A93,"W07473370",F93,1)</f>
        <v>14501329.16</v>
      </c>
      <c r="K93">
        <f>[1]!s_share_totaltradable(A93,20071231,1)/10^7</f>
        <v>8.3461529999999993</v>
      </c>
      <c r="L93" t="str">
        <f>[1]!s_ipo_listeddate(A93)</f>
        <v>1996-07-26</v>
      </c>
      <c r="M93" s="10">
        <f>[1]!s_stm07_is(A93,"W06181344",20071231,1,10^8)</f>
        <v>18.535443852499998</v>
      </c>
      <c r="N93">
        <f>[1]!s_stm07_bs(A93,"W07182560",20071231,1,10^8)</f>
        <v>13.917117663499999</v>
      </c>
      <c r="O93" t="b">
        <f t="shared" si="4"/>
        <v>0</v>
      </c>
      <c r="Q93" t="e">
        <f>VLOOKUP(A93,KMV!A:B,2,FALSE)</f>
        <v>#N/A</v>
      </c>
    </row>
    <row r="94" spans="1:17" ht="16" hidden="1">
      <c r="A94" t="s">
        <v>310</v>
      </c>
      <c r="B94" t="s">
        <v>311</v>
      </c>
      <c r="C94" t="s">
        <v>9</v>
      </c>
      <c r="D94" s="7">
        <v>38846</v>
      </c>
      <c r="E94" s="7">
        <f>VLOOKUP(A94,撤销ST!A:C,3,FALSE)</f>
        <v>39954</v>
      </c>
      <c r="F94" s="7">
        <f t="shared" si="6"/>
        <v>39813</v>
      </c>
      <c r="G94" s="9">
        <f>[1]!s_stm07_bs(A94,"W07182560",F94,1,1)</f>
        <v>1369821535.4300001</v>
      </c>
      <c r="H94">
        <f>[1]!s_info_delistdate(A94)</f>
        <v>0</v>
      </c>
      <c r="I94">
        <f>[1]!s_stm07_bs(A94,"W01740598",F94,1)</f>
        <v>834177057.99000001</v>
      </c>
      <c r="J94">
        <f>[1]!s_stm07_bs(A94,"W07473370",F94,1)</f>
        <v>358015022.79000002</v>
      </c>
      <c r="K94">
        <f>[1]!s_share_totaltradable(A94,20071231,1)/10^7</f>
        <v>13.273214400000001</v>
      </c>
      <c r="L94" t="str">
        <f>[1]!s_ipo_listeddate(A94)</f>
        <v>1996-08-08</v>
      </c>
      <c r="M94" s="10">
        <f>[1]!s_stm07_is(A94,"W06181344",20071231,1,10^8)</f>
        <v>5.7347405108</v>
      </c>
      <c r="N94">
        <f>[1]!s_stm07_bs(A94,"W07182560",20071231,1,10^8)</f>
        <v>7.7100849754</v>
      </c>
      <c r="O94" t="b">
        <f t="shared" si="4"/>
        <v>0</v>
      </c>
      <c r="Q94" t="e">
        <f>VLOOKUP(A94,KMV!A:B,2,FALSE)</f>
        <v>#N/A</v>
      </c>
    </row>
    <row r="95" spans="1:17" ht="16" hidden="1">
      <c r="A95" s="11" t="s">
        <v>491</v>
      </c>
      <c r="B95" s="11" t="s">
        <v>493</v>
      </c>
      <c r="C95" t="s">
        <v>980</v>
      </c>
      <c r="D95" s="13">
        <v>40268</v>
      </c>
      <c r="E95" s="7">
        <f>VLOOKUP(A95,撤销ST!A:C,3,FALSE)</f>
        <v>40666</v>
      </c>
      <c r="F95" s="7">
        <f t="shared" si="6"/>
        <v>40543</v>
      </c>
      <c r="G95" s="9">
        <f>[1]!s_stm07_bs(A95,"W07182560",F95,1,1)</f>
        <v>7031826086.96</v>
      </c>
      <c r="H95">
        <f>[1]!s_info_delistdate(A95)</f>
        <v>0</v>
      </c>
      <c r="I95">
        <f>[1]!s_stm07_bs(A95,"W01740598",F95,1)</f>
        <v>4192673019.1900001</v>
      </c>
      <c r="J95">
        <f>[1]!s_stm07_bs(A95,"W07473370",F95,1)</f>
        <v>1620015555.5699999</v>
      </c>
      <c r="K95">
        <f>[1]!s_share_totaltradable(A95,20071231,1)/10^7</f>
        <v>11.99925</v>
      </c>
      <c r="L95" t="str">
        <f>[1]!s_ipo_listeddate(A95)</f>
        <v>1996-08-08</v>
      </c>
      <c r="M95" s="10">
        <f>[1]!s_stm07_is(A95,"W06181344",20071231,1,10^8)</f>
        <v>30.725661416399998</v>
      </c>
      <c r="N95">
        <f>[1]!s_stm07_bs(A95,"W07182560",20071231,1,10^8)</f>
        <v>40.843820952600005</v>
      </c>
      <c r="O95" t="b">
        <f t="shared" si="4"/>
        <v>0</v>
      </c>
      <c r="Q95" t="e">
        <f>VLOOKUP(A95,KMV!A:B,2,FALSE)</f>
        <v>#N/A</v>
      </c>
    </row>
    <row r="96" spans="1:17" ht="16" hidden="1">
      <c r="A96" t="s">
        <v>18</v>
      </c>
      <c r="B96" t="s">
        <v>19</v>
      </c>
      <c r="C96" t="s">
        <v>9</v>
      </c>
      <c r="D96" s="7">
        <v>39322</v>
      </c>
      <c r="E96" s="7" t="e">
        <f>VLOOKUP(A96,撤销ST!A:C,3,FALSE)</f>
        <v>#N/A</v>
      </c>
      <c r="F96" s="7">
        <f t="shared" si="6"/>
        <v>40908</v>
      </c>
      <c r="G96" s="9">
        <f>[1]!s_stm07_bs(A96,"W07182560",F96,1,1)</f>
        <v>172238794</v>
      </c>
      <c r="H96" t="str">
        <f>[1]!s_info_delistdate(A96)</f>
        <v>2020-01-07</v>
      </c>
      <c r="I96">
        <f>[1]!s_stm07_bs(A96,"W01740598",F96,1)</f>
        <v>43273215</v>
      </c>
      <c r="J96">
        <f>[1]!s_stm07_bs(A96,"W07473370",F96,1)</f>
        <v>11291997</v>
      </c>
      <c r="K96">
        <f>[1]!s_share_totaltradable(A96,20071231,1)/10^7</f>
        <v>11.217895499999999</v>
      </c>
      <c r="L96" t="str">
        <f>[1]!s_ipo_listeddate(A96)</f>
        <v>1992-06-16</v>
      </c>
      <c r="M96" s="10">
        <f>[1]!s_stm07_is(A96,"W06181344",20071231,1,10^8)</f>
        <v>1.03568595</v>
      </c>
      <c r="N96">
        <f>[1]!s_stm07_bs(A96,"W07182560",20071231,1,10^8)</f>
        <v>2.2945156600000001</v>
      </c>
      <c r="O96" t="b">
        <f t="shared" si="4"/>
        <v>0</v>
      </c>
      <c r="P96" t="b">
        <f>H96&gt;F96</f>
        <v>1</v>
      </c>
      <c r="Q96" t="e">
        <f>VLOOKUP(A96,KMV!A:B,2,FALSE)</f>
        <v>#N/A</v>
      </c>
    </row>
    <row r="97" spans="1:17" ht="16" hidden="1">
      <c r="A97" t="s">
        <v>76</v>
      </c>
      <c r="B97" t="s">
        <v>77</v>
      </c>
      <c r="C97" t="s">
        <v>9</v>
      </c>
      <c r="D97" s="7">
        <v>37370</v>
      </c>
      <c r="E97" s="7" t="e">
        <f>VLOOKUP(A97,撤销ST!A:C,3,FALSE)</f>
        <v>#N/A</v>
      </c>
      <c r="F97" s="7">
        <f t="shared" si="6"/>
        <v>40908</v>
      </c>
      <c r="G97" s="9">
        <f>[1]!s_stm07_bs(A97,"W07182560",F97,1,1)</f>
        <v>1050759406.67</v>
      </c>
      <c r="H97">
        <f>[1]!s_info_delistdate(A97)</f>
        <v>0</v>
      </c>
      <c r="I97">
        <f>[1]!s_stm07_bs(A97,"W01740598",F97,1)</f>
        <v>333002744.97000003</v>
      </c>
      <c r="J97">
        <f>[1]!s_stm07_bs(A97,"W07473370",F97,1)</f>
        <v>21616180.98</v>
      </c>
      <c r="K97">
        <f>[1]!s_share_totaltradable(A97,20071231,1)/10^7</f>
        <v>5.7</v>
      </c>
      <c r="L97" t="str">
        <f>[1]!s_ipo_listeddate(A97)</f>
        <v>1996-08-23</v>
      </c>
      <c r="M97" s="10">
        <f>[1]!s_stm07_is(A97,"W06181344",20071231,1,10^8)</f>
        <v>0.2179252334</v>
      </c>
      <c r="N97">
        <f>[1]!s_stm07_bs(A97,"W07182560",20071231,1,10^8)</f>
        <v>1.6467269365000001</v>
      </c>
      <c r="O97" t="b">
        <f t="shared" si="4"/>
        <v>0</v>
      </c>
      <c r="Q97" t="e">
        <f>VLOOKUP(A97,KMV!A:B,2,FALSE)</f>
        <v>#N/A</v>
      </c>
    </row>
    <row r="98" spans="1:17" ht="16">
      <c r="A98" t="s">
        <v>316</v>
      </c>
      <c r="B98" t="s">
        <v>317</v>
      </c>
      <c r="C98" t="s">
        <v>9</v>
      </c>
      <c r="D98" s="7">
        <v>38835</v>
      </c>
      <c r="E98" s="7">
        <f>VLOOKUP(A98,撤销ST!A:C,3,FALSE)</f>
        <v>39925</v>
      </c>
      <c r="F98" s="7">
        <f t="shared" si="6"/>
        <v>39813</v>
      </c>
      <c r="G98" s="9">
        <f>[1]!s_stm07_bs(A98,"W07182560",F98,1,1)</f>
        <v>1644137669.95</v>
      </c>
      <c r="H98">
        <f>[1]!s_info_delistdate(A98)</f>
        <v>0</v>
      </c>
      <c r="I98">
        <f>[1]!s_stm07_bs(A98,"W01740598",F98,1)</f>
        <v>928117273.13999999</v>
      </c>
      <c r="J98">
        <f>[1]!s_stm07_bs(A98,"W07473370",F98,1)</f>
        <v>379049840</v>
      </c>
      <c r="K98">
        <f>[1]!s_share_totaltradable(A98,20071231,1)/10^7</f>
        <v>4.6759440000000003</v>
      </c>
      <c r="L98" t="str">
        <f>[1]!s_ipo_listeddate(A98)</f>
        <v>1996-08-28</v>
      </c>
      <c r="M98" s="10">
        <f>[1]!s_stm07_is(A98,"W06181344",20071231,1,10^8)</f>
        <v>4.0046838000000005E-3</v>
      </c>
      <c r="N98">
        <f>[1]!s_stm07_bs(A98,"W07182560",20071231,1,10^8)</f>
        <v>0.1477271701</v>
      </c>
      <c r="O98" t="b">
        <f t="shared" si="4"/>
        <v>1</v>
      </c>
      <c r="Q98" t="str">
        <f>VLOOKUP(A98,KMV!A:B,2,FALSE)</f>
        <v>闻泰科技</v>
      </c>
    </row>
    <row r="99" spans="1:17" ht="16" hidden="1">
      <c r="A99" t="s">
        <v>48</v>
      </c>
      <c r="B99" t="s">
        <v>49</v>
      </c>
      <c r="C99" t="s">
        <v>9</v>
      </c>
      <c r="D99" s="7">
        <v>39153</v>
      </c>
      <c r="E99" s="7" t="e">
        <f>VLOOKUP(A99,撤销ST!A:C,3,FALSE)</f>
        <v>#N/A</v>
      </c>
      <c r="F99" s="7">
        <f t="shared" si="6"/>
        <v>40908</v>
      </c>
      <c r="G99" s="9">
        <f>[1]!s_stm07_bs(A99,"W07182560",F99,1,1)</f>
        <v>447968210.75999999</v>
      </c>
      <c r="H99">
        <f>[1]!s_info_delistdate(A99)</f>
        <v>0</v>
      </c>
      <c r="I99">
        <f>[1]!s_stm07_bs(A99,"W01740598",F99,1)</f>
        <v>128117193.06</v>
      </c>
      <c r="J99">
        <f>[1]!s_stm07_bs(A99,"W07473370",F99,1)</f>
        <v>40500000</v>
      </c>
      <c r="K99">
        <f>[1]!s_share_totaltradable(A99,20071231,1)/10^7</f>
        <v>7.4358000000000004</v>
      </c>
      <c r="L99" t="str">
        <f>[1]!s_ipo_listeddate(A99)</f>
        <v>1996-08-29</v>
      </c>
      <c r="M99" s="10">
        <f>[1]!s_stm07_is(A99,"W06181344",20071231,1,10^8)</f>
        <v>1.6353272274999999</v>
      </c>
      <c r="N99">
        <f>[1]!s_stm07_bs(A99,"W07182560",20071231,1,10^8)</f>
        <v>3.7223282107999998</v>
      </c>
      <c r="O99" t="b">
        <f t="shared" si="4"/>
        <v>0</v>
      </c>
      <c r="Q99" t="e">
        <f>VLOOKUP(A99,KMV!A:B,2,FALSE)</f>
        <v>#N/A</v>
      </c>
    </row>
    <row r="100" spans="1:17" ht="16" hidden="1">
      <c r="A100" s="11" t="s">
        <v>832</v>
      </c>
      <c r="B100" s="11" t="s">
        <v>573</v>
      </c>
      <c r="C100" t="s">
        <v>980</v>
      </c>
      <c r="D100" s="13">
        <v>40652</v>
      </c>
      <c r="E100" s="7" t="e">
        <f>VLOOKUP(A100,撤销ST!A:C,3,FALSE)</f>
        <v>#N/A</v>
      </c>
      <c r="F100" s="7">
        <f t="shared" si="6"/>
        <v>40908</v>
      </c>
      <c r="G100" s="9">
        <f>[1]!s_stm07_bs(A100,"W07182560",F100,1,1)</f>
        <v>1710571032.8199999</v>
      </c>
      <c r="H100">
        <f>[1]!s_info_delistdate(A100)</f>
        <v>0</v>
      </c>
      <c r="I100">
        <f>[1]!s_stm07_bs(A100,"W01740598",F100,1)</f>
        <v>1236250515.55</v>
      </c>
      <c r="J100">
        <f>[1]!s_stm07_bs(A100,"W07473370",F100,1)</f>
        <v>0</v>
      </c>
      <c r="K100">
        <f>[1]!s_share_totaltradable(A100,20071231,1)/10^7</f>
        <v>41.204458500000001</v>
      </c>
      <c r="L100" t="str">
        <f>[1]!s_ipo_listeddate(A100)</f>
        <v>1996-08-30</v>
      </c>
      <c r="M100" s="10">
        <f>[1]!s_stm07_is(A100,"W06181344",20071231,1,10^8)</f>
        <v>27.090423818200001</v>
      </c>
      <c r="N100">
        <f>[1]!s_stm07_bs(A100,"W07182560",20071231,1,10^8)</f>
        <v>30.5873522069</v>
      </c>
      <c r="O100" t="b">
        <f t="shared" si="4"/>
        <v>0</v>
      </c>
      <c r="Q100" t="e">
        <f>VLOOKUP(A100,KMV!A:B,2,FALSE)</f>
        <v>#N/A</v>
      </c>
    </row>
    <row r="101" spans="1:17" ht="16" hidden="1">
      <c r="A101" t="s">
        <v>314</v>
      </c>
      <c r="B101" t="s">
        <v>315</v>
      </c>
      <c r="C101" t="s">
        <v>9</v>
      </c>
      <c r="D101" s="7">
        <v>36943</v>
      </c>
      <c r="E101" s="7">
        <f>VLOOKUP(A101,撤销ST!A:C,3,FALSE)</f>
        <v>39898</v>
      </c>
      <c r="F101" s="7">
        <f t="shared" si="6"/>
        <v>39813</v>
      </c>
      <c r="G101" s="9">
        <f>[1]!s_stm07_bs(A101,"W07182560",F101,1,1)</f>
        <v>4889815640.3400002</v>
      </c>
      <c r="H101">
        <f>[1]!s_info_delistdate(A101)</f>
        <v>0</v>
      </c>
      <c r="I101">
        <f>[1]!s_stm07_bs(A101,"W01740598",F101,1)</f>
        <v>2902846682.6300001</v>
      </c>
      <c r="J101">
        <f>[1]!s_stm07_bs(A101,"W07473370",F101,1)</f>
        <v>327882426.13999999</v>
      </c>
      <c r="K101">
        <f>[1]!s_share_totaltradable(A101,20071231,1)/10^7</f>
        <v>7.82</v>
      </c>
      <c r="L101" t="str">
        <f>[1]!s_ipo_listeddate(A101)</f>
        <v>1996-09-09</v>
      </c>
      <c r="M101" s="10">
        <f>[1]!s_stm07_is(A101,"W06181344",20071231,1,10^8)</f>
        <v>2.0309720997</v>
      </c>
      <c r="N101">
        <f>[1]!s_stm07_bs(A101,"W07182560",20071231,1,10^8)</f>
        <v>2.0431939441</v>
      </c>
      <c r="O101" t="b">
        <f t="shared" si="4"/>
        <v>0</v>
      </c>
      <c r="Q101" t="e">
        <f>VLOOKUP(A101,KMV!A:B,2,FALSE)</f>
        <v>#N/A</v>
      </c>
    </row>
    <row r="102" spans="1:17" ht="16" hidden="1">
      <c r="A102" t="s">
        <v>318</v>
      </c>
      <c r="B102" t="s">
        <v>319</v>
      </c>
      <c r="C102" t="s">
        <v>6</v>
      </c>
      <c r="D102" s="7">
        <v>39104</v>
      </c>
      <c r="E102" s="7" t="e">
        <f>VLOOKUP(A102,撤销ST!A:C,3,FALSE)</f>
        <v>#N/A</v>
      </c>
      <c r="F102" s="7">
        <f t="shared" si="6"/>
        <v>40908</v>
      </c>
      <c r="G102" s="9">
        <f>[1]!s_stm07_bs(A102,"W07182560",F102,1,1)</f>
        <v>543205475.58000004</v>
      </c>
      <c r="H102">
        <f>[1]!s_info_delistdate(A102)</f>
        <v>0</v>
      </c>
      <c r="I102">
        <f>[1]!s_stm07_bs(A102,"W01740598",F102,1)</f>
        <v>1085397457.6600001</v>
      </c>
      <c r="J102">
        <f>[1]!s_stm07_bs(A102,"W07473370",F102,1)</f>
        <v>18777670.84</v>
      </c>
      <c r="K102">
        <f>[1]!s_share_totaltradable(A102,20071231,1)/10^7</f>
        <v>28.368929999999999</v>
      </c>
      <c r="L102" t="str">
        <f>[1]!s_ipo_listeddate(A102)</f>
        <v>1996-09-09</v>
      </c>
      <c r="M102" s="10">
        <f>[1]!s_stm07_is(A102,"W06181344",20071231,1,10^8)</f>
        <v>4.0264944866999999</v>
      </c>
      <c r="N102">
        <f>[1]!s_stm07_bs(A102,"W07182560",20071231,1,10^8)</f>
        <v>5.2042323554000003</v>
      </c>
      <c r="O102" t="b">
        <f t="shared" si="4"/>
        <v>0</v>
      </c>
      <c r="Q102" t="e">
        <f>VLOOKUP(A102,KMV!A:B,2,FALSE)</f>
        <v>#N/A</v>
      </c>
    </row>
    <row r="103" spans="1:17" ht="16">
      <c r="A103" t="s">
        <v>78</v>
      </c>
      <c r="B103" t="s">
        <v>79</v>
      </c>
      <c r="C103" t="s">
        <v>9</v>
      </c>
      <c r="D103" s="7">
        <v>39202</v>
      </c>
      <c r="E103" s="7" t="e">
        <f>VLOOKUP(A103,撤销ST!A:C,3,FALSE)</f>
        <v>#N/A</v>
      </c>
      <c r="F103" s="7">
        <f t="shared" si="6"/>
        <v>40908</v>
      </c>
      <c r="G103" s="9">
        <f>[1]!s_stm07_bs(A103,"W07182560",F103,1,1)</f>
        <v>132507851.3</v>
      </c>
      <c r="H103">
        <f>[1]!s_info_delistdate(A103)</f>
        <v>0</v>
      </c>
      <c r="I103">
        <f>[1]!s_stm07_bs(A103,"W01740598",F103,1)</f>
        <v>72311272.370000005</v>
      </c>
      <c r="J103">
        <f>[1]!s_stm07_bs(A103,"W07473370",F103,1)</f>
        <v>4000000</v>
      </c>
      <c r="K103">
        <f>[1]!s_share_totaltradable(A103,20071231,1)/10^7</f>
        <v>3.1349999999999998</v>
      </c>
      <c r="L103" t="str">
        <f>[1]!s_ipo_listeddate(A103)</f>
        <v>1996-09-13</v>
      </c>
      <c r="M103" s="10">
        <f>[1]!s_stm07_is(A103,"W06181344",20071231,1,10^8)</f>
        <v>0.27877897280000002</v>
      </c>
      <c r="N103">
        <f>[1]!s_stm07_bs(A103,"W07182560",20071231,1,10^8)</f>
        <v>3.0114836452999998</v>
      </c>
      <c r="O103" t="b">
        <f t="shared" si="4"/>
        <v>1</v>
      </c>
      <c r="Q103" t="str">
        <f>VLOOKUP(A103,KMV!A:B,2,FALSE)</f>
        <v>渤海股份</v>
      </c>
    </row>
    <row r="104" spans="1:17" ht="16" hidden="1">
      <c r="A104" t="s">
        <v>46</v>
      </c>
      <c r="B104" t="s">
        <v>47</v>
      </c>
      <c r="C104" t="s">
        <v>9</v>
      </c>
      <c r="D104" s="7">
        <v>39183</v>
      </c>
      <c r="E104" s="7">
        <f>VLOOKUP(A104,撤销ST!A:C,3,FALSE)</f>
        <v>39561</v>
      </c>
      <c r="F104" s="7">
        <f t="shared" si="6"/>
        <v>39447</v>
      </c>
      <c r="G104" s="9">
        <f>[1]!s_stm07_bs(A104,"W07182560",F104,1,1)</f>
        <v>434451241.87</v>
      </c>
      <c r="H104">
        <f>[1]!s_info_delistdate(A104)</f>
        <v>0</v>
      </c>
      <c r="I104">
        <f>[1]!s_stm07_bs(A104,"W01740598",F104,1)</f>
        <v>168959629.81</v>
      </c>
      <c r="J104">
        <f>[1]!s_stm07_bs(A104,"W07473370",F104,1)</f>
        <v>5356427.96</v>
      </c>
      <c r="K104">
        <f>[1]!s_share_totaltradable(A104,20071231,1)/10^7</f>
        <v>19.020554600000001</v>
      </c>
      <c r="L104" t="str">
        <f>[1]!s_ipo_listeddate(A104)</f>
        <v>1996-09-25</v>
      </c>
      <c r="M104" s="10">
        <f>[1]!s_stm07_is(A104,"W06181344",20071231,1,10^8)</f>
        <v>2.2814118138000001</v>
      </c>
      <c r="N104">
        <f>[1]!s_stm07_bs(A104,"W07182560",20071231,1,10^8)</f>
        <v>4.3445124186999999</v>
      </c>
      <c r="O104" t="b">
        <f t="shared" si="4"/>
        <v>0</v>
      </c>
      <c r="Q104" t="e">
        <f>VLOOKUP(A104,KMV!A:B,2,FALSE)</f>
        <v>#N/A</v>
      </c>
    </row>
    <row r="105" spans="1:17" ht="16" hidden="1">
      <c r="A105" t="s">
        <v>320</v>
      </c>
      <c r="B105" t="s">
        <v>321</v>
      </c>
      <c r="C105" t="s">
        <v>9</v>
      </c>
      <c r="D105" s="7">
        <v>39210</v>
      </c>
      <c r="E105" s="7" t="e">
        <f>VLOOKUP(A105,撤销ST!A:C,3,FALSE)</f>
        <v>#N/A</v>
      </c>
      <c r="F105" s="7">
        <f t="shared" si="6"/>
        <v>40908</v>
      </c>
      <c r="G105" s="9">
        <f>[1]!s_stm07_bs(A105,"W07182560",F105,1,1)</f>
        <v>3980544639.7399998</v>
      </c>
      <c r="H105">
        <f>[1]!s_info_delistdate(A105)</f>
        <v>0</v>
      </c>
      <c r="I105">
        <f>[1]!s_stm07_bs(A105,"W01740598",F105,1)</f>
        <v>1312276184.3900001</v>
      </c>
      <c r="J105">
        <f>[1]!s_stm07_bs(A105,"W07473370",F105,1)</f>
        <v>8293656.2300000004</v>
      </c>
      <c r="K105">
        <f>[1]!s_share_totaltradable(A105,20071231,1)/10^7</f>
        <v>22.0428</v>
      </c>
      <c r="L105" t="str">
        <f>[1]!s_ipo_listeddate(A105)</f>
        <v>1996-10-03</v>
      </c>
      <c r="M105" s="10">
        <f>[1]!s_stm07_is(A105,"W06181344",20071231,1,10^8)</f>
        <v>19.423754071099999</v>
      </c>
      <c r="N105">
        <f>[1]!s_stm07_bs(A105,"W07182560",20071231,1,10^8)</f>
        <v>20.164082232999998</v>
      </c>
      <c r="O105" t="b">
        <f t="shared" si="4"/>
        <v>0</v>
      </c>
      <c r="Q105" t="e">
        <f>VLOOKUP(A105,KMV!A:B,2,FALSE)</f>
        <v>#N/A</v>
      </c>
    </row>
    <row r="106" spans="1:17" ht="16" hidden="1">
      <c r="A106" s="11" t="s">
        <v>854</v>
      </c>
      <c r="B106" s="11" t="s">
        <v>857</v>
      </c>
      <c r="C106" t="s">
        <v>980</v>
      </c>
      <c r="D106" s="13">
        <v>40659</v>
      </c>
      <c r="E106" s="7" t="e">
        <f>VLOOKUP(A106,撤销ST!A:C,3,FALSE)</f>
        <v>#N/A</v>
      </c>
      <c r="F106" s="7">
        <f t="shared" si="6"/>
        <v>40908</v>
      </c>
      <c r="G106" s="9">
        <f>[1]!s_stm07_bs(A106,"W07182560",F106,1,1)</f>
        <v>2926998954.52</v>
      </c>
      <c r="H106" t="str">
        <f>[1]!s_info_delistdate(A106)</f>
        <v>2020-06-02</v>
      </c>
      <c r="I106">
        <f>[1]!s_stm07_bs(A106,"W01740598",F106,1)</f>
        <v>1210353733.6800001</v>
      </c>
      <c r="J106">
        <f>[1]!s_stm07_bs(A106,"W07473370",F106,1)</f>
        <v>1182054306.2</v>
      </c>
      <c r="K106">
        <f>[1]!s_share_totaltradable(A106,20071231,1)/10^7</f>
        <v>43.375994599999999</v>
      </c>
      <c r="L106" t="str">
        <f>[1]!s_ipo_listeddate(A106)</f>
        <v>1997-06-23</v>
      </c>
      <c r="M106" s="10">
        <f>[1]!s_stm07_is(A106,"W06181344",20071231,1,10^8)</f>
        <v>18.888868587299999</v>
      </c>
      <c r="N106">
        <f>[1]!s_stm07_bs(A106,"W07182560",20071231,1,10^8)</f>
        <v>46.836233685699995</v>
      </c>
      <c r="O106" t="b">
        <f t="shared" si="4"/>
        <v>0</v>
      </c>
      <c r="P106" t="b">
        <f>H106&gt;F106</f>
        <v>1</v>
      </c>
      <c r="Q106" t="e">
        <f>VLOOKUP(A106,KMV!A:B,2,FALSE)</f>
        <v>#N/A</v>
      </c>
    </row>
    <row r="107" spans="1:17" ht="16" hidden="1">
      <c r="A107" t="s">
        <v>324</v>
      </c>
      <c r="B107" t="s">
        <v>325</v>
      </c>
      <c r="C107" t="s">
        <v>6</v>
      </c>
      <c r="D107" s="7">
        <v>39420</v>
      </c>
      <c r="E107" s="7">
        <f>VLOOKUP(A107,撤销ST!A:C,3,FALSE)</f>
        <v>39500</v>
      </c>
      <c r="F107" s="7">
        <f t="shared" si="6"/>
        <v>39355</v>
      </c>
      <c r="G107" s="9">
        <f>[1]!s_stm07_bs(A107,"W07182560",F107,1,1)</f>
        <v>317565378.26999998</v>
      </c>
      <c r="H107">
        <f>[1]!s_info_delistdate(A107)</f>
        <v>0</v>
      </c>
      <c r="I107">
        <f>[1]!s_stm07_bs(A107,"W01740598",F107,1)</f>
        <v>379226117.38</v>
      </c>
      <c r="J107">
        <f>[1]!s_stm07_bs(A107,"W07473370",F107,1)</f>
        <v>17248034.550000001</v>
      </c>
      <c r="K107">
        <f>[1]!s_share_totaltradable(A107,20071231,1)/10^7</f>
        <v>9.0595169000000002</v>
      </c>
      <c r="L107" t="str">
        <f>[1]!s_ipo_listeddate(A107)</f>
        <v>1996-10-08</v>
      </c>
      <c r="M107" s="10">
        <f>[1]!s_stm07_is(A107,"W06181344",20071231,1,10^8)</f>
        <v>0.1329022041</v>
      </c>
      <c r="N107">
        <f>[1]!s_stm07_bs(A107,"W07182560",20071231,1,10^8)</f>
        <v>14.7501179678</v>
      </c>
      <c r="O107" t="b">
        <f t="shared" si="4"/>
        <v>0</v>
      </c>
      <c r="Q107" t="e">
        <f>VLOOKUP(A107,KMV!A:B,2,FALSE)</f>
        <v>#N/A</v>
      </c>
    </row>
    <row r="108" spans="1:17" ht="16" hidden="1">
      <c r="A108" t="s">
        <v>326</v>
      </c>
      <c r="B108" t="s">
        <v>327</v>
      </c>
      <c r="C108" t="s">
        <v>6</v>
      </c>
      <c r="D108" s="7">
        <v>38076</v>
      </c>
      <c r="E108" s="7">
        <f>VLOOKUP(A108,撤销ST!A:C,3,FALSE)</f>
        <v>39612</v>
      </c>
      <c r="F108" s="7">
        <f t="shared" si="6"/>
        <v>39538</v>
      </c>
      <c r="G108" s="9">
        <f>[1]!s_stm07_bs(A108,"W07182560",F108,1,1)</f>
        <v>854259174.52999997</v>
      </c>
      <c r="H108">
        <f>[1]!s_info_delistdate(A108)</f>
        <v>0</v>
      </c>
      <c r="I108">
        <f>[1]!s_stm07_bs(A108,"W01740598",F108,1)</f>
        <v>363066812.69999999</v>
      </c>
      <c r="J108">
        <f>[1]!s_stm07_bs(A108,"W07473370",F108,1)</f>
        <v>36040000</v>
      </c>
      <c r="K108">
        <f>[1]!s_share_totaltradable(A108,20071231,1)/10^7</f>
        <v>19.0814196</v>
      </c>
      <c r="L108" t="str">
        <f>[1]!s_ipo_listeddate(A108)</f>
        <v>1996-10-11</v>
      </c>
      <c r="M108" s="10">
        <f>[1]!s_stm07_is(A108,"W06181344",20071231,1,10^8)</f>
        <v>6.9429907037999996</v>
      </c>
      <c r="N108">
        <f>[1]!s_stm07_bs(A108,"W07182560",20071231,1,10^8)</f>
        <v>8.5718414011000004</v>
      </c>
      <c r="O108" t="b">
        <f t="shared" si="4"/>
        <v>0</v>
      </c>
      <c r="Q108" t="e">
        <f>VLOOKUP(A108,KMV!A:B,2,FALSE)</f>
        <v>#N/A</v>
      </c>
    </row>
    <row r="109" spans="1:17" ht="16" hidden="1">
      <c r="A109" s="11" t="s">
        <v>812</v>
      </c>
      <c r="B109" s="11" t="s">
        <v>845</v>
      </c>
      <c r="C109" t="s">
        <v>980</v>
      </c>
      <c r="D109" s="13">
        <v>40667</v>
      </c>
      <c r="E109" s="7" t="e">
        <f>VLOOKUP(A109,撤销ST!A:C,3,FALSE)</f>
        <v>#N/A</v>
      </c>
      <c r="F109" s="7">
        <f t="shared" si="6"/>
        <v>40908</v>
      </c>
      <c r="G109" s="9">
        <f>[1]!s_stm07_bs(A109,"W07182560",F109,1,1)</f>
        <v>509395150.19</v>
      </c>
      <c r="H109">
        <f>[1]!s_info_delistdate(A109)</f>
        <v>0</v>
      </c>
      <c r="I109">
        <f>[1]!s_stm07_bs(A109,"W01740598",F109,1)</f>
        <v>539928454.00999999</v>
      </c>
      <c r="J109">
        <f>[1]!s_stm07_bs(A109,"W07473370",F109,1)</f>
        <v>8718262.9499999993</v>
      </c>
      <c r="K109">
        <f>[1]!s_share_totaltradable(A109,20071231,1)/10^7</f>
        <v>7.4674142999999997</v>
      </c>
      <c r="L109" t="str">
        <f>[1]!s_ipo_listeddate(A109)</f>
        <v>1996-10-28</v>
      </c>
      <c r="M109" s="10">
        <f>[1]!s_stm07_is(A109,"W06181344",20071231,1,10^8)</f>
        <v>0.19765319200000001</v>
      </c>
      <c r="N109">
        <f>[1]!s_stm07_bs(A109,"W07182560",20071231,1,10^8)</f>
        <v>6.4279916000000004</v>
      </c>
      <c r="O109" t="b">
        <f t="shared" si="4"/>
        <v>0</v>
      </c>
      <c r="Q109" t="e">
        <f>VLOOKUP(A109,KMV!A:B,2,FALSE)</f>
        <v>#N/A</v>
      </c>
    </row>
    <row r="110" spans="1:17" ht="16" hidden="1">
      <c r="A110" t="s">
        <v>80</v>
      </c>
      <c r="B110" t="s">
        <v>81</v>
      </c>
      <c r="C110" t="s">
        <v>9</v>
      </c>
      <c r="D110" s="7">
        <v>37376</v>
      </c>
      <c r="E110" s="7">
        <f>VLOOKUP(A110,撤销ST!A:C,3,FALSE)</f>
        <v>40732</v>
      </c>
      <c r="F110" s="7">
        <f t="shared" si="6"/>
        <v>40633</v>
      </c>
      <c r="G110" s="9">
        <f>[1]!s_stm07_bs(A110,"W07182560",F110,1,1)</f>
        <v>5666433.2300000004</v>
      </c>
      <c r="H110">
        <f>[1]!s_info_delistdate(A110)</f>
        <v>0</v>
      </c>
      <c r="I110">
        <f>[1]!s_stm07_bs(A110,"W01740598",F110,1)</f>
        <v>1970051.05</v>
      </c>
      <c r="J110">
        <f>[1]!s_stm07_bs(A110,"W07473370",F110,1)</f>
        <v>0</v>
      </c>
      <c r="K110">
        <f>[1]!s_share_totaltradable(A110,20071231,1)/10^7</f>
        <v>15.048</v>
      </c>
      <c r="L110" t="str">
        <f>[1]!s_ipo_listeddate(A110)</f>
        <v>1996-10-29</v>
      </c>
      <c r="M110" s="10">
        <f>[1]!s_stm07_is(A110,"W06181344",20071231,1,10^8)</f>
        <v>0</v>
      </c>
      <c r="N110">
        <f>[1]!s_stm07_bs(A110,"W07182560",20071231,1,10^8)</f>
        <v>5.7021027199999998E-2</v>
      </c>
      <c r="O110" t="b">
        <f t="shared" si="4"/>
        <v>0</v>
      </c>
      <c r="Q110" t="e">
        <f>VLOOKUP(A110,KMV!A:B,2,FALSE)</f>
        <v>#N/A</v>
      </c>
    </row>
    <row r="111" spans="1:17" ht="16" hidden="1">
      <c r="A111" t="s">
        <v>322</v>
      </c>
      <c r="B111" t="s">
        <v>323</v>
      </c>
      <c r="C111" t="s">
        <v>6</v>
      </c>
      <c r="D111" s="7">
        <v>38106</v>
      </c>
      <c r="E111" s="7">
        <f>VLOOKUP(A111,撤销ST!A:C,3,FALSE)</f>
        <v>39521</v>
      </c>
      <c r="F111" s="7">
        <f t="shared" si="6"/>
        <v>39447</v>
      </c>
      <c r="G111" s="9">
        <f>[1]!s_stm07_bs(A111,"W07182560",F111,1,1)</f>
        <v>512672470.27999997</v>
      </c>
      <c r="H111">
        <f>[1]!s_info_delistdate(A111)</f>
        <v>0</v>
      </c>
      <c r="I111">
        <f>[1]!s_stm07_bs(A111,"W01740598",F111,1)</f>
        <v>172541392.06</v>
      </c>
      <c r="J111">
        <f>[1]!s_stm07_bs(A111,"W07473370",F111,1)</f>
        <v>127888023.31999999</v>
      </c>
      <c r="K111">
        <f>[1]!s_share_totaltradable(A111,20071231,1)/10^7</f>
        <v>6.1595199999999997</v>
      </c>
      <c r="L111" t="str">
        <f>[1]!s_ipo_listeddate(A111)</f>
        <v>1996-10-29</v>
      </c>
      <c r="M111" s="10">
        <f>[1]!s_stm07_is(A111,"W06181344",20071231,1,10^8)</f>
        <v>1.5402630638999999</v>
      </c>
      <c r="N111">
        <f>[1]!s_stm07_bs(A111,"W07182560",20071231,1,10^8)</f>
        <v>5.1267247027999998</v>
      </c>
      <c r="O111" t="b">
        <f t="shared" si="4"/>
        <v>0</v>
      </c>
      <c r="Q111" t="e">
        <f>VLOOKUP(A111,KMV!A:B,2,FALSE)</f>
        <v>#N/A</v>
      </c>
    </row>
    <row r="112" spans="1:17" ht="16" hidden="1">
      <c r="A112" s="11" t="s">
        <v>450</v>
      </c>
      <c r="B112" s="11" t="s">
        <v>452</v>
      </c>
      <c r="C112" t="s">
        <v>980</v>
      </c>
      <c r="D112" s="13">
        <v>40291</v>
      </c>
      <c r="E112" s="7" t="e">
        <f>VLOOKUP(A112,撤销ST!A:C,3,FALSE)</f>
        <v>#N/A</v>
      </c>
      <c r="F112" s="7">
        <f t="shared" si="6"/>
        <v>40908</v>
      </c>
      <c r="G112" s="9">
        <f>[1]!s_stm07_bs(A112,"W07182560",F112,1,1)</f>
        <v>1150520814.46</v>
      </c>
      <c r="H112">
        <f>[1]!s_info_delistdate(A112)</f>
        <v>0</v>
      </c>
      <c r="I112">
        <f>[1]!s_stm07_bs(A112,"W01740598",F112,1)</f>
        <v>834253712.07000005</v>
      </c>
      <c r="J112">
        <f>[1]!s_stm07_bs(A112,"W07473370",F112,1)</f>
        <v>80899691.010000005</v>
      </c>
      <c r="K112">
        <f>[1]!s_share_totaltradable(A112,20071231,1)/10^7</f>
        <v>23.9122594</v>
      </c>
      <c r="L112" t="str">
        <f>[1]!s_ipo_listeddate(A112)</f>
        <v>1996-11-01</v>
      </c>
      <c r="M112" s="10">
        <f>[1]!s_stm07_is(A112,"W06181344",20071231,1,10^8)</f>
        <v>9.8965792910000001</v>
      </c>
      <c r="N112">
        <f>[1]!s_stm07_bs(A112,"W07182560",20071231,1,10^8)</f>
        <v>11.6863331537</v>
      </c>
      <c r="O112" t="b">
        <f t="shared" si="4"/>
        <v>0</v>
      </c>
      <c r="Q112" t="e">
        <f>VLOOKUP(A112,KMV!A:B,2,FALSE)</f>
        <v>#N/A</v>
      </c>
    </row>
    <row r="113" spans="1:17" ht="16" hidden="1">
      <c r="A113" s="11" t="s">
        <v>955</v>
      </c>
      <c r="B113" s="11" t="s">
        <v>958</v>
      </c>
      <c r="C113" t="s">
        <v>980</v>
      </c>
      <c r="D113" s="13">
        <v>39568</v>
      </c>
      <c r="E113" s="7" t="e">
        <f>VLOOKUP(A113,撤销ST!A:C,3,FALSE)</f>
        <v>#N/A</v>
      </c>
      <c r="F113" s="7">
        <f t="shared" si="6"/>
        <v>40908</v>
      </c>
      <c r="G113" s="9">
        <f>[1]!s_stm07_bs(A113,"W07182560",F113,1,1)</f>
        <v>814106375.73000002</v>
      </c>
      <c r="H113">
        <f>[1]!s_info_delistdate(A113)</f>
        <v>0</v>
      </c>
      <c r="I113">
        <f>[1]!s_stm07_bs(A113,"W01740598",F113,1)</f>
        <v>1457319706.4100001</v>
      </c>
      <c r="J113">
        <f>[1]!s_stm07_bs(A113,"W07473370",F113,1)</f>
        <v>61518872.740000002</v>
      </c>
      <c r="K113">
        <f>[1]!s_share_totaltradable(A113,20071231,1)/10^7</f>
        <v>15.924552200000001</v>
      </c>
      <c r="L113" t="str">
        <f>[1]!s_ipo_listeddate(A113)</f>
        <v>1996-11-05</v>
      </c>
      <c r="M113" s="10">
        <f>[1]!s_stm07_is(A113,"W06181344",20071231,1,10^8)</f>
        <v>5.3119225635000005</v>
      </c>
      <c r="N113">
        <f>[1]!s_stm07_bs(A113,"W07182560",20071231,1,10^8)</f>
        <v>16.978722025</v>
      </c>
      <c r="O113" t="b">
        <f t="shared" si="4"/>
        <v>0</v>
      </c>
      <c r="Q113" t="e">
        <f>VLOOKUP(A113,KMV!A:B,2,FALSE)</f>
        <v>#N/A</v>
      </c>
    </row>
    <row r="114" spans="1:17" ht="16" hidden="1">
      <c r="A114" t="s">
        <v>82</v>
      </c>
      <c r="B114" t="s">
        <v>83</v>
      </c>
      <c r="C114" t="s">
        <v>9</v>
      </c>
      <c r="D114" s="7">
        <v>38462</v>
      </c>
      <c r="E114" s="7" t="e">
        <f>VLOOKUP(A114,撤销ST!A:C,3,FALSE)</f>
        <v>#N/A</v>
      </c>
      <c r="F114" s="7">
        <f t="shared" si="6"/>
        <v>40908</v>
      </c>
      <c r="G114" s="9">
        <f>[1]!s_stm07_bs(A114,"W07182560",F114,1,1)</f>
        <v>212200769.91</v>
      </c>
      <c r="H114">
        <f>[1]!s_info_delistdate(A114)</f>
        <v>0</v>
      </c>
      <c r="I114">
        <f>[1]!s_stm07_bs(A114,"W01740598",F114,1)</f>
        <v>369490738</v>
      </c>
      <c r="J114">
        <f>[1]!s_stm07_bs(A114,"W07473370",F114,1)</f>
        <v>2406000</v>
      </c>
      <c r="K114">
        <f>[1]!s_share_totaltradable(A114,20071231,1)/10^7</f>
        <v>6.6</v>
      </c>
      <c r="L114" t="str">
        <f>[1]!s_ipo_listeddate(A114)</f>
        <v>1996-11-07</v>
      </c>
      <c r="M114" s="10">
        <f>[1]!s_stm07_is(A114,"W06181344",20071231,1,10^8)</f>
        <v>1.120871578</v>
      </c>
      <c r="N114">
        <f>[1]!s_stm07_bs(A114,"W07182560",20071231,1,10^8)</f>
        <v>2.9382892818999999</v>
      </c>
      <c r="O114" t="b">
        <f t="shared" si="4"/>
        <v>0</v>
      </c>
      <c r="Q114" t="e">
        <f>VLOOKUP(A114,KMV!A:B,2,FALSE)</f>
        <v>#N/A</v>
      </c>
    </row>
    <row r="115" spans="1:17" ht="16" hidden="1">
      <c r="A115" t="s">
        <v>328</v>
      </c>
      <c r="B115" t="s">
        <v>329</v>
      </c>
      <c r="C115" t="s">
        <v>6</v>
      </c>
      <c r="D115" s="7">
        <v>39230</v>
      </c>
      <c r="E115" s="7">
        <f>VLOOKUP(A115,撤销ST!A:C,3,FALSE)</f>
        <v>40253</v>
      </c>
      <c r="F115" s="7">
        <f t="shared" si="6"/>
        <v>40178</v>
      </c>
      <c r="G115" s="9">
        <f>[1]!s_stm07_bs(A115,"W07182560",F115,1,1)</f>
        <v>4979768724.4200001</v>
      </c>
      <c r="H115">
        <f>[1]!s_info_delistdate(A115)</f>
        <v>0</v>
      </c>
      <c r="I115">
        <f>[1]!s_stm07_bs(A115,"W01740598",F115,1)</f>
        <v>3340966483.9200001</v>
      </c>
      <c r="J115">
        <f>[1]!s_stm07_bs(A115,"W07473370",F115,1)</f>
        <v>824625543.37</v>
      </c>
      <c r="K115">
        <f>[1]!s_share_totaltradable(A115,20071231,1)/10^7</f>
        <v>11.7866549</v>
      </c>
      <c r="L115" t="str">
        <f>[1]!s_ipo_listeddate(A115)</f>
        <v>1996-11-08</v>
      </c>
      <c r="M115" s="10">
        <f>[1]!s_stm07_is(A115,"W06181344",20071231,1,10^8)</f>
        <v>0.33158956100000003</v>
      </c>
      <c r="N115">
        <f>[1]!s_stm07_bs(A115,"W07182560",20071231,1,10^8)</f>
        <v>1.2473759340999999</v>
      </c>
      <c r="O115" t="b">
        <f t="shared" si="4"/>
        <v>0</v>
      </c>
      <c r="Q115" t="e">
        <f>VLOOKUP(A115,KMV!A:B,2,FALSE)</f>
        <v>#N/A</v>
      </c>
    </row>
    <row r="116" spans="1:17" ht="16" hidden="1">
      <c r="A116" t="s">
        <v>86</v>
      </c>
      <c r="B116" t="s">
        <v>87</v>
      </c>
      <c r="C116" t="s">
        <v>9</v>
      </c>
      <c r="D116" s="7">
        <v>39230</v>
      </c>
      <c r="E116" s="7" t="e">
        <f>VLOOKUP(A116,撤销ST!A:C,3,FALSE)</f>
        <v>#N/A</v>
      </c>
      <c r="F116" s="7">
        <f t="shared" si="6"/>
        <v>40908</v>
      </c>
      <c r="G116" s="9">
        <f>[1]!s_stm07_bs(A116,"W07182560",F116,1,1)</f>
        <v>315203124.61000001</v>
      </c>
      <c r="H116">
        <f>[1]!s_info_delistdate(A116)</f>
        <v>0</v>
      </c>
      <c r="I116">
        <f>[1]!s_stm07_bs(A116,"W01740598",F116,1)</f>
        <v>8804748.5800000001</v>
      </c>
      <c r="J116">
        <f>[1]!s_stm07_bs(A116,"W07473370",F116,1)</f>
        <v>81789165.629999995</v>
      </c>
      <c r="K116">
        <f>[1]!s_share_totaltradable(A116,20071231,1)/10^7</f>
        <v>16.6533333</v>
      </c>
      <c r="L116" t="str">
        <f>[1]!s_ipo_listeddate(A116)</f>
        <v>1996-11-12</v>
      </c>
      <c r="M116" s="10">
        <f>[1]!s_stm07_is(A116,"W06181344",20071231,1,10^8)</f>
        <v>2.2292119496999998</v>
      </c>
      <c r="N116">
        <f>[1]!s_stm07_bs(A116,"W07182560",20071231,1,10^8)</f>
        <v>6.5878453983000007</v>
      </c>
      <c r="O116" t="b">
        <f t="shared" si="4"/>
        <v>0</v>
      </c>
      <c r="Q116" t="e">
        <f>VLOOKUP(A116,KMV!A:B,2,FALSE)</f>
        <v>#N/A</v>
      </c>
    </row>
    <row r="117" spans="1:17" ht="16" hidden="1">
      <c r="A117" s="11" t="s">
        <v>528</v>
      </c>
      <c r="B117" s="11" t="s">
        <v>890</v>
      </c>
      <c r="C117" t="s">
        <v>980</v>
      </c>
      <c r="D117" s="13">
        <v>40296</v>
      </c>
      <c r="E117" s="7">
        <f>VLOOKUP(A117,撤销ST!A:C,3,FALSE)</f>
        <v>40630</v>
      </c>
      <c r="F117" s="7">
        <f t="shared" si="6"/>
        <v>40543</v>
      </c>
      <c r="G117" s="9">
        <f>[1]!s_stm07_bs(A117,"W07182560",F117,1,1)</f>
        <v>59728246363.690002</v>
      </c>
      <c r="H117">
        <f>[1]!s_info_delistdate(A117)</f>
        <v>0</v>
      </c>
      <c r="I117">
        <f>[1]!s_stm07_bs(A117,"W01740598",F117,1)</f>
        <v>33009149347.150002</v>
      </c>
      <c r="J117">
        <f>[1]!s_stm07_bs(A117,"W07473370",F117,1)</f>
        <v>10344336425.42</v>
      </c>
      <c r="K117">
        <f>[1]!s_share_totaltradable(A117,20071231,1)/10^7</f>
        <v>188.32947530000001</v>
      </c>
      <c r="L117" t="str">
        <f>[1]!s_ipo_listeddate(A117)</f>
        <v>1996-11-15</v>
      </c>
      <c r="M117" s="10">
        <f>[1]!s_stm07_is(A117,"W06181344",20071231,1,10^8)</f>
        <v>211.97797158830002</v>
      </c>
      <c r="N117">
        <f>[1]!s_stm07_bs(A117,"W07182560",20071231,1,10^8)</f>
        <v>228.2527842945</v>
      </c>
      <c r="O117" t="b">
        <f t="shared" si="4"/>
        <v>0</v>
      </c>
      <c r="Q117" t="e">
        <f>VLOOKUP(A117,KMV!A:B,2,FALSE)</f>
        <v>#N/A</v>
      </c>
    </row>
    <row r="118" spans="1:17" ht="16" hidden="1">
      <c r="A118" s="11" t="s">
        <v>691</v>
      </c>
      <c r="B118" s="11" t="s">
        <v>693</v>
      </c>
      <c r="C118" t="s">
        <v>980</v>
      </c>
      <c r="D118" s="13">
        <v>39560</v>
      </c>
      <c r="E118" s="7">
        <f>VLOOKUP(A118,撤销ST!A:C,3,FALSE)</f>
        <v>39945</v>
      </c>
      <c r="F118" s="7">
        <f t="shared" si="6"/>
        <v>39813</v>
      </c>
      <c r="G118" s="9">
        <f>[1]!s_stm07_bs(A118,"W07182560",F118,1,1)</f>
        <v>1891473158.8399999</v>
      </c>
      <c r="H118">
        <f>[1]!s_info_delistdate(A118)</f>
        <v>0</v>
      </c>
      <c r="I118">
        <f>[1]!s_stm07_bs(A118,"W01740598",F118,1)</f>
        <v>1630471117.23</v>
      </c>
      <c r="J118">
        <f>[1]!s_stm07_bs(A118,"W07473370",F118,1)</f>
        <v>136038835.27000001</v>
      </c>
      <c r="K118">
        <f>[1]!s_share_totaltradable(A118,20071231,1)/10^7</f>
        <v>16.782601</v>
      </c>
      <c r="L118" t="str">
        <f>[1]!s_ipo_listeddate(A118)</f>
        <v>1996-11-18</v>
      </c>
      <c r="M118" s="10">
        <f>[1]!s_stm07_is(A118,"W06181344",20071231,1,10^8)</f>
        <v>6.6310642086999998</v>
      </c>
      <c r="N118">
        <f>[1]!s_stm07_bs(A118,"W07182560",20071231,1,10^8)</f>
        <v>18.722678239699999</v>
      </c>
      <c r="O118" t="b">
        <f t="shared" si="4"/>
        <v>0</v>
      </c>
      <c r="Q118" t="e">
        <f>VLOOKUP(A118,KMV!A:B,2,FALSE)</f>
        <v>#N/A</v>
      </c>
    </row>
    <row r="119" spans="1:17" ht="16" hidden="1">
      <c r="A119" t="s">
        <v>84</v>
      </c>
      <c r="B119" t="s">
        <v>85</v>
      </c>
      <c r="C119" t="s">
        <v>9</v>
      </c>
      <c r="D119" s="7">
        <v>38482</v>
      </c>
      <c r="E119" s="7">
        <f>VLOOKUP(A119,撤销ST!A:C,3,FALSE)</f>
        <v>39969</v>
      </c>
      <c r="F119" s="7">
        <f t="shared" si="6"/>
        <v>39903</v>
      </c>
      <c r="G119" s="9">
        <f>[1]!s_stm07_bs(A119,"W07182560",F119,1,1)</f>
        <v>4260803192.7199998</v>
      </c>
      <c r="H119">
        <f>[1]!s_info_delistdate(A119)</f>
        <v>0</v>
      </c>
      <c r="I119">
        <f>[1]!s_stm07_bs(A119,"W01740598",F119,1)</f>
        <v>2238379268.6700001</v>
      </c>
      <c r="J119">
        <f>[1]!s_stm07_bs(A119,"W07473370",F119,1)</f>
        <v>750000000</v>
      </c>
      <c r="K119">
        <f>[1]!s_share_totaltradable(A119,20071231,1)/10^7</f>
        <v>11.465999999999999</v>
      </c>
      <c r="L119" t="str">
        <f>[1]!s_ipo_listeddate(A119)</f>
        <v>1996-11-22</v>
      </c>
      <c r="M119" s="10">
        <f>[1]!s_stm07_is(A119,"W06181344",20071231,1,10^8)</f>
        <v>0</v>
      </c>
      <c r="N119">
        <f>[1]!s_stm07_bs(A119,"W07182560",20071231,1,10^8)</f>
        <v>2.1479403156000001</v>
      </c>
      <c r="O119" t="b">
        <f t="shared" si="4"/>
        <v>0</v>
      </c>
      <c r="Q119" t="e">
        <f>VLOOKUP(A119,KMV!A:B,2,FALSE)</f>
        <v>#N/A</v>
      </c>
    </row>
    <row r="120" spans="1:17" ht="16" hidden="1">
      <c r="A120" t="s">
        <v>88</v>
      </c>
      <c r="B120" t="s">
        <v>89</v>
      </c>
      <c r="C120" t="s">
        <v>9</v>
      </c>
      <c r="D120" s="7">
        <v>37371</v>
      </c>
      <c r="E120" s="7">
        <f>VLOOKUP(A120,撤销ST!A:C,3,FALSE)</f>
        <v>39969</v>
      </c>
      <c r="F120" s="7">
        <f t="shared" si="6"/>
        <v>39903</v>
      </c>
      <c r="G120" s="9">
        <f>[1]!s_stm07_bs(A120,"W07182560",F120,1,1)</f>
        <v>702996083.16999996</v>
      </c>
      <c r="H120">
        <f>[1]!s_info_delistdate(A120)</f>
        <v>0</v>
      </c>
      <c r="I120">
        <f>[1]!s_stm07_bs(A120,"W01740598",F120,1)</f>
        <v>606573097.83000004</v>
      </c>
      <c r="J120">
        <f>[1]!s_stm07_bs(A120,"W07473370",F120,1)</f>
        <v>3962838.62</v>
      </c>
      <c r="K120">
        <f>[1]!s_share_totaltradable(A120,20071231,1)/10^7</f>
        <v>8.84</v>
      </c>
      <c r="L120" t="str">
        <f>[1]!s_ipo_listeddate(A120)</f>
        <v>1996-11-26</v>
      </c>
      <c r="M120" s="10">
        <f>[1]!s_stm07_is(A120,"W06181344",20071231,1,10^8)</f>
        <v>2.1200508683000003</v>
      </c>
      <c r="N120">
        <f>[1]!s_stm07_bs(A120,"W07182560",20071231,1,10^8)</f>
        <v>4.5544816710000005</v>
      </c>
      <c r="O120" t="b">
        <f t="shared" si="4"/>
        <v>0</v>
      </c>
      <c r="Q120" t="e">
        <f>VLOOKUP(A120,KMV!A:B,2,FALSE)</f>
        <v>#N/A</v>
      </c>
    </row>
    <row r="121" spans="1:17" ht="16" hidden="1">
      <c r="A121" t="s">
        <v>92</v>
      </c>
      <c r="B121" t="s">
        <v>93</v>
      </c>
      <c r="C121" t="s">
        <v>9</v>
      </c>
      <c r="D121" s="7">
        <v>37372</v>
      </c>
      <c r="E121" s="7">
        <f>VLOOKUP(A121,撤销ST!A:C,3,FALSE)</f>
        <v>40778</v>
      </c>
      <c r="F121" s="7">
        <f t="shared" si="6"/>
        <v>40633</v>
      </c>
      <c r="G121" s="9">
        <f>[1]!s_stm07_bs(A121,"W07182560",F121,1,1)</f>
        <v>471977405.61000001</v>
      </c>
      <c r="H121">
        <f>[1]!s_info_delistdate(A121)</f>
        <v>0</v>
      </c>
      <c r="I121">
        <f>[1]!s_stm07_bs(A121,"W01740598",F121,1)</f>
        <v>7819934.2000000002</v>
      </c>
      <c r="J121">
        <f>[1]!s_stm07_bs(A121,"W07473370",F121,1)</f>
        <v>0</v>
      </c>
      <c r="K121">
        <f>[1]!s_share_totaltradable(A121,20071231,1)/10^7</f>
        <v>16.292418399999999</v>
      </c>
      <c r="L121" t="str">
        <f>[1]!s_ipo_listeddate(A121)</f>
        <v>1996-11-28</v>
      </c>
      <c r="M121" s="10">
        <f>[1]!s_stm07_is(A121,"W06181344",20071231,1,10^8)</f>
        <v>7.5709246300000005E-2</v>
      </c>
      <c r="N121">
        <f>[1]!s_stm07_bs(A121,"W07182560",20071231,1,10^8)</f>
        <v>4.6651181805000004</v>
      </c>
      <c r="O121" t="b">
        <f t="shared" si="4"/>
        <v>0</v>
      </c>
      <c r="Q121" t="e">
        <f>VLOOKUP(A121,KMV!A:B,2,FALSE)</f>
        <v>#N/A</v>
      </c>
    </row>
    <row r="122" spans="1:17" ht="16" hidden="1">
      <c r="A122" s="11" t="s">
        <v>963</v>
      </c>
      <c r="B122" s="11" t="s">
        <v>965</v>
      </c>
      <c r="C122" t="s">
        <v>980</v>
      </c>
      <c r="D122" s="13">
        <v>39562</v>
      </c>
      <c r="E122" s="7" t="e">
        <f>VLOOKUP(A122,撤销ST!A:C,3,FALSE)</f>
        <v>#N/A</v>
      </c>
      <c r="F122" s="7">
        <f t="shared" si="6"/>
        <v>40908</v>
      </c>
      <c r="G122" s="9">
        <f>[1]!s_stm07_bs(A122,"W07182560",F122,1,1)</f>
        <v>393423520.24000001</v>
      </c>
      <c r="H122">
        <f>[1]!s_info_delistdate(A122)</f>
        <v>0</v>
      </c>
      <c r="I122">
        <f>[1]!s_stm07_bs(A122,"W01740598",F122,1)</f>
        <v>50929777.469999999</v>
      </c>
      <c r="J122">
        <f>[1]!s_stm07_bs(A122,"W07473370",F122,1)</f>
        <v>9566396.3300000001</v>
      </c>
      <c r="K122">
        <f>[1]!s_share_totaltradable(A122,20071231,1)/10^7</f>
        <v>14.405068999999999</v>
      </c>
      <c r="L122" t="str">
        <f>[1]!s_ipo_listeddate(A122)</f>
        <v>1996-12-05</v>
      </c>
      <c r="M122" s="10">
        <f>[1]!s_stm07_is(A122,"W06181344",20071231,1,10^8)</f>
        <v>15.2094054271</v>
      </c>
      <c r="N122">
        <f>[1]!s_stm07_bs(A122,"W07182560",20071231,1,10^8)</f>
        <v>8.8917879510999995</v>
      </c>
      <c r="O122" t="b">
        <f t="shared" si="4"/>
        <v>0</v>
      </c>
      <c r="Q122" t="e">
        <f>VLOOKUP(A122,KMV!A:B,2,FALSE)</f>
        <v>#N/A</v>
      </c>
    </row>
    <row r="123" spans="1:17" ht="16" hidden="1">
      <c r="A123" t="s">
        <v>90</v>
      </c>
      <c r="B123" t="s">
        <v>91</v>
      </c>
      <c r="C123" t="s">
        <v>9</v>
      </c>
      <c r="D123" s="7">
        <v>38440</v>
      </c>
      <c r="E123" s="7">
        <f>VLOOKUP(A123,撤销ST!A:C,3,FALSE)</f>
        <v>39504</v>
      </c>
      <c r="F123" s="7">
        <f t="shared" si="6"/>
        <v>39355</v>
      </c>
      <c r="G123" s="9">
        <f>[1]!s_stm07_bs(A123,"W07182560",F123,1,1)</f>
        <v>323725899.69</v>
      </c>
      <c r="H123">
        <f>[1]!s_info_delistdate(A123)</f>
        <v>0</v>
      </c>
      <c r="I123">
        <f>[1]!s_stm07_bs(A123,"W01740598",F123,1)</f>
        <v>96404599.5</v>
      </c>
      <c r="J123">
        <f>[1]!s_stm07_bs(A123,"W07473370",F123,1)</f>
        <v>0</v>
      </c>
      <c r="K123">
        <f>[1]!s_share_totaltradable(A123,20071231,1)/10^7</f>
        <v>8.5715041999999997</v>
      </c>
      <c r="L123" t="str">
        <f>[1]!s_ipo_listeddate(A123)</f>
        <v>1996-12-10</v>
      </c>
      <c r="M123" s="10">
        <f>[1]!s_stm07_is(A123,"W06181344",20071231,1,10^8)</f>
        <v>7.7866487133000009</v>
      </c>
      <c r="N123">
        <f>[1]!s_stm07_bs(A123,"W07182560",20071231,1,10^8)</f>
        <v>3.0848331795999999</v>
      </c>
      <c r="O123" t="b">
        <f t="shared" si="4"/>
        <v>0</v>
      </c>
      <c r="Q123" t="e">
        <f>VLOOKUP(A123,KMV!A:B,2,FALSE)</f>
        <v>#N/A</v>
      </c>
    </row>
    <row r="124" spans="1:17" ht="16" hidden="1">
      <c r="A124" t="s">
        <v>94</v>
      </c>
      <c r="B124" t="s">
        <v>95</v>
      </c>
      <c r="C124" t="s">
        <v>9</v>
      </c>
      <c r="D124" s="7">
        <v>38834</v>
      </c>
      <c r="E124" s="7" t="e">
        <f>VLOOKUP(A124,撤销ST!A:C,3,FALSE)</f>
        <v>#N/A</v>
      </c>
      <c r="F124" s="7">
        <f t="shared" si="6"/>
        <v>40908</v>
      </c>
      <c r="G124" s="9">
        <f>[1]!s_stm07_bs(A124,"W07182560",F124,1,1)</f>
        <v>295492143.52999997</v>
      </c>
      <c r="H124">
        <f>[1]!s_info_delistdate(A124)</f>
        <v>0</v>
      </c>
      <c r="I124">
        <f>[1]!s_stm07_bs(A124,"W01740598",F124,1)</f>
        <v>87971270.5</v>
      </c>
      <c r="J124">
        <f>[1]!s_stm07_bs(A124,"W07473370",F124,1)</f>
        <v>0</v>
      </c>
      <c r="K124">
        <f>[1]!s_share_totaltradable(A124,20071231,1)/10^7</f>
        <v>15.46688</v>
      </c>
      <c r="L124" t="str">
        <f>[1]!s_ipo_listeddate(A124)</f>
        <v>1996-12-17</v>
      </c>
      <c r="M124" s="10">
        <f>[1]!s_stm07_is(A124,"W06181344",20071231,1,10^8)</f>
        <v>7.4447206445000003</v>
      </c>
      <c r="N124">
        <f>[1]!s_stm07_bs(A124,"W07182560",20071231,1,10^8)</f>
        <v>2.0001776418000001</v>
      </c>
      <c r="O124" t="b">
        <f t="shared" si="4"/>
        <v>0</v>
      </c>
      <c r="Q124" t="e">
        <f>VLOOKUP(A124,KMV!A:B,2,FALSE)</f>
        <v>#N/A</v>
      </c>
    </row>
    <row r="125" spans="1:17" ht="16" hidden="1">
      <c r="A125" t="s">
        <v>96</v>
      </c>
      <c r="B125" t="s">
        <v>97</v>
      </c>
      <c r="C125" t="s">
        <v>9</v>
      </c>
      <c r="D125" s="7">
        <v>38845</v>
      </c>
      <c r="E125" s="7" t="e">
        <f>VLOOKUP(A125,撤销ST!A:C,3,FALSE)</f>
        <v>#N/A</v>
      </c>
      <c r="F125" s="7">
        <f t="shared" si="6"/>
        <v>40908</v>
      </c>
      <c r="G125" s="9">
        <f>[1]!s_stm07_bs(A125,"W07182560",F125,1,1)</f>
        <v>96378525.329999998</v>
      </c>
      <c r="H125">
        <f>[1]!s_info_delistdate(A125)</f>
        <v>0</v>
      </c>
      <c r="I125">
        <f>[1]!s_stm07_bs(A125,"W01740598",F125,1)</f>
        <v>71019435.030000001</v>
      </c>
      <c r="J125">
        <f>[1]!s_stm07_bs(A125,"W07473370",F125,1)</f>
        <v>0</v>
      </c>
      <c r="K125">
        <f>[1]!s_share_totaltradable(A125,20071231,1)/10^7</f>
        <v>13.4058066</v>
      </c>
      <c r="L125" t="str">
        <f>[1]!s_ipo_listeddate(A125)</f>
        <v>1996-12-18</v>
      </c>
      <c r="M125" s="10">
        <f>[1]!s_stm07_is(A125,"W06181344",20071231,1,10^8)</f>
        <v>9.3455269800000004E-2</v>
      </c>
      <c r="N125">
        <f>[1]!s_stm07_bs(A125,"W07182560",20071231,1,10^8)</f>
        <v>1.3835855302000002</v>
      </c>
      <c r="O125" t="b">
        <f t="shared" si="4"/>
        <v>0</v>
      </c>
      <c r="Q125" t="e">
        <f>VLOOKUP(A125,KMV!A:B,2,FALSE)</f>
        <v>#N/A</v>
      </c>
    </row>
    <row r="126" spans="1:17" ht="16" hidden="1">
      <c r="A126" s="11" t="s">
        <v>376</v>
      </c>
      <c r="B126" s="11" t="s">
        <v>378</v>
      </c>
      <c r="C126" t="s">
        <v>980</v>
      </c>
      <c r="D126" s="13">
        <v>40295</v>
      </c>
      <c r="E126" s="7" t="e">
        <f>VLOOKUP(A126,撤销ST!A:C,3,FALSE)</f>
        <v>#N/A</v>
      </c>
      <c r="F126" s="7">
        <f t="shared" si="6"/>
        <v>40908</v>
      </c>
      <c r="G126" s="9">
        <f>[1]!s_stm07_bs(A126,"W07182560",F126,1,1)</f>
        <v>926551009.39999998</v>
      </c>
      <c r="H126">
        <f>[1]!s_info_delistdate(A126)</f>
        <v>0</v>
      </c>
      <c r="I126">
        <f>[1]!s_stm07_bs(A126,"W01740598",F126,1)</f>
        <v>556415912.04999995</v>
      </c>
      <c r="J126">
        <f>[1]!s_stm07_bs(A126,"W07473370",F126,1)</f>
        <v>10056364</v>
      </c>
      <c r="K126">
        <f>[1]!s_share_totaltradable(A126,20071231,1)/10^7</f>
        <v>17.329981100000001</v>
      </c>
      <c r="L126" t="str">
        <f>[1]!s_ipo_listeddate(A126)</f>
        <v>1996-12-24</v>
      </c>
      <c r="M126" s="10">
        <f>[1]!s_stm07_is(A126,"W06181344",20071231,1,10^8)</f>
        <v>8.8033551357000004</v>
      </c>
      <c r="N126">
        <f>[1]!s_stm07_bs(A126,"W07182560",20071231,1,10^8)</f>
        <v>15.1768377689</v>
      </c>
      <c r="O126" t="b">
        <f t="shared" si="4"/>
        <v>0</v>
      </c>
      <c r="Q126" t="e">
        <f>VLOOKUP(A126,KMV!A:B,2,FALSE)</f>
        <v>#N/A</v>
      </c>
    </row>
    <row r="127" spans="1:17" ht="16" hidden="1">
      <c r="A127" t="s">
        <v>32</v>
      </c>
      <c r="B127" t="s">
        <v>33</v>
      </c>
      <c r="C127" t="s">
        <v>9</v>
      </c>
      <c r="D127" s="7">
        <v>39199</v>
      </c>
      <c r="E127" s="7">
        <f>VLOOKUP(A127,撤销ST!A:C,3,FALSE)</f>
        <v>39994</v>
      </c>
      <c r="F127" s="7">
        <f t="shared" si="6"/>
        <v>39903</v>
      </c>
      <c r="G127" s="9">
        <f>[1]!s_stm07_bs(A127,"W07182560",F127,1,1)</f>
        <v>1508079162.4400001</v>
      </c>
      <c r="H127">
        <f>[1]!s_info_delistdate(A127)</f>
        <v>0</v>
      </c>
      <c r="I127">
        <f>[1]!s_stm07_bs(A127,"W01740598",F127,1)</f>
        <v>262976733.61000001</v>
      </c>
      <c r="J127">
        <f>[1]!s_stm07_bs(A127,"W07473370",F127,1)</f>
        <v>3331259.65</v>
      </c>
      <c r="K127">
        <f>[1]!s_share_totaltradable(A127,20071231,1)/10^7</f>
        <v>45.6656926</v>
      </c>
      <c r="L127" t="str">
        <f>[1]!s_ipo_listeddate(A127)</f>
        <v>1996-12-26</v>
      </c>
      <c r="M127" s="10">
        <f>[1]!s_stm07_is(A127,"W06181344",20071231,1,10^8)</f>
        <v>7.1108056165999995</v>
      </c>
      <c r="N127">
        <f>[1]!s_stm07_bs(A127,"W07182560",20071231,1,10^8)</f>
        <v>16.435759988599997</v>
      </c>
      <c r="O127" t="b">
        <f t="shared" si="4"/>
        <v>0</v>
      </c>
      <c r="Q127" t="e">
        <f>VLOOKUP(A127,KMV!A:B,2,FALSE)</f>
        <v>#N/A</v>
      </c>
    </row>
    <row r="128" spans="1:17" ht="16" hidden="1">
      <c r="A128" s="11" t="s">
        <v>837</v>
      </c>
      <c r="B128" s="11" t="s">
        <v>840</v>
      </c>
      <c r="C128" t="s">
        <v>980</v>
      </c>
      <c r="D128" s="13">
        <v>40791</v>
      </c>
      <c r="E128" s="7" t="e">
        <f>VLOOKUP(A128,撤销ST!A:C,3,FALSE)</f>
        <v>#N/A</v>
      </c>
      <c r="F128" s="7">
        <f t="shared" si="6"/>
        <v>40908</v>
      </c>
      <c r="G128" s="9">
        <f>[1]!s_stm07_bs(A128,"W07182560",F128,1,1)</f>
        <v>5895528459.3699999</v>
      </c>
      <c r="H128">
        <f>[1]!s_info_delistdate(A128)</f>
        <v>0</v>
      </c>
      <c r="I128">
        <f>[1]!s_stm07_bs(A128,"W01740598",F128,1)</f>
        <v>5049551960.0699997</v>
      </c>
      <c r="J128">
        <f>[1]!s_stm07_bs(A128,"W07473370",F128,1)</f>
        <v>1650247606.49</v>
      </c>
      <c r="K128">
        <f>[1]!s_share_totaltradable(A128,20071231,1)/10^7</f>
        <v>24.058551999999999</v>
      </c>
      <c r="L128" t="str">
        <f>[1]!s_ipo_listeddate(A128)</f>
        <v>1996-12-26</v>
      </c>
      <c r="M128" s="10">
        <f>[1]!s_stm07_is(A128,"W06181344",20071231,1,10^8)</f>
        <v>31.197453878200001</v>
      </c>
      <c r="N128">
        <f>[1]!s_stm07_bs(A128,"W07182560",20071231,1,10^8)</f>
        <v>41.521645935400002</v>
      </c>
      <c r="O128" t="b">
        <f t="shared" si="4"/>
        <v>0</v>
      </c>
      <c r="Q128" t="e">
        <f>VLOOKUP(A128,KMV!A:B,2,FALSE)</f>
        <v>#N/A</v>
      </c>
    </row>
    <row r="129" spans="1:17" ht="16" hidden="1">
      <c r="A129" t="s">
        <v>102</v>
      </c>
      <c r="B129" t="s">
        <v>103</v>
      </c>
      <c r="C129" t="s">
        <v>9</v>
      </c>
      <c r="D129" s="7">
        <v>38866</v>
      </c>
      <c r="E129" s="7" t="e">
        <f>VLOOKUP(A129,撤销ST!A:C,3,FALSE)</f>
        <v>#N/A</v>
      </c>
      <c r="F129" s="7">
        <f t="shared" si="6"/>
        <v>40908</v>
      </c>
      <c r="G129" s="9">
        <f>[1]!s_stm07_bs(A129,"W07182560",F129,1,1)</f>
        <v>25938877.059999999</v>
      </c>
      <c r="H129">
        <f>[1]!s_info_delistdate(A129)</f>
        <v>0</v>
      </c>
      <c r="I129">
        <f>[1]!s_stm07_bs(A129,"W01740598",F129,1)</f>
        <v>90994858.840000004</v>
      </c>
      <c r="J129">
        <f>[1]!s_stm07_bs(A129,"W07473370",F129,1)</f>
        <v>6750000</v>
      </c>
      <c r="K129">
        <f>[1]!s_share_totaltradable(A129,20071231,1)/10^7</f>
        <v>19.889669999999999</v>
      </c>
      <c r="L129" t="str">
        <f>[1]!s_ipo_listeddate(A129)</f>
        <v>1997-01-20</v>
      </c>
      <c r="M129" s="10">
        <f>[1]!s_stm07_is(A129,"W06181344",20071231,1,10^8)</f>
        <v>0.14720424539999999</v>
      </c>
      <c r="N129">
        <f>[1]!s_stm07_bs(A129,"W07182560",20071231,1,10^8)</f>
        <v>1.4085320300000001E-2</v>
      </c>
      <c r="O129" t="b">
        <f t="shared" si="4"/>
        <v>0</v>
      </c>
      <c r="Q129" t="e">
        <f>VLOOKUP(A129,KMV!A:B,2,FALSE)</f>
        <v>#N/A</v>
      </c>
    </row>
    <row r="130" spans="1:17" ht="16" hidden="1">
      <c r="A130" t="s">
        <v>100</v>
      </c>
      <c r="B130" t="s">
        <v>101</v>
      </c>
      <c r="C130" t="s">
        <v>9</v>
      </c>
      <c r="D130" s="7">
        <v>39210</v>
      </c>
      <c r="E130" s="7" t="e">
        <f>VLOOKUP(A130,撤销ST!A:C,3,FALSE)</f>
        <v>#N/A</v>
      </c>
      <c r="F130" s="7">
        <f t="shared" si="6"/>
        <v>40908</v>
      </c>
      <c r="G130" s="9">
        <f>[1]!s_stm07_bs(A130,"W07182560",F130,1,1)</f>
        <v>141525156.34999999</v>
      </c>
      <c r="H130">
        <f>[1]!s_info_delistdate(A130)</f>
        <v>0</v>
      </c>
      <c r="I130">
        <f>[1]!s_stm07_bs(A130,"W01740598",F130,1)</f>
        <v>3091070.91</v>
      </c>
      <c r="J130">
        <f>[1]!s_stm07_bs(A130,"W07473370",F130,1)</f>
        <v>0</v>
      </c>
      <c r="K130">
        <f>[1]!s_share_totaltradable(A130,20071231,1)/10^7</f>
        <v>12.966120699999999</v>
      </c>
      <c r="L130" t="str">
        <f>[1]!s_ipo_listeddate(A130)</f>
        <v>1997-01-21</v>
      </c>
      <c r="M130" s="10">
        <f>[1]!s_stm07_is(A130,"W06181344",20071231,1,10^8)</f>
        <v>0.39372444200000001</v>
      </c>
      <c r="N130">
        <f>[1]!s_stm07_bs(A130,"W07182560",20071231,1,10^8)</f>
        <v>2.0210563237999999</v>
      </c>
      <c r="O130" t="b">
        <f t="shared" ref="O130:O193" si="7">AND(MIN(M130:N130)&lt;5,K130&lt;5)</f>
        <v>0</v>
      </c>
      <c r="Q130" t="e">
        <f>VLOOKUP(A130,KMV!A:B,2,FALSE)</f>
        <v>#N/A</v>
      </c>
    </row>
    <row r="131" spans="1:17" ht="16" hidden="1">
      <c r="A131" s="11" t="s">
        <v>386</v>
      </c>
      <c r="B131" s="11" t="s">
        <v>388</v>
      </c>
      <c r="C131" t="s">
        <v>980</v>
      </c>
      <c r="D131" s="13">
        <v>39539</v>
      </c>
      <c r="E131" s="7">
        <f>VLOOKUP(A131,撤销ST!A:C,3,FALSE)</f>
        <v>40848</v>
      </c>
      <c r="F131" s="7">
        <f t="shared" si="6"/>
        <v>40724</v>
      </c>
      <c r="G131" s="9">
        <f>[1]!s_stm07_bs(A131,"W07182560",F131,1,1)</f>
        <v>939992443.46000004</v>
      </c>
      <c r="H131">
        <f>[1]!s_info_delistdate(A131)</f>
        <v>0</v>
      </c>
      <c r="I131">
        <f>[1]!s_stm07_bs(A131,"W01740598",F131,1)</f>
        <v>1347418000.27</v>
      </c>
      <c r="J131">
        <f>[1]!s_stm07_bs(A131,"W07473370",F131,1)</f>
        <v>33345833.379999999</v>
      </c>
      <c r="K131">
        <f>[1]!s_share_totaltradable(A131,20071231,1)/10^7</f>
        <v>5.531625</v>
      </c>
      <c r="L131" t="str">
        <f>[1]!s_ipo_listeddate(A131)</f>
        <v>1997-01-23</v>
      </c>
      <c r="M131" s="10">
        <f>[1]!s_stm07_is(A131,"W06181344",20071231,1,10^8)</f>
        <v>13.0329195242</v>
      </c>
      <c r="N131">
        <f>[1]!s_stm07_bs(A131,"W07182560",20071231,1,10^8)</f>
        <v>9.2913152924000002</v>
      </c>
      <c r="O131" t="b">
        <f t="shared" si="7"/>
        <v>0</v>
      </c>
      <c r="Q131" t="e">
        <f>VLOOKUP(A131,KMV!A:B,2,FALSE)</f>
        <v>#N/A</v>
      </c>
    </row>
    <row r="132" spans="1:17" ht="16" hidden="1">
      <c r="A132" s="11" t="s">
        <v>546</v>
      </c>
      <c r="B132" s="11" t="s">
        <v>548</v>
      </c>
      <c r="C132" t="s">
        <v>980</v>
      </c>
      <c r="D132" s="13">
        <v>39930</v>
      </c>
      <c r="E132" s="7">
        <f>VLOOKUP(A132,撤销ST!A:C,3,FALSE)</f>
        <v>40360</v>
      </c>
      <c r="F132" s="7">
        <f t="shared" si="6"/>
        <v>40268</v>
      </c>
      <c r="G132" s="9">
        <f>[1]!s_stm07_bs(A132,"W07182560",F132,1,1)</f>
        <v>1645286169.4200001</v>
      </c>
      <c r="H132" t="str">
        <f>[1]!s_info_delistdate(A132)</f>
        <v>2021-04-30</v>
      </c>
      <c r="I132">
        <f>[1]!s_stm07_bs(A132,"W01740598",F132,1)</f>
        <v>759635298.92999995</v>
      </c>
      <c r="J132">
        <f>[1]!s_stm07_bs(A132,"W07473370",F132,1)</f>
        <v>45419542</v>
      </c>
      <c r="K132">
        <f>[1]!s_share_totaltradable(A132,20071231,1)/10^7</f>
        <v>34.938193599999998</v>
      </c>
      <c r="L132" t="str">
        <f>[1]!s_ipo_listeddate(A132)</f>
        <v>1996-05-28</v>
      </c>
      <c r="M132" s="10">
        <f>[1]!s_stm07_is(A132,"W06181344",20071231,1,10^8)</f>
        <v>4.2902846937000003</v>
      </c>
      <c r="N132">
        <f>[1]!s_stm07_bs(A132,"W07182560",20071231,1,10^8)</f>
        <v>12.335276540299999</v>
      </c>
      <c r="O132" t="b">
        <f t="shared" si="7"/>
        <v>0</v>
      </c>
      <c r="P132" t="b">
        <f>H132&gt;F132</f>
        <v>1</v>
      </c>
      <c r="Q132" t="e">
        <f>VLOOKUP(A132,KMV!A:B,2,FALSE)</f>
        <v>#N/A</v>
      </c>
    </row>
    <row r="133" spans="1:17" ht="16" hidden="1">
      <c r="A133" s="11" t="s">
        <v>653</v>
      </c>
      <c r="B133" s="11" t="s">
        <v>655</v>
      </c>
      <c r="C133" t="s">
        <v>980</v>
      </c>
      <c r="D133" s="13">
        <v>39479</v>
      </c>
      <c r="E133" s="7" t="e">
        <f>VLOOKUP(A133,撤销ST!A:C,3,FALSE)</f>
        <v>#N/A</v>
      </c>
      <c r="F133" s="7">
        <f t="shared" si="6"/>
        <v>40908</v>
      </c>
      <c r="G133" s="9">
        <f>[1]!s_stm07_bs(A133,"W07182560",F133,1,1)</f>
        <v>869642914.86000001</v>
      </c>
      <c r="H133">
        <f>[1]!s_info_delistdate(A133)</f>
        <v>0</v>
      </c>
      <c r="I133">
        <f>[1]!s_stm07_bs(A133,"W01740598",F133,1)</f>
        <v>600120375.86000001</v>
      </c>
      <c r="J133">
        <f>[1]!s_stm07_bs(A133,"W07473370",F133,1)</f>
        <v>300000000</v>
      </c>
      <c r="K133">
        <f>[1]!s_share_totaltradable(A133,20071231,1)/10^7</f>
        <v>5.5138199999999999</v>
      </c>
      <c r="L133" t="str">
        <f>[1]!s_ipo_listeddate(A133)</f>
        <v>1997-02-20</v>
      </c>
      <c r="M133" s="10">
        <f>[1]!s_stm07_is(A133,"W06181344",20071231,1,10^8)</f>
        <v>5.3495789840999999</v>
      </c>
      <c r="N133">
        <f>[1]!s_stm07_bs(A133,"W07182560",20071231,1,10^8)</f>
        <v>8.7198612650000005</v>
      </c>
      <c r="O133" t="b">
        <f t="shared" si="7"/>
        <v>0</v>
      </c>
      <c r="Q133" t="e">
        <f>VLOOKUP(A133,KMV!A:B,2,FALSE)</f>
        <v>#N/A</v>
      </c>
    </row>
    <row r="134" spans="1:17" ht="16" hidden="1">
      <c r="A134" t="s">
        <v>344</v>
      </c>
      <c r="B134" t="s">
        <v>345</v>
      </c>
      <c r="C134" t="s">
        <v>9</v>
      </c>
      <c r="D134" s="7">
        <v>39210</v>
      </c>
      <c r="E134" s="7">
        <f>VLOOKUP(A134,撤销ST!A:C,3,FALSE)</f>
        <v>40787</v>
      </c>
      <c r="F134" s="7">
        <f t="shared" si="6"/>
        <v>40724</v>
      </c>
      <c r="G134" s="9">
        <f>[1]!s_stm07_bs(A134,"W07182560",F134,1,1)</f>
        <v>1062060798.8099999</v>
      </c>
      <c r="H134" t="str">
        <f>[1]!s_info_delistdate(A134)</f>
        <v>2021-05-12</v>
      </c>
      <c r="I134">
        <f>[1]!s_stm07_bs(A134,"W01740598",F134,1)</f>
        <v>322077309.12</v>
      </c>
      <c r="J134">
        <f>[1]!s_stm07_bs(A134,"W07473370",F134,1)</f>
        <v>11650000</v>
      </c>
      <c r="K134">
        <f>[1]!s_share_totaltradable(A134,20071231,1)/10^7</f>
        <v>12.9419334</v>
      </c>
      <c r="L134" t="str">
        <f>[1]!s_ipo_listeddate(A134)</f>
        <v>1996-03-25</v>
      </c>
      <c r="M134" s="10">
        <f>[1]!s_stm07_is(A134,"W06181344",20071231,1,10^8)</f>
        <v>1.7951556430000002</v>
      </c>
      <c r="N134">
        <f>[1]!s_stm07_bs(A134,"W07182560",20071231,1,10^8)</f>
        <v>7.5371215989999998</v>
      </c>
      <c r="O134" t="b">
        <f t="shared" si="7"/>
        <v>0</v>
      </c>
      <c r="P134" t="b">
        <f>H134&gt;F134</f>
        <v>1</v>
      </c>
      <c r="Q134" t="e">
        <f>VLOOKUP(A134,KMV!A:B,2,FALSE)</f>
        <v>#N/A</v>
      </c>
    </row>
    <row r="135" spans="1:17" ht="16" hidden="1">
      <c r="A135" t="s">
        <v>106</v>
      </c>
      <c r="B135" t="s">
        <v>107</v>
      </c>
      <c r="C135" t="s">
        <v>9</v>
      </c>
      <c r="D135" s="7">
        <v>39189</v>
      </c>
      <c r="E135" s="7">
        <f>VLOOKUP(A135,撤销ST!A:C,3,FALSE)</f>
        <v>40291</v>
      </c>
      <c r="F135" s="7">
        <f t="shared" si="6"/>
        <v>40178</v>
      </c>
      <c r="G135" s="9">
        <f>[1]!s_stm07_bs(A135,"W07182560",F135,1,1)</f>
        <v>2761919013.5799999</v>
      </c>
      <c r="H135">
        <f>[1]!s_info_delistdate(A135)</f>
        <v>0</v>
      </c>
      <c r="I135">
        <f>[1]!s_stm07_bs(A135,"W01740598",F135,1)</f>
        <v>1404805958.0999999</v>
      </c>
      <c r="J135">
        <f>[1]!s_stm07_bs(A135,"W07473370",F135,1)</f>
        <v>326017517.70999998</v>
      </c>
      <c r="K135">
        <f>[1]!s_share_totaltradable(A135,20071231,1)/10^7</f>
        <v>17.2865714</v>
      </c>
      <c r="L135" t="str">
        <f>[1]!s_ipo_listeddate(A135)</f>
        <v>1997-02-27</v>
      </c>
      <c r="M135" s="10">
        <f>[1]!s_stm07_is(A135,"W06181344",20071231,1,10^8)</f>
        <v>9.6406387403</v>
      </c>
      <c r="N135">
        <f>[1]!s_stm07_bs(A135,"W07182560",20071231,1,10^8)</f>
        <v>26.0568438984</v>
      </c>
      <c r="O135" t="b">
        <f t="shared" si="7"/>
        <v>0</v>
      </c>
      <c r="Q135" t="e">
        <f>VLOOKUP(A135,KMV!A:B,2,FALSE)</f>
        <v>#N/A</v>
      </c>
    </row>
    <row r="136" spans="1:17" ht="16" hidden="1">
      <c r="A136" t="s">
        <v>104</v>
      </c>
      <c r="B136" t="s">
        <v>105</v>
      </c>
      <c r="C136" t="s">
        <v>9</v>
      </c>
      <c r="D136" s="7">
        <v>38106</v>
      </c>
      <c r="E136" s="7" t="e">
        <f>VLOOKUP(A136,撤销ST!A:C,3,FALSE)</f>
        <v>#N/A</v>
      </c>
      <c r="F136" s="7">
        <f t="shared" si="6"/>
        <v>40908</v>
      </c>
      <c r="G136" s="9">
        <f>[1]!s_stm07_bs(A136,"W07182560",F136,1,1)</f>
        <v>280831601.19</v>
      </c>
      <c r="H136">
        <f>[1]!s_info_delistdate(A136)</f>
        <v>0</v>
      </c>
      <c r="I136">
        <f>[1]!s_stm07_bs(A136,"W01740598",F136,1)</f>
        <v>157800201.84999999</v>
      </c>
      <c r="J136">
        <f>[1]!s_stm07_bs(A136,"W07473370",F136,1)</f>
        <v>20000000</v>
      </c>
      <c r="K136">
        <f>[1]!s_share_totaltradable(A136,20071231,1)/10^7</f>
        <v>26.832789999999999</v>
      </c>
      <c r="L136" t="str">
        <f>[1]!s_ipo_listeddate(A136)</f>
        <v>1997-02-28</v>
      </c>
      <c r="M136" s="10">
        <f>[1]!s_stm07_is(A136,"W06181344",20071231,1,10^8)</f>
        <v>1.6004239057</v>
      </c>
      <c r="N136">
        <f>[1]!s_stm07_bs(A136,"W07182560",20071231,1,10^8)</f>
        <v>6.6356731036000003</v>
      </c>
      <c r="O136" t="b">
        <f t="shared" si="7"/>
        <v>0</v>
      </c>
      <c r="Q136" t="e">
        <f>VLOOKUP(A136,KMV!A:B,2,FALSE)</f>
        <v>#N/A</v>
      </c>
    </row>
    <row r="137" spans="1:17" ht="16" hidden="1">
      <c r="A137" s="11" t="s">
        <v>934</v>
      </c>
      <c r="B137" s="11" t="s">
        <v>937</v>
      </c>
      <c r="C137" t="s">
        <v>980</v>
      </c>
      <c r="D137" s="13">
        <v>39913</v>
      </c>
      <c r="E137" s="7" t="e">
        <f>VLOOKUP(A137,撤销ST!A:C,3,FALSE)</f>
        <v>#N/A</v>
      </c>
      <c r="F137" s="7">
        <f t="shared" si="6"/>
        <v>40908</v>
      </c>
      <c r="G137" s="9">
        <f>[1]!s_stm07_bs(A137,"W07182560",F137,1,1)</f>
        <v>618108957.61000001</v>
      </c>
      <c r="H137">
        <f>[1]!s_info_delistdate(A137)</f>
        <v>0</v>
      </c>
      <c r="I137">
        <f>[1]!s_stm07_bs(A137,"W01740598",F137,1)</f>
        <v>337003466.35000002</v>
      </c>
      <c r="J137">
        <f>[1]!s_stm07_bs(A137,"W07473370",F137,1)</f>
        <v>5994529.5499999998</v>
      </c>
      <c r="K137">
        <f>[1]!s_share_totaltradable(A137,20071231,1)/10^7</f>
        <v>11.149937899999999</v>
      </c>
      <c r="L137" t="str">
        <f>[1]!s_ipo_listeddate(A137)</f>
        <v>1997-03-25</v>
      </c>
      <c r="M137" s="10">
        <f>[1]!s_stm07_is(A137,"W06181344",20071231,1,10^8)</f>
        <v>10.295103320299999</v>
      </c>
      <c r="N137">
        <f>[1]!s_stm07_bs(A137,"W07182560",20071231,1,10^8)</f>
        <v>9.9629679188000004</v>
      </c>
      <c r="O137" t="b">
        <f t="shared" si="7"/>
        <v>0</v>
      </c>
      <c r="Q137" t="e">
        <f>VLOOKUP(A137,KMV!A:B,2,FALSE)</f>
        <v>#N/A</v>
      </c>
    </row>
    <row r="138" spans="1:17" ht="16" hidden="1">
      <c r="A138" s="11" t="s">
        <v>455</v>
      </c>
      <c r="B138" s="11" t="s">
        <v>502</v>
      </c>
      <c r="C138" t="s">
        <v>980</v>
      </c>
      <c r="D138" s="13">
        <v>40245</v>
      </c>
      <c r="E138" s="7">
        <f>VLOOKUP(A138,撤销ST!A:C,3,FALSE)</f>
        <v>40702</v>
      </c>
      <c r="F138" s="7">
        <f t="shared" si="6"/>
        <v>40633</v>
      </c>
      <c r="G138" s="9">
        <f>[1]!s_stm07_bs(A138,"W07182560",F138,1,1)</f>
        <v>297896068.24000001</v>
      </c>
      <c r="H138">
        <f>[1]!s_info_delistdate(A138)</f>
        <v>0</v>
      </c>
      <c r="I138">
        <f>[1]!s_stm07_bs(A138,"W01740598",F138,1)</f>
        <v>106363619.62</v>
      </c>
      <c r="J138">
        <f>[1]!s_stm07_bs(A138,"W07473370",F138,1)</f>
        <v>191950</v>
      </c>
      <c r="K138">
        <f>[1]!s_share_totaltradable(A138,20071231,1)/10^7</f>
        <v>11.0473354</v>
      </c>
      <c r="L138" t="str">
        <f>[1]!s_ipo_listeddate(A138)</f>
        <v>1997-03-28</v>
      </c>
      <c r="M138" s="10">
        <f>[1]!s_stm07_is(A138,"W06181344",20071231,1,10^8)</f>
        <v>2.8890134230000002</v>
      </c>
      <c r="N138">
        <f>[1]!s_stm07_bs(A138,"W07182560",20071231,1,10^8)</f>
        <v>3.8154310354000001</v>
      </c>
      <c r="O138" t="b">
        <f t="shared" si="7"/>
        <v>0</v>
      </c>
      <c r="Q138" t="e">
        <f>VLOOKUP(A138,KMV!A:B,2,FALSE)</f>
        <v>#N/A</v>
      </c>
    </row>
    <row r="139" spans="1:17" ht="16">
      <c r="A139" t="s">
        <v>112</v>
      </c>
      <c r="B139" t="s">
        <v>113</v>
      </c>
      <c r="C139" t="s">
        <v>9</v>
      </c>
      <c r="D139" s="7">
        <v>38670</v>
      </c>
      <c r="E139" s="7">
        <f>VLOOKUP(A139,撤销ST!A:C,3,FALSE)</f>
        <v>40879</v>
      </c>
      <c r="F139" s="7">
        <f t="shared" si="6"/>
        <v>40816</v>
      </c>
      <c r="G139" s="9">
        <f>[1]!s_stm07_bs(A139,"W07182560",F139,1,1)</f>
        <v>2116339453.71</v>
      </c>
      <c r="H139">
        <f>[1]!s_info_delistdate(A139)</f>
        <v>0</v>
      </c>
      <c r="I139">
        <f>[1]!s_stm07_bs(A139,"W01740598",F139,1)</f>
        <v>556321595.30999994</v>
      </c>
      <c r="J139">
        <f>[1]!s_stm07_bs(A139,"W07473370",F139,1)</f>
        <v>32581225.510000002</v>
      </c>
      <c r="K139">
        <f>[1]!s_share_totaltradable(A139,20071231,1)/10^7</f>
        <v>4.9171199999999997</v>
      </c>
      <c r="L139" t="str">
        <f>[1]!s_ipo_listeddate(A139)</f>
        <v>1997-03-31</v>
      </c>
      <c r="M139" s="10">
        <f>[1]!s_stm07_is(A139,"W06181344",20071231,1,10^8)</f>
        <v>9.449317E-4</v>
      </c>
      <c r="N139">
        <f>[1]!s_stm07_bs(A139,"W07182560",20071231,1,10^8)</f>
        <v>3.7080877405000003</v>
      </c>
      <c r="O139" t="b">
        <f t="shared" si="7"/>
        <v>1</v>
      </c>
      <c r="Q139" t="str">
        <f>VLOOKUP(A139,KMV!A:B,2,FALSE)</f>
        <v>中原传媒</v>
      </c>
    </row>
    <row r="140" spans="1:17" ht="16" hidden="1">
      <c r="A140" t="s">
        <v>174</v>
      </c>
      <c r="B140" t="s">
        <v>175</v>
      </c>
      <c r="C140" t="s">
        <v>9</v>
      </c>
      <c r="D140" s="7">
        <v>39196</v>
      </c>
      <c r="E140" s="7">
        <f>VLOOKUP(A140,撤销ST!A:C,3,FALSE)</f>
        <v>39612</v>
      </c>
      <c r="F140" s="7">
        <f t="shared" si="6"/>
        <v>39538</v>
      </c>
      <c r="G140" s="9">
        <f>[1]!s_stm07_bs(A140,"W07182560",F140,1,1)</f>
        <v>10166180622.73</v>
      </c>
      <c r="H140">
        <f>[1]!s_info_delistdate(A140)</f>
        <v>0</v>
      </c>
      <c r="I140">
        <f>[1]!s_stm07_bs(A140,"W01740598",F140,1)</f>
        <v>7295221507.3999996</v>
      </c>
      <c r="J140">
        <f>[1]!s_stm07_bs(A140,"W07473370",F140,1)</f>
        <v>1615005297.52</v>
      </c>
      <c r="K140">
        <f>[1]!s_share_totaltradable(A140,20071231,1)/10^7</f>
        <v>30.663360000000001</v>
      </c>
      <c r="L140" t="str">
        <f>[1]!s_ipo_listeddate(A140)</f>
        <v>1997-04-15</v>
      </c>
      <c r="M140" s="10">
        <f>[1]!s_stm07_is(A140,"W06181344",20071231,1,10^8)</f>
        <v>27.778221276</v>
      </c>
      <c r="N140">
        <f>[1]!s_stm07_bs(A140,"W07182560",20071231,1,10^8)</f>
        <v>102.23155058889999</v>
      </c>
      <c r="O140" t="b">
        <f t="shared" si="7"/>
        <v>0</v>
      </c>
      <c r="Q140" t="e">
        <f>VLOOKUP(A140,KMV!A:B,2,FALSE)</f>
        <v>#N/A</v>
      </c>
    </row>
    <row r="141" spans="1:17" ht="16" hidden="1">
      <c r="A141" t="s">
        <v>110</v>
      </c>
      <c r="B141" t="s">
        <v>111</v>
      </c>
      <c r="C141" t="s">
        <v>9</v>
      </c>
      <c r="D141" s="7">
        <v>39210</v>
      </c>
      <c r="E141" s="7">
        <f>VLOOKUP(A141,撤销ST!A:C,3,FALSE)</f>
        <v>40843</v>
      </c>
      <c r="F141" s="7">
        <f t="shared" si="6"/>
        <v>40724</v>
      </c>
      <c r="G141" s="9">
        <f>[1]!s_stm07_bs(A141,"W07182560",F141,1,1)</f>
        <v>809175723.74000001</v>
      </c>
      <c r="H141">
        <f>[1]!s_info_delistdate(A141)</f>
        <v>0</v>
      </c>
      <c r="I141">
        <f>[1]!s_stm07_bs(A141,"W01740598",F141,1)</f>
        <v>414629931.92000002</v>
      </c>
      <c r="J141">
        <f>[1]!s_stm07_bs(A141,"W07473370",F141,1)</f>
        <v>108769445.25</v>
      </c>
      <c r="K141">
        <f>[1]!s_share_totaltradable(A141,20071231,1)/10^7</f>
        <v>13.772005099999999</v>
      </c>
      <c r="L141" t="str">
        <f>[1]!s_ipo_listeddate(A141)</f>
        <v>1997-04-18</v>
      </c>
      <c r="M141" s="10">
        <f>[1]!s_stm07_is(A141,"W06181344",20071231,1,10^8)</f>
        <v>2.9585636908999997</v>
      </c>
      <c r="N141">
        <f>[1]!s_stm07_bs(A141,"W07182560",20071231,1,10^8)</f>
        <v>7.060173915</v>
      </c>
      <c r="O141" t="b">
        <f t="shared" si="7"/>
        <v>0</v>
      </c>
      <c r="Q141" t="e">
        <f>VLOOKUP(A141,KMV!A:B,2,FALSE)</f>
        <v>#N/A</v>
      </c>
    </row>
    <row r="142" spans="1:17" ht="16">
      <c r="A142" t="s">
        <v>120</v>
      </c>
      <c r="B142" t="s">
        <v>121</v>
      </c>
      <c r="C142" t="s">
        <v>9</v>
      </c>
      <c r="D142" s="7">
        <v>38194</v>
      </c>
      <c r="E142" s="7">
        <f>VLOOKUP(A142,撤销ST!A:C,3,FALSE)</f>
        <v>40640</v>
      </c>
      <c r="F142" s="7">
        <f t="shared" si="6"/>
        <v>40543</v>
      </c>
      <c r="G142" s="9">
        <f>[1]!s_stm07_bs(A142,"W07182560",F142,1,1)</f>
        <v>2123925629.55</v>
      </c>
      <c r="H142">
        <f>[1]!s_info_delistdate(A142)</f>
        <v>0</v>
      </c>
      <c r="I142">
        <f>[1]!s_stm07_bs(A142,"W01740598",F142,1)</f>
        <v>438433516.68000001</v>
      </c>
      <c r="J142">
        <f>[1]!s_stm07_bs(A142,"W07473370",F142,1)</f>
        <v>206200000</v>
      </c>
      <c r="K142">
        <f>[1]!s_share_totaltradable(A142,20071231,1)/10^7</f>
        <v>2.6</v>
      </c>
      <c r="L142" t="str">
        <f>[1]!s_ipo_listeddate(A142)</f>
        <v>1997-04-25</v>
      </c>
      <c r="M142" s="10">
        <f>[1]!s_stm07_is(A142,"W06181344",20071231,1,10^8)</f>
        <v>2.2252054780999999</v>
      </c>
      <c r="N142">
        <f>[1]!s_stm07_bs(A142,"W07182560",20071231,1,10^8)</f>
        <v>16.945759634600002</v>
      </c>
      <c r="O142" t="b">
        <f t="shared" si="7"/>
        <v>1</v>
      </c>
      <c r="Q142" t="str">
        <f>VLOOKUP(A142,KMV!A:B,2,FALSE)</f>
        <v>中交地产</v>
      </c>
    </row>
    <row r="143" spans="1:17" ht="16" hidden="1">
      <c r="A143" s="11" t="s">
        <v>862</v>
      </c>
      <c r="B143" s="11" t="s">
        <v>865</v>
      </c>
      <c r="C143" t="s">
        <v>980</v>
      </c>
      <c r="D143" s="13">
        <v>40658</v>
      </c>
      <c r="E143" s="7" t="e">
        <f>VLOOKUP(A143,撤销ST!A:C,3,FALSE)</f>
        <v>#N/A</v>
      </c>
      <c r="F143" s="7">
        <f t="shared" si="6"/>
        <v>40908</v>
      </c>
      <c r="G143" s="9">
        <f>[1]!s_stm07_bs(A143,"W07182560",F143,1,1)</f>
        <v>3690123834.1700001</v>
      </c>
      <c r="H143">
        <f>[1]!s_info_delistdate(A143)</f>
        <v>0</v>
      </c>
      <c r="I143">
        <f>[1]!s_stm07_bs(A143,"W01740598",F143,1)</f>
        <v>3291638066.5100002</v>
      </c>
      <c r="J143">
        <f>[1]!s_stm07_bs(A143,"W07473370",F143,1)</f>
        <v>12187083.32</v>
      </c>
      <c r="K143">
        <f>[1]!s_share_totaltradable(A143,20071231,1)/10^7</f>
        <v>39.675942200000001</v>
      </c>
      <c r="L143" t="str">
        <f>[1]!s_ipo_listeddate(A143)</f>
        <v>1997-04-28</v>
      </c>
      <c r="M143" s="10">
        <f>[1]!s_stm07_is(A143,"W06181344",20071231,1,10^8)</f>
        <v>30.014367784899999</v>
      </c>
      <c r="N143">
        <f>[1]!s_stm07_bs(A143,"W07182560",20071231,1,10^8)</f>
        <v>38.488969082099999</v>
      </c>
      <c r="O143" t="b">
        <f t="shared" si="7"/>
        <v>0</v>
      </c>
      <c r="Q143" t="e">
        <f>VLOOKUP(A143,KMV!A:B,2,FALSE)</f>
        <v>#N/A</v>
      </c>
    </row>
    <row r="144" spans="1:17" ht="16" hidden="1">
      <c r="A144" s="11" t="s">
        <v>592</v>
      </c>
      <c r="B144" s="11" t="s">
        <v>594</v>
      </c>
      <c r="C144" t="s">
        <v>980</v>
      </c>
      <c r="D144" s="13">
        <v>39932</v>
      </c>
      <c r="E144" s="7" t="e">
        <f>VLOOKUP(A144,撤销ST!A:C,3,FALSE)</f>
        <v>#N/A</v>
      </c>
      <c r="F144" s="7">
        <f t="shared" si="6"/>
        <v>40908</v>
      </c>
      <c r="G144" s="9">
        <f>[1]!s_stm07_bs(A144,"W07182560",F144,1,1)</f>
        <v>5734228225.8699999</v>
      </c>
      <c r="H144">
        <f>[1]!s_info_delistdate(A144)</f>
        <v>0</v>
      </c>
      <c r="I144">
        <f>[1]!s_stm07_bs(A144,"W01740598",F144,1)</f>
        <v>2768165397.25</v>
      </c>
      <c r="J144">
        <f>[1]!s_stm07_bs(A144,"W07473370",F144,1)</f>
        <v>2111281600.01</v>
      </c>
      <c r="K144">
        <f>[1]!s_share_totaltradable(A144,20071231,1)/10^7</f>
        <v>72.468898499999995</v>
      </c>
      <c r="L144" t="str">
        <f>[1]!s_ipo_listeddate(A144)</f>
        <v>1997-05-09</v>
      </c>
      <c r="M144" s="10">
        <f>[1]!s_stm07_is(A144,"W06181344",20071231,1,10^8)</f>
        <v>19.534049233099999</v>
      </c>
      <c r="N144">
        <f>[1]!s_stm07_bs(A144,"W07182560",20071231,1,10^8)</f>
        <v>47.561238978900001</v>
      </c>
      <c r="O144" t="b">
        <f t="shared" si="7"/>
        <v>0</v>
      </c>
      <c r="Q144" t="e">
        <f>VLOOKUP(A144,KMV!A:B,2,FALSE)</f>
        <v>#N/A</v>
      </c>
    </row>
    <row r="145" spans="1:17" ht="16" hidden="1">
      <c r="A145" s="11" t="s">
        <v>382</v>
      </c>
      <c r="B145" s="11" t="s">
        <v>490</v>
      </c>
      <c r="C145" t="s">
        <v>980</v>
      </c>
      <c r="D145" s="13">
        <v>40238</v>
      </c>
      <c r="E145" s="7">
        <f>VLOOKUP(A145,撤销ST!A:C,3,FALSE)</f>
        <v>40848</v>
      </c>
      <c r="F145" s="7">
        <f t="shared" si="6"/>
        <v>40724</v>
      </c>
      <c r="G145" s="9">
        <f>[1]!s_stm07_bs(A145,"W07182560",F145,1,1)</f>
        <v>336404356.01999998</v>
      </c>
      <c r="H145">
        <f>[1]!s_info_delistdate(A145)</f>
        <v>0</v>
      </c>
      <c r="I145">
        <f>[1]!s_stm07_bs(A145,"W01740598",F145,1)</f>
        <v>43701821.450000003</v>
      </c>
      <c r="J145">
        <f>[1]!s_stm07_bs(A145,"W07473370",F145,1)</f>
        <v>0</v>
      </c>
      <c r="K145">
        <f>[1]!s_share_totaltradable(A145,20071231,1)/10^7</f>
        <v>10.839445</v>
      </c>
      <c r="L145" t="str">
        <f>[1]!s_ipo_listeddate(A145)</f>
        <v>1997-05-20</v>
      </c>
      <c r="M145" s="10">
        <f>[1]!s_stm07_is(A145,"W06181344",20071231,1,10^8)</f>
        <v>5.4842322929999998</v>
      </c>
      <c r="N145">
        <f>[1]!s_stm07_bs(A145,"W07182560",20071231,1,10^8)</f>
        <v>6.5601595507000008</v>
      </c>
      <c r="O145" t="b">
        <f t="shared" si="7"/>
        <v>0</v>
      </c>
      <c r="Q145" t="e">
        <f>VLOOKUP(A145,KMV!A:B,2,FALSE)</f>
        <v>#N/A</v>
      </c>
    </row>
    <row r="146" spans="1:17" ht="16" hidden="1">
      <c r="A146" s="11" t="s">
        <v>968</v>
      </c>
      <c r="B146" s="11" t="s">
        <v>971</v>
      </c>
      <c r="C146" t="s">
        <v>980</v>
      </c>
      <c r="D146" s="13">
        <v>39554</v>
      </c>
      <c r="E146" s="7" t="e">
        <f>VLOOKUP(A146,撤销ST!A:C,3,FALSE)</f>
        <v>#N/A</v>
      </c>
      <c r="F146" s="7">
        <f t="shared" ref="F146:F209" si="8">IF(ISNA(E146),DATE(2011,12,31),DATE(YEAR(E146),QUOTIENT(MONTH(E146),3)*3-2,1)-1)</f>
        <v>40908</v>
      </c>
      <c r="G146" s="9">
        <f>[1]!s_stm07_bs(A146,"W07182560",F146,1,1)</f>
        <v>1966025755.8299999</v>
      </c>
      <c r="H146">
        <f>[1]!s_info_delistdate(A146)</f>
        <v>0</v>
      </c>
      <c r="I146">
        <f>[1]!s_stm07_bs(A146,"W01740598",F146,1)</f>
        <v>22741278.82</v>
      </c>
      <c r="J146">
        <f>[1]!s_stm07_bs(A146,"W07473370",F146,1)</f>
        <v>2496112.9700000002</v>
      </c>
      <c r="K146">
        <f>[1]!s_share_totaltradable(A146,20071231,1)/10^7</f>
        <v>18.255407200000001</v>
      </c>
      <c r="L146" t="str">
        <f>[1]!s_ipo_listeddate(A146)</f>
        <v>1997-05-22</v>
      </c>
      <c r="M146" s="10">
        <f>[1]!s_stm07_is(A146,"W06181344",20071231,1,10^8)</f>
        <v>5.2058321699999999</v>
      </c>
      <c r="N146">
        <f>[1]!s_stm07_bs(A146,"W07182560",20071231,1,10^8)</f>
        <v>20.636210483599999</v>
      </c>
      <c r="O146" t="b">
        <f t="shared" si="7"/>
        <v>0</v>
      </c>
      <c r="Q146" t="e">
        <f>VLOOKUP(A146,KMV!A:B,2,FALSE)</f>
        <v>#N/A</v>
      </c>
    </row>
    <row r="147" spans="1:17" ht="16" hidden="1">
      <c r="A147" t="s">
        <v>176</v>
      </c>
      <c r="B147" t="s">
        <v>177</v>
      </c>
      <c r="C147" t="s">
        <v>6</v>
      </c>
      <c r="D147" s="7">
        <v>39260</v>
      </c>
      <c r="E147" s="7" t="e">
        <f>VLOOKUP(A147,撤销ST!A:C,3,FALSE)</f>
        <v>#N/A</v>
      </c>
      <c r="F147" s="7">
        <f t="shared" si="8"/>
        <v>40908</v>
      </c>
      <c r="G147" s="9">
        <f>[1]!s_stm07_bs(A147,"W07182560",F147,1,1)</f>
        <v>338759679.43000001</v>
      </c>
      <c r="H147">
        <f>[1]!s_info_delistdate(A147)</f>
        <v>0</v>
      </c>
      <c r="I147">
        <f>[1]!s_stm07_bs(A147,"W01740598",F147,1)</f>
        <v>160930020.97</v>
      </c>
      <c r="J147">
        <f>[1]!s_stm07_bs(A147,"W07473370",F147,1)</f>
        <v>0</v>
      </c>
      <c r="K147">
        <f>[1]!s_share_totaltradable(A147,20071231,1)/10^7</f>
        <v>33.767359999999996</v>
      </c>
      <c r="L147" t="str">
        <f>[1]!s_ipo_listeddate(A147)</f>
        <v>1997-05-26</v>
      </c>
      <c r="M147" s="10">
        <f>[1]!s_stm07_is(A147,"W06181344",20071231,1,10^8)</f>
        <v>0.16487493289999999</v>
      </c>
      <c r="N147">
        <f>[1]!s_stm07_bs(A147,"W07182560",20071231,1,10^8)</f>
        <v>7.5082467448000001</v>
      </c>
      <c r="O147" t="b">
        <f t="shared" si="7"/>
        <v>0</v>
      </c>
      <c r="Q147" t="e">
        <f>VLOOKUP(A147,KMV!A:B,2,FALSE)</f>
        <v>#N/A</v>
      </c>
    </row>
    <row r="148" spans="1:17" ht="16" hidden="1">
      <c r="A148" t="s">
        <v>128</v>
      </c>
      <c r="B148" t="s">
        <v>129</v>
      </c>
      <c r="C148" t="s">
        <v>9</v>
      </c>
      <c r="D148" s="7">
        <v>38828</v>
      </c>
      <c r="E148" s="7">
        <f>VLOOKUP(A148,撤销ST!A:C,3,FALSE)</f>
        <v>40178</v>
      </c>
      <c r="F148" s="7">
        <f t="shared" si="8"/>
        <v>40086</v>
      </c>
      <c r="G148" s="9">
        <f>[1]!s_stm07_bs(A148,"W07182560",F148,1,1)</f>
        <v>572367275.00999999</v>
      </c>
      <c r="H148">
        <f>[1]!s_info_delistdate(A148)</f>
        <v>0</v>
      </c>
      <c r="I148">
        <f>[1]!s_stm07_bs(A148,"W01740598",F148,1)</f>
        <v>99260050.950000003</v>
      </c>
      <c r="J148">
        <f>[1]!s_stm07_bs(A148,"W07473370",F148,1)</f>
        <v>191533500.78</v>
      </c>
      <c r="K148">
        <f>[1]!s_share_totaltradable(A148,20071231,1)/10^7</f>
        <v>15.2662374</v>
      </c>
      <c r="L148" t="str">
        <f>[1]!s_ipo_listeddate(A148)</f>
        <v>1997-05-28</v>
      </c>
      <c r="M148" s="10">
        <f>[1]!s_stm07_is(A148,"W06181344",20071231,1,10^8)</f>
        <v>3.0976896350000001</v>
      </c>
      <c r="N148">
        <f>[1]!s_stm07_bs(A148,"W07182560",20071231,1,10^8)</f>
        <v>5.7503236615999995</v>
      </c>
      <c r="O148" t="b">
        <f t="shared" si="7"/>
        <v>0</v>
      </c>
      <c r="Q148" t="e">
        <f>VLOOKUP(A148,KMV!A:B,2,FALSE)</f>
        <v>#N/A</v>
      </c>
    </row>
    <row r="149" spans="1:17" ht="16" hidden="1">
      <c r="A149" s="11" t="s">
        <v>406</v>
      </c>
      <c r="B149" s="11" t="s">
        <v>408</v>
      </c>
      <c r="C149" t="s">
        <v>980</v>
      </c>
      <c r="D149" s="13">
        <v>39573</v>
      </c>
      <c r="E149" s="7">
        <f>VLOOKUP(A149,撤销ST!A:C,3,FALSE)</f>
        <v>40784</v>
      </c>
      <c r="F149" s="7">
        <f t="shared" si="8"/>
        <v>40633</v>
      </c>
      <c r="G149" s="9">
        <f>[1]!s_stm07_bs(A149,"W07182560",F149,1,1)</f>
        <v>144495886.69</v>
      </c>
      <c r="H149">
        <f>[1]!s_info_delistdate(A149)</f>
        <v>0</v>
      </c>
      <c r="I149">
        <f>[1]!s_stm07_bs(A149,"W01740598",F149,1)</f>
        <v>133655066.68000001</v>
      </c>
      <c r="J149">
        <f>[1]!s_stm07_bs(A149,"W07473370",F149,1)</f>
        <v>10274351.720000001</v>
      </c>
      <c r="K149">
        <f>[1]!s_share_totaltradable(A149,20071231,1)/10^7</f>
        <v>24.122102399999999</v>
      </c>
      <c r="L149" t="str">
        <f>[1]!s_ipo_listeddate(A149)</f>
        <v>1997-06-04</v>
      </c>
      <c r="M149" s="10">
        <f>[1]!s_stm07_is(A149,"W06181344",20071231,1,10^8)</f>
        <v>34.504556683400004</v>
      </c>
      <c r="N149">
        <f>[1]!s_stm07_bs(A149,"W07182560",20071231,1,10^8)</f>
        <v>30.250848000200001</v>
      </c>
      <c r="O149" t="b">
        <f t="shared" si="7"/>
        <v>0</v>
      </c>
      <c r="Q149" t="e">
        <f>VLOOKUP(A149,KMV!A:B,2,FALSE)</f>
        <v>#N/A</v>
      </c>
    </row>
    <row r="150" spans="1:17" ht="16" hidden="1">
      <c r="A150" t="s">
        <v>268</v>
      </c>
      <c r="B150" t="s">
        <v>269</v>
      </c>
      <c r="C150" t="s">
        <v>6</v>
      </c>
      <c r="D150" s="7">
        <v>39230</v>
      </c>
      <c r="E150" s="7">
        <f>VLOOKUP(A150,撤销ST!A:C,3,FALSE)</f>
        <v>39513</v>
      </c>
      <c r="F150" s="7">
        <f t="shared" si="8"/>
        <v>39447</v>
      </c>
      <c r="G150" s="9">
        <f>[1]!s_stm07_bs(A150,"W07182560",F150,1,1)</f>
        <v>1415790563.3599999</v>
      </c>
      <c r="H150" t="str">
        <f>[1]!s_info_delistdate(A150)</f>
        <v>2021-07-21</v>
      </c>
      <c r="I150">
        <f>[1]!s_stm07_bs(A150,"W01740598",F150,1)</f>
        <v>1247741647.74</v>
      </c>
      <c r="J150">
        <f>[1]!s_stm07_bs(A150,"W07473370",F150,1)</f>
        <v>14864614.84</v>
      </c>
      <c r="K150">
        <f>[1]!s_share_totaltradable(A150,20071231,1)/10^7</f>
        <v>12.886222</v>
      </c>
      <c r="L150" t="str">
        <f>[1]!s_ipo_listeddate(A150)</f>
        <v>1992-08-28</v>
      </c>
      <c r="M150" s="10">
        <f>[1]!s_stm07_is(A150,"W06181344",20071231,1,10^8)</f>
        <v>9.4664850011000006</v>
      </c>
      <c r="N150">
        <f>[1]!s_stm07_bs(A150,"W07182560",20071231,1,10^8)</f>
        <v>14.157905633599999</v>
      </c>
      <c r="O150" t="b">
        <f t="shared" si="7"/>
        <v>0</v>
      </c>
      <c r="P150" t="b">
        <f>H150&gt;F150</f>
        <v>1</v>
      </c>
      <c r="Q150" t="e">
        <f>VLOOKUP(A150,KMV!A:B,2,FALSE)</f>
        <v>#N/A</v>
      </c>
    </row>
    <row r="151" spans="1:17" ht="16" hidden="1">
      <c r="A151" t="s">
        <v>180</v>
      </c>
      <c r="B151" t="s">
        <v>181</v>
      </c>
      <c r="C151" t="s">
        <v>9</v>
      </c>
      <c r="D151" s="7">
        <v>39210</v>
      </c>
      <c r="E151" s="7" t="e">
        <f>VLOOKUP(A151,撤销ST!A:C,3,FALSE)</f>
        <v>#N/A</v>
      </c>
      <c r="F151" s="7">
        <f t="shared" si="8"/>
        <v>40908</v>
      </c>
      <c r="G151" s="9">
        <f>[1]!s_stm07_bs(A151,"W07182560",F151,1,1)</f>
        <v>38543127.740000002</v>
      </c>
      <c r="H151">
        <f>[1]!s_info_delistdate(A151)</f>
        <v>0</v>
      </c>
      <c r="I151">
        <f>[1]!s_stm07_bs(A151,"W01740598",F151,1)</f>
        <v>8257068.0199999996</v>
      </c>
      <c r="J151">
        <f>[1]!s_stm07_bs(A151,"W07473370",F151,1)</f>
        <v>889265.16</v>
      </c>
      <c r="K151">
        <f>[1]!s_share_totaltradable(A151,20071231,1)/10^7</f>
        <v>13.57306</v>
      </c>
      <c r="L151" t="str">
        <f>[1]!s_ipo_listeddate(A151)</f>
        <v>1997-06-06</v>
      </c>
      <c r="M151" s="10">
        <f>[1]!s_stm07_is(A151,"W06181344",20071231,1,10^8)</f>
        <v>0.3928946183</v>
      </c>
      <c r="N151">
        <f>[1]!s_stm07_bs(A151,"W07182560",20071231,1,10^8)</f>
        <v>0.86221019519999997</v>
      </c>
      <c r="O151" t="b">
        <f t="shared" si="7"/>
        <v>0</v>
      </c>
      <c r="Q151" t="e">
        <f>VLOOKUP(A151,KMV!A:B,2,FALSE)</f>
        <v>#N/A</v>
      </c>
    </row>
    <row r="152" spans="1:17" ht="16" hidden="1">
      <c r="A152" t="s">
        <v>50</v>
      </c>
      <c r="B152" t="s">
        <v>51</v>
      </c>
      <c r="C152" t="s">
        <v>9</v>
      </c>
      <c r="D152" s="7">
        <v>39192</v>
      </c>
      <c r="E152" s="7" t="e">
        <f>VLOOKUP(A152,撤销ST!A:C,3,FALSE)</f>
        <v>#N/A</v>
      </c>
      <c r="F152" s="7">
        <f t="shared" si="8"/>
        <v>40908</v>
      </c>
      <c r="G152" s="9">
        <f>[1]!s_stm07_bs(A152,"W07182560",F152,1,1)</f>
        <v>10688797.43</v>
      </c>
      <c r="H152">
        <f>[1]!s_info_delistdate(A152)</f>
        <v>0</v>
      </c>
      <c r="I152">
        <f>[1]!s_stm07_bs(A152,"W01740598",F152,1)</f>
        <v>408820.01</v>
      </c>
      <c r="J152">
        <f>[1]!s_stm07_bs(A152,"W07473370",F152,1)</f>
        <v>0</v>
      </c>
      <c r="K152">
        <f>[1]!s_share_totaltradable(A152,20071231,1)/10^7</f>
        <v>24.2996391</v>
      </c>
      <c r="L152" t="str">
        <f>[1]!s_ipo_listeddate(A152)</f>
        <v>1997-06-09</v>
      </c>
      <c r="M152" s="10">
        <f>[1]!s_stm07_is(A152,"W06181344",20071231,1,10^8)</f>
        <v>0.90353204109999996</v>
      </c>
      <c r="N152">
        <f>[1]!s_stm07_bs(A152,"W07182560",20071231,1,10^8)</f>
        <v>8.1893510430000003</v>
      </c>
      <c r="O152" t="b">
        <f t="shared" si="7"/>
        <v>0</v>
      </c>
      <c r="Q152" t="e">
        <f>VLOOKUP(A152,KMV!A:B,2,FALSE)</f>
        <v>#N/A</v>
      </c>
    </row>
    <row r="153" spans="1:17" ht="16" hidden="1">
      <c r="A153" t="s">
        <v>118</v>
      </c>
      <c r="B153" t="s">
        <v>119</v>
      </c>
      <c r="C153" t="s">
        <v>9</v>
      </c>
      <c r="D153" s="7">
        <v>39199</v>
      </c>
      <c r="E153" s="7">
        <f>VLOOKUP(A153,撤销ST!A:C,3,FALSE)</f>
        <v>39595</v>
      </c>
      <c r="F153" s="7">
        <f t="shared" si="8"/>
        <v>39447</v>
      </c>
      <c r="G153" s="9">
        <f>[1]!s_stm07_bs(A153,"W07182560",F153,1,1)</f>
        <v>2349810669.8000002</v>
      </c>
      <c r="H153">
        <f>[1]!s_info_delistdate(A153)</f>
        <v>0</v>
      </c>
      <c r="I153">
        <f>[1]!s_stm07_bs(A153,"W01740598",F153,1)</f>
        <v>671611266.55999994</v>
      </c>
      <c r="J153">
        <f>[1]!s_stm07_bs(A153,"W07473370",F153,1)</f>
        <v>175106227</v>
      </c>
      <c r="K153">
        <f>[1]!s_share_totaltradable(A153,20071231,1)/10^7</f>
        <v>83.312723300000002</v>
      </c>
      <c r="L153" t="str">
        <f>[1]!s_ipo_listeddate(A153)</f>
        <v>1997-06-11</v>
      </c>
      <c r="M153" s="10">
        <f>[1]!s_stm07_is(A153,"W06181344",20071231,1,10^8)</f>
        <v>8.0865541704999995</v>
      </c>
      <c r="N153">
        <f>[1]!s_stm07_bs(A153,"W07182560",20071231,1,10^8)</f>
        <v>23.498106698000001</v>
      </c>
      <c r="O153" t="b">
        <f t="shared" si="7"/>
        <v>0</v>
      </c>
      <c r="Q153" t="e">
        <f>VLOOKUP(A153,KMV!A:B,2,FALSE)</f>
        <v>#N/A</v>
      </c>
    </row>
    <row r="154" spans="1:17" ht="16" hidden="1">
      <c r="A154" s="11" t="s">
        <v>907</v>
      </c>
      <c r="B154" s="11" t="s">
        <v>910</v>
      </c>
      <c r="C154" t="s">
        <v>980</v>
      </c>
      <c r="D154" s="13">
        <v>40269</v>
      </c>
      <c r="E154" s="7" t="e">
        <f>VLOOKUP(A154,撤销ST!A:C,3,FALSE)</f>
        <v>#N/A</v>
      </c>
      <c r="F154" s="7">
        <f t="shared" si="8"/>
        <v>40908</v>
      </c>
      <c r="G154" s="9">
        <f>[1]!s_stm07_bs(A154,"W07182560",F154,1,1)</f>
        <v>392778152.54000002</v>
      </c>
      <c r="H154">
        <f>[1]!s_info_delistdate(A154)</f>
        <v>0</v>
      </c>
      <c r="I154">
        <f>[1]!s_stm07_bs(A154,"W01740598",F154,1)</f>
        <v>161902143.37</v>
      </c>
      <c r="J154">
        <f>[1]!s_stm07_bs(A154,"W07473370",F154,1)</f>
        <v>4030658</v>
      </c>
      <c r="K154">
        <f>[1]!s_share_totaltradable(A154,20071231,1)/10^7</f>
        <v>22.5</v>
      </c>
      <c r="L154" t="str">
        <f>[1]!s_ipo_listeddate(A154)</f>
        <v>1997-06-11</v>
      </c>
      <c r="M154" s="10">
        <f>[1]!s_stm07_is(A154,"W06181344",20071231,1,10^8)</f>
        <v>18.350242114899999</v>
      </c>
      <c r="N154">
        <f>[1]!s_stm07_bs(A154,"W07182560",20071231,1,10^8)</f>
        <v>34.390110905900002</v>
      </c>
      <c r="O154" t="b">
        <f t="shared" si="7"/>
        <v>0</v>
      </c>
      <c r="Q154" t="e">
        <f>VLOOKUP(A154,KMV!A:B,2,FALSE)</f>
        <v>#N/A</v>
      </c>
    </row>
    <row r="155" spans="1:17" ht="16" hidden="1">
      <c r="A155" t="s">
        <v>178</v>
      </c>
      <c r="B155" t="s">
        <v>179</v>
      </c>
      <c r="C155" t="s">
        <v>9</v>
      </c>
      <c r="D155" s="7">
        <v>39189</v>
      </c>
      <c r="E155" s="7" t="e">
        <f>VLOOKUP(A155,撤销ST!A:C,3,FALSE)</f>
        <v>#N/A</v>
      </c>
      <c r="F155" s="7">
        <f t="shared" si="8"/>
        <v>40908</v>
      </c>
      <c r="G155" s="9">
        <f>[1]!s_stm07_bs(A155,"W07182560",F155,1,1)</f>
        <v>1069061235.97</v>
      </c>
      <c r="H155">
        <f>[1]!s_info_delistdate(A155)</f>
        <v>0</v>
      </c>
      <c r="I155">
        <f>[1]!s_stm07_bs(A155,"W01740598",F155,1)</f>
        <v>143051605.55000001</v>
      </c>
      <c r="J155">
        <f>[1]!s_stm07_bs(A155,"W07473370",F155,1)</f>
        <v>7563716.8799999999</v>
      </c>
      <c r="K155">
        <f>[1]!s_share_totaltradable(A155,20071231,1)/10^7</f>
        <v>20.246067199999999</v>
      </c>
      <c r="L155" t="str">
        <f>[1]!s_ipo_listeddate(A155)</f>
        <v>1997-06-12</v>
      </c>
      <c r="M155" s="10">
        <f>[1]!s_stm07_is(A155,"W06181344",20071231,1,10^8)</f>
        <v>3.0784553470999998</v>
      </c>
      <c r="N155">
        <f>[1]!s_stm07_bs(A155,"W07182560",20071231,1,10^8)</f>
        <v>16.6582602979</v>
      </c>
      <c r="O155" t="b">
        <f t="shared" si="7"/>
        <v>0</v>
      </c>
      <c r="Q155" t="e">
        <f>VLOOKUP(A155,KMV!A:B,2,FALSE)</f>
        <v>#N/A</v>
      </c>
    </row>
    <row r="156" spans="1:17" ht="16" hidden="1">
      <c r="A156" s="11" t="s">
        <v>882</v>
      </c>
      <c r="B156" s="11" t="s">
        <v>885</v>
      </c>
      <c r="C156" t="s">
        <v>980</v>
      </c>
      <c r="D156" s="13">
        <v>40298</v>
      </c>
      <c r="E156" s="7" t="e">
        <f>VLOOKUP(A156,撤销ST!A:C,3,FALSE)</f>
        <v>#N/A</v>
      </c>
      <c r="F156" s="7">
        <f t="shared" si="8"/>
        <v>40908</v>
      </c>
      <c r="G156" s="9">
        <f>[1]!s_stm07_bs(A156,"W07182560",F156,1,1)</f>
        <v>202495529.18000001</v>
      </c>
      <c r="H156" t="str">
        <f>[1]!s_info_delistdate(A156)</f>
        <v>2021-07-21</v>
      </c>
      <c r="I156">
        <f>[1]!s_stm07_bs(A156,"W01740598",F156,1)</f>
        <v>48044166.200000003</v>
      </c>
      <c r="J156">
        <f>[1]!s_stm07_bs(A156,"W07473370",F156,1)</f>
        <v>0</v>
      </c>
      <c r="K156">
        <f>[1]!s_share_totaltradable(A156,20071231,1)/10^7</f>
        <v>6.1288603000000004</v>
      </c>
      <c r="L156" t="str">
        <f>[1]!s_ipo_listeddate(A156)</f>
        <v>1993-03-04</v>
      </c>
      <c r="M156" s="10">
        <f>[1]!s_stm07_is(A156,"W06181344",20071231,1,10^8)</f>
        <v>0.55160445999999996</v>
      </c>
      <c r="N156">
        <f>[1]!s_stm07_bs(A156,"W07182560",20071231,1,10^8)</f>
        <v>2.6801199058000003</v>
      </c>
      <c r="O156" t="b">
        <f t="shared" si="7"/>
        <v>0</v>
      </c>
      <c r="P156" t="b">
        <f t="shared" ref="P156:P157" si="9">H156&gt;F156</f>
        <v>1</v>
      </c>
      <c r="Q156" t="e">
        <f>VLOOKUP(A156,KMV!A:B,2,FALSE)</f>
        <v>#N/A</v>
      </c>
    </row>
    <row r="157" spans="1:17" ht="16" hidden="1">
      <c r="A157" s="11" t="s">
        <v>428</v>
      </c>
      <c r="B157" s="11" t="s">
        <v>430</v>
      </c>
      <c r="C157" t="s">
        <v>980</v>
      </c>
      <c r="D157" s="13">
        <v>40295</v>
      </c>
      <c r="E157" s="7">
        <f>VLOOKUP(A157,撤销ST!A:C,3,FALSE)</f>
        <v>40760</v>
      </c>
      <c r="F157" s="7">
        <f t="shared" si="8"/>
        <v>40633</v>
      </c>
      <c r="G157" s="9">
        <f>[1]!s_stm07_bs(A157,"W07182560",F157,1,1)</f>
        <v>568027044.41999996</v>
      </c>
      <c r="H157" t="str">
        <f>[1]!s_info_delistdate(A157)</f>
        <v>2021-07-23</v>
      </c>
      <c r="I157">
        <f>[1]!s_stm07_bs(A157,"W01740598",F157,1)</f>
        <v>295862380.52999997</v>
      </c>
      <c r="J157">
        <f>[1]!s_stm07_bs(A157,"W07473370",F157,1)</f>
        <v>29191700</v>
      </c>
      <c r="K157">
        <f>[1]!s_share_totaltradable(A157,20071231,1)/10^7</f>
        <v>11.047197600000001</v>
      </c>
      <c r="L157" t="str">
        <f>[1]!s_ipo_listeddate(A157)</f>
        <v>1997-06-27</v>
      </c>
      <c r="M157" s="10">
        <f>[1]!s_stm07_is(A157,"W06181344",20071231,1,10^8)</f>
        <v>4.4657766250000002</v>
      </c>
      <c r="N157">
        <f>[1]!s_stm07_bs(A157,"W07182560",20071231,1,10^8)</f>
        <v>6.2605557095000002</v>
      </c>
      <c r="O157" t="b">
        <f t="shared" si="7"/>
        <v>0</v>
      </c>
      <c r="P157" t="b">
        <f t="shared" si="9"/>
        <v>1</v>
      </c>
      <c r="Q157" t="e">
        <f>VLOOKUP(A157,KMV!A:B,2,FALSE)</f>
        <v>#N/A</v>
      </c>
    </row>
    <row r="158" spans="1:17" ht="16" hidden="1">
      <c r="A158" t="s">
        <v>122</v>
      </c>
      <c r="B158" t="s">
        <v>123</v>
      </c>
      <c r="C158" t="s">
        <v>9</v>
      </c>
      <c r="D158" s="7">
        <v>38835</v>
      </c>
      <c r="E158" s="7">
        <f>VLOOKUP(A158,撤销ST!A:C,3,FALSE)</f>
        <v>40466</v>
      </c>
      <c r="F158" s="7">
        <f t="shared" si="8"/>
        <v>40359</v>
      </c>
      <c r="G158" s="9">
        <f>[1]!s_stm07_bs(A158,"W07182560",F158,1,1)</f>
        <v>3795927543.8600001</v>
      </c>
      <c r="H158">
        <f>[1]!s_info_delistdate(A158)</f>
        <v>0</v>
      </c>
      <c r="I158">
        <f>[1]!s_stm07_bs(A158,"W01740598",F158,1)</f>
        <v>835189738.94000006</v>
      </c>
      <c r="J158">
        <f>[1]!s_stm07_bs(A158,"W07473370",F158,1)</f>
        <v>749137390.77999997</v>
      </c>
      <c r="K158">
        <f>[1]!s_share_totaltradable(A158,20071231,1)/10^7</f>
        <v>18.359372199999999</v>
      </c>
      <c r="L158" t="str">
        <f>[1]!s_ipo_listeddate(A158)</f>
        <v>1997-06-26</v>
      </c>
      <c r="M158" s="10">
        <f>[1]!s_stm07_is(A158,"W06181344",20071231,1,10^8)</f>
        <v>2.8507340314</v>
      </c>
      <c r="N158">
        <f>[1]!s_stm07_bs(A158,"W07182560",20071231,1,10^8)</f>
        <v>6.2526751854999993</v>
      </c>
      <c r="O158" t="b">
        <f t="shared" si="7"/>
        <v>0</v>
      </c>
      <c r="Q158" t="e">
        <f>VLOOKUP(A158,KMV!A:B,2,FALSE)</f>
        <v>#N/A</v>
      </c>
    </row>
    <row r="159" spans="1:17" ht="16" hidden="1">
      <c r="A159" t="s">
        <v>130</v>
      </c>
      <c r="B159" t="s">
        <v>131</v>
      </c>
      <c r="C159" t="s">
        <v>9</v>
      </c>
      <c r="D159" s="7">
        <v>39022</v>
      </c>
      <c r="E159" s="7">
        <f>VLOOKUP(A159,撤销ST!A:C,3,FALSE)</f>
        <v>39897</v>
      </c>
      <c r="F159" s="7">
        <f t="shared" si="8"/>
        <v>39813</v>
      </c>
      <c r="G159" s="9">
        <f>[1]!s_stm07_bs(A159,"W07182560",F159,1,1)</f>
        <v>3638574962.02</v>
      </c>
      <c r="H159" t="str">
        <f>[1]!s_info_delistdate(A159)</f>
        <v>2022-01-24</v>
      </c>
      <c r="I159">
        <f>[1]!s_stm07_bs(A159,"W01740598",F159,1)</f>
        <v>815000272.34000003</v>
      </c>
      <c r="J159">
        <f>[1]!s_stm07_bs(A159,"W07473370",F159,1)</f>
        <v>431613642.99000001</v>
      </c>
      <c r="K159">
        <f>[1]!s_share_totaltradable(A159,20071231,1)/10^7</f>
        <v>39.133406200000003</v>
      </c>
      <c r="L159" t="str">
        <f>[1]!s_ipo_listeddate(A159)</f>
        <v>1997-06-06</v>
      </c>
      <c r="M159" s="10">
        <f>[1]!s_stm07_is(A159,"W06181344",20071231,1,10^8)</f>
        <v>13.363238039600001</v>
      </c>
      <c r="N159">
        <f>[1]!s_stm07_bs(A159,"W07182560",20071231,1,10^8)</f>
        <v>33.655402906100001</v>
      </c>
      <c r="O159" t="b">
        <f t="shared" si="7"/>
        <v>0</v>
      </c>
      <c r="P159" t="b">
        <f>H159&gt;F159</f>
        <v>1</v>
      </c>
      <c r="Q159" t="e">
        <f>VLOOKUP(A159,KMV!A:B,2,FALSE)</f>
        <v>#N/A</v>
      </c>
    </row>
    <row r="160" spans="1:17" ht="16" hidden="1">
      <c r="A160" s="11" t="s">
        <v>581</v>
      </c>
      <c r="B160" s="11" t="s">
        <v>583</v>
      </c>
      <c r="C160" t="s">
        <v>980</v>
      </c>
      <c r="D160" s="13">
        <v>39919</v>
      </c>
      <c r="E160" s="7">
        <f>VLOOKUP(A160,撤销ST!A:C,3,FALSE)</f>
        <v>40322</v>
      </c>
      <c r="F160" s="7">
        <f t="shared" si="8"/>
        <v>40178</v>
      </c>
      <c r="G160" s="9">
        <f>[1]!s_stm07_bs(A160,"W07182560",F160,1,1)</f>
        <v>8146251691</v>
      </c>
      <c r="H160">
        <f>[1]!s_info_delistdate(A160)</f>
        <v>0</v>
      </c>
      <c r="I160">
        <f>[1]!s_stm07_bs(A160,"W01740598",F160,1)</f>
        <v>6116425968.2600002</v>
      </c>
      <c r="J160">
        <f>[1]!s_stm07_bs(A160,"W07473370",F160,1)</f>
        <v>208446414.97</v>
      </c>
      <c r="K160">
        <f>[1]!s_share_totaltradable(A160,20071231,1)/10^7</f>
        <v>68.621767300000002</v>
      </c>
      <c r="L160" t="str">
        <f>[1]!s_ipo_listeddate(A160)</f>
        <v>1997-06-26</v>
      </c>
      <c r="M160" s="10">
        <f>[1]!s_stm07_is(A160,"W06181344",20071231,1,10^8)</f>
        <v>93.880760190400011</v>
      </c>
      <c r="N160">
        <f>[1]!s_stm07_bs(A160,"W07182560",20071231,1,10^8)</f>
        <v>86.946233781100005</v>
      </c>
      <c r="O160" t="b">
        <f t="shared" si="7"/>
        <v>0</v>
      </c>
      <c r="Q160" t="e">
        <f>VLOOKUP(A160,KMV!A:B,2,FALSE)</f>
        <v>#N/A</v>
      </c>
    </row>
    <row r="161" spans="1:17" ht="16" hidden="1">
      <c r="A161" t="s">
        <v>126</v>
      </c>
      <c r="B161" t="s">
        <v>127</v>
      </c>
      <c r="C161" t="s">
        <v>9</v>
      </c>
      <c r="D161" s="7">
        <v>38831</v>
      </c>
      <c r="E161" s="7" t="e">
        <f>VLOOKUP(A161,撤销ST!A:C,3,FALSE)</f>
        <v>#N/A</v>
      </c>
      <c r="F161" s="7">
        <f t="shared" si="8"/>
        <v>40908</v>
      </c>
      <c r="G161" s="9">
        <f>[1]!s_stm07_bs(A161,"W07182560",F161,1,1)</f>
        <v>472297884.76999998</v>
      </c>
      <c r="H161">
        <f>[1]!s_info_delistdate(A161)</f>
        <v>0</v>
      </c>
      <c r="I161">
        <f>[1]!s_stm07_bs(A161,"W01740598",F161,1)</f>
        <v>396516512.30000001</v>
      </c>
      <c r="J161">
        <f>[1]!s_stm07_bs(A161,"W07473370",F161,1)</f>
        <v>67849475.120000005</v>
      </c>
      <c r="K161">
        <f>[1]!s_share_totaltradable(A161,20071231,1)/10^7</f>
        <v>14.912411000000001</v>
      </c>
      <c r="L161" t="str">
        <f>[1]!s_ipo_listeddate(A161)</f>
        <v>1997-06-27</v>
      </c>
      <c r="M161" s="10">
        <f>[1]!s_stm07_is(A161,"W06181344",20071231,1,10^8)</f>
        <v>5.0634422885000001</v>
      </c>
      <c r="N161">
        <f>[1]!s_stm07_bs(A161,"W07182560",20071231,1,10^8)</f>
        <v>9.3803779155999987</v>
      </c>
      <c r="O161" t="b">
        <f t="shared" si="7"/>
        <v>0</v>
      </c>
      <c r="Q161" t="e">
        <f>VLOOKUP(A161,KMV!A:B,2,FALSE)</f>
        <v>#N/A</v>
      </c>
    </row>
    <row r="162" spans="1:17" ht="16" hidden="1">
      <c r="A162" t="s">
        <v>188</v>
      </c>
      <c r="B162" t="s">
        <v>189</v>
      </c>
      <c r="C162" t="s">
        <v>9</v>
      </c>
      <c r="D162" s="7">
        <v>39210</v>
      </c>
      <c r="E162" s="7">
        <f>VLOOKUP(A162,撤销ST!A:C,3,FALSE)</f>
        <v>39520</v>
      </c>
      <c r="F162" s="7">
        <f t="shared" si="8"/>
        <v>39447</v>
      </c>
      <c r="G162" s="9">
        <f>[1]!s_stm07_bs(A162,"W07182560",F162,1,1)</f>
        <v>2101009209.3499999</v>
      </c>
      <c r="H162">
        <f>[1]!s_info_delistdate(A162)</f>
        <v>0</v>
      </c>
      <c r="I162">
        <f>[1]!s_stm07_bs(A162,"W01740598",F162,1)</f>
        <v>685230306.14999998</v>
      </c>
      <c r="J162">
        <f>[1]!s_stm07_bs(A162,"W07473370",F162,1)</f>
        <v>485920455.94</v>
      </c>
      <c r="K162">
        <f>[1]!s_share_totaltradable(A162,20071231,1)/10^7</f>
        <v>22.230947700000002</v>
      </c>
      <c r="L162" t="str">
        <f>[1]!s_ipo_listeddate(A162)</f>
        <v>1997-06-27</v>
      </c>
      <c r="M162" s="10">
        <f>[1]!s_stm07_is(A162,"W06181344",20071231,1,10^8)</f>
        <v>5.1934781000000001</v>
      </c>
      <c r="N162">
        <f>[1]!s_stm07_bs(A162,"W07182560",20071231,1,10^8)</f>
        <v>21.010092093499999</v>
      </c>
      <c r="O162" t="b">
        <f t="shared" si="7"/>
        <v>0</v>
      </c>
      <c r="Q162" t="e">
        <f>VLOOKUP(A162,KMV!A:B,2,FALSE)</f>
        <v>#N/A</v>
      </c>
    </row>
    <row r="163" spans="1:17" ht="16" hidden="1">
      <c r="A163" s="11" t="s">
        <v>391</v>
      </c>
      <c r="B163" s="11" t="s">
        <v>880</v>
      </c>
      <c r="C163" t="s">
        <v>980</v>
      </c>
      <c r="D163" s="13">
        <v>40302</v>
      </c>
      <c r="E163" s="7" t="e">
        <f>VLOOKUP(A163,撤销ST!A:C,3,FALSE)</f>
        <v>#N/A</v>
      </c>
      <c r="F163" s="7">
        <f t="shared" si="8"/>
        <v>40908</v>
      </c>
      <c r="G163" s="9">
        <f>[1]!s_stm07_bs(A163,"W07182560",F163,1,1)</f>
        <v>367841555.11000001</v>
      </c>
      <c r="H163" t="str">
        <f>[1]!s_info_delistdate(A163)</f>
        <v>2022-04-28</v>
      </c>
      <c r="I163">
        <f>[1]!s_stm07_bs(A163,"W01740598",F163,1)</f>
        <v>164891584.58000001</v>
      </c>
      <c r="J163">
        <f>[1]!s_stm07_bs(A163,"W07473370",F163,1)</f>
        <v>0</v>
      </c>
      <c r="K163">
        <f>[1]!s_share_totaltradable(A163,20071231,1)/10^7</f>
        <v>19.689805199999999</v>
      </c>
      <c r="L163" t="str">
        <f>[1]!s_ipo_listeddate(A163)</f>
        <v>1999-09-23</v>
      </c>
      <c r="M163" s="10">
        <f>[1]!s_stm07_is(A163,"W06181344",20071231,1,10^8)</f>
        <v>3.1195122489</v>
      </c>
      <c r="N163">
        <f>[1]!s_stm07_bs(A163,"W07182560",20071231,1,10^8)</f>
        <v>10.0877119548</v>
      </c>
      <c r="O163" t="b">
        <f t="shared" si="7"/>
        <v>0</v>
      </c>
      <c r="P163" t="b">
        <f>H163&gt;F163</f>
        <v>1</v>
      </c>
      <c r="Q163" t="e">
        <f>VLOOKUP(A163,KMV!A:B,2,FALSE)</f>
        <v>#N/A</v>
      </c>
    </row>
    <row r="164" spans="1:17" ht="16" hidden="1">
      <c r="A164" t="s">
        <v>186</v>
      </c>
      <c r="B164" t="s">
        <v>187</v>
      </c>
      <c r="C164" t="s">
        <v>9</v>
      </c>
      <c r="D164" s="7">
        <v>39210</v>
      </c>
      <c r="E164" s="7" t="e">
        <f>VLOOKUP(A164,撤销ST!A:C,3,FALSE)</f>
        <v>#N/A</v>
      </c>
      <c r="F164" s="7">
        <f t="shared" si="8"/>
        <v>40908</v>
      </c>
      <c r="G164" s="9">
        <f>[1]!s_stm07_bs(A164,"W07182560",F164,1,1)</f>
        <v>7415296172.4799995</v>
      </c>
      <c r="H164">
        <f>[1]!s_info_delistdate(A164)</f>
        <v>0</v>
      </c>
      <c r="I164">
        <f>[1]!s_stm07_bs(A164,"W01740598",F164,1)</f>
        <v>3241017375.4099998</v>
      </c>
      <c r="J164">
        <f>[1]!s_stm07_bs(A164,"W07473370",F164,1)</f>
        <v>969900000</v>
      </c>
      <c r="K164">
        <f>[1]!s_share_totaltradable(A164,20071231,1)/10^7</f>
        <v>45.509112000000002</v>
      </c>
      <c r="L164" t="str">
        <f>[1]!s_ipo_listeddate(A164)</f>
        <v>1997-07-03</v>
      </c>
      <c r="M164" s="10">
        <f>[1]!s_stm07_is(A164,"W06181344",20071231,1,10^8)</f>
        <v>9.0960802365999989</v>
      </c>
      <c r="N164">
        <f>[1]!s_stm07_bs(A164,"W07182560",20071231,1,10^8)</f>
        <v>23.933188149199999</v>
      </c>
      <c r="O164" t="b">
        <f t="shared" si="7"/>
        <v>0</v>
      </c>
      <c r="Q164" t="e">
        <f>VLOOKUP(A164,KMV!A:B,2,FALSE)</f>
        <v>#N/A</v>
      </c>
    </row>
    <row r="165" spans="1:17" ht="16" hidden="1">
      <c r="A165" t="s">
        <v>116</v>
      </c>
      <c r="B165" t="s">
        <v>117</v>
      </c>
      <c r="C165" t="s">
        <v>9</v>
      </c>
      <c r="D165" s="7">
        <v>38881</v>
      </c>
      <c r="E165" s="7">
        <f>VLOOKUP(A165,撤销ST!A:C,3,FALSE)</f>
        <v>40693</v>
      </c>
      <c r="F165" s="7">
        <f t="shared" si="8"/>
        <v>40543</v>
      </c>
      <c r="G165" s="9">
        <f>[1]!s_stm07_bs(A165,"W07182560",F165,1,1)</f>
        <v>5181027574.1400003</v>
      </c>
      <c r="H165">
        <f>[1]!s_info_delistdate(A165)</f>
        <v>0</v>
      </c>
      <c r="I165">
        <f>[1]!s_stm07_bs(A165,"W01740598",F165,1)</f>
        <v>1818992987.9400001</v>
      </c>
      <c r="J165">
        <f>[1]!s_stm07_bs(A165,"W07473370",F165,1)</f>
        <v>1659220235.45</v>
      </c>
      <c r="K165">
        <f>[1]!s_share_totaltradable(A165,20071231,1)/10^7</f>
        <v>11.5297</v>
      </c>
      <c r="L165" t="str">
        <f>[1]!s_ipo_listeddate(A165)</f>
        <v>1997-07-04</v>
      </c>
      <c r="M165" s="10">
        <f>[1]!s_stm07_is(A165,"W06181344",20071231,1,10^8)</f>
        <v>6.0816219280999997</v>
      </c>
      <c r="N165">
        <f>[1]!s_stm07_bs(A165,"W07182560",20071231,1,10^8)</f>
        <v>4.7006297483999999</v>
      </c>
      <c r="O165" t="b">
        <f t="shared" si="7"/>
        <v>0</v>
      </c>
      <c r="Q165" t="e">
        <f>VLOOKUP(A165,KMV!A:B,2,FALSE)</f>
        <v>#N/A</v>
      </c>
    </row>
    <row r="166" spans="1:17" ht="16" hidden="1">
      <c r="A166" s="11" t="s">
        <v>607</v>
      </c>
      <c r="B166" s="11" t="s">
        <v>609</v>
      </c>
      <c r="C166" t="s">
        <v>980</v>
      </c>
      <c r="D166" s="13">
        <v>39904</v>
      </c>
      <c r="E166" s="7">
        <f>VLOOKUP(A166,撤销ST!A:C,3,FALSE)</f>
        <v>40282</v>
      </c>
      <c r="F166" s="7">
        <f t="shared" si="8"/>
        <v>40178</v>
      </c>
      <c r="G166" s="9">
        <f>[1]!s_stm07_bs(A166,"W07182560",F166,1,1)</f>
        <v>836557537.85000002</v>
      </c>
      <c r="H166" t="str">
        <f>[1]!s_info_delistdate(A166)</f>
        <v>2022-05-24</v>
      </c>
      <c r="I166">
        <f>[1]!s_stm07_bs(A166,"W01740598",F166,1)</f>
        <v>297675110.74000001</v>
      </c>
      <c r="J166">
        <f>[1]!s_stm07_bs(A166,"W07473370",F166,1)</f>
        <v>217887964.28999999</v>
      </c>
      <c r="K166">
        <f>[1]!s_share_totaltradable(A166,20071231,1)/10^7</f>
        <v>64.939977200000001</v>
      </c>
      <c r="L166" t="str">
        <f>[1]!s_ipo_listeddate(A166)</f>
        <v>1995-12-13</v>
      </c>
      <c r="M166" s="10">
        <f>[1]!s_stm07_is(A166,"W06181344",20071231,1,10^8)</f>
        <v>6.3970084930999995</v>
      </c>
      <c r="N166">
        <f>[1]!s_stm07_bs(A166,"W07182560",20071231,1,10^8)</f>
        <v>10.4497779385</v>
      </c>
      <c r="O166" t="b">
        <f t="shared" si="7"/>
        <v>0</v>
      </c>
      <c r="P166" t="b">
        <f>H166&gt;F166</f>
        <v>1</v>
      </c>
      <c r="Q166" t="e">
        <f>VLOOKUP(A166,KMV!A:B,2,FALSE)</f>
        <v>#N/A</v>
      </c>
    </row>
    <row r="167" spans="1:17" ht="16" hidden="1">
      <c r="A167" t="s">
        <v>124</v>
      </c>
      <c r="B167" t="s">
        <v>125</v>
      </c>
      <c r="C167" t="s">
        <v>9</v>
      </c>
      <c r="D167" s="7">
        <v>38833</v>
      </c>
      <c r="E167" s="7">
        <f>VLOOKUP(A167,撤销ST!A:C,3,FALSE)</f>
        <v>40764</v>
      </c>
      <c r="F167" s="7">
        <f t="shared" si="8"/>
        <v>40633</v>
      </c>
      <c r="G167" s="9">
        <f>[1]!s_stm07_bs(A167,"W07182560",F167,1,1)</f>
        <v>380073159.51999998</v>
      </c>
      <c r="H167">
        <f>[1]!s_info_delistdate(A167)</f>
        <v>0</v>
      </c>
      <c r="I167">
        <f>[1]!s_stm07_bs(A167,"W01740598",F167,1)</f>
        <v>165374963.09</v>
      </c>
      <c r="J167">
        <f>[1]!s_stm07_bs(A167,"W07473370",F167,1)</f>
        <v>7159355.5599999996</v>
      </c>
      <c r="K167">
        <f>[1]!s_share_totaltradable(A167,20071231,1)/10^7</f>
        <v>12.22</v>
      </c>
      <c r="L167" t="str">
        <f>[1]!s_ipo_listeddate(A167)</f>
        <v>1997-07-09</v>
      </c>
      <c r="M167" s="10">
        <f>[1]!s_stm07_is(A167,"W06181344",20071231,1,10^8)</f>
        <v>1.9366918393999999</v>
      </c>
      <c r="N167">
        <f>[1]!s_stm07_bs(A167,"W07182560",20071231,1,10^8)</f>
        <v>5.6878957169000008</v>
      </c>
      <c r="O167" t="b">
        <f t="shared" si="7"/>
        <v>0</v>
      </c>
      <c r="Q167" t="e">
        <f>VLOOKUP(A167,KMV!A:B,2,FALSE)</f>
        <v>#N/A</v>
      </c>
    </row>
    <row r="168" spans="1:17" ht="16" hidden="1">
      <c r="A168" t="s">
        <v>182</v>
      </c>
      <c r="B168" t="s">
        <v>183</v>
      </c>
      <c r="C168" t="s">
        <v>9</v>
      </c>
      <c r="D168" s="7">
        <v>39199</v>
      </c>
      <c r="E168" s="7" t="e">
        <f>VLOOKUP(A168,撤销ST!A:C,3,FALSE)</f>
        <v>#N/A</v>
      </c>
      <c r="F168" s="7">
        <f t="shared" si="8"/>
        <v>40908</v>
      </c>
      <c r="G168" s="9">
        <f>[1]!s_stm07_bs(A168,"W07182560",F168,1,1)</f>
        <v>2771096425.9299998</v>
      </c>
      <c r="H168">
        <f>[1]!s_info_delistdate(A168)</f>
        <v>0</v>
      </c>
      <c r="I168">
        <f>[1]!s_stm07_bs(A168,"W01740598",F168,1)</f>
        <v>1373792496.1600001</v>
      </c>
      <c r="J168">
        <f>[1]!s_stm07_bs(A168,"W07473370",F168,1)</f>
        <v>517095129.75999999</v>
      </c>
      <c r="K168">
        <f>[1]!s_share_totaltradable(A168,20071231,1)/10^7</f>
        <v>27.168268099999999</v>
      </c>
      <c r="L168" t="str">
        <f>[1]!s_ipo_listeddate(A168)</f>
        <v>1997-07-11</v>
      </c>
      <c r="M168" s="10">
        <f>[1]!s_stm07_is(A168,"W06181344",20071231,1,10^8)</f>
        <v>6.4518677147000005</v>
      </c>
      <c r="N168">
        <f>[1]!s_stm07_bs(A168,"W07182560",20071231,1,10^8)</f>
        <v>27.203583920100002</v>
      </c>
      <c r="O168" t="b">
        <f t="shared" si="7"/>
        <v>0</v>
      </c>
      <c r="Q168" t="e">
        <f>VLOOKUP(A168,KMV!A:B,2,FALSE)</f>
        <v>#N/A</v>
      </c>
    </row>
    <row r="169" spans="1:17" ht="16" hidden="1">
      <c r="A169" t="s">
        <v>134</v>
      </c>
      <c r="B169" t="s">
        <v>135</v>
      </c>
      <c r="C169" t="s">
        <v>9</v>
      </c>
      <c r="D169" s="7">
        <v>39199</v>
      </c>
      <c r="E169" s="7">
        <f>VLOOKUP(A169,撤销ST!A:C,3,FALSE)</f>
        <v>39547</v>
      </c>
      <c r="F169" s="7">
        <f t="shared" si="8"/>
        <v>39447</v>
      </c>
      <c r="G169" s="9">
        <f>[1]!s_stm07_bs(A169,"W07182560",F169,1,1)</f>
        <v>1316729039.5</v>
      </c>
      <c r="H169">
        <f>[1]!s_info_delistdate(A169)</f>
        <v>0</v>
      </c>
      <c r="I169">
        <f>[1]!s_stm07_bs(A169,"W01740598",F169,1)</f>
        <v>711655883.87</v>
      </c>
      <c r="J169">
        <f>[1]!s_stm07_bs(A169,"W07473370",F169,1)</f>
        <v>28065183.370000001</v>
      </c>
      <c r="K169">
        <f>[1]!s_share_totaltradable(A169,20071231,1)/10^7</f>
        <v>10.725</v>
      </c>
      <c r="L169" t="str">
        <f>[1]!s_ipo_listeddate(A169)</f>
        <v>1997-07-18</v>
      </c>
      <c r="M169" s="10">
        <f>[1]!s_stm07_is(A169,"W06181344",20071231,1,10^8)</f>
        <v>2.1134112090000001</v>
      </c>
      <c r="N169">
        <f>[1]!s_stm07_bs(A169,"W07182560",20071231,1,10^8)</f>
        <v>13.167290395</v>
      </c>
      <c r="O169" t="b">
        <f t="shared" si="7"/>
        <v>0</v>
      </c>
      <c r="Q169" t="e">
        <f>VLOOKUP(A169,KMV!A:B,2,FALSE)</f>
        <v>#N/A</v>
      </c>
    </row>
    <row r="170" spans="1:17" ht="16" hidden="1">
      <c r="A170" t="s">
        <v>138</v>
      </c>
      <c r="B170" t="s">
        <v>139</v>
      </c>
      <c r="C170" t="s">
        <v>9</v>
      </c>
      <c r="D170" s="7">
        <v>38481</v>
      </c>
      <c r="E170" s="7" t="e">
        <f>VLOOKUP(A170,撤销ST!A:C,3,FALSE)</f>
        <v>#N/A</v>
      </c>
      <c r="F170" s="7">
        <f t="shared" si="8"/>
        <v>40908</v>
      </c>
      <c r="G170" s="9">
        <f>[1]!s_stm07_bs(A170,"W07182560",F170,1,1)</f>
        <v>4769120913.0299997</v>
      </c>
      <c r="H170">
        <f>[1]!s_info_delistdate(A170)</f>
        <v>0</v>
      </c>
      <c r="I170">
        <f>[1]!s_stm07_bs(A170,"W01740598",F170,1)</f>
        <v>2338461505.54</v>
      </c>
      <c r="J170">
        <f>[1]!s_stm07_bs(A170,"W07473370",F170,1)</f>
        <v>1453155859.53</v>
      </c>
      <c r="K170">
        <f>[1]!s_share_totaltradable(A170,20071231,1)/10^7</f>
        <v>7.8000004000000001</v>
      </c>
      <c r="L170" t="str">
        <f>[1]!s_ipo_listeddate(A170)</f>
        <v>1997-09-25</v>
      </c>
      <c r="M170" s="10">
        <f>[1]!s_stm07_is(A170,"W06181344",20071231,1,10^8)</f>
        <v>2.7622695425999999</v>
      </c>
      <c r="N170">
        <f>[1]!s_stm07_bs(A170,"W07182560",20071231,1,10^8)</f>
        <v>2.6887868688999998</v>
      </c>
      <c r="O170" t="b">
        <f t="shared" si="7"/>
        <v>0</v>
      </c>
      <c r="Q170" t="e">
        <f>VLOOKUP(A170,KMV!A:B,2,FALSE)</f>
        <v>#N/A</v>
      </c>
    </row>
    <row r="171" spans="1:17" ht="16" hidden="1">
      <c r="A171" s="11" t="s">
        <v>916</v>
      </c>
      <c r="B171" s="11" t="s">
        <v>919</v>
      </c>
      <c r="C171" t="s">
        <v>980</v>
      </c>
      <c r="D171" s="13">
        <v>40149</v>
      </c>
      <c r="E171" s="7" t="e">
        <f>VLOOKUP(A171,撤销ST!A:C,3,FALSE)</f>
        <v>#N/A</v>
      </c>
      <c r="F171" s="7">
        <f t="shared" si="8"/>
        <v>40908</v>
      </c>
      <c r="G171" s="9">
        <f>[1]!s_stm07_bs(A171,"W07182560",F171,1,1)</f>
        <v>2648705096.5799999</v>
      </c>
      <c r="H171">
        <f>[1]!s_info_delistdate(A171)</f>
        <v>0</v>
      </c>
      <c r="I171">
        <f>[1]!s_stm07_bs(A171,"W01740598",F171,1)</f>
        <v>588026561.52999997</v>
      </c>
      <c r="J171">
        <f>[1]!s_stm07_bs(A171,"W07473370",F171,1)</f>
        <v>79328579.390000001</v>
      </c>
      <c r="K171">
        <f>[1]!s_share_totaltradable(A171,20071231,1)/10^7</f>
        <v>13.294748200000001</v>
      </c>
      <c r="L171" t="str">
        <f>[1]!s_ipo_listeddate(A171)</f>
        <v>1997-10-17</v>
      </c>
      <c r="M171" s="10">
        <f>[1]!s_stm07_is(A171,"W06181344",20071231,1,10^8)</f>
        <v>21.454904689999999</v>
      </c>
      <c r="N171">
        <f>[1]!s_stm07_bs(A171,"W07182560",20071231,1,10^8)</f>
        <v>39.1123520083</v>
      </c>
      <c r="O171" t="b">
        <f t="shared" si="7"/>
        <v>0</v>
      </c>
      <c r="Q171" t="e">
        <f>VLOOKUP(A171,KMV!A:B,2,FALSE)</f>
        <v>#N/A</v>
      </c>
    </row>
    <row r="172" spans="1:17" ht="16" hidden="1">
      <c r="A172" s="11" t="s">
        <v>577</v>
      </c>
      <c r="B172" s="11" t="s">
        <v>579</v>
      </c>
      <c r="C172" t="s">
        <v>980</v>
      </c>
      <c r="D172" s="13">
        <v>39920</v>
      </c>
      <c r="E172" s="7">
        <f>VLOOKUP(A172,撤销ST!A:C,3,FALSE)</f>
        <v>40326</v>
      </c>
      <c r="F172" s="7">
        <f t="shared" si="8"/>
        <v>40178</v>
      </c>
      <c r="G172" s="9">
        <f>[1]!s_stm07_bs(A172,"W07182560",F172,1,1)</f>
        <v>72018681000</v>
      </c>
      <c r="H172">
        <f>[1]!s_info_delistdate(A172)</f>
        <v>0</v>
      </c>
      <c r="I172">
        <f>[1]!s_stm07_bs(A172,"W01740598",F172,1)</f>
        <v>35663041000</v>
      </c>
      <c r="J172">
        <f>[1]!s_stm07_bs(A172,"W07473370",F172,1)</f>
        <v>32742512000</v>
      </c>
      <c r="K172">
        <f>[1]!s_share_totaltradable(A172,20071231,1)/10^7</f>
        <v>196.29499999999999</v>
      </c>
      <c r="L172" t="str">
        <f>[1]!s_ipo_listeddate(A172)</f>
        <v>1997-11-05</v>
      </c>
      <c r="M172" s="10">
        <f>[1]!s_stm07_is(A172,"W06181344",20071231,1,10^8)</f>
        <v>435.28561000000002</v>
      </c>
      <c r="N172">
        <f>[1]!s_stm07_bs(A172,"W07182560",20071231,1,10^8)</f>
        <v>671.41714000000002</v>
      </c>
      <c r="O172" t="b">
        <f t="shared" si="7"/>
        <v>0</v>
      </c>
      <c r="Q172" t="e">
        <f>VLOOKUP(A172,KMV!A:B,2,FALSE)</f>
        <v>#N/A</v>
      </c>
    </row>
    <row r="173" spans="1:17" ht="16" hidden="1">
      <c r="A173" s="11" t="s">
        <v>499</v>
      </c>
      <c r="B173" s="11" t="s">
        <v>501</v>
      </c>
      <c r="C173" t="s">
        <v>980</v>
      </c>
      <c r="D173" s="13">
        <v>40274</v>
      </c>
      <c r="E173" s="7">
        <f>VLOOKUP(A173,撤销ST!A:C,3,FALSE)</f>
        <v>40652</v>
      </c>
      <c r="F173" s="7">
        <f t="shared" si="8"/>
        <v>40543</v>
      </c>
      <c r="G173" s="9">
        <f>[1]!s_stm07_bs(A173,"W07182560",F173,1,1)</f>
        <v>6795489478.5799999</v>
      </c>
      <c r="H173">
        <f>[1]!s_info_delistdate(A173)</f>
        <v>0</v>
      </c>
      <c r="I173">
        <f>[1]!s_stm07_bs(A173,"W01740598",F173,1)</f>
        <v>2973361504.7399998</v>
      </c>
      <c r="J173">
        <f>[1]!s_stm07_bs(A173,"W07473370",F173,1)</f>
        <v>3006552889.4499998</v>
      </c>
      <c r="K173">
        <f>[1]!s_share_totaltradable(A173,20071231,1)/10^7</f>
        <v>13.69825</v>
      </c>
      <c r="L173" t="str">
        <f>[1]!s_ipo_listeddate(A173)</f>
        <v>1998-01-22</v>
      </c>
      <c r="M173" s="10">
        <f>[1]!s_stm07_is(A173,"W06181344",20071231,1,10^8)</f>
        <v>4.2796795777999996</v>
      </c>
      <c r="N173">
        <f>[1]!s_stm07_bs(A173,"W07182560",20071231,1,10^8)</f>
        <v>12.361277103900001</v>
      </c>
      <c r="O173" t="b">
        <f t="shared" si="7"/>
        <v>0</v>
      </c>
      <c r="Q173" t="e">
        <f>VLOOKUP(A173,KMV!A:B,2,FALSE)</f>
        <v>#N/A</v>
      </c>
    </row>
    <row r="174" spans="1:17" ht="16">
      <c r="A174" t="s">
        <v>194</v>
      </c>
      <c r="B174" t="s">
        <v>195</v>
      </c>
      <c r="C174" t="s">
        <v>9</v>
      </c>
      <c r="D174" s="7">
        <v>39183</v>
      </c>
      <c r="E174" s="7">
        <f>VLOOKUP(A174,撤销ST!A:C,3,FALSE)</f>
        <v>39953</v>
      </c>
      <c r="F174" s="7">
        <f t="shared" si="8"/>
        <v>39813</v>
      </c>
      <c r="G174" s="9">
        <f>[1]!s_stm07_bs(A174,"W07182560",F174,1,1)</f>
        <v>233807296.69999999</v>
      </c>
      <c r="H174">
        <f>[1]!s_info_delistdate(A174)</f>
        <v>0</v>
      </c>
      <c r="I174">
        <f>[1]!s_stm07_bs(A174,"W01740598",F174,1)</f>
        <v>108807230.23</v>
      </c>
      <c r="J174">
        <f>[1]!s_stm07_bs(A174,"W07473370",F174,1)</f>
        <v>1870100.98</v>
      </c>
      <c r="K174">
        <f>[1]!s_share_totaltradable(A174,20071231,1)/10^7</f>
        <v>3.528</v>
      </c>
      <c r="L174" t="str">
        <f>[1]!s_ipo_listeddate(A174)</f>
        <v>1998-02-25</v>
      </c>
      <c r="M174" s="10">
        <f>[1]!s_stm07_is(A174,"W06181344",20071231,1,10^8)</f>
        <v>0.8519845815</v>
      </c>
      <c r="N174">
        <f>[1]!s_stm07_bs(A174,"W07182560",20071231,1,10^8)</f>
        <v>2.237110215</v>
      </c>
      <c r="O174" t="b">
        <f t="shared" si="7"/>
        <v>1</v>
      </c>
      <c r="Q174" t="str">
        <f>VLOOKUP(A174,KMV!A:B,2,FALSE)</f>
        <v>西部资源</v>
      </c>
    </row>
    <row r="175" spans="1:17" ht="16" hidden="1">
      <c r="A175" t="s">
        <v>190</v>
      </c>
      <c r="B175" t="s">
        <v>191</v>
      </c>
      <c r="C175" t="s">
        <v>6</v>
      </c>
      <c r="D175" s="7">
        <v>39230</v>
      </c>
      <c r="E175" s="7">
        <f>VLOOKUP(A175,撤销ST!A:C,3,FALSE)</f>
        <v>40044</v>
      </c>
      <c r="F175" s="7">
        <f t="shared" si="8"/>
        <v>39903</v>
      </c>
      <c r="G175" s="9">
        <f>[1]!s_stm07_bs(A175,"W07182560",F175,1,1)</f>
        <v>189500618.75999999</v>
      </c>
      <c r="H175">
        <f>[1]!s_info_delistdate(A175)</f>
        <v>0</v>
      </c>
      <c r="I175">
        <f>[1]!s_stm07_bs(A175,"W01740598",F175,1)</f>
        <v>77643746.939999998</v>
      </c>
      <c r="J175">
        <f>[1]!s_stm07_bs(A175,"W07473370",F175,1)</f>
        <v>13127915.41</v>
      </c>
      <c r="K175">
        <f>[1]!s_share_totaltradable(A175,20071231,1)/10^7</f>
        <v>6.6285873000000004</v>
      </c>
      <c r="L175" t="str">
        <f>[1]!s_ipo_listeddate(A175)</f>
        <v>1998-03-03</v>
      </c>
      <c r="M175" s="10">
        <f>[1]!s_stm07_is(A175,"W06181344",20071231,1,10^8)</f>
        <v>1.5814447584</v>
      </c>
      <c r="N175">
        <f>[1]!s_stm07_bs(A175,"W07182560",20071231,1,10^8)</f>
        <v>2.2255931723</v>
      </c>
      <c r="O175" t="b">
        <f t="shared" si="7"/>
        <v>0</v>
      </c>
      <c r="Q175" t="e">
        <f>VLOOKUP(A175,KMV!A:B,2,FALSE)</f>
        <v>#N/A</v>
      </c>
    </row>
    <row r="176" spans="1:17" ht="16" hidden="1">
      <c r="A176" t="s">
        <v>140</v>
      </c>
      <c r="B176" t="s">
        <v>141</v>
      </c>
      <c r="C176" t="s">
        <v>9</v>
      </c>
      <c r="D176" s="7">
        <v>38470</v>
      </c>
      <c r="E176" s="7">
        <f>VLOOKUP(A176,撤销ST!A:C,3,FALSE)</f>
        <v>39601</v>
      </c>
      <c r="F176" s="7">
        <f t="shared" si="8"/>
        <v>39538</v>
      </c>
      <c r="G176" s="9">
        <f>[1]!s_stm07_bs(A176,"W07182560",F176,1,1)</f>
        <v>918956495.80999994</v>
      </c>
      <c r="H176">
        <f>[1]!s_info_delistdate(A176)</f>
        <v>0</v>
      </c>
      <c r="I176">
        <f>[1]!s_stm07_bs(A176,"W01740598",F176,1)</f>
        <v>450579622.12</v>
      </c>
      <c r="J176">
        <f>[1]!s_stm07_bs(A176,"W07473370",F176,1)</f>
        <v>0</v>
      </c>
      <c r="K176">
        <f>[1]!s_share_totaltradable(A176,20071231,1)/10^7</f>
        <v>13.2135</v>
      </c>
      <c r="L176" t="str">
        <f>[1]!s_ipo_listeddate(A176)</f>
        <v>1998-04-02</v>
      </c>
      <c r="M176" s="10">
        <f>[1]!s_stm07_is(A176,"W06181344",20071231,1,10^8)</f>
        <v>9.1731182447999995</v>
      </c>
      <c r="N176">
        <f>[1]!s_stm07_bs(A176,"W07182560",20071231,1,10^8)</f>
        <v>7.1976850845000007</v>
      </c>
      <c r="O176" t="b">
        <f t="shared" si="7"/>
        <v>0</v>
      </c>
      <c r="Q176" t="e">
        <f>VLOOKUP(A176,KMV!A:B,2,FALSE)</f>
        <v>#N/A</v>
      </c>
    </row>
    <row r="177" spans="1:17" ht="16" hidden="1">
      <c r="A177" s="11" t="s">
        <v>503</v>
      </c>
      <c r="B177" s="11" t="s">
        <v>505</v>
      </c>
      <c r="C177" t="s">
        <v>980</v>
      </c>
      <c r="D177" s="13">
        <v>40284</v>
      </c>
      <c r="E177" s="7">
        <f>VLOOKUP(A177,撤销ST!A:C,3,FALSE)</f>
        <v>40647</v>
      </c>
      <c r="F177" s="7">
        <f t="shared" si="8"/>
        <v>40543</v>
      </c>
      <c r="G177" s="9">
        <f>[1]!s_stm07_bs(A177,"W07182560",F177,1,1)</f>
        <v>2216136647.8499999</v>
      </c>
      <c r="H177">
        <f>[1]!s_info_delistdate(A177)</f>
        <v>0</v>
      </c>
      <c r="I177">
        <f>[1]!s_stm07_bs(A177,"W01740598",F177,1)</f>
        <v>762456155.26999998</v>
      </c>
      <c r="J177">
        <f>[1]!s_stm07_bs(A177,"W07473370",F177,1)</f>
        <v>805003880.20000005</v>
      </c>
      <c r="K177">
        <f>[1]!s_share_totaltradable(A177,20071231,1)/10^7</f>
        <v>22.428782000000002</v>
      </c>
      <c r="L177" t="str">
        <f>[1]!s_ipo_listeddate(A177)</f>
        <v>1998-04-02</v>
      </c>
      <c r="M177" s="10">
        <f>[1]!s_stm07_is(A177,"W06181344",20071231,1,10^8)</f>
        <v>7.8497443217999994</v>
      </c>
      <c r="N177">
        <f>[1]!s_stm07_bs(A177,"W07182560",20071231,1,10^8)</f>
        <v>22.3803054579</v>
      </c>
      <c r="O177" t="b">
        <f t="shared" si="7"/>
        <v>0</v>
      </c>
      <c r="Q177" t="e">
        <f>VLOOKUP(A177,KMV!A:B,2,FALSE)</f>
        <v>#N/A</v>
      </c>
    </row>
    <row r="178" spans="1:17" ht="16">
      <c r="A178" t="s">
        <v>192</v>
      </c>
      <c r="B178" t="s">
        <v>193</v>
      </c>
      <c r="C178" t="s">
        <v>6</v>
      </c>
      <c r="D178" s="7">
        <v>39372</v>
      </c>
      <c r="E178" s="7">
        <f>VLOOKUP(A178,撤销ST!A:C,3,FALSE)</f>
        <v>39611</v>
      </c>
      <c r="F178" s="7">
        <f t="shared" si="8"/>
        <v>39538</v>
      </c>
      <c r="G178" s="9">
        <f>[1]!s_stm07_bs(A178,"W07182560",F178,1,1)</f>
        <v>146987838.24000001</v>
      </c>
      <c r="H178">
        <f>[1]!s_info_delistdate(A178)</f>
        <v>0</v>
      </c>
      <c r="I178">
        <f>[1]!s_stm07_bs(A178,"W01740598",F178,1)</f>
        <v>58736098.619999997</v>
      </c>
      <c r="J178">
        <f>[1]!s_stm07_bs(A178,"W07473370",F178,1)</f>
        <v>0</v>
      </c>
      <c r="K178">
        <f>[1]!s_share_totaltradable(A178,20071231,1)/10^7</f>
        <v>2.1749999999999998</v>
      </c>
      <c r="L178" t="str">
        <f>[1]!s_ipo_listeddate(A178)</f>
        <v>1998-04-16</v>
      </c>
      <c r="M178" s="10">
        <f>[1]!s_stm07_is(A178,"W06181344",20071231,1,10^8)</f>
        <v>1.3298904043000002</v>
      </c>
      <c r="N178">
        <f>[1]!s_stm07_bs(A178,"W07182560",20071231,1,10^8)</f>
        <v>1.5007345988</v>
      </c>
      <c r="O178" t="b">
        <f t="shared" si="7"/>
        <v>1</v>
      </c>
      <c r="Q178" t="str">
        <f>VLOOKUP(A178,KMV!A:B,2,FALSE)</f>
        <v>浪莎股份</v>
      </c>
    </row>
    <row r="179" spans="1:17" ht="16" hidden="1">
      <c r="A179" t="s">
        <v>284</v>
      </c>
      <c r="B179" t="s">
        <v>285</v>
      </c>
      <c r="C179" t="s">
        <v>6</v>
      </c>
      <c r="D179" s="7">
        <v>39230</v>
      </c>
      <c r="E179" s="7">
        <f>VLOOKUP(A179,撤销ST!A:C,3,FALSE)</f>
        <v>39622</v>
      </c>
      <c r="F179" s="7">
        <f t="shared" si="8"/>
        <v>39538</v>
      </c>
      <c r="G179" s="9">
        <f>[1]!s_stm07_bs(A179,"W07182560",F179,1,1)</f>
        <v>763985559</v>
      </c>
      <c r="H179" t="str">
        <f>[1]!s_info_delistdate(A179)</f>
        <v>2022-06-14</v>
      </c>
      <c r="I179">
        <f>[1]!s_stm07_bs(A179,"W01740598",F179,1)</f>
        <v>477678854.20999998</v>
      </c>
      <c r="J179">
        <f>[1]!s_stm07_bs(A179,"W07473370",F179,1)</f>
        <v>10035445.289999999</v>
      </c>
      <c r="K179">
        <f>[1]!s_share_totaltradable(A179,20071231,1)/10^7</f>
        <v>39.735484800000002</v>
      </c>
      <c r="L179" t="str">
        <f>[1]!s_ipo_listeddate(A179)</f>
        <v>1993-11-22</v>
      </c>
      <c r="M179" s="10">
        <f>[1]!s_stm07_is(A179,"W06181344",20071231,1,10^8)</f>
        <v>9.7377069048999996</v>
      </c>
      <c r="N179">
        <f>[1]!s_stm07_bs(A179,"W07182560",20071231,1,10^8)</f>
        <v>7.0235941000999995</v>
      </c>
      <c r="O179" t="b">
        <f t="shared" si="7"/>
        <v>0</v>
      </c>
      <c r="P179" t="b">
        <f>H179&gt;F179</f>
        <v>1</v>
      </c>
      <c r="Q179" t="e">
        <f>VLOOKUP(A179,KMV!A:B,2,FALSE)</f>
        <v>#N/A</v>
      </c>
    </row>
    <row r="180" spans="1:17" ht="16" hidden="1">
      <c r="A180" s="11" t="s">
        <v>808</v>
      </c>
      <c r="B180" s="11" t="s">
        <v>810</v>
      </c>
      <c r="C180" t="s">
        <v>980</v>
      </c>
      <c r="D180" s="13">
        <v>40284</v>
      </c>
      <c r="E180" s="7" t="e">
        <f>VLOOKUP(A180,撤销ST!A:C,3,FALSE)</f>
        <v>#N/A</v>
      </c>
      <c r="F180" s="7">
        <f t="shared" si="8"/>
        <v>40908</v>
      </c>
      <c r="G180" s="9">
        <f>[1]!s_stm07_bs(A180,"W07182560",F180,1,1)</f>
        <v>1150339742.6600001</v>
      </c>
      <c r="H180">
        <f>[1]!s_info_delistdate(A180)</f>
        <v>0</v>
      </c>
      <c r="I180">
        <f>[1]!s_stm07_bs(A180,"W01740598",F180,1)</f>
        <v>1586547166.28</v>
      </c>
      <c r="J180">
        <f>[1]!s_stm07_bs(A180,"W07473370",F180,1)</f>
        <v>258994918.44999999</v>
      </c>
      <c r="K180">
        <f>[1]!s_share_totaltradable(A180,20071231,1)/10^7</f>
        <v>21.6126863</v>
      </c>
      <c r="L180" t="str">
        <f>[1]!s_ipo_listeddate(A180)</f>
        <v>1998-06-30</v>
      </c>
      <c r="M180" s="10">
        <f>[1]!s_stm07_is(A180,"W06181344",20071231,1,10^8)</f>
        <v>7.8150113636</v>
      </c>
      <c r="N180">
        <f>[1]!s_stm07_bs(A180,"W07182560",20071231,1,10^8)</f>
        <v>17.503980132999999</v>
      </c>
      <c r="O180" t="b">
        <f t="shared" si="7"/>
        <v>0</v>
      </c>
      <c r="Q180" t="e">
        <f>VLOOKUP(A180,KMV!A:B,2,FALSE)</f>
        <v>#N/A</v>
      </c>
    </row>
    <row r="181" spans="1:17" ht="16" hidden="1">
      <c r="A181" s="11" t="s">
        <v>366</v>
      </c>
      <c r="B181" s="11" t="s">
        <v>368</v>
      </c>
      <c r="C181" t="s">
        <v>980</v>
      </c>
      <c r="D181" s="13">
        <v>39626</v>
      </c>
      <c r="E181" s="7" t="e">
        <f>VLOOKUP(A181,撤销ST!A:C,3,FALSE)</f>
        <v>#N/A</v>
      </c>
      <c r="F181" s="7">
        <f t="shared" si="8"/>
        <v>40908</v>
      </c>
      <c r="G181" s="9">
        <f>[1]!s_stm07_bs(A181,"W07182560",F181,1,1)</f>
        <v>169167583.31</v>
      </c>
      <c r="H181">
        <f>[1]!s_info_delistdate(A181)</f>
        <v>0</v>
      </c>
      <c r="I181">
        <f>[1]!s_stm07_bs(A181,"W01740598",F181,1)</f>
        <v>5125683.5999999996</v>
      </c>
      <c r="J181">
        <f>[1]!s_stm07_bs(A181,"W07473370",F181,1)</f>
        <v>0</v>
      </c>
      <c r="K181">
        <f>[1]!s_share_totaltradable(A181,20071231,1)/10^7</f>
        <v>11.6383104</v>
      </c>
      <c r="L181" t="str">
        <f>[1]!s_ipo_listeddate(A181)</f>
        <v>1998-07-03</v>
      </c>
      <c r="M181" s="10">
        <f>[1]!s_stm07_is(A181,"W06181344",20071231,1,10^8)</f>
        <v>1.6859198855000002</v>
      </c>
      <c r="N181">
        <f>[1]!s_stm07_bs(A181,"W07182560",20071231,1,10^8)</f>
        <v>20.9658963077</v>
      </c>
      <c r="O181" t="b">
        <f t="shared" si="7"/>
        <v>0</v>
      </c>
      <c r="Q181" t="e">
        <f>VLOOKUP(A181,KMV!A:B,2,FALSE)</f>
        <v>#N/A</v>
      </c>
    </row>
    <row r="182" spans="1:17" ht="16" hidden="1">
      <c r="A182" s="11" t="s">
        <v>816</v>
      </c>
      <c r="B182" s="11" t="s">
        <v>939</v>
      </c>
      <c r="C182" t="s">
        <v>980</v>
      </c>
      <c r="D182" s="13">
        <v>39913</v>
      </c>
      <c r="E182" s="7" t="e">
        <f>VLOOKUP(A182,撤销ST!A:C,3,FALSE)</f>
        <v>#N/A</v>
      </c>
      <c r="F182" s="7">
        <f t="shared" si="8"/>
        <v>40908</v>
      </c>
      <c r="G182" s="9">
        <f>[1]!s_stm07_bs(A182,"W07182560",F182,1,1)</f>
        <v>1716289479.8699999</v>
      </c>
      <c r="H182">
        <f>[1]!s_info_delistdate(A182)</f>
        <v>0</v>
      </c>
      <c r="I182">
        <f>[1]!s_stm07_bs(A182,"W01740598",F182,1)</f>
        <v>1243973760.6500001</v>
      </c>
      <c r="J182">
        <f>[1]!s_stm07_bs(A182,"W07473370",F182,1)</f>
        <v>11500000</v>
      </c>
      <c r="K182">
        <f>[1]!s_share_totaltradable(A182,20071231,1)/10^7</f>
        <v>11.7</v>
      </c>
      <c r="L182" t="str">
        <f>[1]!s_ipo_listeddate(A182)</f>
        <v>1998-08-13</v>
      </c>
      <c r="M182" s="10">
        <f>[1]!s_stm07_is(A182,"W06181344",20071231,1,10^8)</f>
        <v>4.1111623986000003</v>
      </c>
      <c r="N182">
        <f>[1]!s_stm07_bs(A182,"W07182560",20071231,1,10^8)</f>
        <v>10.3000895141</v>
      </c>
      <c r="O182" t="b">
        <f t="shared" si="7"/>
        <v>0</v>
      </c>
      <c r="Q182" t="e">
        <f>VLOOKUP(A182,KMV!A:B,2,FALSE)</f>
        <v>#N/A</v>
      </c>
    </row>
    <row r="183" spans="1:17" ht="16" hidden="1">
      <c r="A183" s="11" t="s">
        <v>898</v>
      </c>
      <c r="B183" s="11" t="s">
        <v>901</v>
      </c>
      <c r="C183" t="s">
        <v>980</v>
      </c>
      <c r="D183" s="13">
        <v>40289</v>
      </c>
      <c r="E183" s="7" t="e">
        <f>VLOOKUP(A183,撤销ST!A:C,3,FALSE)</f>
        <v>#N/A</v>
      </c>
      <c r="F183" s="7">
        <f t="shared" si="8"/>
        <v>40908</v>
      </c>
      <c r="G183" s="9">
        <f>[1]!s_stm07_bs(A183,"W07182560",F183,1,1)</f>
        <v>1938625914.9400001</v>
      </c>
      <c r="H183">
        <f>[1]!s_info_delistdate(A183)</f>
        <v>0</v>
      </c>
      <c r="I183">
        <f>[1]!s_stm07_bs(A183,"W01740598",F183,1)</f>
        <v>1877277235.9000001</v>
      </c>
      <c r="J183">
        <f>[1]!s_stm07_bs(A183,"W07473370",F183,1)</f>
        <v>38213757.439999998</v>
      </c>
      <c r="K183">
        <f>[1]!s_share_totaltradable(A183,20071231,1)/10^7</f>
        <v>24.107568199999999</v>
      </c>
      <c r="L183" t="str">
        <f>[1]!s_ipo_listeddate(A183)</f>
        <v>1998-09-11</v>
      </c>
      <c r="M183" s="10">
        <f>[1]!s_stm07_is(A183,"W06181344",20071231,1,10^8)</f>
        <v>28.2808154921</v>
      </c>
      <c r="N183">
        <f>[1]!s_stm07_bs(A183,"W07182560",20071231,1,10^8)</f>
        <v>33.670123757100001</v>
      </c>
      <c r="O183" t="b">
        <f t="shared" si="7"/>
        <v>0</v>
      </c>
      <c r="Q183" t="e">
        <f>VLOOKUP(A183,KMV!A:B,2,FALSE)</f>
        <v>#N/A</v>
      </c>
    </row>
    <row r="184" spans="1:17" ht="16" hidden="1">
      <c r="A184" t="s">
        <v>196</v>
      </c>
      <c r="B184" t="s">
        <v>197</v>
      </c>
      <c r="C184" t="s">
        <v>9</v>
      </c>
      <c r="D184" s="7">
        <v>39129</v>
      </c>
      <c r="E184" s="7" t="e">
        <f>VLOOKUP(A184,撤销ST!A:C,3,FALSE)</f>
        <v>#N/A</v>
      </c>
      <c r="F184" s="7">
        <f t="shared" si="8"/>
        <v>40908</v>
      </c>
      <c r="G184" s="9">
        <f>[1]!s_stm07_bs(A184,"W07182560",F184,1,1)</f>
        <v>770503869.57000005</v>
      </c>
      <c r="H184">
        <f>[1]!s_info_delistdate(A184)</f>
        <v>0</v>
      </c>
      <c r="I184">
        <f>[1]!s_stm07_bs(A184,"W01740598",F184,1)</f>
        <v>1078417848.9000001</v>
      </c>
      <c r="J184">
        <f>[1]!s_stm07_bs(A184,"W07473370",F184,1)</f>
        <v>166758831.50999999</v>
      </c>
      <c r="K184">
        <f>[1]!s_share_totaltradable(A184,20071231,1)/10^7</f>
        <v>20.204999999999998</v>
      </c>
      <c r="L184" t="str">
        <f>[1]!s_ipo_listeddate(A184)</f>
        <v>1998-09-18</v>
      </c>
      <c r="M184" s="10">
        <f>[1]!s_stm07_is(A184,"W06181344",20071231,1,10^8)</f>
        <v>16.529380164100001</v>
      </c>
      <c r="N184">
        <f>[1]!s_stm07_bs(A184,"W07182560",20071231,1,10^8)</f>
        <v>22.8676754711</v>
      </c>
      <c r="O184" t="b">
        <f t="shared" si="7"/>
        <v>0</v>
      </c>
      <c r="Q184" t="e">
        <f>VLOOKUP(A184,KMV!A:B,2,FALSE)</f>
        <v>#N/A</v>
      </c>
    </row>
    <row r="185" spans="1:17" ht="16" hidden="1">
      <c r="A185" t="s">
        <v>202</v>
      </c>
      <c r="B185" t="s">
        <v>203</v>
      </c>
      <c r="C185" t="s">
        <v>9</v>
      </c>
      <c r="D185" s="7">
        <v>39202</v>
      </c>
      <c r="E185" s="7">
        <f>VLOOKUP(A185,撤销ST!A:C,3,FALSE)</f>
        <v>39969</v>
      </c>
      <c r="F185" s="7">
        <f t="shared" si="8"/>
        <v>39903</v>
      </c>
      <c r="G185" s="9">
        <f>[1]!s_stm07_bs(A185,"W07182560",F185,1,1)</f>
        <v>3421318309.46</v>
      </c>
      <c r="H185">
        <f>[1]!s_info_delistdate(A185)</f>
        <v>0</v>
      </c>
      <c r="I185">
        <f>[1]!s_stm07_bs(A185,"W01740598",F185,1)</f>
        <v>2707777789.3400002</v>
      </c>
      <c r="J185">
        <f>[1]!s_stm07_bs(A185,"W07473370",F185,1)</f>
        <v>117330382.48</v>
      </c>
      <c r="K185">
        <f>[1]!s_share_totaltradable(A185,20071231,1)/10^7</f>
        <v>26.921153</v>
      </c>
      <c r="L185" t="str">
        <f>[1]!s_ipo_listeddate(A185)</f>
        <v>1998-10-21</v>
      </c>
      <c r="M185" s="10">
        <f>[1]!s_stm07_is(A185,"W06181344",20071231,1,10^8)</f>
        <v>24.685967443899997</v>
      </c>
      <c r="N185">
        <f>[1]!s_stm07_bs(A185,"W07182560",20071231,1,10^8)</f>
        <v>34.216915204899998</v>
      </c>
      <c r="O185" t="b">
        <f t="shared" si="7"/>
        <v>0</v>
      </c>
      <c r="Q185" t="e">
        <f>VLOOKUP(A185,KMV!A:B,2,FALSE)</f>
        <v>#N/A</v>
      </c>
    </row>
    <row r="186" spans="1:17" ht="16" hidden="1">
      <c r="A186" s="11" t="s">
        <v>478</v>
      </c>
      <c r="B186" s="11" t="s">
        <v>480</v>
      </c>
      <c r="C186" t="s">
        <v>980</v>
      </c>
      <c r="D186" s="13">
        <v>40284</v>
      </c>
      <c r="E186" s="7" t="e">
        <f>VLOOKUP(A186,撤销ST!A:C,3,FALSE)</f>
        <v>#N/A</v>
      </c>
      <c r="F186" s="7">
        <f t="shared" si="8"/>
        <v>40908</v>
      </c>
      <c r="G186" s="9">
        <f>[1]!s_stm07_bs(A186,"W07182560",F186,1,1)</f>
        <v>1325795036.9300001</v>
      </c>
      <c r="H186">
        <f>[1]!s_info_delistdate(A186)</f>
        <v>0</v>
      </c>
      <c r="I186">
        <f>[1]!s_stm07_bs(A186,"W01740598",F186,1)</f>
        <v>997629334.63999999</v>
      </c>
      <c r="J186">
        <f>[1]!s_stm07_bs(A186,"W07473370",F186,1)</f>
        <v>50150000</v>
      </c>
      <c r="K186">
        <f>[1]!s_share_totaltradable(A186,20071231,1)/10^7</f>
        <v>18.210826999999998</v>
      </c>
      <c r="L186" t="str">
        <f>[1]!s_ipo_listeddate(A186)</f>
        <v>1998-11-04</v>
      </c>
      <c r="M186" s="10">
        <f>[1]!s_stm07_is(A186,"W06181344",20071231,1,10^8)</f>
        <v>13.2802234346</v>
      </c>
      <c r="N186">
        <f>[1]!s_stm07_bs(A186,"W07182560",20071231,1,10^8)</f>
        <v>17.5014735711</v>
      </c>
      <c r="O186" t="b">
        <f t="shared" si="7"/>
        <v>0</v>
      </c>
      <c r="Q186" t="e">
        <f>VLOOKUP(A186,KMV!A:B,2,FALSE)</f>
        <v>#N/A</v>
      </c>
    </row>
    <row r="187" spans="1:17" ht="16" hidden="1">
      <c r="A187" t="s">
        <v>200</v>
      </c>
      <c r="B187" t="s">
        <v>201</v>
      </c>
      <c r="C187" t="s">
        <v>9</v>
      </c>
      <c r="D187" s="7">
        <v>38463</v>
      </c>
      <c r="E187" s="7">
        <f>VLOOKUP(A187,撤销ST!A:C,3,FALSE)</f>
        <v>40416</v>
      </c>
      <c r="F187" s="7">
        <f t="shared" si="8"/>
        <v>40268</v>
      </c>
      <c r="G187" s="9">
        <f>[1]!s_stm07_bs(A187,"W07182560",F187,1,1)</f>
        <v>565973467.04999995</v>
      </c>
      <c r="H187">
        <f>[1]!s_info_delistdate(A187)</f>
        <v>0</v>
      </c>
      <c r="I187">
        <f>[1]!s_stm07_bs(A187,"W01740598",F187,1)</f>
        <v>139931573.97999999</v>
      </c>
      <c r="J187">
        <f>[1]!s_stm07_bs(A187,"W07473370",F187,1)</f>
        <v>128184621.83</v>
      </c>
      <c r="K187">
        <f>[1]!s_share_totaltradable(A187,20071231,1)/10^7</f>
        <v>9.75</v>
      </c>
      <c r="L187" t="str">
        <f>[1]!s_ipo_listeddate(A187)</f>
        <v>1998-11-11</v>
      </c>
      <c r="M187" s="10">
        <f>[1]!s_stm07_is(A187,"W06181344",20071231,1,10^8)</f>
        <v>9.6709926000000009E-3</v>
      </c>
      <c r="N187">
        <f>[1]!s_stm07_bs(A187,"W07182560",20071231,1,10^8)</f>
        <v>18.467314650199999</v>
      </c>
      <c r="O187" t="b">
        <f t="shared" si="7"/>
        <v>0</v>
      </c>
      <c r="Q187" t="e">
        <f>VLOOKUP(A187,KMV!A:B,2,FALSE)</f>
        <v>#N/A</v>
      </c>
    </row>
    <row r="188" spans="1:17" ht="16" hidden="1">
      <c r="A188" t="s">
        <v>144</v>
      </c>
      <c r="B188" t="s">
        <v>145</v>
      </c>
      <c r="C188" t="s">
        <v>9</v>
      </c>
      <c r="D188" s="7">
        <v>38462</v>
      </c>
      <c r="E188" s="7">
        <f>VLOOKUP(A188,撤销ST!A:C,3,FALSE)</f>
        <v>39514</v>
      </c>
      <c r="F188" s="7">
        <f t="shared" si="8"/>
        <v>39447</v>
      </c>
      <c r="G188" s="9">
        <f>[1]!s_stm07_bs(A188,"W07182560",F188,1,1)</f>
        <v>643525888.48000002</v>
      </c>
      <c r="H188">
        <f>[1]!s_info_delistdate(A188)</f>
        <v>0</v>
      </c>
      <c r="I188">
        <f>[1]!s_stm07_bs(A188,"W01740598",F188,1)</f>
        <v>186739936.09</v>
      </c>
      <c r="J188">
        <f>[1]!s_stm07_bs(A188,"W07473370",F188,1)</f>
        <v>0</v>
      </c>
      <c r="K188">
        <f>[1]!s_share_totaltradable(A188,20071231,1)/10^7</f>
        <v>10.463252799999999</v>
      </c>
      <c r="L188" t="str">
        <f>[1]!s_ipo_listeddate(A188)</f>
        <v>1998-12-03</v>
      </c>
      <c r="M188" s="10">
        <f>[1]!s_stm07_is(A188,"W06181344",20071231,1,10^8)</f>
        <v>6.2509686114000003</v>
      </c>
      <c r="N188">
        <f>[1]!s_stm07_bs(A188,"W07182560",20071231,1,10^8)</f>
        <v>6.4352588848000005</v>
      </c>
      <c r="O188" t="b">
        <f t="shared" si="7"/>
        <v>0</v>
      </c>
      <c r="Q188" t="e">
        <f>VLOOKUP(A188,KMV!A:B,2,FALSE)</f>
        <v>#N/A</v>
      </c>
    </row>
    <row r="189" spans="1:17" ht="16" hidden="1">
      <c r="A189" t="s">
        <v>146</v>
      </c>
      <c r="B189" t="s">
        <v>147</v>
      </c>
      <c r="C189" t="s">
        <v>9</v>
      </c>
      <c r="D189" s="7">
        <v>38846</v>
      </c>
      <c r="E189" s="7" t="e">
        <f>VLOOKUP(A189,撤销ST!A:C,3,FALSE)</f>
        <v>#N/A</v>
      </c>
      <c r="F189" s="7">
        <f t="shared" si="8"/>
        <v>40908</v>
      </c>
      <c r="G189" s="9">
        <f>[1]!s_stm07_bs(A189,"W07182560",F189,1,1)</f>
        <v>6683502.7199999997</v>
      </c>
      <c r="H189">
        <f>[1]!s_info_delistdate(A189)</f>
        <v>0</v>
      </c>
      <c r="I189">
        <f>[1]!s_stm07_bs(A189,"W01740598",F189,1)</f>
        <v>2062352.07</v>
      </c>
      <c r="J189">
        <f>[1]!s_stm07_bs(A189,"W07473370",F189,1)</f>
        <v>0</v>
      </c>
      <c r="K189">
        <f>[1]!s_share_totaltradable(A189,20071231,1)/10^7</f>
        <v>12</v>
      </c>
      <c r="L189" t="str">
        <f>[1]!s_ipo_listeddate(A189)</f>
        <v>1999-01-15</v>
      </c>
      <c r="M189" s="10">
        <f>[1]!s_stm07_is(A189,"W06181344",20071231,1,10^8)</f>
        <v>1.7097944000000001E-3</v>
      </c>
      <c r="N189">
        <f>[1]!s_stm07_bs(A189,"W07182560",20071231,1,10^8)</f>
        <v>4.7376750200000002</v>
      </c>
      <c r="O189" t="b">
        <f t="shared" si="7"/>
        <v>0</v>
      </c>
      <c r="Q189" t="e">
        <f>VLOOKUP(A189,KMV!A:B,2,FALSE)</f>
        <v>#N/A</v>
      </c>
    </row>
    <row r="190" spans="1:17" ht="16" hidden="1">
      <c r="A190" s="11" t="s">
        <v>858</v>
      </c>
      <c r="B190" s="11" t="s">
        <v>861</v>
      </c>
      <c r="C190" t="s">
        <v>980</v>
      </c>
      <c r="D190" s="13">
        <v>40659</v>
      </c>
      <c r="E190" s="7" t="e">
        <f>VLOOKUP(A190,撤销ST!A:C,3,FALSE)</f>
        <v>#N/A</v>
      </c>
      <c r="F190" s="7">
        <f t="shared" si="8"/>
        <v>40908</v>
      </c>
      <c r="G190" s="9">
        <f>[1]!s_stm07_bs(A190,"W07182560",F190,1,1)</f>
        <v>888616011.69000006</v>
      </c>
      <c r="H190">
        <f>[1]!s_info_delistdate(A190)</f>
        <v>0</v>
      </c>
      <c r="I190">
        <f>[1]!s_stm07_bs(A190,"W01740598",F190,1)</f>
        <v>623897380.83000004</v>
      </c>
      <c r="J190">
        <f>[1]!s_stm07_bs(A190,"W07473370",F190,1)</f>
        <v>31349285.57</v>
      </c>
      <c r="K190">
        <f>[1]!s_share_totaltradable(A190,20071231,1)/10^7</f>
        <v>13.16625</v>
      </c>
      <c r="L190" t="str">
        <f>[1]!s_ipo_listeddate(A190)</f>
        <v>1999-01-19</v>
      </c>
      <c r="M190" s="10">
        <f>[1]!s_stm07_is(A190,"W06181344",20071231,1,10^8)</f>
        <v>10.529619132400001</v>
      </c>
      <c r="N190">
        <f>[1]!s_stm07_bs(A190,"W07182560",20071231,1,10^8)</f>
        <v>10.1500320713</v>
      </c>
      <c r="O190" t="b">
        <f t="shared" si="7"/>
        <v>0</v>
      </c>
      <c r="Q190" t="e">
        <f>VLOOKUP(A190,KMV!A:B,2,FALSE)</f>
        <v>#N/A</v>
      </c>
    </row>
    <row r="191" spans="1:17" ht="16" hidden="1">
      <c r="A191" s="11" t="s">
        <v>469</v>
      </c>
      <c r="B191" s="11" t="s">
        <v>471</v>
      </c>
      <c r="C191" t="s">
        <v>980</v>
      </c>
      <c r="D191" s="13">
        <v>40221</v>
      </c>
      <c r="E191" s="7" t="e">
        <f>VLOOKUP(A191,撤销ST!A:C,3,FALSE)</f>
        <v>#N/A</v>
      </c>
      <c r="F191" s="7">
        <f t="shared" si="8"/>
        <v>40908</v>
      </c>
      <c r="G191" s="9">
        <f>[1]!s_stm07_bs(A191,"W07182560",F191,1,1)</f>
        <v>421447576.42000002</v>
      </c>
      <c r="H191">
        <f>[1]!s_info_delistdate(A191)</f>
        <v>0</v>
      </c>
      <c r="I191">
        <f>[1]!s_stm07_bs(A191,"W01740598",F191,1)</f>
        <v>415278721.66000003</v>
      </c>
      <c r="J191">
        <f>[1]!s_stm07_bs(A191,"W07473370",F191,1)</f>
        <v>5378034.5599999996</v>
      </c>
      <c r="K191">
        <f>[1]!s_share_totaltradable(A191,20071231,1)/10^7</f>
        <v>9</v>
      </c>
      <c r="L191" t="str">
        <f>[1]!s_ipo_listeddate(A191)</f>
        <v>1999-02-03</v>
      </c>
      <c r="M191" s="10">
        <f>[1]!s_stm07_is(A191,"W06181344",20071231,1,10^8)</f>
        <v>1.8773110383000002</v>
      </c>
      <c r="N191">
        <f>[1]!s_stm07_bs(A191,"W07182560",20071231,1,10^8)</f>
        <v>8.1438367699</v>
      </c>
      <c r="O191" t="b">
        <f t="shared" si="7"/>
        <v>0</v>
      </c>
      <c r="Q191" t="e">
        <f>VLOOKUP(A191,KMV!A:B,2,FALSE)</f>
        <v>#N/A</v>
      </c>
    </row>
    <row r="192" spans="1:17" ht="16" hidden="1">
      <c r="A192" t="s">
        <v>158</v>
      </c>
      <c r="B192" t="s">
        <v>159</v>
      </c>
      <c r="C192" t="s">
        <v>6</v>
      </c>
      <c r="D192" s="7">
        <v>39237</v>
      </c>
      <c r="E192" s="7">
        <f>VLOOKUP(A192,撤销ST!A:C,3,FALSE)</f>
        <v>39952</v>
      </c>
      <c r="F192" s="7">
        <f t="shared" si="8"/>
        <v>39813</v>
      </c>
      <c r="G192" s="9">
        <f>[1]!s_stm07_bs(A192,"W07182560",F192,1,1)</f>
        <v>2580474511.8499999</v>
      </c>
      <c r="H192">
        <f>[1]!s_info_delistdate(A192)</f>
        <v>0</v>
      </c>
      <c r="I192">
        <f>[1]!s_stm07_bs(A192,"W01740598",F192,1)</f>
        <v>1620865378.3699999</v>
      </c>
      <c r="J192">
        <f>[1]!s_stm07_bs(A192,"W07473370",F192,1)</f>
        <v>22361038.5</v>
      </c>
      <c r="K192">
        <f>[1]!s_share_totaltradable(A192,20071231,1)/10^7</f>
        <v>13.8491877</v>
      </c>
      <c r="L192" t="str">
        <f>[1]!s_ipo_listeddate(A192)</f>
        <v>1999-03-12</v>
      </c>
      <c r="M192" s="10">
        <f>[1]!s_stm07_is(A192,"W06181344",20071231,1,10^8)</f>
        <v>17.8497824098</v>
      </c>
      <c r="N192">
        <f>[1]!s_stm07_bs(A192,"W07182560",20071231,1,10^8)</f>
        <v>26.726554514699998</v>
      </c>
      <c r="O192" t="b">
        <f t="shared" si="7"/>
        <v>0</v>
      </c>
      <c r="Q192" t="e">
        <f>VLOOKUP(A192,KMV!A:B,2,FALSE)</f>
        <v>#N/A</v>
      </c>
    </row>
    <row r="193" spans="1:17" ht="16" hidden="1">
      <c r="A193" t="s">
        <v>142</v>
      </c>
      <c r="B193" t="s">
        <v>143</v>
      </c>
      <c r="C193" t="s">
        <v>9</v>
      </c>
      <c r="D193" s="7">
        <v>37363</v>
      </c>
      <c r="E193" s="7">
        <f>VLOOKUP(A193,撤销ST!A:C,3,FALSE)</f>
        <v>39617</v>
      </c>
      <c r="F193" s="7">
        <f t="shared" si="8"/>
        <v>39538</v>
      </c>
      <c r="G193" s="9">
        <f>[1]!s_stm07_bs(A193,"W07182560",F193,1,1)</f>
        <v>945985626.08000004</v>
      </c>
      <c r="H193">
        <f>[1]!s_info_delistdate(A193)</f>
        <v>0</v>
      </c>
      <c r="I193">
        <f>[1]!s_stm07_bs(A193,"W01740598",F193,1)</f>
        <v>493626526.44</v>
      </c>
      <c r="J193">
        <f>[1]!s_stm07_bs(A193,"W07473370",F193,1)</f>
        <v>161249000</v>
      </c>
      <c r="K193">
        <f>[1]!s_share_totaltradable(A193,20071231,1)/10^7</f>
        <v>6.3</v>
      </c>
      <c r="L193" t="str">
        <f>[1]!s_ipo_listeddate(A193)</f>
        <v>1999-03-19</v>
      </c>
      <c r="M193" s="10">
        <f>[1]!s_stm07_is(A193,"W06181344",20071231,1,10^8)</f>
        <v>5.3649249629</v>
      </c>
      <c r="N193">
        <f>[1]!s_stm07_bs(A193,"W07182560",20071231,1,10^8)</f>
        <v>9.1858516466999998</v>
      </c>
      <c r="O193" t="b">
        <f t="shared" si="7"/>
        <v>0</v>
      </c>
      <c r="Q193" t="e">
        <f>VLOOKUP(A193,KMV!A:B,2,FALSE)</f>
        <v>#N/A</v>
      </c>
    </row>
    <row r="194" spans="1:17" ht="16" hidden="1">
      <c r="A194" t="s">
        <v>342</v>
      </c>
      <c r="B194" t="s">
        <v>343</v>
      </c>
      <c r="C194" t="s">
        <v>6</v>
      </c>
      <c r="D194" s="7">
        <v>39230</v>
      </c>
      <c r="E194" s="7" t="e">
        <f>VLOOKUP(A194,撤销ST!A:C,3,FALSE)</f>
        <v>#N/A</v>
      </c>
      <c r="F194" s="7">
        <f t="shared" si="8"/>
        <v>40908</v>
      </c>
      <c r="G194" s="9">
        <f>[1]!s_stm07_bs(A194,"W07182560",F194,1,1)</f>
        <v>386198809.23000002</v>
      </c>
      <c r="H194" t="str">
        <f>[1]!s_info_delistdate(A194)</f>
        <v>2022-06-21</v>
      </c>
      <c r="I194">
        <f>[1]!s_stm07_bs(A194,"W01740598",F194,1)</f>
        <v>52085209.909999996</v>
      </c>
      <c r="J194">
        <f>[1]!s_stm07_bs(A194,"W07473370",F194,1)</f>
        <v>2887655.9</v>
      </c>
      <c r="K194">
        <f>[1]!s_share_totaltradable(A194,20071231,1)/10^7</f>
        <v>29.9439423</v>
      </c>
      <c r="L194" t="str">
        <f>[1]!s_ipo_listeddate(A194)</f>
        <v>1996-03-18</v>
      </c>
      <c r="M194" s="10">
        <f>[1]!s_stm07_is(A194,"W06181344",20071231,1,10^8)</f>
        <v>2.6792026</v>
      </c>
      <c r="N194">
        <f>[1]!s_stm07_bs(A194,"W07182560",20071231,1,10^8)</f>
        <v>4.9447621464999996</v>
      </c>
      <c r="O194" t="b">
        <f t="shared" ref="O194:O257" si="10">AND(MIN(M194:N194)&lt;5,K194&lt;5)</f>
        <v>0</v>
      </c>
      <c r="P194" t="b">
        <f t="shared" ref="P194:P195" si="11">H194&gt;F194</f>
        <v>1</v>
      </c>
      <c r="Q194" t="e">
        <f>VLOOKUP(A194,KMV!A:B,2,FALSE)</f>
        <v>#N/A</v>
      </c>
    </row>
    <row r="195" spans="1:17" ht="16" hidden="1">
      <c r="A195" s="11" t="s">
        <v>432</v>
      </c>
      <c r="B195" s="11" t="s">
        <v>434</v>
      </c>
      <c r="C195" t="s">
        <v>980</v>
      </c>
      <c r="D195" s="13">
        <v>40302</v>
      </c>
      <c r="E195" s="7" t="e">
        <f>VLOOKUP(A195,撤销ST!A:C,3,FALSE)</f>
        <v>#N/A</v>
      </c>
      <c r="F195" s="7">
        <f t="shared" si="8"/>
        <v>40908</v>
      </c>
      <c r="G195" s="9">
        <f>[1]!s_stm07_bs(A195,"W07182560",F195,1,1)</f>
        <v>1354047563.46</v>
      </c>
      <c r="H195" t="str">
        <f>[1]!s_info_delistdate(A195)</f>
        <v>2022-06-21</v>
      </c>
      <c r="I195">
        <f>[1]!s_stm07_bs(A195,"W01740598",F195,1)</f>
        <v>762121900.63999999</v>
      </c>
      <c r="J195">
        <f>[1]!s_stm07_bs(A195,"W07473370",F195,1)</f>
        <v>35071265.420000002</v>
      </c>
      <c r="K195">
        <f>[1]!s_share_totaltradable(A195,20071231,1)/10^7</f>
        <v>30.616689999999998</v>
      </c>
      <c r="L195" t="str">
        <f>[1]!s_ipo_listeddate(A195)</f>
        <v>1997-07-04</v>
      </c>
      <c r="M195" s="10">
        <f>[1]!s_stm07_is(A195,"W06181344",20071231,1,10^8)</f>
        <v>6.4127226630999994</v>
      </c>
      <c r="N195">
        <f>[1]!s_stm07_bs(A195,"W07182560",20071231,1,10^8)</f>
        <v>25.312168303499998</v>
      </c>
      <c r="O195" t="b">
        <f t="shared" si="10"/>
        <v>0</v>
      </c>
      <c r="P195" t="b">
        <f t="shared" si="11"/>
        <v>1</v>
      </c>
      <c r="Q195" t="e">
        <f>VLOOKUP(A195,KMV!A:B,2,FALSE)</f>
        <v>#N/A</v>
      </c>
    </row>
    <row r="196" spans="1:17" ht="16" hidden="1">
      <c r="A196" s="11" t="s">
        <v>510</v>
      </c>
      <c r="B196" s="11" t="s">
        <v>512</v>
      </c>
      <c r="C196" t="s">
        <v>980</v>
      </c>
      <c r="D196" s="13">
        <v>40245</v>
      </c>
      <c r="E196" s="7">
        <f>VLOOKUP(A196,撤销ST!A:C,3,FALSE)</f>
        <v>40645</v>
      </c>
      <c r="F196" s="7">
        <f t="shared" si="8"/>
        <v>40543</v>
      </c>
      <c r="G196" s="9">
        <f>[1]!s_stm07_bs(A196,"W07182560",F196,1,1)</f>
        <v>1297336328.1300001</v>
      </c>
      <c r="H196">
        <f>[1]!s_info_delistdate(A196)</f>
        <v>0</v>
      </c>
      <c r="I196">
        <f>[1]!s_stm07_bs(A196,"W01740598",F196,1)</f>
        <v>881038633.48000002</v>
      </c>
      <c r="J196">
        <f>[1]!s_stm07_bs(A196,"W07473370",F196,1)</f>
        <v>670969.64</v>
      </c>
      <c r="K196">
        <f>[1]!s_share_totaltradable(A196,20071231,1)/10^7</f>
        <v>8.19</v>
      </c>
      <c r="L196" t="str">
        <f>[1]!s_ipo_listeddate(A196)</f>
        <v>1999-04-08</v>
      </c>
      <c r="M196" s="10">
        <f>[1]!s_stm07_is(A196,"W06181344",20071231,1,10^8)</f>
        <v>22.1468878473</v>
      </c>
      <c r="N196">
        <f>[1]!s_stm07_bs(A196,"W07182560",20071231,1,10^8)</f>
        <v>11.918990534300001</v>
      </c>
      <c r="O196" t="b">
        <f t="shared" si="10"/>
        <v>0</v>
      </c>
      <c r="Q196" t="e">
        <f>VLOOKUP(A196,KMV!A:B,2,FALSE)</f>
        <v>#N/A</v>
      </c>
    </row>
    <row r="197" spans="1:17" ht="16" hidden="1">
      <c r="A197" t="s">
        <v>198</v>
      </c>
      <c r="B197" t="s">
        <v>199</v>
      </c>
      <c r="C197" t="s">
        <v>6</v>
      </c>
      <c r="D197" s="7">
        <v>39363</v>
      </c>
      <c r="E197" s="7">
        <f>VLOOKUP(A197,撤销ST!A:C,3,FALSE)</f>
        <v>39506</v>
      </c>
      <c r="F197" s="7">
        <f t="shared" si="8"/>
        <v>39355</v>
      </c>
      <c r="G197" s="9">
        <f>[1]!s_stm07_bs(A197,"W07182560",F197,1,1)</f>
        <v>2327228845.8800001</v>
      </c>
      <c r="H197">
        <f>[1]!s_info_delistdate(A197)</f>
        <v>0</v>
      </c>
      <c r="I197">
        <f>[1]!s_stm07_bs(A197,"W01740598",F197,1)</f>
        <v>1512454236.02</v>
      </c>
      <c r="J197">
        <f>[1]!s_stm07_bs(A197,"W07473370",F197,1)</f>
        <v>368000000</v>
      </c>
      <c r="K197">
        <f>[1]!s_share_totaltradable(A197,20071231,1)/10^7</f>
        <v>10.6591275</v>
      </c>
      <c r="L197" t="str">
        <f>[1]!s_ipo_listeddate(A197)</f>
        <v>1999-04-15</v>
      </c>
      <c r="M197" s="10">
        <f>[1]!s_stm07_is(A197,"W06181344",20071231,1,10^8)</f>
        <v>7.6482958084000003</v>
      </c>
      <c r="N197">
        <f>[1]!s_stm07_bs(A197,"W07182560",20071231,1,10^8)</f>
        <v>22.117387805500002</v>
      </c>
      <c r="O197" t="b">
        <f t="shared" si="10"/>
        <v>0</v>
      </c>
      <c r="Q197" t="e">
        <f>VLOOKUP(A197,KMV!A:B,2,FALSE)</f>
        <v>#N/A</v>
      </c>
    </row>
    <row r="198" spans="1:17" ht="16" hidden="1">
      <c r="A198" s="11" t="s">
        <v>821</v>
      </c>
      <c r="B198" s="11" t="s">
        <v>824</v>
      </c>
      <c r="C198" t="s">
        <v>980</v>
      </c>
      <c r="D198" s="13">
        <v>40570</v>
      </c>
      <c r="E198" s="7" t="e">
        <f>VLOOKUP(A198,撤销ST!A:C,3,FALSE)</f>
        <v>#N/A</v>
      </c>
      <c r="F198" s="7">
        <f t="shared" si="8"/>
        <v>40908</v>
      </c>
      <c r="G198" s="9">
        <f>[1]!s_stm07_bs(A198,"W07182560",F198,1,1)</f>
        <v>1245387424.54</v>
      </c>
      <c r="H198">
        <f>[1]!s_info_delistdate(A198)</f>
        <v>0</v>
      </c>
      <c r="I198">
        <f>[1]!s_stm07_bs(A198,"W01740598",F198,1)</f>
        <v>802291833.20000005</v>
      </c>
      <c r="J198">
        <f>[1]!s_stm07_bs(A198,"W07473370",F198,1)</f>
        <v>167445848.50999999</v>
      </c>
      <c r="K198">
        <f>[1]!s_share_totaltradable(A198,20071231,1)/10^7</f>
        <v>11.529</v>
      </c>
      <c r="L198" t="str">
        <f>[1]!s_ipo_listeddate(A198)</f>
        <v>1999-05-14</v>
      </c>
      <c r="M198" s="10">
        <f>[1]!s_stm07_is(A198,"W06181344",20071231,1,10^8)</f>
        <v>15.814905233299999</v>
      </c>
      <c r="N198">
        <f>[1]!s_stm07_bs(A198,"W07182560",20071231,1,10^8)</f>
        <v>15.5677011365</v>
      </c>
      <c r="O198" t="b">
        <f t="shared" si="10"/>
        <v>0</v>
      </c>
      <c r="Q198" t="e">
        <f>VLOOKUP(A198,KMV!A:B,2,FALSE)</f>
        <v>#N/A</v>
      </c>
    </row>
    <row r="199" spans="1:17" ht="16">
      <c r="A199" t="s">
        <v>156</v>
      </c>
      <c r="B199" t="s">
        <v>157</v>
      </c>
      <c r="C199" t="s">
        <v>9</v>
      </c>
      <c r="D199" s="7">
        <v>38845</v>
      </c>
      <c r="E199" s="7">
        <f>VLOOKUP(A199,撤销ST!A:C,3,FALSE)</f>
        <v>39969</v>
      </c>
      <c r="F199" s="7">
        <f t="shared" si="8"/>
        <v>39903</v>
      </c>
      <c r="G199" s="9">
        <f>[1]!s_stm07_bs(A199,"W07182560",F199,1,1)</f>
        <v>247798373.05000001</v>
      </c>
      <c r="H199">
        <f>[1]!s_info_delistdate(A199)</f>
        <v>0</v>
      </c>
      <c r="I199">
        <f>[1]!s_stm07_bs(A199,"W01740598",F199,1)</f>
        <v>115495226.06999999</v>
      </c>
      <c r="J199">
        <f>[1]!s_stm07_bs(A199,"W07473370",F199,1)</f>
        <v>0</v>
      </c>
      <c r="K199">
        <f>[1]!s_share_totaltradable(A199,20071231,1)/10^7</f>
        <v>3</v>
      </c>
      <c r="L199" t="str">
        <f>[1]!s_ipo_listeddate(A199)</f>
        <v>1999-06-11</v>
      </c>
      <c r="M199" s="10">
        <f>[1]!s_stm07_is(A199,"W06181344",20071231,1,10^8)</f>
        <v>1.3326443901</v>
      </c>
      <c r="N199">
        <f>[1]!s_stm07_bs(A199,"W07182560",20071231,1,10^8)</f>
        <v>2.2298555206000001</v>
      </c>
      <c r="O199" t="b">
        <f t="shared" si="10"/>
        <v>1</v>
      </c>
      <c r="Q199" t="str">
        <f>VLOOKUP(A199,KMV!A:B,2,FALSE)</f>
        <v>众合科技</v>
      </c>
    </row>
    <row r="200" spans="1:17" ht="16" hidden="1">
      <c r="A200" s="11" t="s">
        <v>625</v>
      </c>
      <c r="B200" s="11" t="s">
        <v>627</v>
      </c>
      <c r="C200" t="s">
        <v>980</v>
      </c>
      <c r="D200" s="13">
        <v>39937</v>
      </c>
      <c r="E200" s="7">
        <f>VLOOKUP(A200,撤销ST!A:C,3,FALSE)</f>
        <v>40221</v>
      </c>
      <c r="F200" s="7">
        <f t="shared" si="8"/>
        <v>40086</v>
      </c>
      <c r="G200" s="9">
        <f>[1]!s_stm07_bs(A200,"W07182560",F200,1,1)</f>
        <v>4478124642.3599997</v>
      </c>
      <c r="H200">
        <f>[1]!s_info_delistdate(A200)</f>
        <v>0</v>
      </c>
      <c r="I200">
        <f>[1]!s_stm07_bs(A200,"W01740598",F200,1)</f>
        <v>1775945319.6600001</v>
      </c>
      <c r="J200">
        <f>[1]!s_stm07_bs(A200,"W07473370",F200,1)</f>
        <v>1184114157.9400001</v>
      </c>
      <c r="K200">
        <f>[1]!s_share_totaltradable(A200,20071231,1)/10^7</f>
        <v>24.768315000000001</v>
      </c>
      <c r="L200" t="str">
        <f>[1]!s_ipo_listeddate(A200)</f>
        <v>1999-06-11</v>
      </c>
      <c r="M200" s="10">
        <f>[1]!s_stm07_is(A200,"W06181344",20071231,1,10^8)</f>
        <v>7.9027392407000008</v>
      </c>
      <c r="N200">
        <f>[1]!s_stm07_bs(A200,"W07182560",20071231,1,10^8)</f>
        <v>11.9379220327</v>
      </c>
      <c r="O200" t="b">
        <f t="shared" si="10"/>
        <v>0</v>
      </c>
      <c r="Q200" t="e">
        <f>VLOOKUP(A200,KMV!A:B,2,FALSE)</f>
        <v>#N/A</v>
      </c>
    </row>
    <row r="201" spans="1:17" ht="16" hidden="1">
      <c r="A201" t="s">
        <v>150</v>
      </c>
      <c r="B201" t="s">
        <v>151</v>
      </c>
      <c r="C201" t="s">
        <v>9</v>
      </c>
      <c r="D201" s="7">
        <v>39195</v>
      </c>
      <c r="E201" s="7">
        <f>VLOOKUP(A201,撤销ST!A:C,3,FALSE)</f>
        <v>39666</v>
      </c>
      <c r="F201" s="7">
        <f t="shared" si="8"/>
        <v>39538</v>
      </c>
      <c r="G201" s="9">
        <f>[1]!s_stm07_bs(A201,"W07182560",F201,1,1)</f>
        <v>1718297238.02</v>
      </c>
      <c r="H201">
        <f>[1]!s_info_delistdate(A201)</f>
        <v>0</v>
      </c>
      <c r="I201">
        <f>[1]!s_stm07_bs(A201,"W01740598",F201,1)</f>
        <v>555817053.19000006</v>
      </c>
      <c r="J201">
        <f>[1]!s_stm07_bs(A201,"W07473370",F201,1)</f>
        <v>113719000</v>
      </c>
      <c r="K201">
        <f>[1]!s_share_totaltradable(A201,20071231,1)/10^7</f>
        <v>24.206</v>
      </c>
      <c r="L201" t="str">
        <f>[1]!s_ipo_listeddate(A201)</f>
        <v>1999-06-16</v>
      </c>
      <c r="M201" s="10">
        <f>[1]!s_stm07_is(A201,"W06181344",20071231,1,10^8)</f>
        <v>13.353141195499999</v>
      </c>
      <c r="N201">
        <f>[1]!s_stm07_bs(A201,"W07182560",20071231,1,10^8)</f>
        <v>19.584961403800001</v>
      </c>
      <c r="O201" t="b">
        <f t="shared" si="10"/>
        <v>0</v>
      </c>
      <c r="Q201" t="e">
        <f>VLOOKUP(A201,KMV!A:B,2,FALSE)</f>
        <v>#N/A</v>
      </c>
    </row>
    <row r="202" spans="1:17" ht="16" hidden="1">
      <c r="A202" t="s">
        <v>154</v>
      </c>
      <c r="B202" t="s">
        <v>155</v>
      </c>
      <c r="C202" t="s">
        <v>9</v>
      </c>
      <c r="D202" s="7">
        <v>39190</v>
      </c>
      <c r="E202" s="7" t="e">
        <f>VLOOKUP(A202,撤销ST!A:C,3,FALSE)</f>
        <v>#N/A</v>
      </c>
      <c r="F202" s="7">
        <f t="shared" si="8"/>
        <v>40908</v>
      </c>
      <c r="G202" s="9">
        <f>[1]!s_stm07_bs(A202,"W07182560",F202,1,1)</f>
        <v>347382009.43000001</v>
      </c>
      <c r="H202">
        <f>[1]!s_info_delistdate(A202)</f>
        <v>0</v>
      </c>
      <c r="I202">
        <f>[1]!s_stm07_bs(A202,"W01740598",F202,1)</f>
        <v>316924811.01999998</v>
      </c>
      <c r="J202">
        <f>[1]!s_stm07_bs(A202,"W07473370",F202,1)</f>
        <v>9430000</v>
      </c>
      <c r="K202">
        <f>[1]!s_share_totaltradable(A202,20071231,1)/10^7</f>
        <v>17.183382399999999</v>
      </c>
      <c r="L202" t="str">
        <f>[1]!s_ipo_listeddate(A202)</f>
        <v>1999-06-18</v>
      </c>
      <c r="M202" s="10">
        <f>[1]!s_stm07_is(A202,"W06181344",20071231,1,10^8)</f>
        <v>1.2840545920999999</v>
      </c>
      <c r="N202">
        <f>[1]!s_stm07_bs(A202,"W07182560",20071231,1,10^8)</f>
        <v>5.0770895813000001</v>
      </c>
      <c r="O202" t="b">
        <f t="shared" si="10"/>
        <v>0</v>
      </c>
      <c r="Q202" t="e">
        <f>VLOOKUP(A202,KMV!A:B,2,FALSE)</f>
        <v>#N/A</v>
      </c>
    </row>
    <row r="203" spans="1:17" ht="16" hidden="1">
      <c r="A203" s="11" t="s">
        <v>713</v>
      </c>
      <c r="B203" s="11" t="s">
        <v>967</v>
      </c>
      <c r="C203" t="s">
        <v>980</v>
      </c>
      <c r="D203" s="13">
        <v>39554</v>
      </c>
      <c r="E203" s="7">
        <f>VLOOKUP(A203,撤销ST!A:C,3,FALSE)</f>
        <v>39906</v>
      </c>
      <c r="F203" s="7">
        <f t="shared" si="8"/>
        <v>39813</v>
      </c>
      <c r="G203" s="9">
        <f>[1]!s_stm07_bs(A203,"W07182560",F203,1,1)</f>
        <v>1677030576.71</v>
      </c>
      <c r="H203">
        <f>[1]!s_info_delistdate(A203)</f>
        <v>0</v>
      </c>
      <c r="I203">
        <f>[1]!s_stm07_bs(A203,"W01740598",F203,1)</f>
        <v>1235809460.79</v>
      </c>
      <c r="J203">
        <f>[1]!s_stm07_bs(A203,"W07473370",F203,1)</f>
        <v>28041998.800000001</v>
      </c>
      <c r="K203">
        <f>[1]!s_share_totaltradable(A203,20071231,1)/10^7</f>
        <v>6.65</v>
      </c>
      <c r="L203" t="str">
        <f>[1]!s_ipo_listeddate(A203)</f>
        <v>1999-07-07</v>
      </c>
      <c r="M203" s="10">
        <f>[1]!s_stm07_is(A203,"W06181344",20071231,1,10^8)</f>
        <v>20.071724058800001</v>
      </c>
      <c r="N203">
        <f>[1]!s_stm07_bs(A203,"W07182560",20071231,1,10^8)</f>
        <v>13.350837179700001</v>
      </c>
      <c r="O203" t="b">
        <f t="shared" si="10"/>
        <v>0</v>
      </c>
      <c r="Q203" t="e">
        <f>VLOOKUP(A203,KMV!A:B,2,FALSE)</f>
        <v>#N/A</v>
      </c>
    </row>
    <row r="204" spans="1:17" ht="16" hidden="1">
      <c r="A204" t="s">
        <v>152</v>
      </c>
      <c r="B204" t="s">
        <v>153</v>
      </c>
      <c r="C204" t="s">
        <v>6</v>
      </c>
      <c r="D204" s="7">
        <v>39288</v>
      </c>
      <c r="E204" s="7" t="e">
        <f>VLOOKUP(A204,撤销ST!A:C,3,FALSE)</f>
        <v>#N/A</v>
      </c>
      <c r="F204" s="7">
        <f t="shared" si="8"/>
        <v>40908</v>
      </c>
      <c r="G204" s="9">
        <f>[1]!s_stm07_bs(A204,"W07182560",F204,1,1)</f>
        <v>7635439578.3599997</v>
      </c>
      <c r="H204">
        <f>[1]!s_info_delistdate(A204)</f>
        <v>0</v>
      </c>
      <c r="I204">
        <f>[1]!s_stm07_bs(A204,"W01740598",F204,1)</f>
        <v>6162158773.54</v>
      </c>
      <c r="J204">
        <f>[1]!s_stm07_bs(A204,"W07473370",F204,1)</f>
        <v>312465930.38999999</v>
      </c>
      <c r="K204">
        <f>[1]!s_share_totaltradable(A204,20071231,1)/10^7</f>
        <v>67.735140799999996</v>
      </c>
      <c r="L204" t="str">
        <f>[1]!s_ipo_listeddate(A204)</f>
        <v>1999-07-13</v>
      </c>
      <c r="M204" s="10">
        <f>[1]!s_stm07_is(A204,"W06181344",20071231,1,10^8)</f>
        <v>88.223472283999996</v>
      </c>
      <c r="N204">
        <f>[1]!s_stm07_bs(A204,"W07182560",20071231,1,10^8)</f>
        <v>44.213291110299998</v>
      </c>
      <c r="O204" t="b">
        <f t="shared" si="10"/>
        <v>0</v>
      </c>
      <c r="Q204" t="e">
        <f>VLOOKUP(A204,KMV!A:B,2,FALSE)</f>
        <v>#N/A</v>
      </c>
    </row>
    <row r="205" spans="1:17" ht="16" hidden="1">
      <c r="A205" t="s">
        <v>204</v>
      </c>
      <c r="B205" t="s">
        <v>205</v>
      </c>
      <c r="C205" t="s">
        <v>9</v>
      </c>
      <c r="D205" s="7">
        <v>39210</v>
      </c>
      <c r="E205" s="7" t="e">
        <f>VLOOKUP(A205,撤销ST!A:C,3,FALSE)</f>
        <v>#N/A</v>
      </c>
      <c r="F205" s="7">
        <f t="shared" si="8"/>
        <v>40908</v>
      </c>
      <c r="G205" s="9">
        <f>[1]!s_stm07_bs(A205,"W07182560",F205,1,1)</f>
        <v>2437287951.21</v>
      </c>
      <c r="H205">
        <f>[1]!s_info_delistdate(A205)</f>
        <v>0</v>
      </c>
      <c r="I205">
        <f>[1]!s_stm07_bs(A205,"W01740598",F205,1)</f>
        <v>858677839.29999995</v>
      </c>
      <c r="J205">
        <f>[1]!s_stm07_bs(A205,"W07473370",F205,1)</f>
        <v>1074350000</v>
      </c>
      <c r="K205">
        <f>[1]!s_share_totaltradable(A205,20071231,1)/10^7</f>
        <v>24.1891587</v>
      </c>
      <c r="L205" t="str">
        <f>[1]!s_ipo_listeddate(A205)</f>
        <v>1999-07-14</v>
      </c>
      <c r="M205" s="10">
        <f>[1]!s_stm07_is(A205,"W06181344",20071231,1,10^8)</f>
        <v>17.271411024999999</v>
      </c>
      <c r="N205">
        <f>[1]!s_stm07_bs(A205,"W07182560",20071231,1,10^8)</f>
        <v>30.003629559499998</v>
      </c>
      <c r="O205" t="b">
        <f t="shared" si="10"/>
        <v>0</v>
      </c>
      <c r="Q205" t="e">
        <f>VLOOKUP(A205,KMV!A:B,2,FALSE)</f>
        <v>#N/A</v>
      </c>
    </row>
    <row r="206" spans="1:17" ht="16" hidden="1">
      <c r="A206" t="s">
        <v>148</v>
      </c>
      <c r="B206" t="s">
        <v>149</v>
      </c>
      <c r="C206" t="s">
        <v>9</v>
      </c>
      <c r="D206" s="7">
        <v>38777</v>
      </c>
      <c r="E206" s="7">
        <f>VLOOKUP(A206,撤销ST!A:C,3,FALSE)</f>
        <v>40106</v>
      </c>
      <c r="F206" s="7">
        <f t="shared" si="8"/>
        <v>39994</v>
      </c>
      <c r="G206" s="9">
        <f>[1]!s_stm07_bs(A206,"W07182560",F206,1,1)</f>
        <v>1496253515.9400001</v>
      </c>
      <c r="H206">
        <f>[1]!s_info_delistdate(A206)</f>
        <v>0</v>
      </c>
      <c r="I206">
        <f>[1]!s_stm07_bs(A206,"W01740598",F206,1)</f>
        <v>2012539698.8900001</v>
      </c>
      <c r="J206">
        <f>[1]!s_stm07_bs(A206,"W07473370",F206,1)</f>
        <v>19764047.559999999</v>
      </c>
      <c r="K206">
        <f>[1]!s_share_totaltradable(A206,20071231,1)/10^7</f>
        <v>9.6</v>
      </c>
      <c r="L206" t="str">
        <f>[1]!s_ipo_listeddate(A206)</f>
        <v>1999-07-20</v>
      </c>
      <c r="M206" s="10">
        <f>[1]!s_stm07_is(A206,"W06181344",20071231,1,10^8)</f>
        <v>13.1334656471</v>
      </c>
      <c r="N206">
        <f>[1]!s_stm07_bs(A206,"W07182560",20071231,1,10^8)</f>
        <v>12.911743937999999</v>
      </c>
      <c r="O206" t="b">
        <f t="shared" si="10"/>
        <v>0</v>
      </c>
      <c r="Q206" t="e">
        <f>VLOOKUP(A206,KMV!A:B,2,FALSE)</f>
        <v>#N/A</v>
      </c>
    </row>
    <row r="207" spans="1:17" ht="16" hidden="1">
      <c r="A207" t="s">
        <v>206</v>
      </c>
      <c r="B207" t="s">
        <v>207</v>
      </c>
      <c r="C207" t="s">
        <v>6</v>
      </c>
      <c r="D207" s="7">
        <v>39247</v>
      </c>
      <c r="E207" s="7">
        <f>VLOOKUP(A207,撤销ST!A:C,3,FALSE)</f>
        <v>39616</v>
      </c>
      <c r="F207" s="7">
        <f t="shared" si="8"/>
        <v>39538</v>
      </c>
      <c r="G207" s="9">
        <f>[1]!s_stm07_bs(A207,"W07182560",F207,1,1)</f>
        <v>1665967200.77</v>
      </c>
      <c r="H207" t="str">
        <f>[1]!s_info_delistdate(A207)</f>
        <v>2022-06-22</v>
      </c>
      <c r="I207">
        <f>[1]!s_stm07_bs(A207,"W01740598",F207,1)</f>
        <v>744856980.82000005</v>
      </c>
      <c r="J207">
        <f>[1]!s_stm07_bs(A207,"W07473370",F207,1)</f>
        <v>447562</v>
      </c>
      <c r="K207">
        <f>[1]!s_share_totaltradable(A207,20071231,1)/10^7</f>
        <v>22.376249999999999</v>
      </c>
      <c r="L207" t="str">
        <f>[1]!s_ipo_listeddate(A207)</f>
        <v>1999-03-25</v>
      </c>
      <c r="M207" s="10">
        <f>[1]!s_stm07_is(A207,"W06181344",20071231,1,10^8)</f>
        <v>4.1305112510999997</v>
      </c>
      <c r="N207">
        <f>[1]!s_stm07_bs(A207,"W07182560",20071231,1,10^8)</f>
        <v>14.995369805099999</v>
      </c>
      <c r="O207" t="b">
        <f t="shared" si="10"/>
        <v>0</v>
      </c>
      <c r="P207" t="b">
        <f>H207&gt;F207</f>
        <v>1</v>
      </c>
      <c r="Q207" t="e">
        <f>VLOOKUP(A207,KMV!A:B,2,FALSE)</f>
        <v>#N/A</v>
      </c>
    </row>
    <row r="208" spans="1:17" ht="16" hidden="1">
      <c r="A208" s="11" t="s">
        <v>659</v>
      </c>
      <c r="B208" s="11" t="s">
        <v>661</v>
      </c>
      <c r="C208" t="s">
        <v>980</v>
      </c>
      <c r="D208" s="13">
        <v>39553</v>
      </c>
      <c r="E208" s="7">
        <f>VLOOKUP(A208,撤销ST!A:C,3,FALSE)</f>
        <v>39997</v>
      </c>
      <c r="F208" s="7">
        <f t="shared" si="8"/>
        <v>39903</v>
      </c>
      <c r="G208" s="9">
        <f>[1]!s_stm07_bs(A208,"W07182560",F208,1,1)</f>
        <v>1498463531.4100001</v>
      </c>
      <c r="H208">
        <f>[1]!s_info_delistdate(A208)</f>
        <v>0</v>
      </c>
      <c r="I208">
        <f>[1]!s_stm07_bs(A208,"W01740598",F208,1)</f>
        <v>493845926.17000002</v>
      </c>
      <c r="J208">
        <f>[1]!s_stm07_bs(A208,"W07473370",F208,1)</f>
        <v>0</v>
      </c>
      <c r="K208">
        <f>[1]!s_share_totaltradable(A208,20071231,1)/10^7</f>
        <v>41.5141937</v>
      </c>
      <c r="L208" t="str">
        <f>[1]!s_ipo_listeddate(A208)</f>
        <v>1999-08-17</v>
      </c>
      <c r="M208" s="10">
        <f>[1]!s_stm07_is(A208,"W06181344",20071231,1,10^8)</f>
        <v>9.1627764334999995</v>
      </c>
      <c r="N208">
        <f>[1]!s_stm07_bs(A208,"W07182560",20071231,1,10^8)</f>
        <v>15.3095442278</v>
      </c>
      <c r="O208" t="b">
        <f t="shared" si="10"/>
        <v>0</v>
      </c>
      <c r="Q208" t="e">
        <f>VLOOKUP(A208,KMV!A:B,2,FALSE)</f>
        <v>#N/A</v>
      </c>
    </row>
    <row r="209" spans="1:17" ht="16" hidden="1">
      <c r="A209" s="11" t="s">
        <v>676</v>
      </c>
      <c r="B209" s="11" t="s">
        <v>678</v>
      </c>
      <c r="C209" t="s">
        <v>980</v>
      </c>
      <c r="D209" s="13">
        <v>39568</v>
      </c>
      <c r="E209" s="7" t="e">
        <f>VLOOKUP(A209,撤销ST!A:C,3,FALSE)</f>
        <v>#N/A</v>
      </c>
      <c r="F209" s="7">
        <f t="shared" si="8"/>
        <v>40908</v>
      </c>
      <c r="G209" s="9">
        <f>[1]!s_stm07_bs(A209,"W07182560",F209,1,1)</f>
        <v>4942919420.4700003</v>
      </c>
      <c r="H209">
        <f>[1]!s_info_delistdate(A209)</f>
        <v>0</v>
      </c>
      <c r="I209">
        <f>[1]!s_stm07_bs(A209,"W01740598",F209,1)</f>
        <v>1297126176.52</v>
      </c>
      <c r="J209">
        <f>[1]!s_stm07_bs(A209,"W07473370",F209,1)</f>
        <v>299946572.02999997</v>
      </c>
      <c r="K209">
        <f>[1]!s_share_totaltradable(A209,20071231,1)/10^7</f>
        <v>13.571999999999999</v>
      </c>
      <c r="L209" t="str">
        <f>[1]!s_ipo_listeddate(A209)</f>
        <v>1999-08-24</v>
      </c>
      <c r="M209" s="10">
        <f>[1]!s_stm07_is(A209,"W06181344",20071231,1,10^8)</f>
        <v>5.5604146745000005</v>
      </c>
      <c r="N209">
        <f>[1]!s_stm07_bs(A209,"W07182560",20071231,1,10^8)</f>
        <v>8.7014528554999995</v>
      </c>
      <c r="O209" t="b">
        <f t="shared" si="10"/>
        <v>0</v>
      </c>
      <c r="Q209" t="e">
        <f>VLOOKUP(A209,KMV!A:B,2,FALSE)</f>
        <v>#N/A</v>
      </c>
    </row>
    <row r="210" spans="1:17" ht="16" hidden="1">
      <c r="A210" t="s">
        <v>208</v>
      </c>
      <c r="B210" t="s">
        <v>209</v>
      </c>
      <c r="C210" t="s">
        <v>9</v>
      </c>
      <c r="D210" s="7">
        <v>38469</v>
      </c>
      <c r="E210" s="7">
        <f>VLOOKUP(A210,撤销ST!A:C,3,FALSE)</f>
        <v>39577</v>
      </c>
      <c r="F210" s="7">
        <f t="shared" ref="F210:F273" si="12">IF(ISNA(E210),DATE(2011,12,31),DATE(YEAR(E210),QUOTIENT(MONTH(E210),3)*3-2,1)-1)</f>
        <v>39447</v>
      </c>
      <c r="G210" s="9">
        <f>[1]!s_stm07_bs(A210,"W07182560",F210,1,1)</f>
        <v>895475224.14999998</v>
      </c>
      <c r="H210">
        <f>[1]!s_info_delistdate(A210)</f>
        <v>0</v>
      </c>
      <c r="I210">
        <f>[1]!s_stm07_bs(A210,"W01740598",F210,1)</f>
        <v>555971175.10000002</v>
      </c>
      <c r="J210">
        <f>[1]!s_stm07_bs(A210,"W07473370",F210,1)</f>
        <v>38000000</v>
      </c>
      <c r="K210">
        <f>[1]!s_share_totaltradable(A210,20071231,1)/10^7</f>
        <v>9</v>
      </c>
      <c r="L210" t="str">
        <f>[1]!s_ipo_listeddate(A210)</f>
        <v>1999-08-31</v>
      </c>
      <c r="M210" s="10">
        <f>[1]!s_stm07_is(A210,"W06181344",20071231,1,10^8)</f>
        <v>4.8366866348000004</v>
      </c>
      <c r="N210">
        <f>[1]!s_stm07_bs(A210,"W07182560",20071231,1,10^8)</f>
        <v>8.9547522414999996</v>
      </c>
      <c r="O210" t="b">
        <f t="shared" si="10"/>
        <v>0</v>
      </c>
      <c r="Q210" t="e">
        <f>VLOOKUP(A210,KMV!A:B,2,FALSE)</f>
        <v>#N/A</v>
      </c>
    </row>
    <row r="211" spans="1:17" ht="16" hidden="1">
      <c r="A211" t="s">
        <v>160</v>
      </c>
      <c r="B211" t="s">
        <v>161</v>
      </c>
      <c r="C211" t="s">
        <v>6</v>
      </c>
      <c r="D211" s="7">
        <v>38462</v>
      </c>
      <c r="E211" s="7" t="e">
        <f>VLOOKUP(A211,撤销ST!A:C,3,FALSE)</f>
        <v>#N/A</v>
      </c>
      <c r="F211" s="7">
        <f t="shared" si="12"/>
        <v>40908</v>
      </c>
      <c r="G211" s="9">
        <f>[1]!s_stm07_bs(A211,"W07182560",F211,1,1)</f>
        <v>4325226920.8900003</v>
      </c>
      <c r="H211">
        <f>[1]!s_info_delistdate(A211)</f>
        <v>0</v>
      </c>
      <c r="I211">
        <f>[1]!s_stm07_bs(A211,"W01740598",F211,1)</f>
        <v>472034636.00999999</v>
      </c>
      <c r="J211">
        <f>[1]!s_stm07_bs(A211,"W07473370",F211,1)</f>
        <v>1340641426.74</v>
      </c>
      <c r="K211">
        <f>[1]!s_share_totaltradable(A211,20071231,1)/10^7</f>
        <v>7.1349874</v>
      </c>
      <c r="L211" t="str">
        <f>[1]!s_ipo_listeddate(A211)</f>
        <v>1999-09-16</v>
      </c>
      <c r="M211" s="10">
        <f>[1]!s_stm07_is(A211,"W06181344",20071231,1,10^8)</f>
        <v>10.230419228700001</v>
      </c>
      <c r="N211">
        <f>[1]!s_stm07_bs(A211,"W07182560",20071231,1,10^8)</f>
        <v>12.0690653893</v>
      </c>
      <c r="O211" t="b">
        <f t="shared" si="10"/>
        <v>0</v>
      </c>
      <c r="Q211" t="e">
        <f>VLOOKUP(A211,KMV!A:B,2,FALSE)</f>
        <v>#N/A</v>
      </c>
    </row>
    <row r="212" spans="1:17" ht="16" hidden="1">
      <c r="A212" s="3" t="s">
        <v>206</v>
      </c>
      <c r="B212" s="3" t="s">
        <v>390</v>
      </c>
      <c r="C212" t="s">
        <v>980</v>
      </c>
      <c r="D212" s="4">
        <v>40295</v>
      </c>
      <c r="E212" s="7">
        <f>VLOOKUP(A212,撤销ST!A:C,3,FALSE)</f>
        <v>39616</v>
      </c>
      <c r="F212" s="7">
        <f t="shared" si="12"/>
        <v>39538</v>
      </c>
      <c r="G212" s="9">
        <f>[1]!s_stm07_bs(A212,"W07182560",F212,1,1)</f>
        <v>1665967200.77</v>
      </c>
      <c r="H212" t="str">
        <f>[1]!s_info_delistdate(A212)</f>
        <v>2022-06-22</v>
      </c>
      <c r="I212">
        <f>[1]!s_stm07_bs(A212,"W01740598",F212,1)</f>
        <v>744856980.82000005</v>
      </c>
      <c r="J212">
        <f>[1]!s_stm07_bs(A212,"W07473370",F212,1)</f>
        <v>447562</v>
      </c>
      <c r="K212">
        <f>[1]!s_share_totaltradable(A212,20071231,1)/10^7</f>
        <v>22.376249999999999</v>
      </c>
      <c r="L212" t="str">
        <f>[1]!s_ipo_listeddate(A212)</f>
        <v>1999-03-25</v>
      </c>
      <c r="M212" s="10">
        <f>[1]!s_stm07_is(A212,"W06181344",20071231,1,10^8)</f>
        <v>4.1305112510999997</v>
      </c>
      <c r="N212">
        <f>[1]!s_stm07_bs(A212,"W07182560",20071231,1,10^8)</f>
        <v>14.995369805099999</v>
      </c>
      <c r="O212" t="b">
        <f t="shared" si="10"/>
        <v>0</v>
      </c>
      <c r="P212" t="b">
        <f>H212&gt;F212</f>
        <v>1</v>
      </c>
      <c r="Q212" t="e">
        <f>VLOOKUP(A212,KMV!A:B,2,FALSE)</f>
        <v>#N/A</v>
      </c>
    </row>
    <row r="213" spans="1:17" ht="16" hidden="1">
      <c r="A213" s="3" t="s">
        <v>920</v>
      </c>
      <c r="B213" s="3" t="s">
        <v>923</v>
      </c>
      <c r="C213" t="s">
        <v>980</v>
      </c>
      <c r="D213" s="4">
        <v>40052</v>
      </c>
      <c r="E213" s="7" t="e">
        <f>VLOOKUP(A213,撤销ST!A:C,3,FALSE)</f>
        <v>#N/A</v>
      </c>
      <c r="F213" s="7">
        <f t="shared" si="12"/>
        <v>40908</v>
      </c>
      <c r="G213" s="9">
        <f>[1]!s_stm07_bs(A213,"W07182560",F213,1,1)</f>
        <v>358235235.42000002</v>
      </c>
      <c r="H213">
        <f>[1]!s_info_delistdate(A213)</f>
        <v>0</v>
      </c>
      <c r="I213">
        <f>[1]!s_stm07_bs(A213,"W01740598",F213,1)</f>
        <v>42811579.950000003</v>
      </c>
      <c r="J213">
        <f>[1]!s_stm07_bs(A213,"W07473370",F213,1)</f>
        <v>0</v>
      </c>
      <c r="K213">
        <f>[1]!s_share_totaltradable(A213,20071231,1)/10^7</f>
        <v>19.872</v>
      </c>
      <c r="L213" t="str">
        <f>[1]!s_ipo_listeddate(A213)</f>
        <v>1999-10-14</v>
      </c>
      <c r="M213" s="10">
        <f>[1]!s_stm07_is(A213,"W06181344",20071231,1,10^8)</f>
        <v>0.25276673370000002</v>
      </c>
      <c r="N213">
        <f>[1]!s_stm07_bs(A213,"W07182560",20071231,1,10^8)</f>
        <v>6.1611819075999996</v>
      </c>
      <c r="O213" t="b">
        <f t="shared" si="10"/>
        <v>0</v>
      </c>
      <c r="Q213" t="e">
        <f>VLOOKUP(A213,KMV!A:B,2,FALSE)</f>
        <v>#N/A</v>
      </c>
    </row>
    <row r="214" spans="1:17" ht="16" hidden="1">
      <c r="A214" s="3" t="s">
        <v>484</v>
      </c>
      <c r="B214" s="3" t="s">
        <v>486</v>
      </c>
      <c r="C214" t="s">
        <v>980</v>
      </c>
      <c r="D214" s="4">
        <v>40281</v>
      </c>
      <c r="E214" s="7" t="e">
        <f>VLOOKUP(A214,撤销ST!A:C,3,FALSE)</f>
        <v>#N/A</v>
      </c>
      <c r="F214" s="7">
        <f t="shared" si="12"/>
        <v>40908</v>
      </c>
      <c r="G214" s="9">
        <f>[1]!s_stm07_bs(A214,"W07182560",F214,1,1)</f>
        <v>1642326429.51</v>
      </c>
      <c r="H214">
        <f>[1]!s_info_delistdate(A214)</f>
        <v>0</v>
      </c>
      <c r="I214">
        <f>[1]!s_stm07_bs(A214,"W01740598",F214,1)</f>
        <v>1197226406.74</v>
      </c>
      <c r="J214">
        <f>[1]!s_stm07_bs(A214,"W07473370",F214,1)</f>
        <v>125546843.63</v>
      </c>
      <c r="K214">
        <f>[1]!s_share_totaltradable(A214,20071231,1)/10^7</f>
        <v>14.783116700000001</v>
      </c>
      <c r="L214" t="str">
        <f>[1]!s_ipo_listeddate(A214)</f>
        <v>1999-12-02</v>
      </c>
      <c r="M214" s="10">
        <f>[1]!s_stm07_is(A214,"W06181344",20071231,1,10^8)</f>
        <v>8.0085050699</v>
      </c>
      <c r="N214">
        <f>[1]!s_stm07_bs(A214,"W07182560",20071231,1,10^8)</f>
        <v>11.423091301700001</v>
      </c>
      <c r="O214" t="b">
        <f t="shared" si="10"/>
        <v>0</v>
      </c>
      <c r="Q214" t="e">
        <f>VLOOKUP(A214,KMV!A:B,2,FALSE)</f>
        <v>#N/A</v>
      </c>
    </row>
    <row r="215" spans="1:17" ht="16" hidden="1">
      <c r="A215" s="3" t="s">
        <v>568</v>
      </c>
      <c r="B215" s="3" t="s">
        <v>570</v>
      </c>
      <c r="C215" t="s">
        <v>980</v>
      </c>
      <c r="D215" s="4">
        <v>39931</v>
      </c>
      <c r="E215" s="7" t="e">
        <f>VLOOKUP(A215,撤销ST!A:C,3,FALSE)</f>
        <v>#N/A</v>
      </c>
      <c r="F215" s="7">
        <f t="shared" si="12"/>
        <v>40908</v>
      </c>
      <c r="G215" s="9">
        <f>[1]!s_stm07_bs(A215,"W07182560",F215,1,1)</f>
        <v>727288861.75999999</v>
      </c>
      <c r="H215">
        <f>[1]!s_info_delistdate(A215)</f>
        <v>0</v>
      </c>
      <c r="I215">
        <f>[1]!s_stm07_bs(A215,"W01740598",F215,1)</f>
        <v>380521459.48000002</v>
      </c>
      <c r="J215">
        <f>[1]!s_stm07_bs(A215,"W07473370",F215,1)</f>
        <v>146356339</v>
      </c>
      <c r="K215">
        <f>[1]!s_share_totaltradable(A215,20071231,1)/10^7</f>
        <v>15.403238999999999</v>
      </c>
      <c r="L215" t="str">
        <f>[1]!s_ipo_listeddate(A215)</f>
        <v>1999-12-09</v>
      </c>
      <c r="M215" s="10">
        <f>[1]!s_stm07_is(A215,"W06181344",20071231,1,10^8)</f>
        <v>1.7234425963</v>
      </c>
      <c r="N215">
        <f>[1]!s_stm07_bs(A215,"W07182560",20071231,1,10^8)</f>
        <v>8.0841638573000001</v>
      </c>
      <c r="O215" t="b">
        <f t="shared" si="10"/>
        <v>0</v>
      </c>
      <c r="Q215" t="e">
        <f>VLOOKUP(A215,KMV!A:B,2,FALSE)</f>
        <v>#N/A</v>
      </c>
    </row>
    <row r="216" spans="1:17" ht="16" hidden="1">
      <c r="A216" s="12" t="s">
        <v>210</v>
      </c>
      <c r="B216" s="12" t="s">
        <v>211</v>
      </c>
      <c r="C216" t="s">
        <v>9</v>
      </c>
      <c r="D216" s="14">
        <v>39210</v>
      </c>
      <c r="E216" s="7" t="e">
        <f>VLOOKUP(A216,撤销ST!A:C,3,FALSE)</f>
        <v>#N/A</v>
      </c>
      <c r="F216" s="7">
        <f t="shared" si="12"/>
        <v>40908</v>
      </c>
      <c r="G216" s="9">
        <f>[1]!s_stm07_bs(A216,"W07182560",F216,1,1)</f>
        <v>1799940139.0799999</v>
      </c>
      <c r="H216">
        <f>[1]!s_info_delistdate(A216)</f>
        <v>0</v>
      </c>
      <c r="I216">
        <f>[1]!s_stm07_bs(A216,"W01740598",F216,1)</f>
        <v>1684137316.3900001</v>
      </c>
      <c r="J216">
        <f>[1]!s_stm07_bs(A216,"W07473370",F216,1)</f>
        <v>7605725.79</v>
      </c>
      <c r="K216">
        <f>[1]!s_share_totaltradable(A216,20071231,1)/10^7</f>
        <v>41.680756799999997</v>
      </c>
      <c r="L216" t="str">
        <f>[1]!s_ipo_listeddate(A216)</f>
        <v>1999-12-16</v>
      </c>
      <c r="M216" s="10">
        <f>[1]!s_stm07_is(A216,"W06181344",20071231,1,10^8)</f>
        <v>7.1385641997000002</v>
      </c>
      <c r="N216">
        <f>[1]!s_stm07_bs(A216,"W07182560",20071231,1,10^8)</f>
        <v>18.691374884200002</v>
      </c>
      <c r="O216" t="b">
        <f t="shared" si="10"/>
        <v>0</v>
      </c>
      <c r="Q216" t="e">
        <f>VLOOKUP(A216,KMV!A:B,2,FALSE)</f>
        <v>#N/A</v>
      </c>
    </row>
    <row r="217" spans="1:17" ht="16" hidden="1">
      <c r="A217" s="3" t="s">
        <v>481</v>
      </c>
      <c r="B217" s="3" t="s">
        <v>483</v>
      </c>
      <c r="C217" t="s">
        <v>980</v>
      </c>
      <c r="D217" s="4">
        <v>40296</v>
      </c>
      <c r="E217" s="7" t="e">
        <f>VLOOKUP(A217,撤销ST!A:C,3,FALSE)</f>
        <v>#N/A</v>
      </c>
      <c r="F217" s="7">
        <f t="shared" si="12"/>
        <v>40908</v>
      </c>
      <c r="G217" s="9">
        <f>[1]!s_stm07_bs(A217,"W07182560",F217,1,1)</f>
        <v>1417268464.9200001</v>
      </c>
      <c r="H217">
        <f>[1]!s_info_delistdate(A217)</f>
        <v>0</v>
      </c>
      <c r="I217">
        <f>[1]!s_stm07_bs(A217,"W01740598",F217,1)</f>
        <v>1728514627.3099999</v>
      </c>
      <c r="J217">
        <f>[1]!s_stm07_bs(A217,"W07473370",F217,1)</f>
        <v>386616052.19</v>
      </c>
      <c r="K217">
        <f>[1]!s_share_totaltradable(A217,20071231,1)/10^7</f>
        <v>19.670958800000001</v>
      </c>
      <c r="L217" t="str">
        <f>[1]!s_ipo_listeddate(A217)</f>
        <v>1999-12-23</v>
      </c>
      <c r="M217" s="10">
        <f>[1]!s_stm07_is(A217,"W06181344",20071231,1,10^8)</f>
        <v>9.8262264847999994</v>
      </c>
      <c r="N217">
        <f>[1]!s_stm07_bs(A217,"W07182560",20071231,1,10^8)</f>
        <v>30.492035499</v>
      </c>
      <c r="O217" t="b">
        <f t="shared" si="10"/>
        <v>0</v>
      </c>
      <c r="Q217" t="e">
        <f>VLOOKUP(A217,KMV!A:B,2,FALSE)</f>
        <v>#N/A</v>
      </c>
    </row>
    <row r="218" spans="1:17" ht="16" hidden="1">
      <c r="A218" s="12" t="s">
        <v>212</v>
      </c>
      <c r="B218" s="12" t="s">
        <v>213</v>
      </c>
      <c r="C218" t="s">
        <v>9</v>
      </c>
      <c r="D218" s="14">
        <v>39185</v>
      </c>
      <c r="E218" s="7">
        <f>VLOOKUP(A218,撤销ST!A:C,3,FALSE)</f>
        <v>40248</v>
      </c>
      <c r="F218" s="7">
        <f t="shared" si="12"/>
        <v>40178</v>
      </c>
      <c r="G218" s="9">
        <f>[1]!s_stm07_bs(A218,"W07182560",F218,1,1)</f>
        <v>7235845056.0699997</v>
      </c>
      <c r="H218">
        <f>[1]!s_info_delistdate(A218)</f>
        <v>0</v>
      </c>
      <c r="I218">
        <f>[1]!s_stm07_bs(A218,"W01740598",F218,1)</f>
        <v>4981823060.1300001</v>
      </c>
      <c r="J218">
        <f>[1]!s_stm07_bs(A218,"W07473370",F218,1)</f>
        <v>1561068130.6199999</v>
      </c>
      <c r="K218">
        <f>[1]!s_share_totaltradable(A218,20071231,1)/10^7</f>
        <v>29.729375000000001</v>
      </c>
      <c r="L218" t="str">
        <f>[1]!s_ipo_listeddate(A218)</f>
        <v>2000-01-13</v>
      </c>
      <c r="M218" s="10">
        <f>[1]!s_stm07_is(A218,"W06181344",20071231,1,10^8)</f>
        <v>12.972445958800002</v>
      </c>
      <c r="N218">
        <f>[1]!s_stm07_bs(A218,"W07182560",20071231,1,10^8)</f>
        <v>39.323312322699998</v>
      </c>
      <c r="O218" t="b">
        <f t="shared" si="10"/>
        <v>0</v>
      </c>
      <c r="Q218" t="e">
        <f>VLOOKUP(A218,KMV!A:B,2,FALSE)</f>
        <v>#N/A</v>
      </c>
    </row>
    <row r="219" spans="1:17" ht="16" hidden="1">
      <c r="A219" s="12" t="s">
        <v>214</v>
      </c>
      <c r="B219" s="12" t="s">
        <v>215</v>
      </c>
      <c r="C219" t="s">
        <v>9</v>
      </c>
      <c r="D219" s="14">
        <v>38835</v>
      </c>
      <c r="E219" s="7">
        <f>VLOOKUP(A219,撤销ST!A:C,3,FALSE)</f>
        <v>40317</v>
      </c>
      <c r="F219" s="7">
        <f t="shared" si="12"/>
        <v>40178</v>
      </c>
      <c r="G219" s="9">
        <f>[1]!s_stm07_bs(A219,"W07182560",F219,1,1)</f>
        <v>7087854444.8400002</v>
      </c>
      <c r="H219">
        <f>[1]!s_info_delistdate(A219)</f>
        <v>0</v>
      </c>
      <c r="I219">
        <f>[1]!s_stm07_bs(A219,"W01740598",F219,1)</f>
        <v>5075629609.4799995</v>
      </c>
      <c r="J219">
        <f>[1]!s_stm07_bs(A219,"W07473370",F219,1)</f>
        <v>1158000000</v>
      </c>
      <c r="K219">
        <f>[1]!s_share_totaltradable(A219,20071231,1)/10^7</f>
        <v>9.5148074999999999</v>
      </c>
      <c r="L219" t="str">
        <f>[1]!s_ipo_listeddate(A219)</f>
        <v>2000-01-27</v>
      </c>
      <c r="M219" s="10">
        <f>[1]!s_stm07_is(A219,"W06181344",20071231,1,10^8)</f>
        <v>0.57541820789999998</v>
      </c>
      <c r="N219">
        <f>[1]!s_stm07_bs(A219,"W07182560",20071231,1,10^8)</f>
        <v>5.3880444823999998</v>
      </c>
      <c r="O219" t="b">
        <f t="shared" si="10"/>
        <v>0</v>
      </c>
      <c r="Q219" t="e">
        <f>VLOOKUP(A219,KMV!A:B,2,FALSE)</f>
        <v>#N/A</v>
      </c>
    </row>
    <row r="220" spans="1:17" ht="16" hidden="1">
      <c r="A220" s="12" t="s">
        <v>162</v>
      </c>
      <c r="B220" s="12" t="s">
        <v>163</v>
      </c>
      <c r="C220" t="s">
        <v>9</v>
      </c>
      <c r="D220" s="14">
        <v>39188</v>
      </c>
      <c r="E220" s="7">
        <f>VLOOKUP(A220,撤销ST!A:C,3,FALSE)</f>
        <v>39577</v>
      </c>
      <c r="F220" s="7">
        <f t="shared" si="12"/>
        <v>39447</v>
      </c>
      <c r="G220" s="9">
        <f>[1]!s_stm07_bs(A220,"W07182560",F220,1,1)</f>
        <v>1003813988.84</v>
      </c>
      <c r="H220">
        <f>[1]!s_info_delistdate(A220)</f>
        <v>0</v>
      </c>
      <c r="I220">
        <f>[1]!s_stm07_bs(A220,"W01740598",F220,1)</f>
        <v>369290966.06</v>
      </c>
      <c r="J220">
        <f>[1]!s_stm07_bs(A220,"W07473370",F220,1)</f>
        <v>0</v>
      </c>
      <c r="K220">
        <f>[1]!s_share_totaltradable(A220,20071231,1)/10^7</f>
        <v>7.7</v>
      </c>
      <c r="L220" t="str">
        <f>[1]!s_ipo_listeddate(A220)</f>
        <v>2000-04-06</v>
      </c>
      <c r="M220" s="10">
        <f>[1]!s_stm07_is(A220,"W06181344",20071231,1,10^8)</f>
        <v>4.2928460858999999</v>
      </c>
      <c r="N220">
        <f>[1]!s_stm07_bs(A220,"W07182560",20071231,1,10^8)</f>
        <v>10.0381398884</v>
      </c>
      <c r="O220" t="b">
        <f t="shared" si="10"/>
        <v>0</v>
      </c>
      <c r="Q220" t="e">
        <f>VLOOKUP(A220,KMV!A:B,2,FALSE)</f>
        <v>#N/A</v>
      </c>
    </row>
    <row r="221" spans="1:17" ht="16" hidden="1">
      <c r="A221" s="3" t="s">
        <v>439</v>
      </c>
      <c r="B221" s="3" t="s">
        <v>441</v>
      </c>
      <c r="C221" t="s">
        <v>980</v>
      </c>
      <c r="D221" s="4">
        <v>40275</v>
      </c>
      <c r="E221" s="7" t="e">
        <f>VLOOKUP(A221,撤销ST!A:C,3,FALSE)</f>
        <v>#N/A</v>
      </c>
      <c r="F221" s="7">
        <f t="shared" si="12"/>
        <v>40908</v>
      </c>
      <c r="G221" s="9">
        <f>[1]!s_stm07_bs(A221,"W07182560",F221,1,1)</f>
        <v>18098981791.32</v>
      </c>
      <c r="H221">
        <f>[1]!s_info_delistdate(A221)</f>
        <v>0</v>
      </c>
      <c r="I221">
        <f>[1]!s_stm07_bs(A221,"W01740598",F221,1)</f>
        <v>11272990822.940001</v>
      </c>
      <c r="J221">
        <f>[1]!s_stm07_bs(A221,"W07473370",F221,1)</f>
        <v>3714337490.1399999</v>
      </c>
      <c r="K221">
        <f>[1]!s_share_totaltradable(A221,20071231,1)/10^7</f>
        <v>18.2624453</v>
      </c>
      <c r="L221" t="str">
        <f>[1]!s_ipo_listeddate(A221)</f>
        <v>2000-04-20</v>
      </c>
      <c r="M221" s="10">
        <f>[1]!s_stm07_is(A221,"W06181344",20071231,1,10^8)</f>
        <v>79.004730444799989</v>
      </c>
      <c r="N221">
        <f>[1]!s_stm07_bs(A221,"W07182560",20071231,1,10^8)</f>
        <v>93.157493026699996</v>
      </c>
      <c r="O221" t="b">
        <f t="shared" si="10"/>
        <v>0</v>
      </c>
      <c r="Q221" t="e">
        <f>VLOOKUP(A221,KMV!A:B,2,FALSE)</f>
        <v>#N/A</v>
      </c>
    </row>
    <row r="222" spans="1:17" ht="16" hidden="1">
      <c r="A222" s="3" t="s">
        <v>656</v>
      </c>
      <c r="B222" s="3" t="s">
        <v>658</v>
      </c>
      <c r="C222" t="s">
        <v>980</v>
      </c>
      <c r="D222" s="4">
        <v>39552</v>
      </c>
      <c r="E222" s="7" t="e">
        <f>VLOOKUP(A222,撤销ST!A:C,3,FALSE)</f>
        <v>#N/A</v>
      </c>
      <c r="F222" s="7">
        <f t="shared" si="12"/>
        <v>40908</v>
      </c>
      <c r="G222" s="9">
        <f>[1]!s_stm07_bs(A222,"W07182560",F222,1,1)</f>
        <v>712100343.10000002</v>
      </c>
      <c r="H222">
        <f>[1]!s_info_delistdate(A222)</f>
        <v>0</v>
      </c>
      <c r="I222">
        <f>[1]!s_stm07_bs(A222,"W01740598",F222,1)</f>
        <v>582104867.74000001</v>
      </c>
      <c r="J222">
        <f>[1]!s_stm07_bs(A222,"W07473370",F222,1)</f>
        <v>127000000</v>
      </c>
      <c r="K222">
        <f>[1]!s_share_totaltradable(A222,20071231,1)/10^7</f>
        <v>15.6938852</v>
      </c>
      <c r="L222" t="str">
        <f>[1]!s_ipo_listeddate(A222)</f>
        <v>2000-04-27</v>
      </c>
      <c r="M222" s="10">
        <f>[1]!s_stm07_is(A222,"W06181344",20071231,1,10^8)</f>
        <v>2.0824388075</v>
      </c>
      <c r="N222">
        <f>[1]!s_stm07_bs(A222,"W07182560",20071231,1,10^8)</f>
        <v>15.6049170601</v>
      </c>
      <c r="O222" t="b">
        <f t="shared" si="10"/>
        <v>0</v>
      </c>
      <c r="Q222" t="e">
        <f>VLOOKUP(A222,KMV!A:B,2,FALSE)</f>
        <v>#N/A</v>
      </c>
    </row>
    <row r="223" spans="1:17" ht="16" hidden="1">
      <c r="A223" s="12" t="s">
        <v>222</v>
      </c>
      <c r="B223" s="12" t="s">
        <v>223</v>
      </c>
      <c r="C223" t="s">
        <v>9</v>
      </c>
      <c r="D223" s="14">
        <v>38846</v>
      </c>
      <c r="E223" s="7">
        <f>VLOOKUP(A223,撤销ST!A:C,3,FALSE)</f>
        <v>40317</v>
      </c>
      <c r="F223" s="7">
        <f t="shared" si="12"/>
        <v>40178</v>
      </c>
      <c r="G223" s="9">
        <f>[1]!s_stm07_bs(A223,"W07182560",F223,1,1)</f>
        <v>1176032162.8</v>
      </c>
      <c r="H223">
        <f>[1]!s_info_delistdate(A223)</f>
        <v>0</v>
      </c>
      <c r="I223">
        <f>[1]!s_stm07_bs(A223,"W01740598",F223,1)</f>
        <v>793926537.79999995</v>
      </c>
      <c r="J223">
        <f>[1]!s_stm07_bs(A223,"W07473370",F223,1)</f>
        <v>38567565.450000003</v>
      </c>
      <c r="K223">
        <f>[1]!s_share_totaltradable(A223,20071231,1)/10^7</f>
        <v>9.4600000000000009</v>
      </c>
      <c r="L223" t="str">
        <f>[1]!s_ipo_listeddate(A223)</f>
        <v>2000-05-25</v>
      </c>
      <c r="M223" s="10">
        <f>[1]!s_stm07_is(A223,"W06181344",20071231,1,10^8)</f>
        <v>6.6640507836000005</v>
      </c>
      <c r="N223">
        <f>[1]!s_stm07_bs(A223,"W07182560",20071231,1,10^8)</f>
        <v>6.4078777388999999</v>
      </c>
      <c r="O223" t="b">
        <f t="shared" si="10"/>
        <v>0</v>
      </c>
      <c r="Q223" t="e">
        <f>VLOOKUP(A223,KMV!A:B,2,FALSE)</f>
        <v>#N/A</v>
      </c>
    </row>
    <row r="224" spans="1:17" ht="16" hidden="1">
      <c r="A224" s="3" t="s">
        <v>524</v>
      </c>
      <c r="B224" s="3" t="s">
        <v>526</v>
      </c>
      <c r="C224" t="s">
        <v>980</v>
      </c>
      <c r="D224" s="4">
        <v>40295</v>
      </c>
      <c r="E224" s="7">
        <f>VLOOKUP(A224,撤销ST!A:C,3,FALSE)</f>
        <v>40631</v>
      </c>
      <c r="F224" s="7">
        <f t="shared" si="12"/>
        <v>40543</v>
      </c>
      <c r="G224" s="9">
        <f>[1]!s_stm07_bs(A224,"W07182560",F224,1,1)</f>
        <v>1776744518.4300001</v>
      </c>
      <c r="H224">
        <f>[1]!s_info_delistdate(A224)</f>
        <v>0</v>
      </c>
      <c r="I224">
        <f>[1]!s_stm07_bs(A224,"W01740598",F224,1)</f>
        <v>1078518469.8499999</v>
      </c>
      <c r="J224">
        <f>[1]!s_stm07_bs(A224,"W07473370",F224,1)</f>
        <v>0</v>
      </c>
      <c r="K224">
        <f>[1]!s_share_totaltradable(A224,20071231,1)/10^7</f>
        <v>37.028604299999998</v>
      </c>
      <c r="L224" t="str">
        <f>[1]!s_ipo_listeddate(A224)</f>
        <v>2000-06-01</v>
      </c>
      <c r="M224" s="10">
        <f>[1]!s_stm07_is(A224,"W06181344",20071231,1,10^8)</f>
        <v>22.6593393916</v>
      </c>
      <c r="N224">
        <f>[1]!s_stm07_bs(A224,"W07182560",20071231,1,10^8)</f>
        <v>20.205462964999999</v>
      </c>
      <c r="O224" t="b">
        <f t="shared" si="10"/>
        <v>0</v>
      </c>
      <c r="Q224" t="e">
        <f>VLOOKUP(A224,KMV!A:B,2,FALSE)</f>
        <v>#N/A</v>
      </c>
    </row>
    <row r="225" spans="1:17" ht="16" hidden="1">
      <c r="A225" s="12" t="s">
        <v>216</v>
      </c>
      <c r="B225" s="12" t="s">
        <v>217</v>
      </c>
      <c r="C225" t="s">
        <v>6</v>
      </c>
      <c r="D225" s="14">
        <v>39260</v>
      </c>
      <c r="E225" s="7" t="e">
        <f>VLOOKUP(A225,撤销ST!A:C,3,FALSE)</f>
        <v>#N/A</v>
      </c>
      <c r="F225" s="7">
        <f t="shared" si="12"/>
        <v>40908</v>
      </c>
      <c r="G225" s="9">
        <f>[1]!s_stm07_bs(A225,"W07182560",F225,1,1)</f>
        <v>415750172.07999998</v>
      </c>
      <c r="H225">
        <f>[1]!s_info_delistdate(A225)</f>
        <v>0</v>
      </c>
      <c r="I225">
        <f>[1]!s_stm07_bs(A225,"W01740598",F225,1)</f>
        <v>384056007.56999999</v>
      </c>
      <c r="J225">
        <f>[1]!s_stm07_bs(A225,"W07473370",F225,1)</f>
        <v>91204847.180000007</v>
      </c>
      <c r="K225">
        <f>[1]!s_share_totaltradable(A225,20071231,1)/10^7</f>
        <v>7.2240000000000002</v>
      </c>
      <c r="L225" t="str">
        <f>[1]!s_ipo_listeddate(A225)</f>
        <v>2000-06-15</v>
      </c>
      <c r="M225" s="10">
        <f>[1]!s_stm07_is(A225,"W06181344",20071231,1,10^8)</f>
        <v>1.2272285661</v>
      </c>
      <c r="N225">
        <f>[1]!s_stm07_bs(A225,"W07182560",20071231,1,10^8)</f>
        <v>0.92622156349999996</v>
      </c>
      <c r="O225" t="b">
        <f t="shared" si="10"/>
        <v>0</v>
      </c>
      <c r="Q225" t="e">
        <f>VLOOKUP(A225,KMV!A:B,2,FALSE)</f>
        <v>#N/A</v>
      </c>
    </row>
    <row r="226" spans="1:17" ht="16" hidden="1">
      <c r="A226" s="3" t="s">
        <v>634</v>
      </c>
      <c r="B226" s="3" t="s">
        <v>636</v>
      </c>
      <c r="C226" t="s">
        <v>980</v>
      </c>
      <c r="D226" s="4">
        <v>39573</v>
      </c>
      <c r="E226" s="7" t="e">
        <f>VLOOKUP(A226,撤销ST!A:C,3,FALSE)</f>
        <v>#N/A</v>
      </c>
      <c r="F226" s="7">
        <f t="shared" si="12"/>
        <v>40908</v>
      </c>
      <c r="G226" s="9">
        <f>[1]!s_stm07_bs(A226,"W07182560",F226,1,1)</f>
        <v>2817878418.3400002</v>
      </c>
      <c r="H226" t="str">
        <f>[1]!s_info_delistdate(A226)</f>
        <v>2022-06-22</v>
      </c>
      <c r="I226">
        <f>[1]!s_stm07_bs(A226,"W01740598",F226,1)</f>
        <v>2587264221.0100002</v>
      </c>
      <c r="J226">
        <f>[1]!s_stm07_bs(A226,"W07473370",F226,1)</f>
        <v>200000</v>
      </c>
      <c r="K226">
        <f>[1]!s_share_totaltradable(A226,20071231,1)/10^7</f>
        <v>32.446988099999999</v>
      </c>
      <c r="L226" t="str">
        <f>[1]!s_ipo_listeddate(A226)</f>
        <v>2000-08-10</v>
      </c>
      <c r="M226" s="10">
        <f>[1]!s_stm07_is(A226,"W06181344",20071231,1,10^8)</f>
        <v>0.1027348001</v>
      </c>
      <c r="N226">
        <f>[1]!s_stm07_bs(A226,"W07182560",20071231,1,10^8)</f>
        <v>25.1340206335</v>
      </c>
      <c r="O226" t="b">
        <f t="shared" si="10"/>
        <v>0</v>
      </c>
      <c r="P226" t="b">
        <f>H226&gt;F226</f>
        <v>1</v>
      </c>
      <c r="Q226" t="e">
        <f>VLOOKUP(A226,KMV!A:B,2,FALSE)</f>
        <v>#N/A</v>
      </c>
    </row>
    <row r="227" spans="1:17" ht="16" hidden="1">
      <c r="A227" s="12" t="s">
        <v>220</v>
      </c>
      <c r="B227" s="12" t="s">
        <v>221</v>
      </c>
      <c r="C227" t="s">
        <v>9</v>
      </c>
      <c r="D227" s="14">
        <v>38846</v>
      </c>
      <c r="E227" s="7">
        <f>VLOOKUP(A227,撤销ST!A:C,3,FALSE)</f>
        <v>39913</v>
      </c>
      <c r="F227" s="7">
        <f t="shared" si="12"/>
        <v>39813</v>
      </c>
      <c r="G227" s="9">
        <f>[1]!s_stm07_bs(A227,"W07182560",F227,1,1)</f>
        <v>1791175043.8399999</v>
      </c>
      <c r="H227">
        <f>[1]!s_info_delistdate(A227)</f>
        <v>0</v>
      </c>
      <c r="I227">
        <f>[1]!s_stm07_bs(A227,"W01740598",F227,1)</f>
        <v>1331776306.5799999</v>
      </c>
      <c r="J227">
        <f>[1]!s_stm07_bs(A227,"W07473370",F227,1)</f>
        <v>5869408.4400000004</v>
      </c>
      <c r="K227">
        <f>[1]!s_share_totaltradable(A227,20071231,1)/10^7</f>
        <v>6.0881999999999996</v>
      </c>
      <c r="L227" t="str">
        <f>[1]!s_ipo_listeddate(A227)</f>
        <v>2000-06-22</v>
      </c>
      <c r="M227" s="10">
        <f>[1]!s_stm07_is(A227,"W06181344",20071231,1,10^8)</f>
        <v>0.77700361239999993</v>
      </c>
      <c r="N227">
        <f>[1]!s_stm07_bs(A227,"W07182560",20071231,1,10^8)</f>
        <v>5.7768266569000009</v>
      </c>
      <c r="O227" t="b">
        <f t="shared" si="10"/>
        <v>0</v>
      </c>
      <c r="Q227" t="e">
        <f>VLOOKUP(A227,KMV!A:B,2,FALSE)</f>
        <v>#N/A</v>
      </c>
    </row>
    <row r="228" spans="1:17" ht="16">
      <c r="A228" s="12" t="s">
        <v>166</v>
      </c>
      <c r="B228" s="12" t="s">
        <v>167</v>
      </c>
      <c r="C228" t="s">
        <v>9</v>
      </c>
      <c r="D228" s="14">
        <v>39202</v>
      </c>
      <c r="E228" s="7" t="e">
        <f>VLOOKUP(A228,撤销ST!A:C,3,FALSE)</f>
        <v>#N/A</v>
      </c>
      <c r="F228" s="7">
        <f t="shared" si="12"/>
        <v>40908</v>
      </c>
      <c r="G228" s="9">
        <f>[1]!s_stm07_bs(A228,"W07182560",F228,1,1)</f>
        <v>16254956447.219999</v>
      </c>
      <c r="H228">
        <f>[1]!s_info_delistdate(A228)</f>
        <v>0</v>
      </c>
      <c r="I228">
        <f>[1]!s_stm07_bs(A228,"W01740598",F228,1)</f>
        <v>9846346624.0400009</v>
      </c>
      <c r="J228">
        <f>[1]!s_stm07_bs(A228,"W07473370",F228,1)</f>
        <v>3115763897.4499998</v>
      </c>
      <c r="K228">
        <f>[1]!s_share_totaltradable(A228,20071231,1)/10^7</f>
        <v>5</v>
      </c>
      <c r="L228" t="str">
        <f>[1]!s_ipo_listeddate(A228)</f>
        <v>2000-06-22</v>
      </c>
      <c r="M228" s="10">
        <f>[1]!s_stm07_is(A228,"W06181344",20071231,1,10^8)</f>
        <v>0.63702829090000002</v>
      </c>
      <c r="N228">
        <f>[1]!s_stm07_bs(A228,"W07182560",20071231,1,10^8)</f>
        <v>6.2129707490000001</v>
      </c>
      <c r="O228" t="b">
        <f t="shared" si="10"/>
        <v>0</v>
      </c>
      <c r="Q228" t="str">
        <f>VLOOKUP(A228,KMV!A:B,2,FALSE)</f>
        <v>ST银亿</v>
      </c>
    </row>
    <row r="229" spans="1:17" ht="16" hidden="1">
      <c r="A229" s="12" t="s">
        <v>168</v>
      </c>
      <c r="B229" s="12" t="s">
        <v>169</v>
      </c>
      <c r="C229" t="s">
        <v>9</v>
      </c>
      <c r="D229" s="14">
        <v>39185</v>
      </c>
      <c r="E229" s="7">
        <f>VLOOKUP(A229,撤销ST!A:C,3,FALSE)</f>
        <v>39617</v>
      </c>
      <c r="F229" s="7">
        <f t="shared" si="12"/>
        <v>39538</v>
      </c>
      <c r="G229" s="9">
        <f>[1]!s_stm07_bs(A229,"W07182560",F229,1,1)</f>
        <v>1343510700.29</v>
      </c>
      <c r="H229">
        <f>[1]!s_info_delistdate(A229)</f>
        <v>0</v>
      </c>
      <c r="I229">
        <f>[1]!s_stm07_bs(A229,"W01740598",F229,1)</f>
        <v>1043388046.3099999</v>
      </c>
      <c r="J229">
        <f>[1]!s_stm07_bs(A229,"W07473370",F229,1)</f>
        <v>4500000</v>
      </c>
      <c r="K229">
        <f>[1]!s_share_totaltradable(A229,20071231,1)/10^7</f>
        <v>6</v>
      </c>
      <c r="L229" t="str">
        <f>[1]!s_ipo_listeddate(A229)</f>
        <v>2000-07-06</v>
      </c>
      <c r="M229" s="10">
        <f>[1]!s_stm07_is(A229,"W06181344",20071231,1,10^8)</f>
        <v>3.8905877612999999</v>
      </c>
      <c r="N229">
        <f>[1]!s_stm07_bs(A229,"W07182560",20071231,1,10^8)</f>
        <v>12.6935726926</v>
      </c>
      <c r="O229" t="b">
        <f t="shared" si="10"/>
        <v>0</v>
      </c>
      <c r="Q229" t="e">
        <f>VLOOKUP(A229,KMV!A:B,2,FALSE)</f>
        <v>#N/A</v>
      </c>
    </row>
    <row r="230" spans="1:17" ht="16" hidden="1">
      <c r="A230" s="3" t="s">
        <v>550</v>
      </c>
      <c r="B230" s="3" t="s">
        <v>552</v>
      </c>
      <c r="C230" t="s">
        <v>980</v>
      </c>
      <c r="D230" s="4">
        <v>39932</v>
      </c>
      <c r="E230" s="7" t="e">
        <f>VLOOKUP(A230,撤销ST!A:C,3,FALSE)</f>
        <v>#N/A</v>
      </c>
      <c r="F230" s="7">
        <f t="shared" si="12"/>
        <v>40908</v>
      </c>
      <c r="G230" s="9">
        <f>[1]!s_stm07_bs(A230,"W07182560",F230,1,1)</f>
        <v>903983701.80999994</v>
      </c>
      <c r="H230">
        <f>[1]!s_info_delistdate(A230)</f>
        <v>0</v>
      </c>
      <c r="I230">
        <f>[1]!s_stm07_bs(A230,"W01740598",F230,1)</f>
        <v>203294193.59999999</v>
      </c>
      <c r="J230">
        <f>[1]!s_stm07_bs(A230,"W07473370",F230,1)</f>
        <v>13129918.390000001</v>
      </c>
      <c r="K230">
        <f>[1]!s_share_totaltradable(A230,20071231,1)/10^7</f>
        <v>43.820160000000001</v>
      </c>
      <c r="L230" t="str">
        <f>[1]!s_ipo_listeddate(A230)</f>
        <v>2000-07-06</v>
      </c>
      <c r="M230" s="10">
        <f>[1]!s_stm07_is(A230,"W06181344",20071231,1,10^8)</f>
        <v>45.686931453299998</v>
      </c>
      <c r="N230">
        <f>[1]!s_stm07_bs(A230,"W07182560",20071231,1,10^8)</f>
        <v>23.794429889499998</v>
      </c>
      <c r="O230" t="b">
        <f t="shared" si="10"/>
        <v>0</v>
      </c>
      <c r="Q230" t="e">
        <f>VLOOKUP(A230,KMV!A:B,2,FALSE)</f>
        <v>#N/A</v>
      </c>
    </row>
    <row r="231" spans="1:17" ht="16" hidden="1">
      <c r="A231" s="3" t="s">
        <v>363</v>
      </c>
      <c r="B231" s="3" t="s">
        <v>365</v>
      </c>
      <c r="C231" t="s">
        <v>980</v>
      </c>
      <c r="D231" s="4">
        <v>40294</v>
      </c>
      <c r="E231" s="7" t="e">
        <f>VLOOKUP(A231,撤销ST!A:C,3,FALSE)</f>
        <v>#N/A</v>
      </c>
      <c r="F231" s="7">
        <f t="shared" si="12"/>
        <v>40908</v>
      </c>
      <c r="G231" s="9">
        <f>[1]!s_stm07_bs(A231,"W07182560",F231,1,1)</f>
        <v>2714173034.9499998</v>
      </c>
      <c r="H231">
        <f>[1]!s_info_delistdate(A231)</f>
        <v>0</v>
      </c>
      <c r="I231">
        <f>[1]!s_stm07_bs(A231,"W01740598",F231,1)</f>
        <v>797859252.48000002</v>
      </c>
      <c r="J231">
        <f>[1]!s_stm07_bs(A231,"W07473370",F231,1)</f>
        <v>1292694631.52</v>
      </c>
      <c r="K231">
        <f>[1]!s_share_totaltradable(A231,20071231,1)/10^7</f>
        <v>12.8089896</v>
      </c>
      <c r="L231" t="str">
        <f>[1]!s_ipo_listeddate(A231)</f>
        <v>2000-07-12</v>
      </c>
      <c r="M231" s="10">
        <f>[1]!s_stm07_is(A231,"W06181344",20071231,1,10^8)</f>
        <v>18.222201139100001</v>
      </c>
      <c r="N231">
        <f>[1]!s_stm07_bs(A231,"W07182560",20071231,1,10^8)</f>
        <v>22.049825031499999</v>
      </c>
      <c r="O231" t="b">
        <f t="shared" si="10"/>
        <v>0</v>
      </c>
      <c r="Q231" t="e">
        <f>VLOOKUP(A231,KMV!A:B,2,FALSE)</f>
        <v>#N/A</v>
      </c>
    </row>
    <row r="232" spans="1:17" ht="16" hidden="1">
      <c r="A232" s="12" t="s">
        <v>36</v>
      </c>
      <c r="B232" s="12" t="s">
        <v>37</v>
      </c>
      <c r="C232" t="s">
        <v>9</v>
      </c>
      <c r="D232" s="14">
        <v>39176</v>
      </c>
      <c r="E232" s="7">
        <f>VLOOKUP(A232,撤销ST!A:C,3,FALSE)</f>
        <v>39583</v>
      </c>
      <c r="F232" s="7">
        <f t="shared" si="12"/>
        <v>39447</v>
      </c>
      <c r="G232" s="9">
        <f>[1]!s_stm07_bs(A232,"W07182560",F232,1,1)</f>
        <v>1088029870.4100001</v>
      </c>
      <c r="H232">
        <f>[1]!s_info_delistdate(A232)</f>
        <v>0</v>
      </c>
      <c r="I232">
        <f>[1]!s_stm07_bs(A232,"W01740598",F232,1)</f>
        <v>417157070.23000002</v>
      </c>
      <c r="J232">
        <f>[1]!s_stm07_bs(A232,"W07473370",F232,1)</f>
        <v>122669779.43000001</v>
      </c>
      <c r="K232">
        <f>[1]!s_share_totaltradable(A232,20071231,1)/10^7</f>
        <v>13.858295</v>
      </c>
      <c r="L232" t="str">
        <f>[1]!s_ipo_listeddate(A232)</f>
        <v>2000-08-07</v>
      </c>
      <c r="M232" s="10">
        <f>[1]!s_stm07_is(A232,"W06181344",20071231,1,10^8)</f>
        <v>2.5033607908</v>
      </c>
      <c r="N232">
        <f>[1]!s_stm07_bs(A232,"W07182560",20071231,1,10^8)</f>
        <v>10.880298704100001</v>
      </c>
      <c r="O232" t="b">
        <f t="shared" si="10"/>
        <v>0</v>
      </c>
      <c r="Q232" t="e">
        <f>VLOOKUP(A232,KMV!A:B,2,FALSE)</f>
        <v>#N/A</v>
      </c>
    </row>
    <row r="233" spans="1:17" ht="16" hidden="1">
      <c r="A233" s="3" t="s">
        <v>556</v>
      </c>
      <c r="B233" s="3" t="s">
        <v>557</v>
      </c>
      <c r="C233" t="s">
        <v>980</v>
      </c>
      <c r="D233" s="4">
        <v>39925</v>
      </c>
      <c r="E233" s="7" t="e">
        <f>VLOOKUP(A233,撤销ST!A:C,3,FALSE)</f>
        <v>#N/A</v>
      </c>
      <c r="F233" s="7">
        <f t="shared" si="12"/>
        <v>40908</v>
      </c>
      <c r="G233" s="9">
        <f>[1]!s_stm07_bs(A233,"W07182560",F233,1,1)</f>
        <v>433754556.06</v>
      </c>
      <c r="H233">
        <f>[1]!s_info_delistdate(A233)</f>
        <v>0</v>
      </c>
      <c r="I233">
        <f>[1]!s_stm07_bs(A233,"W01740598",F233,1)</f>
        <v>227180078.06</v>
      </c>
      <c r="J233">
        <f>[1]!s_stm07_bs(A233,"W07473370",F233,1)</f>
        <v>29420000</v>
      </c>
      <c r="K233">
        <f>[1]!s_share_totaltradable(A233,20071231,1)/10^7</f>
        <v>8.1938683999999995</v>
      </c>
      <c r="L233" t="str">
        <f>[1]!s_ipo_listeddate(A233)</f>
        <v>2000-08-07</v>
      </c>
      <c r="M233" s="10">
        <f>[1]!s_stm07_is(A233,"W06181344",20071231,1,10^8)</f>
        <v>0.93417478430000012</v>
      </c>
      <c r="N233">
        <f>[1]!s_stm07_bs(A233,"W07182560",20071231,1,10^8)</f>
        <v>6.2322514334000001</v>
      </c>
      <c r="O233" t="b">
        <f t="shared" si="10"/>
        <v>0</v>
      </c>
      <c r="Q233" t="e">
        <f>VLOOKUP(A233,KMV!A:B,2,FALSE)</f>
        <v>#N/A</v>
      </c>
    </row>
    <row r="234" spans="1:17" ht="16" hidden="1">
      <c r="A234" s="12" t="s">
        <v>170</v>
      </c>
      <c r="B234" s="12" t="s">
        <v>171</v>
      </c>
      <c r="C234" t="s">
        <v>6</v>
      </c>
      <c r="D234" s="14">
        <v>39164</v>
      </c>
      <c r="E234" s="7" t="e">
        <f>VLOOKUP(A234,撤销ST!A:C,3,FALSE)</f>
        <v>#N/A</v>
      </c>
      <c r="F234" s="7">
        <f t="shared" si="12"/>
        <v>40908</v>
      </c>
      <c r="G234" s="9">
        <f>[1]!s_stm07_bs(A234,"W07182560",F234,1,1)</f>
        <v>118036774.8</v>
      </c>
      <c r="H234" t="str">
        <f>[1]!s_info_delistdate(A234)</f>
        <v>2022-06-29</v>
      </c>
      <c r="I234">
        <f>[1]!s_stm07_bs(A234,"W01740598",F234,1)</f>
        <v>36051648.979999997</v>
      </c>
      <c r="J234">
        <f>[1]!s_stm07_bs(A234,"W07473370",F234,1)</f>
        <v>0</v>
      </c>
      <c r="K234">
        <f>[1]!s_share_totaltradable(A234,20071231,1)/10^7</f>
        <v>14.658534100000001</v>
      </c>
      <c r="L234" t="str">
        <f>[1]!s_ipo_listeddate(A234)</f>
        <v>1996-10-08</v>
      </c>
      <c r="M234" s="10">
        <f>[1]!s_stm07_is(A234,"W06181344",20071231,1,10^8)</f>
        <v>0.25623653210000003</v>
      </c>
      <c r="N234">
        <f>[1]!s_stm07_bs(A234,"W07182560",20071231,1,10^8)</f>
        <v>1.3540619896000001</v>
      </c>
      <c r="O234" t="b">
        <f t="shared" si="10"/>
        <v>0</v>
      </c>
      <c r="P234" t="b">
        <f>H234&gt;F234</f>
        <v>1</v>
      </c>
      <c r="Q234" t="e">
        <f>VLOOKUP(A234,KMV!A:B,2,FALSE)</f>
        <v>#N/A</v>
      </c>
    </row>
    <row r="235" spans="1:17" ht="16" hidden="1">
      <c r="A235" s="12" t="s">
        <v>38</v>
      </c>
      <c r="B235" s="12" t="s">
        <v>39</v>
      </c>
      <c r="C235" t="s">
        <v>9</v>
      </c>
      <c r="D235" s="14">
        <v>38433</v>
      </c>
      <c r="E235" s="7" t="e">
        <f>VLOOKUP(A235,撤销ST!A:C,3,FALSE)</f>
        <v>#N/A</v>
      </c>
      <c r="F235" s="7">
        <f t="shared" si="12"/>
        <v>40908</v>
      </c>
      <c r="G235" s="9">
        <f>[1]!s_stm07_bs(A235,"W07182560",F235,1,1)</f>
        <v>286455023.17000002</v>
      </c>
      <c r="H235">
        <f>[1]!s_info_delistdate(A235)</f>
        <v>0</v>
      </c>
      <c r="I235">
        <f>[1]!s_stm07_bs(A235,"W01740598",F235,1)</f>
        <v>485755882.20999998</v>
      </c>
      <c r="J235">
        <f>[1]!s_stm07_bs(A235,"W07473370",F235,1)</f>
        <v>0</v>
      </c>
      <c r="K235">
        <f>[1]!s_share_totaltradable(A235,20071231,1)/10^7</f>
        <v>6.393573</v>
      </c>
      <c r="L235" t="str">
        <f>[1]!s_ipo_listeddate(A235)</f>
        <v>2000-09-06</v>
      </c>
      <c r="M235" s="10">
        <f>[1]!s_stm07_is(A235,"W06181344",20071231,1,10^8)</f>
        <v>4.5551051133999998</v>
      </c>
      <c r="N235">
        <f>[1]!s_stm07_bs(A235,"W07182560",20071231,1,10^8)</f>
        <v>6.1295001630999995</v>
      </c>
      <c r="O235" t="b">
        <f t="shared" si="10"/>
        <v>0</v>
      </c>
      <c r="Q235" t="e">
        <f>VLOOKUP(A235,KMV!A:B,2,FALSE)</f>
        <v>#N/A</v>
      </c>
    </row>
    <row r="236" spans="1:17" ht="16" hidden="1">
      <c r="A236" s="3" t="s">
        <v>850</v>
      </c>
      <c r="B236" s="3" t="s">
        <v>853</v>
      </c>
      <c r="C236" t="s">
        <v>980</v>
      </c>
      <c r="D236" s="4">
        <v>40660</v>
      </c>
      <c r="E236" s="7" t="e">
        <f>VLOOKUP(A236,撤销ST!A:C,3,FALSE)</f>
        <v>#N/A</v>
      </c>
      <c r="F236" s="7">
        <f t="shared" si="12"/>
        <v>40908</v>
      </c>
      <c r="G236" s="9">
        <f>[1]!s_stm07_bs(A236,"W07182560",F236,1,1)</f>
        <v>4104062859.0900002</v>
      </c>
      <c r="H236">
        <f>[1]!s_info_delistdate(A236)</f>
        <v>0</v>
      </c>
      <c r="I236">
        <f>[1]!s_stm07_bs(A236,"W01740598",F236,1)</f>
        <v>3124016705.98</v>
      </c>
      <c r="J236">
        <f>[1]!s_stm07_bs(A236,"W07473370",F236,1)</f>
        <v>67441269.840000004</v>
      </c>
      <c r="K236">
        <f>[1]!s_share_totaltradable(A236,20071231,1)/10^7</f>
        <v>23.452848800000002</v>
      </c>
      <c r="L236" t="str">
        <f>[1]!s_ipo_listeddate(A236)</f>
        <v>2000-11-09</v>
      </c>
      <c r="M236" s="10">
        <f>[1]!s_stm07_is(A236,"W06181344",20071231,1,10^8)</f>
        <v>31.324081302600003</v>
      </c>
      <c r="N236">
        <f>[1]!s_stm07_bs(A236,"W07182560",20071231,1,10^8)</f>
        <v>33.6552811448</v>
      </c>
      <c r="O236" t="b">
        <f t="shared" si="10"/>
        <v>0</v>
      </c>
      <c r="Q236" t="e">
        <f>VLOOKUP(A236,KMV!A:B,2,FALSE)</f>
        <v>#N/A</v>
      </c>
    </row>
    <row r="237" spans="1:17" ht="16" hidden="1">
      <c r="A237" s="12" t="s">
        <v>218</v>
      </c>
      <c r="B237" s="12" t="s">
        <v>219</v>
      </c>
      <c r="C237" t="s">
        <v>9</v>
      </c>
      <c r="D237" s="14">
        <v>38846</v>
      </c>
      <c r="E237" s="7">
        <f>VLOOKUP(A237,撤销ST!A:C,3,FALSE)</f>
        <v>40640</v>
      </c>
      <c r="F237" s="7">
        <f t="shared" si="12"/>
        <v>40543</v>
      </c>
      <c r="G237" s="9">
        <f>[1]!s_stm07_bs(A237,"W07182560",F237,1,1)</f>
        <v>1252404354.5799999</v>
      </c>
      <c r="H237">
        <f>[1]!s_info_delistdate(A237)</f>
        <v>0</v>
      </c>
      <c r="I237">
        <f>[1]!s_stm07_bs(A237,"W01740598",F237,1)</f>
        <v>530189996.12</v>
      </c>
      <c r="J237">
        <f>[1]!s_stm07_bs(A237,"W07473370",F237,1)</f>
        <v>394636781.48000002</v>
      </c>
      <c r="K237">
        <f>[1]!s_share_totaltradable(A237,20071231,1)/10^7</f>
        <v>8.7959800000000001</v>
      </c>
      <c r="L237" t="str">
        <f>[1]!s_ipo_listeddate(A237)</f>
        <v>2000-12-07</v>
      </c>
      <c r="M237" s="10">
        <f>[1]!s_stm07_is(A237,"W06181344",20071231,1,10^8)</f>
        <v>2.0211125999999999E-2</v>
      </c>
      <c r="N237">
        <f>[1]!s_stm07_bs(A237,"W07182560",20071231,1,10^8)</f>
        <v>0.47125915549999997</v>
      </c>
      <c r="O237" t="b">
        <f t="shared" si="10"/>
        <v>0</v>
      </c>
      <c r="Q237" t="e">
        <f>VLOOKUP(A237,KMV!A:B,2,FALSE)</f>
        <v>#N/A</v>
      </c>
    </row>
    <row r="238" spans="1:17" ht="16" hidden="1">
      <c r="A238" s="12" t="s">
        <v>226</v>
      </c>
      <c r="B238" s="12" t="s">
        <v>227</v>
      </c>
      <c r="C238" t="s">
        <v>6</v>
      </c>
      <c r="D238" s="14">
        <v>38443</v>
      </c>
      <c r="E238" s="7" t="e">
        <f>VLOOKUP(A238,撤销ST!A:C,3,FALSE)</f>
        <v>#N/A</v>
      </c>
      <c r="F238" s="7">
        <f t="shared" si="12"/>
        <v>40908</v>
      </c>
      <c r="G238" s="9">
        <f>[1]!s_stm07_bs(A238,"W07182560",F238,1,1)</f>
        <v>476816096.25</v>
      </c>
      <c r="H238">
        <f>[1]!s_info_delistdate(A238)</f>
        <v>0</v>
      </c>
      <c r="I238">
        <f>[1]!s_stm07_bs(A238,"W01740598",F238,1)</f>
        <v>453444032.25</v>
      </c>
      <c r="J238">
        <f>[1]!s_stm07_bs(A238,"W07473370",F238,1)</f>
        <v>70830137.969999999</v>
      </c>
      <c r="K238">
        <f>[1]!s_share_totaltradable(A238,20071231,1)/10^7</f>
        <v>9.2958333999999994</v>
      </c>
      <c r="L238" t="str">
        <f>[1]!s_ipo_listeddate(A238)</f>
        <v>2000-12-27</v>
      </c>
      <c r="M238" s="10">
        <f>[1]!s_stm07_is(A238,"W06181344",20071231,1,10^8)</f>
        <v>7.0863601348000005</v>
      </c>
      <c r="N238">
        <f>[1]!s_stm07_bs(A238,"W07182560",20071231,1,10^8)</f>
        <v>5.3633874598000002</v>
      </c>
      <c r="O238" t="b">
        <f t="shared" si="10"/>
        <v>0</v>
      </c>
      <c r="Q238" t="e">
        <f>VLOOKUP(A238,KMV!A:B,2,FALSE)</f>
        <v>#N/A</v>
      </c>
    </row>
    <row r="239" spans="1:17" ht="16" hidden="1">
      <c r="A239" s="3" t="s">
        <v>595</v>
      </c>
      <c r="B239" s="3" t="s">
        <v>597</v>
      </c>
      <c r="C239" t="s">
        <v>980</v>
      </c>
      <c r="D239" s="4">
        <v>39573</v>
      </c>
      <c r="E239" s="7" t="e">
        <f>VLOOKUP(A239,撤销ST!A:C,3,FALSE)</f>
        <v>#N/A</v>
      </c>
      <c r="F239" s="7">
        <f t="shared" si="12"/>
        <v>40908</v>
      </c>
      <c r="G239" s="9">
        <f>[1]!s_stm07_bs(A239,"W07182560",F239,1,1)</f>
        <v>1617838804.5899999</v>
      </c>
      <c r="H239" t="str">
        <f>[1]!s_info_delistdate(A239)</f>
        <v>2022-06-30</v>
      </c>
      <c r="I239">
        <f>[1]!s_stm07_bs(A239,"W01740598",F239,1)</f>
        <v>2415186735.1799998</v>
      </c>
      <c r="J239">
        <f>[1]!s_stm07_bs(A239,"W07473370",F239,1)</f>
        <v>64293684.850000001</v>
      </c>
      <c r="K239">
        <f>[1]!s_share_totaltradable(A239,20071231,1)/10^7</f>
        <v>23.990012199999999</v>
      </c>
      <c r="L239" t="str">
        <f>[1]!s_ipo_listeddate(A239)</f>
        <v>1995-02-28</v>
      </c>
      <c r="M239" s="10">
        <f>[1]!s_stm07_is(A239,"W06181344",20071231,1,10^8)</f>
        <v>64.989208185899997</v>
      </c>
      <c r="N239">
        <f>[1]!s_stm07_bs(A239,"W07182560",20071231,1,10^8)</f>
        <v>31.610203349599999</v>
      </c>
      <c r="O239" t="b">
        <f t="shared" si="10"/>
        <v>0</v>
      </c>
      <c r="P239" t="b">
        <f>H239&gt;F239</f>
        <v>1</v>
      </c>
      <c r="Q239" t="e">
        <f>VLOOKUP(A239,KMV!A:B,2,FALSE)</f>
        <v>#N/A</v>
      </c>
    </row>
    <row r="240" spans="1:17" ht="16" hidden="1">
      <c r="A240" s="12" t="s">
        <v>228</v>
      </c>
      <c r="B240" s="12" t="s">
        <v>229</v>
      </c>
      <c r="C240" t="s">
        <v>6</v>
      </c>
      <c r="D240" s="14">
        <v>38873</v>
      </c>
      <c r="E240" s="7">
        <f>VLOOKUP(A240,撤销ST!A:C,3,FALSE)</f>
        <v>39870</v>
      </c>
      <c r="F240" s="7">
        <f t="shared" si="12"/>
        <v>39721</v>
      </c>
      <c r="G240" s="9">
        <f>[1]!s_stm07_bs(A240,"W07182560",F240,1,1)</f>
        <v>713502592.57000005</v>
      </c>
      <c r="H240">
        <f>[1]!s_info_delistdate(A240)</f>
        <v>0</v>
      </c>
      <c r="I240">
        <f>[1]!s_stm07_bs(A240,"W01740598",F240,1)</f>
        <v>653433858.17999995</v>
      </c>
      <c r="J240">
        <f>[1]!s_stm07_bs(A240,"W07473370",F240,1)</f>
        <v>95802609.530000001</v>
      </c>
      <c r="K240">
        <f>[1]!s_share_totaltradable(A240,20071231,1)/10^7</f>
        <v>14.5115</v>
      </c>
      <c r="L240" t="str">
        <f>[1]!s_ipo_listeddate(A240)</f>
        <v>2001-01-09</v>
      </c>
      <c r="M240" s="10">
        <f>[1]!s_stm07_is(A240,"W06181344",20071231,1,10^8)</f>
        <v>0.67058008430000005</v>
      </c>
      <c r="N240">
        <f>[1]!s_stm07_bs(A240,"W07182560",20071231,1,10^8)</f>
        <v>7.2143411800999999</v>
      </c>
      <c r="O240" t="b">
        <f t="shared" si="10"/>
        <v>0</v>
      </c>
      <c r="Q240" t="e">
        <f>VLOOKUP(A240,KMV!A:B,2,FALSE)</f>
        <v>#N/A</v>
      </c>
    </row>
    <row r="241" spans="1:17" ht="16" hidden="1">
      <c r="A241" s="12" t="s">
        <v>114</v>
      </c>
      <c r="B241" s="12" t="s">
        <v>115</v>
      </c>
      <c r="C241" t="s">
        <v>9</v>
      </c>
      <c r="D241" s="14">
        <v>39202</v>
      </c>
      <c r="E241" s="7">
        <f>VLOOKUP(A241,撤销ST!A:C,3,FALSE)</f>
        <v>39556</v>
      </c>
      <c r="F241" s="7">
        <f t="shared" si="12"/>
        <v>39447</v>
      </c>
      <c r="G241" s="9">
        <f>[1]!s_stm07_bs(A241,"W07182560",F241,1,1)</f>
        <v>13381274861</v>
      </c>
      <c r="H241">
        <f>[1]!s_info_delistdate(A241)</f>
        <v>0</v>
      </c>
      <c r="I241">
        <f>[1]!s_stm07_bs(A241,"W01740598",F241,1)</f>
        <v>3299135064</v>
      </c>
      <c r="J241">
        <f>[1]!s_stm07_bs(A241,"W07473370",F241,1)</f>
        <v>4560800623</v>
      </c>
      <c r="K241">
        <f>[1]!s_share_totaltradable(A241,20071231,1)/10^7</f>
        <v>180.54469990000001</v>
      </c>
      <c r="L241" t="str">
        <f>[1]!s_ipo_listeddate(A241)</f>
        <v>2001-01-12</v>
      </c>
      <c r="M241" s="10">
        <f>[1]!s_stm07_is(A241,"W06181344",20071231,1,10^8)</f>
        <v>111.70448854999999</v>
      </c>
      <c r="N241">
        <f>[1]!s_stm07_bs(A241,"W07182560",20071231,1,10^8)</f>
        <v>133.81274861</v>
      </c>
      <c r="O241" t="b">
        <f t="shared" si="10"/>
        <v>0</v>
      </c>
      <c r="Q241" t="e">
        <f>VLOOKUP(A241,KMV!A:B,2,FALSE)</f>
        <v>#N/A</v>
      </c>
    </row>
    <row r="242" spans="1:17" ht="16" hidden="1">
      <c r="A242" s="3" t="s">
        <v>872</v>
      </c>
      <c r="B242" s="3" t="s">
        <v>875</v>
      </c>
      <c r="C242" t="s">
        <v>980</v>
      </c>
      <c r="D242" s="4">
        <v>40590</v>
      </c>
      <c r="E242" s="7" t="e">
        <f>VLOOKUP(A242,撤销ST!A:C,3,FALSE)</f>
        <v>#N/A</v>
      </c>
      <c r="F242" s="7">
        <f t="shared" si="12"/>
        <v>40908</v>
      </c>
      <c r="G242" s="9">
        <f>[1]!s_stm07_bs(A242,"W07182560",F242,1,1)</f>
        <v>269310212.83999997</v>
      </c>
      <c r="H242">
        <f>[1]!s_info_delistdate(A242)</f>
        <v>0</v>
      </c>
      <c r="I242">
        <f>[1]!s_stm07_bs(A242,"W01740598",F242,1)</f>
        <v>132416747.09999999</v>
      </c>
      <c r="J242">
        <f>[1]!s_stm07_bs(A242,"W07473370",F242,1)</f>
        <v>0</v>
      </c>
      <c r="K242">
        <f>[1]!s_share_totaltradable(A242,20071231,1)/10^7</f>
        <v>9.63462</v>
      </c>
      <c r="L242" t="str">
        <f>[1]!s_ipo_listeddate(A242)</f>
        <v>2001-01-15</v>
      </c>
      <c r="M242" s="10">
        <f>[1]!s_stm07_is(A242,"W06181344",20071231,1,10^8)</f>
        <v>0.81795041200000007</v>
      </c>
      <c r="N242">
        <f>[1]!s_stm07_bs(A242,"W07182560",20071231,1,10^8)</f>
        <v>3.2326242511999999</v>
      </c>
      <c r="O242" t="b">
        <f t="shared" si="10"/>
        <v>0</v>
      </c>
      <c r="Q242" t="e">
        <f>VLOOKUP(A242,KMV!A:B,2,FALSE)</f>
        <v>#N/A</v>
      </c>
    </row>
    <row r="243" spans="1:17" ht="16" hidden="1">
      <c r="A243" s="12" t="s">
        <v>224</v>
      </c>
      <c r="B243" s="12" t="s">
        <v>225</v>
      </c>
      <c r="C243" t="s">
        <v>9</v>
      </c>
      <c r="D243" s="14">
        <v>38784</v>
      </c>
      <c r="E243" s="7" t="e">
        <f>VLOOKUP(A243,撤销ST!A:C,3,FALSE)</f>
        <v>#N/A</v>
      </c>
      <c r="F243" s="7">
        <f t="shared" si="12"/>
        <v>40908</v>
      </c>
      <c r="G243" s="9">
        <f>[1]!s_stm07_bs(A243,"W07182560",F243,1,1)</f>
        <v>775668416.62</v>
      </c>
      <c r="H243">
        <f>[1]!s_info_delistdate(A243)</f>
        <v>0</v>
      </c>
      <c r="I243">
        <f>[1]!s_stm07_bs(A243,"W01740598",F243,1)</f>
        <v>155161437.18000001</v>
      </c>
      <c r="J243">
        <f>[1]!s_stm07_bs(A243,"W07473370",F243,1)</f>
        <v>14140863.43</v>
      </c>
      <c r="K243">
        <f>[1]!s_share_totaltradable(A243,20071231,1)/10^7</f>
        <v>13.2</v>
      </c>
      <c r="L243" t="str">
        <f>[1]!s_ipo_listeddate(A243)</f>
        <v>2001-01-19</v>
      </c>
      <c r="M243" s="10">
        <f>[1]!s_stm07_is(A243,"W06181344",20071231,1,10^8)</f>
        <v>5.2468946202</v>
      </c>
      <c r="N243">
        <f>[1]!s_stm07_bs(A243,"W07182560",20071231,1,10^8)</f>
        <v>7.0627070467999991</v>
      </c>
      <c r="O243" t="b">
        <f t="shared" si="10"/>
        <v>0</v>
      </c>
      <c r="Q243" t="e">
        <f>VLOOKUP(A243,KMV!A:B,2,FALSE)</f>
        <v>#N/A</v>
      </c>
    </row>
    <row r="244" spans="1:17" ht="16" hidden="1">
      <c r="A244" s="12" t="s">
        <v>242</v>
      </c>
      <c r="B244" s="12" t="s">
        <v>243</v>
      </c>
      <c r="C244" t="s">
        <v>9</v>
      </c>
      <c r="D244" s="14">
        <v>39210</v>
      </c>
      <c r="E244" s="7">
        <f>VLOOKUP(A244,撤销ST!A:C,3,FALSE)</f>
        <v>39891</v>
      </c>
      <c r="F244" s="7">
        <f t="shared" si="12"/>
        <v>39813</v>
      </c>
      <c r="G244" s="9">
        <f>[1]!s_stm07_bs(A244,"W07182560",F244,1,1)</f>
        <v>530220642.56</v>
      </c>
      <c r="H244">
        <f>[1]!s_info_delistdate(A244)</f>
        <v>0</v>
      </c>
      <c r="I244">
        <f>[1]!s_stm07_bs(A244,"W01740598",F244,1)</f>
        <v>48410598.850000001</v>
      </c>
      <c r="J244">
        <f>[1]!s_stm07_bs(A244,"W07473370",F244,1)</f>
        <v>4574444.4400000004</v>
      </c>
      <c r="K244">
        <f>[1]!s_share_totaltradable(A244,20071231,1)/10^7</f>
        <v>9.75</v>
      </c>
      <c r="L244" t="str">
        <f>[1]!s_ipo_listeddate(A244)</f>
        <v>2001-02-12</v>
      </c>
      <c r="M244" s="10">
        <f>[1]!s_stm07_is(A244,"W06181344",20071231,1,10^8)</f>
        <v>2.0661574383000003</v>
      </c>
      <c r="N244">
        <f>[1]!s_stm07_bs(A244,"W07182560",20071231,1,10^8)</f>
        <v>5.4154805479999997</v>
      </c>
      <c r="O244" t="b">
        <f t="shared" si="10"/>
        <v>0</v>
      </c>
      <c r="Q244" t="e">
        <f>VLOOKUP(A244,KMV!A:B,2,FALSE)</f>
        <v>#N/A</v>
      </c>
    </row>
    <row r="245" spans="1:17" ht="16" hidden="1">
      <c r="A245" s="12" t="s">
        <v>234</v>
      </c>
      <c r="B245" s="12" t="s">
        <v>235</v>
      </c>
      <c r="C245" t="s">
        <v>9</v>
      </c>
      <c r="D245" s="14">
        <v>39195</v>
      </c>
      <c r="E245" s="7">
        <f>VLOOKUP(A245,撤销ST!A:C,3,FALSE)</f>
        <v>39534</v>
      </c>
      <c r="F245" s="7">
        <f t="shared" si="12"/>
        <v>39447</v>
      </c>
      <c r="G245" s="9">
        <f>[1]!s_stm07_bs(A245,"W07182560",F245,1,1)</f>
        <v>3192196760.54</v>
      </c>
      <c r="H245">
        <f>[1]!s_info_delistdate(A245)</f>
        <v>0</v>
      </c>
      <c r="I245">
        <f>[1]!s_stm07_bs(A245,"W01740598",F245,1)</f>
        <v>1226614404.95</v>
      </c>
      <c r="J245">
        <f>[1]!s_stm07_bs(A245,"W07473370",F245,1)</f>
        <v>1164400000</v>
      </c>
      <c r="K245">
        <f>[1]!s_share_totaltradable(A245,20071231,1)/10^7</f>
        <v>20.16</v>
      </c>
      <c r="L245" t="str">
        <f>[1]!s_ipo_listeddate(A245)</f>
        <v>2001-02-16</v>
      </c>
      <c r="M245" s="10">
        <f>[1]!s_stm07_is(A245,"W06181344",20071231,1,10^8)</f>
        <v>19.4754234153</v>
      </c>
      <c r="N245">
        <f>[1]!s_stm07_bs(A245,"W07182560",20071231,1,10^8)</f>
        <v>31.921967605399999</v>
      </c>
      <c r="O245" t="b">
        <f t="shared" si="10"/>
        <v>0</v>
      </c>
      <c r="Q245" t="e">
        <f>VLOOKUP(A245,KMV!A:B,2,FALSE)</f>
        <v>#N/A</v>
      </c>
    </row>
    <row r="246" spans="1:17" ht="16" hidden="1">
      <c r="A246" s="3" t="s">
        <v>818</v>
      </c>
      <c r="B246" s="3" t="s">
        <v>825</v>
      </c>
      <c r="C246" t="s">
        <v>980</v>
      </c>
      <c r="D246" s="4">
        <v>40597</v>
      </c>
      <c r="E246" s="7" t="e">
        <f>VLOOKUP(A246,撤销ST!A:C,3,FALSE)</f>
        <v>#N/A</v>
      </c>
      <c r="F246" s="7">
        <f t="shared" si="12"/>
        <v>40908</v>
      </c>
      <c r="G246" s="9">
        <f>[1]!s_stm07_bs(A246,"W07182560",F246,1,1)</f>
        <v>14543191501.559999</v>
      </c>
      <c r="H246">
        <f>[1]!s_info_delistdate(A246)</f>
        <v>0</v>
      </c>
      <c r="I246">
        <f>[1]!s_stm07_bs(A246,"W01740598",F246,1)</f>
        <v>11622120445.190001</v>
      </c>
      <c r="J246">
        <f>[1]!s_stm07_bs(A246,"W07473370",F246,1)</f>
        <v>234734390.56999999</v>
      </c>
      <c r="K246">
        <f>[1]!s_share_totaltradable(A246,20071231,1)/10^7</f>
        <v>6.9499997000000002</v>
      </c>
      <c r="L246" t="str">
        <f>[1]!s_ipo_listeddate(A246)</f>
        <v>2001-03-05</v>
      </c>
      <c r="M246" s="10">
        <f>[1]!s_stm07_is(A246,"W06181344",20071231,1,10^8)</f>
        <v>4.2849811129999997</v>
      </c>
      <c r="N246">
        <f>[1]!s_stm07_bs(A246,"W07182560",20071231,1,10^8)</f>
        <v>8.9026965684999997</v>
      </c>
      <c r="O246" t="b">
        <f t="shared" si="10"/>
        <v>0</v>
      </c>
      <c r="Q246" t="e">
        <f>VLOOKUP(A246,KMV!A:B,2,FALSE)</f>
        <v>#N/A</v>
      </c>
    </row>
    <row r="247" spans="1:17" ht="16" hidden="1">
      <c r="A247" s="12" t="s">
        <v>230</v>
      </c>
      <c r="B247" s="12" t="s">
        <v>231</v>
      </c>
      <c r="C247" t="s">
        <v>9</v>
      </c>
      <c r="D247" s="14">
        <v>39210</v>
      </c>
      <c r="E247" s="7" t="e">
        <f>VLOOKUP(A247,撤销ST!A:C,3,FALSE)</f>
        <v>#N/A</v>
      </c>
      <c r="F247" s="7">
        <f t="shared" si="12"/>
        <v>40908</v>
      </c>
      <c r="G247" s="9">
        <f>[1]!s_stm07_bs(A247,"W07182560",F247,1,1)</f>
        <v>3936019404.6100001</v>
      </c>
      <c r="H247">
        <f>[1]!s_info_delistdate(A247)</f>
        <v>0</v>
      </c>
      <c r="I247">
        <f>[1]!s_stm07_bs(A247,"W01740598",F247,1)</f>
        <v>851707467.25</v>
      </c>
      <c r="J247">
        <f>[1]!s_stm07_bs(A247,"W07473370",F247,1)</f>
        <v>766300000</v>
      </c>
      <c r="K247">
        <f>[1]!s_share_totaltradable(A247,20071231,1)/10^7</f>
        <v>14.59952</v>
      </c>
      <c r="L247" t="str">
        <f>[1]!s_ipo_listeddate(A247)</f>
        <v>2001-05-08</v>
      </c>
      <c r="M247" s="10">
        <f>[1]!s_stm07_is(A247,"W06181344",20071231,1,10^8)</f>
        <v>9.6025182699999989E-2</v>
      </c>
      <c r="N247">
        <f>[1]!s_stm07_bs(A247,"W07182560",20071231,1,10^8)</f>
        <v>3.4521372449000003</v>
      </c>
      <c r="O247" t="b">
        <f t="shared" si="10"/>
        <v>0</v>
      </c>
      <c r="Q247" t="e">
        <f>VLOOKUP(A247,KMV!A:B,2,FALSE)</f>
        <v>#N/A</v>
      </c>
    </row>
    <row r="248" spans="1:17" ht="16" hidden="1">
      <c r="A248" s="12" t="s">
        <v>254</v>
      </c>
      <c r="B248" s="12" t="s">
        <v>255</v>
      </c>
      <c r="C248" t="s">
        <v>9</v>
      </c>
      <c r="D248" s="14">
        <v>39191</v>
      </c>
      <c r="E248" s="7">
        <f>VLOOKUP(A248,撤销ST!A:C,3,FALSE)</f>
        <v>40052</v>
      </c>
      <c r="F248" s="7">
        <f t="shared" si="12"/>
        <v>39903</v>
      </c>
      <c r="G248" s="9">
        <f>[1]!s_stm07_bs(A248,"W07182560",F248,1,1)</f>
        <v>1859627456.9300001</v>
      </c>
      <c r="H248">
        <f>[1]!s_info_delistdate(A248)</f>
        <v>0</v>
      </c>
      <c r="I248">
        <f>[1]!s_stm07_bs(A248,"W01740598",F248,1)</f>
        <v>1188911456.73</v>
      </c>
      <c r="J248">
        <f>[1]!s_stm07_bs(A248,"W07473370",F248,1)</f>
        <v>30850000</v>
      </c>
      <c r="K248">
        <f>[1]!s_share_totaltradable(A248,20071231,1)/10^7</f>
        <v>8.5371930000000003</v>
      </c>
      <c r="L248" t="str">
        <f>[1]!s_ipo_listeddate(A248)</f>
        <v>2001-05-18</v>
      </c>
      <c r="M248" s="10">
        <f>[1]!s_stm07_is(A248,"W06181344",20071231,1,10^8)</f>
        <v>18.601695845999998</v>
      </c>
      <c r="N248">
        <f>[1]!s_stm07_bs(A248,"W07182560",20071231,1,10^8)</f>
        <v>13.286945626500001</v>
      </c>
      <c r="O248" t="b">
        <f t="shared" si="10"/>
        <v>0</v>
      </c>
      <c r="Q248" t="e">
        <f>VLOOKUP(A248,KMV!A:B,2,FALSE)</f>
        <v>#N/A</v>
      </c>
    </row>
    <row r="249" spans="1:17" ht="16" hidden="1">
      <c r="A249" s="3" t="s">
        <v>694</v>
      </c>
      <c r="B249" s="3" t="s">
        <v>696</v>
      </c>
      <c r="C249" t="s">
        <v>980</v>
      </c>
      <c r="D249" s="4">
        <v>39540</v>
      </c>
      <c r="E249" s="7">
        <f>VLOOKUP(A249,撤销ST!A:C,3,FALSE)</f>
        <v>39927</v>
      </c>
      <c r="F249" s="7">
        <f t="shared" si="12"/>
        <v>39813</v>
      </c>
      <c r="G249" s="9">
        <f>[1]!s_stm07_bs(A249,"W07182560",F249,1,1)</f>
        <v>3444939000</v>
      </c>
      <c r="H249">
        <f>[1]!s_info_delistdate(A249)</f>
        <v>0</v>
      </c>
      <c r="I249">
        <f>[1]!s_stm07_bs(A249,"W01740598",F249,1)</f>
        <v>1936572000</v>
      </c>
      <c r="J249">
        <f>[1]!s_stm07_bs(A249,"W07473370",F249,1)</f>
        <v>35663000</v>
      </c>
      <c r="K249">
        <f>[1]!s_share_totaltradable(A249,20071231,1)/10^7</f>
        <v>18.556264299999999</v>
      </c>
      <c r="L249" t="str">
        <f>[1]!s_ipo_listeddate(A249)</f>
        <v>2001-06-06</v>
      </c>
      <c r="M249" s="10">
        <f>[1]!s_stm07_is(A249,"W06181344",20071231,1,10^8)</f>
        <v>22.58436</v>
      </c>
      <c r="N249">
        <f>[1]!s_stm07_bs(A249,"W07182560",20071231,1,10^8)</f>
        <v>34.787219999999998</v>
      </c>
      <c r="O249" t="b">
        <f t="shared" si="10"/>
        <v>0</v>
      </c>
      <c r="Q249" t="e">
        <f>VLOOKUP(A249,KMV!A:B,2,FALSE)</f>
        <v>#N/A</v>
      </c>
    </row>
    <row r="250" spans="1:17" ht="16">
      <c r="A250" s="12" t="s">
        <v>236</v>
      </c>
      <c r="B250" s="12" t="s">
        <v>237</v>
      </c>
      <c r="C250" t="s">
        <v>6</v>
      </c>
      <c r="D250" s="14">
        <v>39260</v>
      </c>
      <c r="E250" s="7" t="e">
        <f>VLOOKUP(A250,撤销ST!A:C,3,FALSE)</f>
        <v>#N/A</v>
      </c>
      <c r="F250" s="7">
        <f t="shared" si="12"/>
        <v>40908</v>
      </c>
      <c r="G250" s="9">
        <f>[1]!s_stm07_bs(A250,"W07182560",F250,1,1)</f>
        <v>295011174.88999999</v>
      </c>
      <c r="H250">
        <f>[1]!s_info_delistdate(A250)</f>
        <v>0</v>
      </c>
      <c r="I250">
        <f>[1]!s_stm07_bs(A250,"W01740598",F250,1)</f>
        <v>150447037.66999999</v>
      </c>
      <c r="J250">
        <f>[1]!s_stm07_bs(A250,"W07473370",F250,1)</f>
        <v>2647413.33</v>
      </c>
      <c r="K250">
        <f>[1]!s_share_totaltradable(A250,20071231,1)/10^7</f>
        <v>4.6595367999999997</v>
      </c>
      <c r="L250" t="str">
        <f>[1]!s_ipo_listeddate(A250)</f>
        <v>2001-06-28</v>
      </c>
      <c r="M250" s="10">
        <f>[1]!s_stm07_is(A250,"W06181344",20071231,1,10^8)</f>
        <v>3.7939247992</v>
      </c>
      <c r="N250">
        <f>[1]!s_stm07_bs(A250,"W07182560",20071231,1,10^8)</f>
        <v>5.4035024729999996</v>
      </c>
      <c r="O250" t="b">
        <f t="shared" si="10"/>
        <v>1</v>
      </c>
      <c r="Q250" t="str">
        <f>VLOOKUP(A250,KMV!A:B,2,FALSE)</f>
        <v>天润乳业</v>
      </c>
    </row>
    <row r="251" spans="1:17" ht="16" hidden="1">
      <c r="A251" s="3" t="s">
        <v>463</v>
      </c>
      <c r="B251" s="3" t="s">
        <v>542</v>
      </c>
      <c r="C251" t="s">
        <v>980</v>
      </c>
      <c r="D251" s="4">
        <v>39553</v>
      </c>
      <c r="E251" s="7">
        <f>VLOOKUP(A251,撤销ST!A:C,3,FALSE)</f>
        <v>40697</v>
      </c>
      <c r="F251" s="7">
        <f t="shared" si="12"/>
        <v>40633</v>
      </c>
      <c r="G251" s="9">
        <f>[1]!s_stm07_bs(A251,"W07182560",F251,1,1)</f>
        <v>1206006821.8399999</v>
      </c>
      <c r="H251">
        <f>[1]!s_info_delistdate(A251)</f>
        <v>0</v>
      </c>
      <c r="I251">
        <f>[1]!s_stm07_bs(A251,"W01740598",F251,1)</f>
        <v>315393134.41000003</v>
      </c>
      <c r="J251">
        <f>[1]!s_stm07_bs(A251,"W07473370",F251,1)</f>
        <v>-1999475.86</v>
      </c>
      <c r="K251">
        <f>[1]!s_share_totaltradable(A251,20071231,1)/10^7</f>
        <v>17.4712043</v>
      </c>
      <c r="L251" t="str">
        <f>[1]!s_ipo_listeddate(A251)</f>
        <v>2001-07-06</v>
      </c>
      <c r="M251" s="10">
        <f>[1]!s_stm07_is(A251,"W06181344",20071231,1,10^8)</f>
        <v>12.4598257091</v>
      </c>
      <c r="N251">
        <f>[1]!s_stm07_bs(A251,"W07182560",20071231,1,10^8)</f>
        <v>24.898667118000002</v>
      </c>
      <c r="O251" t="b">
        <f t="shared" si="10"/>
        <v>0</v>
      </c>
      <c r="Q251" t="e">
        <f>VLOOKUP(A251,KMV!A:B,2,FALSE)</f>
        <v>#N/A</v>
      </c>
    </row>
    <row r="252" spans="1:17" ht="16" hidden="1">
      <c r="A252" s="12" t="s">
        <v>98</v>
      </c>
      <c r="B252" s="12" t="s">
        <v>99</v>
      </c>
      <c r="C252" t="s">
        <v>9</v>
      </c>
      <c r="D252" s="14">
        <v>39177</v>
      </c>
      <c r="E252" s="7" t="e">
        <f>VLOOKUP(A252,撤销ST!A:C,3,FALSE)</f>
        <v>#N/A</v>
      </c>
      <c r="F252" s="7">
        <f t="shared" si="12"/>
        <v>40908</v>
      </c>
      <c r="G252" s="9">
        <f>[1]!s_stm07_bs(A252,"W07182560",F252,1,1)</f>
        <v>116878970.17</v>
      </c>
      <c r="H252" t="str">
        <f>[1]!s_info_delistdate(A252)</f>
        <v>2022-07-04</v>
      </c>
      <c r="I252">
        <f>[1]!s_stm07_bs(A252,"W01740598",F252,1)</f>
        <v>111003142.09</v>
      </c>
      <c r="J252">
        <f>[1]!s_stm07_bs(A252,"W07473370",F252,1)</f>
        <v>0</v>
      </c>
      <c r="K252">
        <f>[1]!s_share_totaltradable(A252,20071231,1)/10^7</f>
        <v>8.5665861999999997</v>
      </c>
      <c r="L252" t="str">
        <f>[1]!s_ipo_listeddate(A252)</f>
        <v>1997-01-24</v>
      </c>
      <c r="M252" s="10">
        <f>[1]!s_stm07_is(A252,"W06181344",20071231,1,10^8)</f>
        <v>1.8126846165000001</v>
      </c>
      <c r="N252">
        <f>[1]!s_stm07_bs(A252,"W07182560",20071231,1,10^8)</f>
        <v>4.0163203441000004</v>
      </c>
      <c r="O252" t="b">
        <f t="shared" si="10"/>
        <v>0</v>
      </c>
      <c r="P252" t="b">
        <f>H252&gt;F252</f>
        <v>1</v>
      </c>
      <c r="Q252" t="e">
        <f>VLOOKUP(A252,KMV!A:B,2,FALSE)</f>
        <v>#N/A</v>
      </c>
    </row>
    <row r="253" spans="1:17" ht="16" hidden="1">
      <c r="A253" s="12" t="s">
        <v>252</v>
      </c>
      <c r="B253" s="12" t="s">
        <v>253</v>
      </c>
      <c r="C253" t="s">
        <v>9</v>
      </c>
      <c r="D253" s="14">
        <v>39210</v>
      </c>
      <c r="E253" s="7" t="e">
        <f>VLOOKUP(A253,撤销ST!A:C,3,FALSE)</f>
        <v>#N/A</v>
      </c>
      <c r="F253" s="7">
        <f t="shared" si="12"/>
        <v>40908</v>
      </c>
      <c r="G253" s="9">
        <f>[1]!s_stm07_bs(A253,"W07182560",F253,1,1)</f>
        <v>31720709.98</v>
      </c>
      <c r="H253">
        <f>[1]!s_info_delistdate(A253)</f>
        <v>0</v>
      </c>
      <c r="I253">
        <f>[1]!s_stm07_bs(A253,"W01740598",F253,1)</f>
        <v>72904481.109999999</v>
      </c>
      <c r="J253">
        <f>[1]!s_stm07_bs(A253,"W07473370",F253,1)</f>
        <v>0</v>
      </c>
      <c r="K253">
        <f>[1]!s_share_totaltradable(A253,20071231,1)/10^7</f>
        <v>23.9436708</v>
      </c>
      <c r="L253" t="str">
        <f>[1]!s_ipo_listeddate(A253)</f>
        <v>2001-08-07</v>
      </c>
      <c r="M253" s="10">
        <f>[1]!s_stm07_is(A253,"W06181344",20071231,1,10^8)</f>
        <v>0.43682150359999999</v>
      </c>
      <c r="N253">
        <f>[1]!s_stm07_bs(A253,"W07182560",20071231,1,10^8)</f>
        <v>14.9201738173</v>
      </c>
      <c r="O253" t="b">
        <f t="shared" si="10"/>
        <v>0</v>
      </c>
      <c r="Q253" t="e">
        <f>VLOOKUP(A253,KMV!A:B,2,FALSE)</f>
        <v>#N/A</v>
      </c>
    </row>
    <row r="254" spans="1:17" ht="16" hidden="1">
      <c r="A254" s="3" t="s">
        <v>841</v>
      </c>
      <c r="B254" s="3" t="s">
        <v>843</v>
      </c>
      <c r="C254" t="s">
        <v>980</v>
      </c>
      <c r="D254" s="4">
        <v>40724</v>
      </c>
      <c r="E254" s="7" t="e">
        <f>VLOOKUP(A254,撤销ST!A:C,3,FALSE)</f>
        <v>#N/A</v>
      </c>
      <c r="F254" s="7">
        <f t="shared" si="12"/>
        <v>40908</v>
      </c>
      <c r="G254" s="9">
        <f>[1]!s_stm07_bs(A254,"W07182560",F254,1,1)</f>
        <v>749211086.82000005</v>
      </c>
      <c r="H254">
        <f>[1]!s_info_delistdate(A254)</f>
        <v>0</v>
      </c>
      <c r="I254">
        <f>[1]!s_stm07_bs(A254,"W01740598",F254,1)</f>
        <v>143438715.12</v>
      </c>
      <c r="J254">
        <f>[1]!s_stm07_bs(A254,"W07473370",F254,1)</f>
        <v>3376741.16</v>
      </c>
      <c r="K254">
        <f>[1]!s_share_totaltradable(A254,20071231,1)/10^7</f>
        <v>10.56</v>
      </c>
      <c r="L254" t="str">
        <f>[1]!s_ipo_listeddate(A254)</f>
        <v>2001-08-24</v>
      </c>
      <c r="M254" s="10">
        <f>[1]!s_stm07_is(A254,"W06181344",20071231,1,10^8)</f>
        <v>4.1406711864999997</v>
      </c>
      <c r="N254">
        <f>[1]!s_stm07_bs(A254,"W07182560",20071231,1,10^8)</f>
        <v>11.2275596695</v>
      </c>
      <c r="O254" t="b">
        <f t="shared" si="10"/>
        <v>0</v>
      </c>
      <c r="Q254" t="e">
        <f>VLOOKUP(A254,KMV!A:B,2,FALSE)</f>
        <v>#N/A</v>
      </c>
    </row>
    <row r="255" spans="1:17" ht="16">
      <c r="A255" s="12" t="s">
        <v>258</v>
      </c>
      <c r="B255" s="12" t="s">
        <v>259</v>
      </c>
      <c r="C255" t="s">
        <v>9</v>
      </c>
      <c r="D255" s="14">
        <v>39199</v>
      </c>
      <c r="E255" s="7">
        <f>VLOOKUP(A255,撤销ST!A:C,3,FALSE)</f>
        <v>39617</v>
      </c>
      <c r="F255" s="7">
        <f t="shared" si="12"/>
        <v>39538</v>
      </c>
      <c r="G255" s="9">
        <f>[1]!s_stm07_bs(A255,"W07182560",F255,1,1)</f>
        <v>279192197.85000002</v>
      </c>
      <c r="H255">
        <f>[1]!s_info_delistdate(A255)</f>
        <v>0</v>
      </c>
      <c r="I255">
        <f>[1]!s_stm07_bs(A255,"W01740598",F255,1)</f>
        <v>60013796.600000001</v>
      </c>
      <c r="J255">
        <f>[1]!s_stm07_bs(A255,"W07473370",F255,1)</f>
        <v>0</v>
      </c>
      <c r="K255">
        <f>[1]!s_share_totaltradable(A255,20071231,1)/10^7</f>
        <v>4.7519999999999998</v>
      </c>
      <c r="L255" t="str">
        <f>[1]!s_ipo_listeddate(A255)</f>
        <v>2001-08-28</v>
      </c>
      <c r="M255" s="10">
        <f>[1]!s_stm07_is(A255,"W06181344",20071231,1,10^8)</f>
        <v>1.6593333441</v>
      </c>
      <c r="N255">
        <f>[1]!s_stm07_bs(A255,"W07182560",20071231,1,10^8)</f>
        <v>2.9151365282000001</v>
      </c>
      <c r="O255" t="b">
        <f t="shared" si="10"/>
        <v>1</v>
      </c>
      <c r="Q255" t="str">
        <f>VLOOKUP(A255,KMV!A:B,2,FALSE)</f>
        <v>熊猫金控</v>
      </c>
    </row>
    <row r="256" spans="1:17" ht="16" hidden="1">
      <c r="A256" s="3" t="s">
        <v>536</v>
      </c>
      <c r="B256" s="3" t="s">
        <v>538</v>
      </c>
      <c r="C256" t="s">
        <v>980</v>
      </c>
      <c r="D256" s="4">
        <v>39885</v>
      </c>
      <c r="E256" s="7" t="e">
        <f>VLOOKUP(A256,撤销ST!A:C,3,FALSE)</f>
        <v>#N/A</v>
      </c>
      <c r="F256" s="7">
        <f t="shared" si="12"/>
        <v>40908</v>
      </c>
      <c r="G256" s="9">
        <f>[1]!s_stm07_bs(A256,"W07182560",F256,1,1)</f>
        <v>328065664.81</v>
      </c>
      <c r="H256">
        <f>[1]!s_info_delistdate(A256)</f>
        <v>0</v>
      </c>
      <c r="I256">
        <f>[1]!s_stm07_bs(A256,"W01740598",F256,1)</f>
        <v>28304748.359999999</v>
      </c>
      <c r="J256">
        <f>[1]!s_stm07_bs(A256,"W07473370",F256,1)</f>
        <v>11068000</v>
      </c>
      <c r="K256">
        <f>[1]!s_share_totaltradable(A256,20071231,1)/10^7</f>
        <v>10.1321864</v>
      </c>
      <c r="L256" t="str">
        <f>[1]!s_ipo_listeddate(A256)</f>
        <v>2001-12-26</v>
      </c>
      <c r="M256" s="10">
        <f>[1]!s_stm07_is(A256,"W06181344",20071231,1,10^8)</f>
        <v>0.41433569270000004</v>
      </c>
      <c r="N256">
        <f>[1]!s_stm07_bs(A256,"W07182560",20071231,1,10^8)</f>
        <v>5.7419933817999995</v>
      </c>
      <c r="O256" t="b">
        <f t="shared" si="10"/>
        <v>0</v>
      </c>
      <c r="Q256" t="e">
        <f>VLOOKUP(A256,KMV!A:B,2,FALSE)</f>
        <v>#N/A</v>
      </c>
    </row>
    <row r="257" spans="1:17" ht="16" hidden="1">
      <c r="A257" s="3" t="s">
        <v>507</v>
      </c>
      <c r="B257" s="3" t="s">
        <v>509</v>
      </c>
      <c r="C257" t="s">
        <v>980</v>
      </c>
      <c r="D257" s="4">
        <v>40296</v>
      </c>
      <c r="E257" s="7">
        <f>VLOOKUP(A257,撤销ST!A:C,3,FALSE)</f>
        <v>40647</v>
      </c>
      <c r="F257" s="7">
        <f t="shared" si="12"/>
        <v>40543</v>
      </c>
      <c r="G257" s="9">
        <f>[1]!s_stm07_bs(A257,"W07182560",F257,1,1)</f>
        <v>5090651421.3599997</v>
      </c>
      <c r="H257">
        <f>[1]!s_info_delistdate(A257)</f>
        <v>0</v>
      </c>
      <c r="I257">
        <f>[1]!s_stm07_bs(A257,"W01740598",F257,1)</f>
        <v>1535822138.05</v>
      </c>
      <c r="J257">
        <f>[1]!s_stm07_bs(A257,"W07473370",F257,1)</f>
        <v>28000000</v>
      </c>
      <c r="K257">
        <f>[1]!s_share_totaltradable(A257,20071231,1)/10^7</f>
        <v>6.8105514999999999</v>
      </c>
      <c r="L257" t="str">
        <f>[1]!s_ipo_listeddate(A257)</f>
        <v>2002-03-04</v>
      </c>
      <c r="M257" s="10">
        <f>[1]!s_stm07_is(A257,"W06181344",20071231,1,10^8)</f>
        <v>7.7434948515999995</v>
      </c>
      <c r="N257">
        <f>[1]!s_stm07_bs(A257,"W07182560",20071231,1,10^8)</f>
        <v>10.030519187399999</v>
      </c>
      <c r="O257" t="b">
        <f t="shared" si="10"/>
        <v>0</v>
      </c>
      <c r="Q257" t="e">
        <f>VLOOKUP(A257,KMV!A:B,2,FALSE)</f>
        <v>#N/A</v>
      </c>
    </row>
    <row r="258" spans="1:17" ht="16" hidden="1">
      <c r="A258" s="3" t="s">
        <v>447</v>
      </c>
      <c r="B258" s="3" t="s">
        <v>449</v>
      </c>
      <c r="C258" t="s">
        <v>980</v>
      </c>
      <c r="D258" s="4">
        <v>40288</v>
      </c>
      <c r="E258" s="7" t="e">
        <f>VLOOKUP(A258,撤销ST!A:C,3,FALSE)</f>
        <v>#N/A</v>
      </c>
      <c r="F258" s="7">
        <f t="shared" si="12"/>
        <v>40908</v>
      </c>
      <c r="G258" s="9">
        <f>[1]!s_stm07_bs(A258,"W07182560",F258,1,1)</f>
        <v>573050651.44000006</v>
      </c>
      <c r="H258">
        <f>[1]!s_info_delistdate(A258)</f>
        <v>0</v>
      </c>
      <c r="I258">
        <f>[1]!s_stm07_bs(A258,"W01740598",F258,1)</f>
        <v>97470563.459999993</v>
      </c>
      <c r="J258">
        <f>[1]!s_stm07_bs(A258,"W07473370",F258,1)</f>
        <v>1270000</v>
      </c>
      <c r="K258">
        <f>[1]!s_share_totaltradable(A258,20071231,1)/10^7</f>
        <v>11.9782998</v>
      </c>
      <c r="L258" t="str">
        <f>[1]!s_ipo_listeddate(A258)</f>
        <v>2002-06-13</v>
      </c>
      <c r="M258" s="10">
        <f>[1]!s_stm07_is(A258,"W06181344",20071231,1,10^8)</f>
        <v>2.5561137977000001</v>
      </c>
      <c r="N258">
        <f>[1]!s_stm07_bs(A258,"W07182560",20071231,1,10^8)</f>
        <v>7.3591386082000003</v>
      </c>
      <c r="O258" t="b">
        <f t="shared" ref="O258:O321" si="13">AND(MIN(M258:N258)&lt;5,K258&lt;5)</f>
        <v>0</v>
      </c>
      <c r="Q258" t="e">
        <f>VLOOKUP(A258,KMV!A:B,2,FALSE)</f>
        <v>#N/A</v>
      </c>
    </row>
    <row r="259" spans="1:17" ht="16">
      <c r="A259" s="12" t="s">
        <v>244</v>
      </c>
      <c r="B259" s="12" t="s">
        <v>245</v>
      </c>
      <c r="C259" t="s">
        <v>6</v>
      </c>
      <c r="D259" s="14">
        <v>38810</v>
      </c>
      <c r="E259" s="7">
        <f>VLOOKUP(A259,撤销ST!A:C,3,FALSE)</f>
        <v>39643</v>
      </c>
      <c r="F259" s="7">
        <f t="shared" si="12"/>
        <v>39538</v>
      </c>
      <c r="G259" s="9">
        <f>[1]!s_stm07_bs(A259,"W07182560",F259,1,1)</f>
        <v>110000000</v>
      </c>
      <c r="H259">
        <f>[1]!s_info_delistdate(A259)</f>
        <v>0</v>
      </c>
      <c r="I259">
        <f>[1]!s_stm07_bs(A259,"W01740598",F259,1)</f>
        <v>0</v>
      </c>
      <c r="J259">
        <f>[1]!s_stm07_bs(A259,"W07473370",F259,1)</f>
        <v>0</v>
      </c>
      <c r="K259">
        <f>[1]!s_share_totaltradable(A259,20071231,1)/10^7</f>
        <v>4</v>
      </c>
      <c r="L259" t="str">
        <f>[1]!s_ipo_listeddate(A259)</f>
        <v>2002-07-09</v>
      </c>
      <c r="M259" s="10">
        <f>[1]!s_stm07_is(A259,"W06181344",20071231,1,10^8)</f>
        <v>1.2047067247000001</v>
      </c>
      <c r="N259">
        <f>[1]!s_stm07_bs(A259,"W07182560",20071231,1,10^8)</f>
        <v>1.9010027482</v>
      </c>
      <c r="O259" t="b">
        <f t="shared" si="13"/>
        <v>1</v>
      </c>
      <c r="Q259" t="str">
        <f>VLOOKUP(A259,KMV!A:B,2,FALSE)</f>
        <v>华丽家族</v>
      </c>
    </row>
    <row r="260" spans="1:17" ht="16" hidden="1">
      <c r="A260" s="12" t="s">
        <v>246</v>
      </c>
      <c r="B260" s="12" t="s">
        <v>247</v>
      </c>
      <c r="C260" t="s">
        <v>6</v>
      </c>
      <c r="D260" s="14">
        <v>39202</v>
      </c>
      <c r="E260" s="7" t="e">
        <f>VLOOKUP(A260,撤销ST!A:C,3,FALSE)</f>
        <v>#N/A</v>
      </c>
      <c r="F260" s="7">
        <f t="shared" si="12"/>
        <v>40908</v>
      </c>
      <c r="G260" s="9">
        <f>[1]!s_stm07_bs(A260,"W07182560",F260,1,1)</f>
        <v>1665932076.0699999</v>
      </c>
      <c r="H260">
        <f>[1]!s_info_delistdate(A260)</f>
        <v>0</v>
      </c>
      <c r="I260">
        <f>[1]!s_stm07_bs(A260,"W01740598",F260,1)</f>
        <v>985538229.32000005</v>
      </c>
      <c r="J260">
        <f>[1]!s_stm07_bs(A260,"W07473370",F260,1)</f>
        <v>556360765.88999999</v>
      </c>
      <c r="K260">
        <f>[1]!s_share_totaltradable(A260,20071231,1)/10^7</f>
        <v>18.1955083</v>
      </c>
      <c r="L260" t="str">
        <f>[1]!s_ipo_listeddate(A260)</f>
        <v>2002-08-06</v>
      </c>
      <c r="M260" s="10">
        <f>[1]!s_stm07_is(A260,"W06181344",20071231,1,10^8)</f>
        <v>2.6896736711</v>
      </c>
      <c r="N260">
        <f>[1]!s_stm07_bs(A260,"W07182560",20071231,1,10^8)</f>
        <v>9.0022380302999991</v>
      </c>
      <c r="O260" t="b">
        <f t="shared" si="13"/>
        <v>0</v>
      </c>
      <c r="Q260" t="e">
        <f>VLOOKUP(A260,KMV!A:B,2,FALSE)</f>
        <v>#N/A</v>
      </c>
    </row>
    <row r="261" spans="1:17" ht="16" hidden="1">
      <c r="A261" s="12" t="s">
        <v>256</v>
      </c>
      <c r="B261" s="12" t="s">
        <v>257</v>
      </c>
      <c r="C261" t="s">
        <v>9</v>
      </c>
      <c r="D261" s="14">
        <v>39210</v>
      </c>
      <c r="E261" s="7" t="e">
        <f>VLOOKUP(A261,撤销ST!A:C,3,FALSE)</f>
        <v>#N/A</v>
      </c>
      <c r="F261" s="7">
        <f t="shared" si="12"/>
        <v>40908</v>
      </c>
      <c r="G261" s="9">
        <f>[1]!s_stm07_bs(A261,"W07182560",F261,1,1)</f>
        <v>1191068204.3499999</v>
      </c>
      <c r="H261">
        <f>[1]!s_info_delistdate(A261)</f>
        <v>0</v>
      </c>
      <c r="I261">
        <f>[1]!s_stm07_bs(A261,"W01740598",F261,1)</f>
        <v>1538722740.04</v>
      </c>
      <c r="J261">
        <f>[1]!s_stm07_bs(A261,"W07473370",F261,1)</f>
        <v>0</v>
      </c>
      <c r="K261">
        <f>[1]!s_share_totaltradable(A261,20071231,1)/10^7</f>
        <v>11.16</v>
      </c>
      <c r="L261" t="str">
        <f>[1]!s_ipo_listeddate(A261)</f>
        <v>2002-08-09</v>
      </c>
      <c r="M261" s="10">
        <f>[1]!s_stm07_is(A261,"W06181344",20071231,1,10^8)</f>
        <v>15.031900278</v>
      </c>
      <c r="N261">
        <f>[1]!s_stm07_bs(A261,"W07182560",20071231,1,10^8)</f>
        <v>17.432461636399999</v>
      </c>
      <c r="O261" t="b">
        <f t="shared" si="13"/>
        <v>0</v>
      </c>
      <c r="Q261" t="e">
        <f>VLOOKUP(A261,KMV!A:B,2,FALSE)</f>
        <v>#N/A</v>
      </c>
    </row>
    <row r="262" spans="1:17" ht="16" hidden="1">
      <c r="A262" s="12" t="s">
        <v>248</v>
      </c>
      <c r="B262" s="12" t="s">
        <v>249</v>
      </c>
      <c r="C262" t="s">
        <v>6</v>
      </c>
      <c r="D262" s="14">
        <v>39231</v>
      </c>
      <c r="E262" s="7">
        <f>VLOOKUP(A262,撤销ST!A:C,3,FALSE)</f>
        <v>39514</v>
      </c>
      <c r="F262" s="7">
        <f t="shared" si="12"/>
        <v>39447</v>
      </c>
      <c r="G262" s="9">
        <f>[1]!s_stm07_bs(A262,"W07182560",F262,1,1)</f>
        <v>2882220857.1599998</v>
      </c>
      <c r="H262">
        <f>[1]!s_info_delistdate(A262)</f>
        <v>0</v>
      </c>
      <c r="I262">
        <f>[1]!s_stm07_bs(A262,"W01740598",F262,1)</f>
        <v>1610714141.6800001</v>
      </c>
      <c r="J262">
        <f>[1]!s_stm07_bs(A262,"W07473370",F262,1)</f>
        <v>316859017.60000002</v>
      </c>
      <c r="K262">
        <f>[1]!s_share_totaltradable(A262,20071231,1)/10^7</f>
        <v>17.677</v>
      </c>
      <c r="L262" t="str">
        <f>[1]!s_ipo_listeddate(A262)</f>
        <v>2002-08-30</v>
      </c>
      <c r="M262" s="10">
        <f>[1]!s_stm07_is(A262,"W06181344",20071231,1,10^8)</f>
        <v>16.6574032704</v>
      </c>
      <c r="N262">
        <f>[1]!s_stm07_bs(A262,"W07182560",20071231,1,10^8)</f>
        <v>28.822208571599997</v>
      </c>
      <c r="O262" t="b">
        <f t="shared" si="13"/>
        <v>0</v>
      </c>
      <c r="Q262" t="e">
        <f>VLOOKUP(A262,KMV!A:B,2,FALSE)</f>
        <v>#N/A</v>
      </c>
    </row>
    <row r="263" spans="1:17" ht="16" hidden="1">
      <c r="A263" s="12" t="s">
        <v>184</v>
      </c>
      <c r="B263" s="12" t="s">
        <v>185</v>
      </c>
      <c r="C263" t="s">
        <v>9</v>
      </c>
      <c r="D263" s="14">
        <v>38862</v>
      </c>
      <c r="E263" s="7">
        <f>VLOOKUP(A263,撤销ST!A:C,3,FALSE)</f>
        <v>39450</v>
      </c>
      <c r="F263" s="7">
        <f t="shared" si="12"/>
        <v>39355</v>
      </c>
      <c r="G263" s="9">
        <f>[1]!s_stm07_bs(A263,"W07182560",F263,1,1)</f>
        <v>974499237.46000004</v>
      </c>
      <c r="H263" t="str">
        <f>[1]!s_info_delistdate(A263)</f>
        <v>2022-07-07</v>
      </c>
      <c r="I263">
        <f>[1]!s_stm07_bs(A263,"W01740598",F263,1)</f>
        <v>536366575.60000002</v>
      </c>
      <c r="J263">
        <f>[1]!s_stm07_bs(A263,"W07473370",F263,1)</f>
        <v>2934310.19</v>
      </c>
      <c r="K263">
        <f>[1]!s_share_totaltradable(A263,20071231,1)/10^7</f>
        <v>21.5754342</v>
      </c>
      <c r="L263" t="str">
        <f>[1]!s_ipo_listeddate(A263)</f>
        <v>1997-06-16</v>
      </c>
      <c r="M263" s="10">
        <f>[1]!s_stm07_is(A263,"W06181344",20071231,1,10^8)</f>
        <v>8.0556949026999991</v>
      </c>
      <c r="N263">
        <f>[1]!s_stm07_bs(A263,"W07182560",20071231,1,10^8)</f>
        <v>9.5172844014999995</v>
      </c>
      <c r="O263" t="b">
        <f t="shared" si="13"/>
        <v>0</v>
      </c>
      <c r="P263" t="b">
        <f>H263&gt;F263</f>
        <v>1</v>
      </c>
      <c r="Q263" t="e">
        <f>VLOOKUP(A263,KMV!A:B,2,FALSE)</f>
        <v>#N/A</v>
      </c>
    </row>
    <row r="264" spans="1:17" ht="16" hidden="1">
      <c r="A264" s="12" t="s">
        <v>250</v>
      </c>
      <c r="B264" s="12" t="s">
        <v>251</v>
      </c>
      <c r="C264" t="s">
        <v>9</v>
      </c>
      <c r="D264" s="14">
        <v>39210</v>
      </c>
      <c r="E264" s="7">
        <f>VLOOKUP(A264,撤销ST!A:C,3,FALSE)</f>
        <v>39545</v>
      </c>
      <c r="F264" s="7">
        <f t="shared" si="12"/>
        <v>39447</v>
      </c>
      <c r="G264" s="9">
        <f>[1]!s_stm07_bs(A264,"W07182560",F264,1,1)</f>
        <v>771877465.90999997</v>
      </c>
      <c r="H264">
        <f>[1]!s_info_delistdate(A264)</f>
        <v>0</v>
      </c>
      <c r="I264">
        <f>[1]!s_stm07_bs(A264,"W01740598",F264,1)</f>
        <v>483017453.63999999</v>
      </c>
      <c r="J264">
        <f>[1]!s_stm07_bs(A264,"W07473370",F264,1)</f>
        <v>28350000</v>
      </c>
      <c r="K264">
        <f>[1]!s_share_totaltradable(A264,20071231,1)/10^7</f>
        <v>7.8538199999999998</v>
      </c>
      <c r="L264" t="str">
        <f>[1]!s_ipo_listeddate(A264)</f>
        <v>2002-11-08</v>
      </c>
      <c r="M264" s="10">
        <f>[1]!s_stm07_is(A264,"W06181344",20071231,1,10^8)</f>
        <v>5.6744333459000007</v>
      </c>
      <c r="N264">
        <f>[1]!s_stm07_bs(A264,"W07182560",20071231,1,10^8)</f>
        <v>7.7187746590999993</v>
      </c>
      <c r="O264" t="b">
        <f t="shared" si="13"/>
        <v>0</v>
      </c>
      <c r="Q264" t="e">
        <f>VLOOKUP(A264,KMV!A:B,2,FALSE)</f>
        <v>#N/A</v>
      </c>
    </row>
    <row r="265" spans="1:17" ht="16" hidden="1">
      <c r="A265" s="3" t="s">
        <v>414</v>
      </c>
      <c r="B265" s="3" t="s">
        <v>416</v>
      </c>
      <c r="C265" t="s">
        <v>980</v>
      </c>
      <c r="D265" s="4">
        <v>40297</v>
      </c>
      <c r="E265" s="7" t="e">
        <f>VLOOKUP(A265,撤销ST!A:C,3,FALSE)</f>
        <v>#N/A</v>
      </c>
      <c r="F265" s="7">
        <f t="shared" si="12"/>
        <v>40908</v>
      </c>
      <c r="G265" s="9">
        <f>[1]!s_stm07_bs(A265,"W07182560",F265,1,1)</f>
        <v>696542540.82000005</v>
      </c>
      <c r="H265">
        <f>[1]!s_info_delistdate(A265)</f>
        <v>0</v>
      </c>
      <c r="I265">
        <f>[1]!s_stm07_bs(A265,"W01740598",F265,1)</f>
        <v>502840916.85000002</v>
      </c>
      <c r="J265">
        <f>[1]!s_stm07_bs(A265,"W07473370",F265,1)</f>
        <v>2090000</v>
      </c>
      <c r="K265">
        <f>[1]!s_share_totaltradable(A265,20071231,1)/10^7</f>
        <v>22.033561599999999</v>
      </c>
      <c r="L265" t="str">
        <f>[1]!s_ipo_listeddate(A265)</f>
        <v>2003-01-14</v>
      </c>
      <c r="M265" s="10">
        <f>[1]!s_stm07_is(A265,"W06181344",20071231,1,10^8)</f>
        <v>7.8965333409000005</v>
      </c>
      <c r="N265">
        <f>[1]!s_stm07_bs(A265,"W07182560",20071231,1,10^8)</f>
        <v>13.082003043299999</v>
      </c>
      <c r="O265" t="b">
        <f t="shared" si="13"/>
        <v>0</v>
      </c>
      <c r="Q265" t="e">
        <f>VLOOKUP(A265,KMV!A:B,2,FALSE)</f>
        <v>#N/A</v>
      </c>
    </row>
    <row r="266" spans="1:17" ht="16" hidden="1">
      <c r="A266" s="3" t="s">
        <v>410</v>
      </c>
      <c r="B266" s="3" t="s">
        <v>412</v>
      </c>
      <c r="C266" t="s">
        <v>980</v>
      </c>
      <c r="D266" s="4">
        <v>40233</v>
      </c>
      <c r="E266" s="7" t="e">
        <f>VLOOKUP(A266,撤销ST!A:C,3,FALSE)</f>
        <v>#N/A</v>
      </c>
      <c r="F266" s="7">
        <f t="shared" si="12"/>
        <v>40908</v>
      </c>
      <c r="G266" s="9">
        <f>[1]!s_stm07_bs(A266,"W07182560",F266,1,1)</f>
        <v>655986266.71000004</v>
      </c>
      <c r="H266">
        <f>[1]!s_info_delistdate(A266)</f>
        <v>0</v>
      </c>
      <c r="I266">
        <f>[1]!s_stm07_bs(A266,"W01740598",F266,1)</f>
        <v>306678386.99000001</v>
      </c>
      <c r="J266">
        <f>[1]!s_stm07_bs(A266,"W07473370",F266,1)</f>
        <v>15263625</v>
      </c>
      <c r="K266">
        <f>[1]!s_share_totaltradable(A266,20071231,1)/10^7</f>
        <v>5.3478957999999999</v>
      </c>
      <c r="L266" t="str">
        <f>[1]!s_ipo_listeddate(A266)</f>
        <v>2003-01-28</v>
      </c>
      <c r="M266" s="10">
        <f>[1]!s_stm07_is(A266,"W06181344",20071231,1,10^8)</f>
        <v>3.2759573487</v>
      </c>
      <c r="N266">
        <f>[1]!s_stm07_bs(A266,"W07182560",20071231,1,10^8)</f>
        <v>5.6493445653999999</v>
      </c>
      <c r="O266" t="b">
        <f t="shared" si="13"/>
        <v>0</v>
      </c>
      <c r="Q266" t="e">
        <f>VLOOKUP(A266,KMV!A:B,2,FALSE)</f>
        <v>#N/A</v>
      </c>
    </row>
    <row r="267" spans="1:17" ht="16" hidden="1">
      <c r="A267" s="3" t="s">
        <v>425</v>
      </c>
      <c r="B267" s="3" t="s">
        <v>427</v>
      </c>
      <c r="C267" t="s">
        <v>980</v>
      </c>
      <c r="D267" s="4">
        <v>40297</v>
      </c>
      <c r="E267" s="7" t="e">
        <f>VLOOKUP(A267,撤销ST!A:C,3,FALSE)</f>
        <v>#N/A</v>
      </c>
      <c r="F267" s="7">
        <f t="shared" si="12"/>
        <v>40908</v>
      </c>
      <c r="G267" s="9">
        <f>[1]!s_stm07_bs(A267,"W07182560",F267,1,1)</f>
        <v>259257956.44</v>
      </c>
      <c r="H267">
        <f>[1]!s_info_delistdate(A267)</f>
        <v>0</v>
      </c>
      <c r="I267">
        <f>[1]!s_stm07_bs(A267,"W01740598",F267,1)</f>
        <v>115073481.72</v>
      </c>
      <c r="J267">
        <f>[1]!s_stm07_bs(A267,"W07473370",F267,1)</f>
        <v>23964976.43</v>
      </c>
      <c r="K267">
        <f>[1]!s_share_totaltradable(A267,20071231,1)/10^7</f>
        <v>8.577375</v>
      </c>
      <c r="L267" t="str">
        <f>[1]!s_ipo_listeddate(A267)</f>
        <v>2003-06-26</v>
      </c>
      <c r="M267" s="10">
        <f>[1]!s_stm07_is(A267,"W06181344",20071231,1,10^8)</f>
        <v>2.0351842109000002</v>
      </c>
      <c r="N267">
        <f>[1]!s_stm07_bs(A267,"W07182560",20071231,1,10^8)</f>
        <v>4.9688476989999995</v>
      </c>
      <c r="O267" t="b">
        <f t="shared" si="13"/>
        <v>0</v>
      </c>
      <c r="Q267" t="e">
        <f>VLOOKUP(A267,KMV!A:B,2,FALSE)</f>
        <v>#N/A</v>
      </c>
    </row>
    <row r="268" spans="1:17" ht="16" hidden="1">
      <c r="A268" s="12" t="s">
        <v>240</v>
      </c>
      <c r="B268" s="12" t="s">
        <v>241</v>
      </c>
      <c r="C268" t="s">
        <v>9</v>
      </c>
      <c r="D268" s="14">
        <v>39196</v>
      </c>
      <c r="E268" s="7" t="e">
        <f>VLOOKUP(A268,撤销ST!A:C,3,FALSE)</f>
        <v>#N/A</v>
      </c>
      <c r="F268" s="7">
        <f t="shared" si="12"/>
        <v>40908</v>
      </c>
      <c r="G268" s="9">
        <f>[1]!s_stm07_bs(A268,"W07182560",F268,1,1)</f>
        <v>607737111.80999994</v>
      </c>
      <c r="H268">
        <f>[1]!s_info_delistdate(A268)</f>
        <v>0</v>
      </c>
      <c r="I268">
        <f>[1]!s_stm07_bs(A268,"W01740598",F268,1)</f>
        <v>1429912795.1700001</v>
      </c>
      <c r="J268">
        <f>[1]!s_stm07_bs(A268,"W07473370",F268,1)</f>
        <v>5563273.7300000004</v>
      </c>
      <c r="K268">
        <f>[1]!s_share_totaltradable(A268,20071231,1)/10^7</f>
        <v>17</v>
      </c>
      <c r="L268" t="str">
        <f>[1]!s_ipo_listeddate(A268)</f>
        <v>2003-09-03</v>
      </c>
      <c r="M268" s="10">
        <f>[1]!s_stm07_is(A268,"W06181344",20071231,1,10^8)</f>
        <v>6.7047596215</v>
      </c>
      <c r="N268">
        <f>[1]!s_stm07_bs(A268,"W07182560",20071231,1,10^8)</f>
        <v>17.780814509999999</v>
      </c>
      <c r="O268" t="b">
        <f t="shared" si="13"/>
        <v>0</v>
      </c>
      <c r="Q268" t="e">
        <f>VLOOKUP(A268,KMV!A:B,2,FALSE)</f>
        <v>#N/A</v>
      </c>
    </row>
    <row r="269" spans="1:17" ht="16" hidden="1">
      <c r="A269" s="12" t="s">
        <v>238</v>
      </c>
      <c r="B269" s="12" t="s">
        <v>239</v>
      </c>
      <c r="C269" t="s">
        <v>6</v>
      </c>
      <c r="D269" s="14">
        <v>39198</v>
      </c>
      <c r="E269" s="7">
        <f>VLOOKUP(A269,撤销ST!A:C,3,FALSE)</f>
        <v>39567</v>
      </c>
      <c r="F269" s="7">
        <f t="shared" si="12"/>
        <v>39447</v>
      </c>
      <c r="G269" s="9">
        <f>[1]!s_stm07_bs(A269,"W07182560",F269,1,1)</f>
        <v>1229725896.6300001</v>
      </c>
      <c r="H269">
        <f>[1]!s_info_delistdate(A269)</f>
        <v>0</v>
      </c>
      <c r="I269">
        <f>[1]!s_stm07_bs(A269,"W01740598",F269,1)</f>
        <v>363032281.14999998</v>
      </c>
      <c r="J269">
        <f>[1]!s_stm07_bs(A269,"W07473370",F269,1)</f>
        <v>23646933.07</v>
      </c>
      <c r="K269">
        <f>[1]!s_share_totaltradable(A269,20071231,1)/10^7</f>
        <v>28.494</v>
      </c>
      <c r="L269" t="str">
        <f>[1]!s_ipo_listeddate(A269)</f>
        <v>2003-09-15</v>
      </c>
      <c r="M269" s="10">
        <f>[1]!s_stm07_is(A269,"W06181344",20071231,1,10^8)</f>
        <v>11.022600663</v>
      </c>
      <c r="N269">
        <f>[1]!s_stm07_bs(A269,"W07182560",20071231,1,10^8)</f>
        <v>12.297258966300001</v>
      </c>
      <c r="O269" t="b">
        <f t="shared" si="13"/>
        <v>0</v>
      </c>
      <c r="Q269" t="e">
        <f>VLOOKUP(A269,KMV!A:B,2,FALSE)</f>
        <v>#N/A</v>
      </c>
    </row>
    <row r="270" spans="1:17" ht="16" hidden="1">
      <c r="A270" s="12" t="s">
        <v>232</v>
      </c>
      <c r="B270" s="12" t="s">
        <v>233</v>
      </c>
      <c r="C270" t="s">
        <v>9</v>
      </c>
      <c r="D270" s="14">
        <v>39128</v>
      </c>
      <c r="E270" s="7" t="e">
        <f>VLOOKUP(A270,撤销ST!A:C,3,FALSE)</f>
        <v>#N/A</v>
      </c>
      <c r="F270" s="7">
        <f t="shared" si="12"/>
        <v>40908</v>
      </c>
      <c r="G270" s="9">
        <f>[1]!s_stm07_bs(A270,"W07182560",F270,1,1)</f>
        <v>34231306.340000004</v>
      </c>
      <c r="H270" t="str">
        <f>[1]!s_info_delistdate(A270)</f>
        <v>2022-07-07</v>
      </c>
      <c r="I270">
        <f>[1]!s_stm07_bs(A270,"W01740598",F270,1)</f>
        <v>317997285.62</v>
      </c>
      <c r="J270">
        <f>[1]!s_stm07_bs(A270,"W07473370",F270,1)</f>
        <v>0</v>
      </c>
      <c r="K270">
        <f>[1]!s_share_totaltradable(A270,20071231,1)/10^7</f>
        <v>11.792343499999999</v>
      </c>
      <c r="L270" t="str">
        <f>[1]!s_ipo_listeddate(A270)</f>
        <v>2001-07-23</v>
      </c>
      <c r="M270" s="10">
        <f>[1]!s_stm07_is(A270,"W06181344",20071231,1,10^8)</f>
        <v>3.0185325899999997E-2</v>
      </c>
      <c r="N270">
        <f>[1]!s_stm07_bs(A270,"W07182560",20071231,1,10^8)</f>
        <v>0.6745863740000001</v>
      </c>
      <c r="O270" t="b">
        <f t="shared" si="13"/>
        <v>0</v>
      </c>
      <c r="P270" t="b">
        <f>H270&gt;F270</f>
        <v>1</v>
      </c>
      <c r="Q270" t="e">
        <f>VLOOKUP(A270,KMV!A:B,2,FALSE)</f>
        <v>#N/A</v>
      </c>
    </row>
    <row r="271" spans="1:17" ht="16" hidden="1">
      <c r="A271" s="3" t="s">
        <v>379</v>
      </c>
      <c r="B271" s="3" t="s">
        <v>545</v>
      </c>
      <c r="C271" t="s">
        <v>980</v>
      </c>
      <c r="D271" s="4">
        <v>39937</v>
      </c>
      <c r="E271" s="7">
        <f>VLOOKUP(A271,撤销ST!A:C,3,FALSE)</f>
        <v>40849</v>
      </c>
      <c r="F271" s="7">
        <f t="shared" ref="F271:F283" si="14">IF(ISNA(E271),DATE(2011,12,31),DATE(YEAR(E271),QUOTIENT(MONTH(E271),3)*3-2,1)-1)</f>
        <v>40724</v>
      </c>
      <c r="G271" s="9">
        <f>[1]!s_stm07_bs(A271,"W07182560",F271,1,1)</f>
        <v>389755689.75</v>
      </c>
      <c r="H271">
        <f>[1]!s_info_delistdate(A271)</f>
        <v>0</v>
      </c>
      <c r="I271">
        <f>[1]!s_stm07_bs(A271,"W01740598",F271,1)</f>
        <v>115539960.45</v>
      </c>
      <c r="J271">
        <f>[1]!s_stm07_bs(A271,"W07473370",F271,1)</f>
        <v>0</v>
      </c>
      <c r="K271">
        <f>[1]!s_share_totaltradable(A271,20071231,1)/10^7</f>
        <v>9.3807679000000004</v>
      </c>
      <c r="L271" t="str">
        <f>[1]!s_ipo_listeddate(A271)</f>
        <v>2003-12-30</v>
      </c>
      <c r="M271" s="10">
        <f>[1]!s_stm07_is(A271,"W06181344",20071231,1,10^8)</f>
        <v>3.0635705199999999</v>
      </c>
      <c r="N271">
        <f>[1]!s_stm07_bs(A271,"W07182560",20071231,1,10^8)</f>
        <v>4.6807962034999999</v>
      </c>
      <c r="O271" t="b">
        <f t="shared" ref="O271:O283" si="15">AND(MIN(M271:N271)&lt;5,K271&lt;5)</f>
        <v>0</v>
      </c>
      <c r="Q271" t="e">
        <f>VLOOKUP(A271,KMV!A:B,2,FALSE)</f>
        <v>#N/A</v>
      </c>
    </row>
    <row r="272" spans="1:17" ht="16" hidden="1">
      <c r="A272" s="12" t="s">
        <v>34</v>
      </c>
      <c r="B272" s="12" t="s">
        <v>35</v>
      </c>
      <c r="C272" t="s">
        <v>9</v>
      </c>
      <c r="D272" s="14">
        <v>39210</v>
      </c>
      <c r="E272" s="7">
        <f>VLOOKUP(A272,撤销ST!A:C,3,FALSE)</f>
        <v>39535</v>
      </c>
      <c r="F272" s="7">
        <f t="shared" si="14"/>
        <v>39447</v>
      </c>
      <c r="G272" s="9">
        <f>[1]!s_stm07_bs(A272,"W07182560",F272,1,1)</f>
        <v>20659778412</v>
      </c>
      <c r="H272">
        <f>[1]!s_info_delistdate(A272)</f>
        <v>0</v>
      </c>
      <c r="I272">
        <f>[1]!s_stm07_bs(A272,"W01740598",F272,1)</f>
        <v>13239899576</v>
      </c>
      <c r="J272">
        <f>[1]!s_stm07_bs(A272,"W07473370",F272,1)</f>
        <v>1769037901</v>
      </c>
      <c r="K272">
        <f>[1]!s_share_totaltradable(A272,20071231,1)/10^7</f>
        <v>228.05932200000001</v>
      </c>
      <c r="L272" t="str">
        <f>[1]!s_ipo_listeddate(A272)</f>
        <v>2004-01-30</v>
      </c>
      <c r="M272" s="10">
        <f>[1]!s_stm07_is(A272,"W06181344",20071231,1,10^8)</f>
        <v>390.62607323999998</v>
      </c>
      <c r="N272">
        <f>[1]!s_stm07_bs(A272,"W07182560",20071231,1,10^8)</f>
        <v>206.59778412</v>
      </c>
      <c r="O272" t="b">
        <f t="shared" si="15"/>
        <v>0</v>
      </c>
      <c r="Q272" t="e">
        <f>VLOOKUP(A272,KMV!A:B,2,FALSE)</f>
        <v>#N/A</v>
      </c>
    </row>
    <row r="273" spans="1:17" ht="16" hidden="1">
      <c r="A273" s="3" t="s">
        <v>444</v>
      </c>
      <c r="B273" s="3" t="s">
        <v>446</v>
      </c>
      <c r="C273" t="s">
        <v>980</v>
      </c>
      <c r="D273" s="4">
        <v>40287</v>
      </c>
      <c r="E273" s="7" t="e">
        <f>VLOOKUP(A273,撤销ST!A:C,3,FALSE)</f>
        <v>#N/A</v>
      </c>
      <c r="F273" s="7">
        <f t="shared" si="14"/>
        <v>40908</v>
      </c>
      <c r="G273" s="9">
        <f>[1]!s_stm07_bs(A273,"W07182560",F273,1,1)</f>
        <v>459371415.32999998</v>
      </c>
      <c r="H273">
        <f>[1]!s_info_delistdate(A273)</f>
        <v>0</v>
      </c>
      <c r="I273">
        <f>[1]!s_stm07_bs(A273,"W01740598",F273,1)</f>
        <v>461575057.29000002</v>
      </c>
      <c r="J273">
        <f>[1]!s_stm07_bs(A273,"W07473370",F273,1)</f>
        <v>0</v>
      </c>
      <c r="K273">
        <f>[1]!s_share_totaltradable(A273,20071231,1)/10^7</f>
        <v>5.3678239999999997</v>
      </c>
      <c r="L273" t="str">
        <f>[1]!s_ipo_listeddate(A273)</f>
        <v>2004-02-19</v>
      </c>
      <c r="M273" s="10">
        <f>[1]!s_stm07_is(A273,"W06181344",20071231,1,10^8)</f>
        <v>2.6013512982</v>
      </c>
      <c r="N273">
        <f>[1]!s_stm07_bs(A273,"W07182560",20071231,1,10^8)</f>
        <v>7.3728470998000004</v>
      </c>
      <c r="O273" t="b">
        <f t="shared" si="15"/>
        <v>0</v>
      </c>
      <c r="Q273" t="e">
        <f>VLOOKUP(A273,KMV!A:B,2,FALSE)</f>
        <v>#N/A</v>
      </c>
    </row>
    <row r="274" spans="1:17" ht="16">
      <c r="A274" s="3" t="s">
        <v>894</v>
      </c>
      <c r="B274" s="3" t="s">
        <v>897</v>
      </c>
      <c r="C274" t="s">
        <v>980</v>
      </c>
      <c r="D274" s="4">
        <v>40295</v>
      </c>
      <c r="E274" s="7" t="e">
        <f>VLOOKUP(A274,撤销ST!A:C,3,FALSE)</f>
        <v>#N/A</v>
      </c>
      <c r="F274" s="7">
        <f t="shared" si="14"/>
        <v>40908</v>
      </c>
      <c r="G274" s="9">
        <f>[1]!s_stm07_bs(A274,"W07182560",F274,1,1)</f>
        <v>768296981.00999999</v>
      </c>
      <c r="H274">
        <f>[1]!s_info_delistdate(A274)</f>
        <v>0</v>
      </c>
      <c r="I274">
        <f>[1]!s_stm07_bs(A274,"W01740598",F274,1)</f>
        <v>534583936.29000002</v>
      </c>
      <c r="J274">
        <f>[1]!s_stm07_bs(A274,"W07473370",F274,1)</f>
        <v>98000000</v>
      </c>
      <c r="K274">
        <f>[1]!s_share_totaltradable(A274,20071231,1)/10^7</f>
        <v>2.4860000000000002</v>
      </c>
      <c r="L274" t="str">
        <f>[1]!s_ipo_listeddate(A274)</f>
        <v>2004-03-29</v>
      </c>
      <c r="M274" s="10">
        <f>[1]!s_stm07_is(A274,"W06181344",20071231,1,10^8)</f>
        <v>3.0253537487999997</v>
      </c>
      <c r="N274">
        <f>[1]!s_stm07_bs(A274,"W07182560",20071231,1,10^8)</f>
        <v>7.7789791871</v>
      </c>
      <c r="O274" t="b">
        <f t="shared" si="15"/>
        <v>1</v>
      </c>
      <c r="Q274" t="str">
        <f>VLOOKUP(A274,KMV!A:B,2,FALSE)</f>
        <v>博通股份</v>
      </c>
    </row>
    <row r="275" spans="1:17" ht="16">
      <c r="A275" s="12" t="s">
        <v>350</v>
      </c>
      <c r="B275" s="12" t="s">
        <v>351</v>
      </c>
      <c r="C275" t="s">
        <v>9</v>
      </c>
      <c r="D275" s="14">
        <v>39199</v>
      </c>
      <c r="E275" s="7" t="e">
        <f>VLOOKUP(A275,撤销ST!A:C,3,FALSE)</f>
        <v>#N/A</v>
      </c>
      <c r="F275" s="7">
        <f t="shared" si="14"/>
        <v>40908</v>
      </c>
      <c r="G275" s="9">
        <f>[1]!s_stm07_bs(A275,"W07182560",F275,1,1)</f>
        <v>96011548.260000005</v>
      </c>
      <c r="H275">
        <f>[1]!s_info_delistdate(A275)</f>
        <v>0</v>
      </c>
      <c r="I275">
        <f>[1]!s_stm07_bs(A275,"W01740598",F275,1)</f>
        <v>121809074.33</v>
      </c>
      <c r="J275">
        <f>[1]!s_stm07_bs(A275,"W07473370",F275,1)</f>
        <v>0</v>
      </c>
      <c r="K275">
        <f>[1]!s_share_totaltradable(A275,20071231,1)/10^7</f>
        <v>3.4057979999999999</v>
      </c>
      <c r="L275" t="str">
        <f>[1]!s_ipo_listeddate(A275)</f>
        <v>2004-04-14</v>
      </c>
      <c r="M275" s="10">
        <f>[1]!s_stm07_is(A275,"W06181344",20071231,1,10^8)</f>
        <v>0.16504215720000001</v>
      </c>
      <c r="N275">
        <f>[1]!s_stm07_bs(A275,"W07182560",20071231,1,10^8)</f>
        <v>1.075347034</v>
      </c>
      <c r="O275" t="b">
        <f t="shared" si="15"/>
        <v>1</v>
      </c>
      <c r="Q275" t="str">
        <f>VLOOKUP(A275,KMV!A:B,2,FALSE)</f>
        <v>赤峰黄金</v>
      </c>
    </row>
    <row r="276" spans="1:17" ht="16" hidden="1">
      <c r="A276" s="3" t="s">
        <v>558</v>
      </c>
      <c r="B276" s="3" t="s">
        <v>560</v>
      </c>
      <c r="C276" t="s">
        <v>980</v>
      </c>
      <c r="D276" s="4">
        <v>39573</v>
      </c>
      <c r="E276" s="7" t="e">
        <f>VLOOKUP(A276,撤销ST!A:C,3,FALSE)</f>
        <v>#N/A</v>
      </c>
      <c r="F276" s="7">
        <f t="shared" si="14"/>
        <v>40908</v>
      </c>
      <c r="G276" s="9">
        <f>[1]!s_stm07_bs(A276,"W07182560",F276,1,1)</f>
        <v>57336116.229999997</v>
      </c>
      <c r="H276">
        <f>[1]!s_info_delistdate(A276)</f>
        <v>0</v>
      </c>
      <c r="I276">
        <f>[1]!s_stm07_bs(A276,"W01740598",F276,1)</f>
        <v>224556381.25999999</v>
      </c>
      <c r="J276">
        <f>[1]!s_stm07_bs(A276,"W07473370",F276,1)</f>
        <v>800000</v>
      </c>
      <c r="K276">
        <f>[1]!s_share_totaltradable(A276,20071231,1)/10^7</f>
        <v>12.4572</v>
      </c>
      <c r="L276" t="str">
        <f>[1]!s_ipo_listeddate(A276)</f>
        <v>2004-06-07</v>
      </c>
      <c r="M276" s="10">
        <f>[1]!s_stm07_is(A276,"W06181344",20071231,1,10^8)</f>
        <v>0.18142939850000001</v>
      </c>
      <c r="N276">
        <f>[1]!s_stm07_bs(A276,"W07182560",20071231,1,10^8)</f>
        <v>3.9098034645999999</v>
      </c>
      <c r="O276" t="b">
        <f t="shared" si="15"/>
        <v>0</v>
      </c>
      <c r="Q276" t="e">
        <f>VLOOKUP(A276,KMV!A:B,2,FALSE)</f>
        <v>#N/A</v>
      </c>
    </row>
    <row r="277" spans="1:17" ht="16" hidden="1">
      <c r="A277" s="3" t="s">
        <v>944</v>
      </c>
      <c r="B277" s="3" t="s">
        <v>947</v>
      </c>
      <c r="C277" t="s">
        <v>980</v>
      </c>
      <c r="D277" s="4">
        <v>39811</v>
      </c>
      <c r="E277" s="7" t="e">
        <f>VLOOKUP(A277,撤销ST!A:C,3,FALSE)</f>
        <v>#N/A</v>
      </c>
      <c r="F277" s="7">
        <f t="shared" si="14"/>
        <v>40908</v>
      </c>
      <c r="G277" s="9">
        <f>[1]!s_stm07_bs(A277,"W07182560",F277,1,1)</f>
        <v>258743443.84</v>
      </c>
      <c r="H277">
        <f>[1]!s_info_delistdate(A277)</f>
        <v>0</v>
      </c>
      <c r="I277">
        <f>[1]!s_stm07_bs(A277,"W01740598",F277,1)</f>
        <v>162136301.05000001</v>
      </c>
      <c r="J277">
        <f>[1]!s_stm07_bs(A277,"W07473370",F277,1)</f>
        <v>0</v>
      </c>
      <c r="K277">
        <f>[1]!s_share_totaltradable(A277,20071231,1)/10^7</f>
        <v>7.1467368000000002</v>
      </c>
      <c r="L277" t="str">
        <f>[1]!s_ipo_listeddate(A277)</f>
        <v>2004-06-25</v>
      </c>
      <c r="M277" s="10">
        <f>[1]!s_stm07_is(A277,"W06181344",20071231,1,10^8)</f>
        <v>3.411231195</v>
      </c>
      <c r="N277">
        <f>[1]!s_stm07_bs(A277,"W07182560",20071231,1,10^8)</f>
        <v>5.8912618879999998</v>
      </c>
      <c r="O277" t="b">
        <f t="shared" si="15"/>
        <v>0</v>
      </c>
      <c r="Q277" t="e">
        <f>VLOOKUP(A277,KMV!A:B,2,FALSE)</f>
        <v>#N/A</v>
      </c>
    </row>
    <row r="278" spans="1:17" ht="16" hidden="1">
      <c r="A278" s="12" t="s">
        <v>348</v>
      </c>
      <c r="B278" s="12" t="s">
        <v>349</v>
      </c>
      <c r="C278" t="s">
        <v>9</v>
      </c>
      <c r="D278" s="14">
        <v>39178</v>
      </c>
      <c r="E278" s="7" t="e">
        <f>VLOOKUP(A278,撤销ST!A:C,3,FALSE)</f>
        <v>#N/A</v>
      </c>
      <c r="F278" s="7">
        <f t="shared" si="14"/>
        <v>40908</v>
      </c>
      <c r="G278" s="9">
        <f>[1]!s_stm07_bs(A278,"W07182560",F278,1,1)</f>
        <v>866674697.07000005</v>
      </c>
      <c r="H278">
        <f>[1]!s_info_delistdate(A278)</f>
        <v>0</v>
      </c>
      <c r="I278">
        <f>[1]!s_stm07_bs(A278,"W01740598",F278,1)</f>
        <v>583789367.23000002</v>
      </c>
      <c r="J278">
        <f>[1]!s_stm07_bs(A278,"W07473370",F278,1)</f>
        <v>0</v>
      </c>
      <c r="K278">
        <f>[1]!s_share_totaltradable(A278,20071231,1)/10^7</f>
        <v>7.7704642000000002</v>
      </c>
      <c r="L278" t="str">
        <f>[1]!s_ipo_listeddate(A278)</f>
        <v>2004-07-07</v>
      </c>
      <c r="M278" s="10">
        <f>[1]!s_stm07_is(A278,"W06181344",20071231,1,10^8)</f>
        <v>4.1593007900999996</v>
      </c>
      <c r="N278">
        <f>[1]!s_stm07_bs(A278,"W07182560",20071231,1,10^8)</f>
        <v>7.2401758692999998</v>
      </c>
      <c r="O278" t="b">
        <f t="shared" si="15"/>
        <v>0</v>
      </c>
      <c r="Q278" t="e">
        <f>VLOOKUP(A278,KMV!A:B,2,FALSE)</f>
        <v>#N/A</v>
      </c>
    </row>
    <row r="279" spans="1:17" ht="16" hidden="1">
      <c r="A279" s="3" t="s">
        <v>460</v>
      </c>
      <c r="B279" s="3" t="s">
        <v>462</v>
      </c>
      <c r="C279" t="s">
        <v>980</v>
      </c>
      <c r="D279" s="4">
        <v>40297</v>
      </c>
      <c r="E279" s="7" t="e">
        <f>VLOOKUP(A279,撤销ST!A:C,3,FALSE)</f>
        <v>#N/A</v>
      </c>
      <c r="F279" s="7">
        <f t="shared" si="14"/>
        <v>40908</v>
      </c>
      <c r="G279" s="9">
        <f>[1]!s_stm07_bs(A279,"W07182560",F279,1,1)</f>
        <v>1075275021.1099999</v>
      </c>
      <c r="H279">
        <f>[1]!s_info_delistdate(A279)</f>
        <v>0</v>
      </c>
      <c r="I279">
        <f>[1]!s_stm07_bs(A279,"W01740598",F279,1)</f>
        <v>777814686.75</v>
      </c>
      <c r="J279">
        <f>[1]!s_stm07_bs(A279,"W07473370",F279,1)</f>
        <v>85549326.290000007</v>
      </c>
      <c r="K279">
        <f>[1]!s_share_totaltradable(A279,20071231,1)/10^7</f>
        <v>7</v>
      </c>
      <c r="L279" t="str">
        <f>[1]!s_ipo_listeddate(A279)</f>
        <v>2006-10-18</v>
      </c>
      <c r="M279" s="10">
        <f>[1]!s_stm07_is(A279,"W06181344",20071231,1,10^8)</f>
        <v>9.1696314648000001</v>
      </c>
      <c r="N279">
        <f>[1]!s_stm07_bs(A279,"W07182560",20071231,1,10^8)</f>
        <v>13.9892892384</v>
      </c>
      <c r="O279" t="b">
        <f t="shared" si="15"/>
        <v>0</v>
      </c>
      <c r="Q279" t="e">
        <f>VLOOKUP(A279,KMV!A:B,2,FALSE)</f>
        <v>#N/A</v>
      </c>
    </row>
    <row r="280" spans="1:17" ht="16" hidden="1">
      <c r="A280" s="3" t="s">
        <v>514</v>
      </c>
      <c r="B280" s="3" t="s">
        <v>949</v>
      </c>
      <c r="C280" t="s">
        <v>980</v>
      </c>
      <c r="D280" s="4">
        <v>39693</v>
      </c>
      <c r="E280" s="7">
        <f>VLOOKUP(A280,撤销ST!A:C,3,FALSE)</f>
        <v>40641</v>
      </c>
      <c r="F280" s="7">
        <f t="shared" si="14"/>
        <v>40543</v>
      </c>
      <c r="G280" s="9">
        <f>[1]!s_stm07_bs(A280,"W07182560",F280,1,1)</f>
        <v>11554945176.35</v>
      </c>
      <c r="H280">
        <f>[1]!s_info_delistdate(A280)</f>
        <v>0</v>
      </c>
      <c r="I280">
        <f>[1]!s_stm07_bs(A280,"W01740598",F280,1)</f>
        <v>7416013303.7399998</v>
      </c>
      <c r="J280">
        <f>[1]!s_stm07_bs(A280,"W07473370",F280,1)</f>
        <v>303655688.13999999</v>
      </c>
      <c r="K280">
        <f>[1]!s_share_totaltradable(A280,20071231,1)/10^7</f>
        <v>21.24</v>
      </c>
      <c r="L280" t="str">
        <f>[1]!s_ipo_listeddate(A280)</f>
        <v>2006-10-25</v>
      </c>
      <c r="M280" s="10">
        <f>[1]!s_stm07_is(A280,"W06181344",20071231,1,10^8)</f>
        <v>31.271674475500003</v>
      </c>
      <c r="N280">
        <f>[1]!s_stm07_bs(A280,"W07182560",20071231,1,10^8)</f>
        <v>23.079024354400001</v>
      </c>
      <c r="O280" t="b">
        <f t="shared" si="15"/>
        <v>0</v>
      </c>
      <c r="Q280" t="e">
        <f>VLOOKUP(A280,KMV!A:B,2,FALSE)</f>
        <v>#N/A</v>
      </c>
    </row>
    <row r="281" spans="1:17" ht="16">
      <c r="A281" s="3" t="s">
        <v>876</v>
      </c>
      <c r="B281" s="3" t="s">
        <v>877</v>
      </c>
      <c r="C281" t="s">
        <v>980</v>
      </c>
      <c r="D281" s="4">
        <v>40471</v>
      </c>
      <c r="E281" s="7" t="e">
        <f>VLOOKUP(A281,撤销ST!A:C,3,FALSE)</f>
        <v>#N/A</v>
      </c>
      <c r="F281" s="7">
        <f t="shared" si="14"/>
        <v>40908</v>
      </c>
      <c r="G281" s="9">
        <f>[1]!s_stm07_bs(A281,"W07182560",F281,1,1)</f>
        <v>177975295.41</v>
      </c>
      <c r="H281">
        <f>[1]!s_info_delistdate(A281)</f>
        <v>0</v>
      </c>
      <c r="I281">
        <f>[1]!s_stm07_bs(A281,"W01740598",F281,1)</f>
        <v>94746025.200000003</v>
      </c>
      <c r="J281">
        <f>[1]!s_stm07_bs(A281,"W07473370",F281,1)</f>
        <v>0</v>
      </c>
      <c r="K281">
        <f>[1]!s_share_totaltradable(A281,20071231,1)/10^7</f>
        <v>2.2000000000000002</v>
      </c>
      <c r="L281" t="str">
        <f>[1]!s_ipo_listeddate(A281)</f>
        <v>2007-02-08</v>
      </c>
      <c r="M281" s="10">
        <f>[1]!s_stm07_is(A281,"W06181344",20071231,1,10^8)</f>
        <v>3.6964863663999998</v>
      </c>
      <c r="N281">
        <f>[1]!s_stm07_bs(A281,"W07182560",20071231,1,10^8)</f>
        <v>5.5358884323000002</v>
      </c>
      <c r="O281" t="b">
        <f t="shared" si="15"/>
        <v>1</v>
      </c>
      <c r="Q281" t="str">
        <f>VLOOKUP(A281,KMV!A:B,2,FALSE)</f>
        <v>ST天润</v>
      </c>
    </row>
    <row r="282" spans="1:17" ht="16" hidden="1">
      <c r="A282" s="3" t="s">
        <v>930</v>
      </c>
      <c r="B282" s="3" t="s">
        <v>932</v>
      </c>
      <c r="C282" t="s">
        <v>980</v>
      </c>
      <c r="D282" s="4">
        <v>39925</v>
      </c>
      <c r="E282" s="7" t="e">
        <f>VLOOKUP(A282,撤销ST!A:C,3,FALSE)</f>
        <v>#N/A</v>
      </c>
      <c r="F282" s="7">
        <f t="shared" si="14"/>
        <v>40908</v>
      </c>
      <c r="G282" s="9">
        <f>[1]!s_stm07_bs(A282,"W07182560",F282,1,1)</f>
        <v>578072715.58000004</v>
      </c>
      <c r="H282">
        <f>[1]!s_info_delistdate(A282)</f>
        <v>0</v>
      </c>
      <c r="I282">
        <f>[1]!s_stm07_bs(A282,"W01740598",F282,1)</f>
        <v>481055717.06999999</v>
      </c>
      <c r="J282">
        <f>[1]!s_stm07_bs(A282,"W07473370",F282,1)</f>
        <v>4763005.28</v>
      </c>
      <c r="K282">
        <f>[1]!s_share_totaltradable(A282,20071231,1)/10^7</f>
        <v>6</v>
      </c>
      <c r="L282" t="str">
        <f>[1]!s_ipo_listeddate(A282)</f>
        <v>2007-08-03</v>
      </c>
      <c r="M282" s="10">
        <f>[1]!s_stm07_is(A282,"W06181344",20071231,1,10^8)</f>
        <v>4.69825596</v>
      </c>
      <c r="N282">
        <f>[1]!s_stm07_bs(A282,"W07182560",20071231,1,10^8)</f>
        <v>11.227481666199999</v>
      </c>
      <c r="O282" t="b">
        <f t="shared" si="15"/>
        <v>0</v>
      </c>
      <c r="Q282" t="e">
        <f>VLOOKUP(A282,KMV!A:B,2,FALSE)</f>
        <v>#N/A</v>
      </c>
    </row>
    <row r="283" spans="1:17" ht="16">
      <c r="A283" s="3" t="s">
        <v>846</v>
      </c>
      <c r="B283" s="3" t="s">
        <v>849</v>
      </c>
      <c r="C283" t="s">
        <v>980</v>
      </c>
      <c r="D283" s="4">
        <v>40667</v>
      </c>
      <c r="E283" s="7" t="e">
        <f>VLOOKUP(A283,撤销ST!A:C,3,FALSE)</f>
        <v>#N/A</v>
      </c>
      <c r="F283" s="7">
        <f t="shared" si="14"/>
        <v>40908</v>
      </c>
      <c r="G283" s="9">
        <f>[1]!s_stm07_bs(A283,"W07182560",F283,1,1)</f>
        <v>867349354.57000005</v>
      </c>
      <c r="H283">
        <f>[1]!s_info_delistdate(A283)</f>
        <v>0</v>
      </c>
      <c r="I283">
        <f>[1]!s_stm07_bs(A283,"W01740598",F283,1)</f>
        <v>556060513.39999998</v>
      </c>
      <c r="J283">
        <f>[1]!s_stm07_bs(A283,"W07473370",F283,1)</f>
        <v>36589811.25</v>
      </c>
      <c r="K283">
        <f>[1]!s_share_totaltradable(A283,20071231,1)/10^7</f>
        <v>1.68</v>
      </c>
      <c r="L283" t="str">
        <f>[1]!s_ipo_listeddate(A283)</f>
        <v>2007-12-21</v>
      </c>
      <c r="M283" s="10">
        <f>[1]!s_stm07_is(A283,"W06181344",20071231,1,10^8)</f>
        <v>2.5746546396000003</v>
      </c>
      <c r="N283">
        <f>[1]!s_stm07_bs(A283,"W07182560",20071231,1,10^8)</f>
        <v>8.2968886250999994</v>
      </c>
      <c r="O283" t="b">
        <f t="shared" si="15"/>
        <v>1</v>
      </c>
      <c r="Q283" t="str">
        <f>VLOOKUP(A283,KMV!A:B,2,FALSE)</f>
        <v>*ST云投</v>
      </c>
    </row>
  </sheetData>
  <autoFilter ref="A1:Q283" xr:uid="{00000000-0001-0000-0000-000000000000}">
    <filterColumn colId="16">
      <filters>
        <filter val="*ST百花"/>
        <filter val="*ST云投"/>
        <filter val="ST天润"/>
        <filter val="ST银亿"/>
        <filter val="博通股份"/>
        <filter val="渤海股份"/>
        <filter val="赤峰黄金"/>
        <filter val="大晟文化"/>
        <filter val="华丽家族"/>
        <filter val="浪莎股份"/>
        <filter val="深大通"/>
        <filter val="盛屯矿业"/>
        <filter val="天润乳业"/>
        <filter val="闻泰科技"/>
        <filter val="西部资源"/>
        <filter val="熊猫金控"/>
        <filter val="中交地产"/>
        <filter val="中原传媒"/>
        <filter val="众合科技"/>
      </filters>
    </filterColumn>
  </autoFilter>
  <sortState xmlns:xlrd2="http://schemas.microsoft.com/office/spreadsheetml/2017/richdata2" ref="A2:M283">
    <sortCondition ref="L2:L283"/>
    <sortCondition ref="D2:D283"/>
    <sortCondition descending="1" ref="A2:A283"/>
  </sortState>
  <phoneticPr fontId="2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25A48-5BF5-6A44-914A-39D074B5F03E}">
  <dimension ref="A1:B90"/>
  <sheetViews>
    <sheetView workbookViewId="0">
      <selection activeCell="C7" sqref="C7"/>
    </sheetView>
  </sheetViews>
  <sheetFormatPr baseColWidth="10" defaultRowHeight="14"/>
  <sheetData>
    <row r="1" spans="1:2">
      <c r="A1" s="15" t="s">
        <v>993</v>
      </c>
      <c r="B1" s="15" t="s">
        <v>992</v>
      </c>
    </row>
    <row r="2" spans="1:2">
      <c r="A2" s="16" t="s">
        <v>995</v>
      </c>
      <c r="B2" s="16" t="s">
        <v>994</v>
      </c>
    </row>
    <row r="3" spans="1:2">
      <c r="A3" s="16" t="s">
        <v>997</v>
      </c>
      <c r="B3" s="16" t="s">
        <v>996</v>
      </c>
    </row>
    <row r="4" spans="1:2">
      <c r="A4" s="16" t="s">
        <v>999</v>
      </c>
      <c r="B4" s="16" t="s">
        <v>998</v>
      </c>
    </row>
    <row r="5" spans="1:2">
      <c r="A5" s="16" t="s">
        <v>1001</v>
      </c>
      <c r="B5" s="16" t="s">
        <v>1000</v>
      </c>
    </row>
    <row r="6" spans="1:2">
      <c r="A6" s="16" t="s">
        <v>1003</v>
      </c>
      <c r="B6" s="16" t="s">
        <v>1002</v>
      </c>
    </row>
    <row r="7" spans="1:2">
      <c r="A7" s="16" t="s">
        <v>1005</v>
      </c>
      <c r="B7" s="16" t="s">
        <v>1004</v>
      </c>
    </row>
    <row r="8" spans="1:2">
      <c r="A8" s="16" t="s">
        <v>1007</v>
      </c>
      <c r="B8" s="16" t="s">
        <v>1006</v>
      </c>
    </row>
    <row r="9" spans="1:2">
      <c r="A9" s="16" t="s">
        <v>1009</v>
      </c>
      <c r="B9" s="16" t="s">
        <v>1008</v>
      </c>
    </row>
    <row r="10" spans="1:2">
      <c r="A10" s="16" t="s">
        <v>1011</v>
      </c>
      <c r="B10" s="16" t="s">
        <v>1010</v>
      </c>
    </row>
    <row r="11" spans="1:2">
      <c r="A11" s="16" t="s">
        <v>194</v>
      </c>
      <c r="B11" s="16" t="s">
        <v>1012</v>
      </c>
    </row>
    <row r="12" spans="1:2">
      <c r="A12" s="16" t="s">
        <v>296</v>
      </c>
      <c r="B12" s="16" t="s">
        <v>532</v>
      </c>
    </row>
    <row r="13" spans="1:2">
      <c r="A13" s="16" t="s">
        <v>1014</v>
      </c>
      <c r="B13" s="16" t="s">
        <v>1013</v>
      </c>
    </row>
    <row r="14" spans="1:2">
      <c r="A14" s="16" t="s">
        <v>304</v>
      </c>
      <c r="B14" s="16" t="s">
        <v>1015</v>
      </c>
    </row>
    <row r="15" spans="1:2">
      <c r="A15" s="16" t="s">
        <v>709</v>
      </c>
      <c r="B15" s="16" t="s">
        <v>710</v>
      </c>
    </row>
    <row r="16" spans="1:2">
      <c r="A16" s="16" t="s">
        <v>1017</v>
      </c>
      <c r="B16" s="16" t="s">
        <v>1016</v>
      </c>
    </row>
    <row r="17" spans="1:2">
      <c r="A17" s="16" t="s">
        <v>1019</v>
      </c>
      <c r="B17" s="16" t="s">
        <v>1018</v>
      </c>
    </row>
    <row r="18" spans="1:2">
      <c r="A18" s="16" t="s">
        <v>1021</v>
      </c>
      <c r="B18" s="16" t="s">
        <v>1020</v>
      </c>
    </row>
    <row r="19" spans="1:2">
      <c r="A19" s="16" t="s">
        <v>1023</v>
      </c>
      <c r="B19" s="16" t="s">
        <v>1022</v>
      </c>
    </row>
    <row r="20" spans="1:2">
      <c r="A20" s="16" t="s">
        <v>1025</v>
      </c>
      <c r="B20" s="16" t="s">
        <v>1024</v>
      </c>
    </row>
    <row r="21" spans="1:2">
      <c r="A21" s="16" t="s">
        <v>1027</v>
      </c>
      <c r="B21" s="16" t="s">
        <v>1026</v>
      </c>
    </row>
    <row r="22" spans="1:2">
      <c r="A22" s="16" t="s">
        <v>1029</v>
      </c>
      <c r="B22" s="16" t="s">
        <v>1028</v>
      </c>
    </row>
    <row r="23" spans="1:2">
      <c r="A23" s="16" t="s">
        <v>1031</v>
      </c>
      <c r="B23" s="16" t="s">
        <v>1030</v>
      </c>
    </row>
    <row r="24" spans="1:2">
      <c r="A24" s="16" t="s">
        <v>244</v>
      </c>
      <c r="B24" s="16" t="s">
        <v>732</v>
      </c>
    </row>
    <row r="25" spans="1:2">
      <c r="A25" s="16" t="s">
        <v>1033</v>
      </c>
      <c r="B25" s="16" t="s">
        <v>1032</v>
      </c>
    </row>
    <row r="26" spans="1:2">
      <c r="A26" s="16" t="s">
        <v>1035</v>
      </c>
      <c r="B26" s="16" t="s">
        <v>1034</v>
      </c>
    </row>
    <row r="27" spans="1:2">
      <c r="A27" s="16" t="s">
        <v>1037</v>
      </c>
      <c r="B27" s="16" t="s">
        <v>1036</v>
      </c>
    </row>
    <row r="28" spans="1:2">
      <c r="A28" s="16" t="s">
        <v>1039</v>
      </c>
      <c r="B28" s="16" t="s">
        <v>1038</v>
      </c>
    </row>
    <row r="29" spans="1:2">
      <c r="A29" s="16" t="s">
        <v>1041</v>
      </c>
      <c r="B29" s="16" t="s">
        <v>1040</v>
      </c>
    </row>
    <row r="30" spans="1:2">
      <c r="A30" s="16" t="s">
        <v>1043</v>
      </c>
      <c r="B30" s="16" t="s">
        <v>1042</v>
      </c>
    </row>
    <row r="31" spans="1:2">
      <c r="A31" s="16" t="s">
        <v>1045</v>
      </c>
      <c r="B31" s="16" t="s">
        <v>1044</v>
      </c>
    </row>
    <row r="32" spans="1:2">
      <c r="A32" s="16" t="s">
        <v>1047</v>
      </c>
      <c r="B32" s="16" t="s">
        <v>1046</v>
      </c>
    </row>
    <row r="33" spans="1:2">
      <c r="A33" s="16" t="s">
        <v>1049</v>
      </c>
      <c r="B33" s="16" t="s">
        <v>1048</v>
      </c>
    </row>
    <row r="34" spans="1:2">
      <c r="A34" s="16" t="s">
        <v>1051</v>
      </c>
      <c r="B34" s="16" t="s">
        <v>1050</v>
      </c>
    </row>
    <row r="35" spans="1:2">
      <c r="A35" s="16" t="s">
        <v>156</v>
      </c>
      <c r="B35" s="16" t="s">
        <v>670</v>
      </c>
    </row>
    <row r="36" spans="1:2">
      <c r="A36" s="16" t="s">
        <v>1053</v>
      </c>
      <c r="B36" s="16" t="s">
        <v>1052</v>
      </c>
    </row>
    <row r="37" spans="1:2">
      <c r="A37" s="16" t="s">
        <v>1055</v>
      </c>
      <c r="B37" s="16" t="s">
        <v>1054</v>
      </c>
    </row>
    <row r="38" spans="1:2">
      <c r="A38" s="16" t="s">
        <v>192</v>
      </c>
      <c r="B38" s="16" t="s">
        <v>750</v>
      </c>
    </row>
    <row r="39" spans="1:2">
      <c r="A39" s="16" t="s">
        <v>1057</v>
      </c>
      <c r="B39" s="16" t="s">
        <v>1056</v>
      </c>
    </row>
    <row r="40" spans="1:2">
      <c r="A40" s="16" t="s">
        <v>346</v>
      </c>
      <c r="B40" s="16" t="s">
        <v>1058</v>
      </c>
    </row>
    <row r="41" spans="1:2">
      <c r="A41" s="16" t="s">
        <v>1060</v>
      </c>
      <c r="B41" s="16" t="s">
        <v>1059</v>
      </c>
    </row>
    <row r="42" spans="1:2">
      <c r="A42" s="16" t="s">
        <v>1062</v>
      </c>
      <c r="B42" s="16" t="s">
        <v>1061</v>
      </c>
    </row>
    <row r="43" spans="1:2">
      <c r="A43" s="16" t="s">
        <v>1064</v>
      </c>
      <c r="B43" s="16" t="s">
        <v>1063</v>
      </c>
    </row>
    <row r="44" spans="1:2">
      <c r="A44" s="16" t="s">
        <v>1066</v>
      </c>
      <c r="B44" s="16" t="s">
        <v>1065</v>
      </c>
    </row>
    <row r="45" spans="1:2">
      <c r="A45" s="16" t="s">
        <v>894</v>
      </c>
      <c r="B45" s="16" t="s">
        <v>895</v>
      </c>
    </row>
    <row r="46" spans="1:2">
      <c r="A46" s="16" t="s">
        <v>1068</v>
      </c>
      <c r="B46" s="16" t="s">
        <v>1067</v>
      </c>
    </row>
    <row r="47" spans="1:2">
      <c r="A47" s="16" t="s">
        <v>1070</v>
      </c>
      <c r="B47" s="16" t="s">
        <v>1069</v>
      </c>
    </row>
    <row r="48" spans="1:2">
      <c r="A48" s="16" t="s">
        <v>1072</v>
      </c>
      <c r="B48" s="16" t="s">
        <v>1071</v>
      </c>
    </row>
    <row r="49" spans="1:2">
      <c r="A49" s="16" t="s">
        <v>1074</v>
      </c>
      <c r="B49" s="16" t="s">
        <v>1073</v>
      </c>
    </row>
    <row r="50" spans="1:2">
      <c r="A50" s="16" t="s">
        <v>1076</v>
      </c>
      <c r="B50" s="16" t="s">
        <v>1075</v>
      </c>
    </row>
    <row r="51" spans="1:2">
      <c r="A51" s="16" t="s">
        <v>1078</v>
      </c>
      <c r="B51" s="16" t="s">
        <v>1077</v>
      </c>
    </row>
    <row r="52" spans="1:2">
      <c r="A52" s="16" t="s">
        <v>258</v>
      </c>
      <c r="B52" s="16" t="s">
        <v>1079</v>
      </c>
    </row>
    <row r="53" spans="1:2">
      <c r="A53" s="16" t="s">
        <v>1081</v>
      </c>
      <c r="B53" s="16" t="s">
        <v>1080</v>
      </c>
    </row>
    <row r="54" spans="1:2">
      <c r="A54" s="16" t="s">
        <v>1083</v>
      </c>
      <c r="B54" s="16" t="s">
        <v>1082</v>
      </c>
    </row>
    <row r="55" spans="1:2">
      <c r="A55" s="16" t="s">
        <v>846</v>
      </c>
      <c r="B55" s="16" t="s">
        <v>1084</v>
      </c>
    </row>
    <row r="56" spans="1:2">
      <c r="A56" s="16" t="s">
        <v>1086</v>
      </c>
      <c r="B56" s="16" t="s">
        <v>1085</v>
      </c>
    </row>
    <row r="57" spans="1:2">
      <c r="A57" s="16" t="s">
        <v>1088</v>
      </c>
      <c r="B57" s="16" t="s">
        <v>1087</v>
      </c>
    </row>
    <row r="58" spans="1:2">
      <c r="A58" s="16" t="s">
        <v>78</v>
      </c>
      <c r="B58" s="16" t="s">
        <v>1089</v>
      </c>
    </row>
    <row r="59" spans="1:2">
      <c r="A59" s="16" t="s">
        <v>1091</v>
      </c>
      <c r="B59" s="16" t="s">
        <v>1090</v>
      </c>
    </row>
    <row r="60" spans="1:2">
      <c r="A60" s="16" t="s">
        <v>1093</v>
      </c>
      <c r="B60" s="16" t="s">
        <v>1092</v>
      </c>
    </row>
    <row r="61" spans="1:2">
      <c r="A61" s="16" t="s">
        <v>1095</v>
      </c>
      <c r="B61" s="16" t="s">
        <v>1094</v>
      </c>
    </row>
    <row r="62" spans="1:2">
      <c r="A62" s="16" t="s">
        <v>1097</v>
      </c>
      <c r="B62" s="16" t="s">
        <v>1096</v>
      </c>
    </row>
    <row r="63" spans="1:2">
      <c r="A63" s="16" t="s">
        <v>1099</v>
      </c>
      <c r="B63" s="16" t="s">
        <v>1098</v>
      </c>
    </row>
    <row r="64" spans="1:2">
      <c r="A64" s="16" t="s">
        <v>1101</v>
      </c>
      <c r="B64" s="16" t="s">
        <v>1100</v>
      </c>
    </row>
    <row r="65" spans="1:2">
      <c r="A65" s="16" t="s">
        <v>1103</v>
      </c>
      <c r="B65" s="16" t="s">
        <v>1102</v>
      </c>
    </row>
    <row r="66" spans="1:2">
      <c r="A66" s="16" t="s">
        <v>1105</v>
      </c>
      <c r="B66" s="16" t="s">
        <v>1104</v>
      </c>
    </row>
    <row r="67" spans="1:2">
      <c r="A67" s="16" t="s">
        <v>1107</v>
      </c>
      <c r="B67" s="16" t="s">
        <v>1106</v>
      </c>
    </row>
    <row r="68" spans="1:2">
      <c r="A68" s="16" t="s">
        <v>1109</v>
      </c>
      <c r="B68" s="16" t="s">
        <v>1108</v>
      </c>
    </row>
    <row r="69" spans="1:2">
      <c r="A69" s="16" t="s">
        <v>1111</v>
      </c>
      <c r="B69" s="16" t="s">
        <v>1110</v>
      </c>
    </row>
    <row r="70" spans="1:2">
      <c r="A70" s="16" t="s">
        <v>236</v>
      </c>
      <c r="B70" s="16" t="s">
        <v>1112</v>
      </c>
    </row>
    <row r="71" spans="1:2">
      <c r="A71" s="16" t="s">
        <v>1114</v>
      </c>
      <c r="B71" s="16" t="s">
        <v>1113</v>
      </c>
    </row>
    <row r="72" spans="1:2">
      <c r="A72" s="16" t="s">
        <v>1116</v>
      </c>
      <c r="B72" s="16" t="s">
        <v>1115</v>
      </c>
    </row>
    <row r="73" spans="1:2">
      <c r="A73" s="16" t="s">
        <v>1118</v>
      </c>
      <c r="B73" s="16" t="s">
        <v>1117</v>
      </c>
    </row>
    <row r="74" spans="1:2">
      <c r="A74" s="16" t="s">
        <v>1120</v>
      </c>
      <c r="B74" s="16" t="s">
        <v>1119</v>
      </c>
    </row>
    <row r="75" spans="1:2">
      <c r="A75" s="16" t="s">
        <v>1122</v>
      </c>
      <c r="B75" s="16" t="s">
        <v>1121</v>
      </c>
    </row>
    <row r="76" spans="1:2">
      <c r="A76" s="16" t="s">
        <v>1124</v>
      </c>
      <c r="B76" s="16" t="s">
        <v>1123</v>
      </c>
    </row>
    <row r="77" spans="1:2">
      <c r="A77" s="16" t="s">
        <v>1126</v>
      </c>
      <c r="B77" s="16" t="s">
        <v>1125</v>
      </c>
    </row>
    <row r="78" spans="1:2">
      <c r="A78" s="16" t="s">
        <v>1128</v>
      </c>
      <c r="B78" s="16" t="s">
        <v>1127</v>
      </c>
    </row>
    <row r="79" spans="1:2">
      <c r="A79" s="16" t="s">
        <v>120</v>
      </c>
      <c r="B79" s="16" t="s">
        <v>520</v>
      </c>
    </row>
    <row r="80" spans="1:2">
      <c r="A80" s="16" t="s">
        <v>1130</v>
      </c>
      <c r="B80" s="16" t="s">
        <v>1129</v>
      </c>
    </row>
    <row r="81" spans="1:2">
      <c r="A81" s="16" t="s">
        <v>1132</v>
      </c>
      <c r="B81" s="16" t="s">
        <v>1131</v>
      </c>
    </row>
    <row r="82" spans="1:2">
      <c r="A82" s="16" t="s">
        <v>350</v>
      </c>
      <c r="B82" s="16" t="s">
        <v>1133</v>
      </c>
    </row>
    <row r="83" spans="1:2">
      <c r="A83" s="16" t="s">
        <v>1135</v>
      </c>
      <c r="B83" s="16" t="s">
        <v>1134</v>
      </c>
    </row>
    <row r="84" spans="1:2">
      <c r="A84" s="16" t="s">
        <v>1137</v>
      </c>
      <c r="B84" s="16" t="s">
        <v>1136</v>
      </c>
    </row>
    <row r="85" spans="1:2">
      <c r="A85" s="16" t="s">
        <v>112</v>
      </c>
      <c r="B85" s="16" t="s">
        <v>369</v>
      </c>
    </row>
    <row r="86" spans="1:2">
      <c r="A86" s="16" t="s">
        <v>1139</v>
      </c>
      <c r="B86" s="16" t="s">
        <v>1138</v>
      </c>
    </row>
    <row r="87" spans="1:2">
      <c r="A87" s="16" t="s">
        <v>316</v>
      </c>
      <c r="B87" s="16" t="s">
        <v>698</v>
      </c>
    </row>
    <row r="88" spans="1:2">
      <c r="A88" s="16" t="s">
        <v>876</v>
      </c>
      <c r="B88" s="16" t="s">
        <v>877</v>
      </c>
    </row>
    <row r="89" spans="1:2">
      <c r="A89" s="16" t="s">
        <v>166</v>
      </c>
      <c r="B89" s="16" t="s">
        <v>1140</v>
      </c>
    </row>
    <row r="90" spans="1:2">
      <c r="A90" s="16" t="s">
        <v>28</v>
      </c>
      <c r="B90" s="16" t="s">
        <v>1141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4F81-F468-DD43-A3DF-0F00A9FA75D7}">
  <dimension ref="A1:E146"/>
  <sheetViews>
    <sheetView topLeftCell="A119" workbookViewId="0">
      <selection activeCell="A3" sqref="A3"/>
    </sheetView>
  </sheetViews>
  <sheetFormatPr baseColWidth="10" defaultRowHeight="14"/>
  <sheetData>
    <row r="1" spans="1:5">
      <c r="A1" s="2" t="s">
        <v>352</v>
      </c>
      <c r="B1" s="2" t="s">
        <v>353</v>
      </c>
      <c r="C1" s="2" t="s">
        <v>354</v>
      </c>
      <c r="D1" s="2" t="s">
        <v>355</v>
      </c>
      <c r="E1" s="2" t="s">
        <v>356</v>
      </c>
    </row>
    <row r="2" spans="1:5">
      <c r="A2" s="3" t="s">
        <v>112</v>
      </c>
      <c r="B2" s="3" t="s">
        <v>369</v>
      </c>
      <c r="C2" s="4">
        <v>40879</v>
      </c>
      <c r="D2" s="3" t="s">
        <v>370</v>
      </c>
      <c r="E2" s="3" t="s">
        <v>371</v>
      </c>
    </row>
    <row r="3" spans="1:5">
      <c r="A3" s="3" t="s">
        <v>372</v>
      </c>
      <c r="B3" s="3" t="s">
        <v>373</v>
      </c>
      <c r="C3" s="4">
        <v>40861</v>
      </c>
      <c r="D3" s="3" t="s">
        <v>374</v>
      </c>
      <c r="E3" s="3" t="s">
        <v>375</v>
      </c>
    </row>
    <row r="4" spans="1:5">
      <c r="A4" s="3" t="s">
        <v>379</v>
      </c>
      <c r="B4" s="3" t="s">
        <v>380</v>
      </c>
      <c r="C4" s="4">
        <v>40849</v>
      </c>
      <c r="D4" s="3" t="s">
        <v>381</v>
      </c>
      <c r="E4" s="3" t="s">
        <v>380</v>
      </c>
    </row>
    <row r="5" spans="1:5">
      <c r="A5" s="3" t="s">
        <v>382</v>
      </c>
      <c r="B5" s="3" t="s">
        <v>383</v>
      </c>
      <c r="C5" s="4">
        <v>40848</v>
      </c>
      <c r="D5" s="3" t="s">
        <v>384</v>
      </c>
      <c r="E5" s="3" t="s">
        <v>385</v>
      </c>
    </row>
    <row r="6" spans="1:5">
      <c r="A6" s="3" t="s">
        <v>386</v>
      </c>
      <c r="B6" s="3" t="s">
        <v>387</v>
      </c>
      <c r="C6" s="4">
        <v>40848</v>
      </c>
      <c r="D6" s="3" t="s">
        <v>388</v>
      </c>
      <c r="E6" s="3" t="s">
        <v>387</v>
      </c>
    </row>
    <row r="7" spans="1:5">
      <c r="A7" s="3" t="s">
        <v>386</v>
      </c>
      <c r="B7" s="3" t="s">
        <v>387</v>
      </c>
      <c r="C7" s="4">
        <v>40848</v>
      </c>
      <c r="D7" s="3" t="s">
        <v>388</v>
      </c>
      <c r="E7" s="3" t="s">
        <v>387</v>
      </c>
    </row>
    <row r="8" spans="1:5">
      <c r="A8" s="3" t="s">
        <v>110</v>
      </c>
      <c r="B8" s="3" t="s">
        <v>393</v>
      </c>
      <c r="C8" s="4">
        <v>40843</v>
      </c>
      <c r="D8" s="3" t="s">
        <v>394</v>
      </c>
      <c r="E8" s="3" t="s">
        <v>395</v>
      </c>
    </row>
    <row r="9" spans="1:5">
      <c r="A9" s="3" t="s">
        <v>110</v>
      </c>
      <c r="B9" s="3" t="s">
        <v>393</v>
      </c>
      <c r="C9" s="4">
        <v>40843</v>
      </c>
      <c r="D9" s="3" t="s">
        <v>394</v>
      </c>
      <c r="E9" s="3" t="s">
        <v>395</v>
      </c>
    </row>
    <row r="10" spans="1:5">
      <c r="A10" s="3" t="s">
        <v>396</v>
      </c>
      <c r="B10" s="3" t="s">
        <v>397</v>
      </c>
      <c r="C10" s="4">
        <v>40842</v>
      </c>
      <c r="D10" s="3" t="s">
        <v>398</v>
      </c>
      <c r="E10" s="3" t="s">
        <v>397</v>
      </c>
    </row>
    <row r="11" spans="1:5">
      <c r="A11" s="3" t="s">
        <v>399</v>
      </c>
      <c r="B11" s="3" t="s">
        <v>400</v>
      </c>
      <c r="C11" s="4">
        <v>40815</v>
      </c>
      <c r="D11" s="3" t="s">
        <v>401</v>
      </c>
      <c r="E11" s="3" t="s">
        <v>402</v>
      </c>
    </row>
    <row r="12" spans="1:5">
      <c r="A12" s="3" t="s">
        <v>344</v>
      </c>
      <c r="B12" s="3" t="s">
        <v>403</v>
      </c>
      <c r="C12" s="4">
        <v>40787</v>
      </c>
      <c r="D12" s="3" t="s">
        <v>404</v>
      </c>
      <c r="E12" s="3" t="s">
        <v>405</v>
      </c>
    </row>
    <row r="13" spans="1:5">
      <c r="A13" s="3" t="s">
        <v>406</v>
      </c>
      <c r="B13" s="3" t="s">
        <v>407</v>
      </c>
      <c r="C13" s="4">
        <v>40784</v>
      </c>
      <c r="D13" s="3" t="s">
        <v>408</v>
      </c>
      <c r="E13" s="3" t="s">
        <v>409</v>
      </c>
    </row>
    <row r="14" spans="1:5">
      <c r="A14" s="3" t="s">
        <v>92</v>
      </c>
      <c r="B14" s="3" t="s">
        <v>413</v>
      </c>
      <c r="C14" s="4">
        <v>40778</v>
      </c>
      <c r="D14" s="3" t="s">
        <v>93</v>
      </c>
      <c r="E14" s="3" t="s">
        <v>413</v>
      </c>
    </row>
    <row r="15" spans="1:5">
      <c r="A15" s="3" t="s">
        <v>124</v>
      </c>
      <c r="B15" s="3" t="s">
        <v>420</v>
      </c>
      <c r="C15" s="4">
        <v>40764</v>
      </c>
      <c r="D15" s="3" t="s">
        <v>421</v>
      </c>
      <c r="E15" s="3" t="s">
        <v>420</v>
      </c>
    </row>
    <row r="16" spans="1:5">
      <c r="A16" s="3" t="s">
        <v>308</v>
      </c>
      <c r="B16" s="3" t="s">
        <v>422</v>
      </c>
      <c r="C16" s="4">
        <v>40763</v>
      </c>
      <c r="D16" s="3" t="s">
        <v>423</v>
      </c>
      <c r="E16" s="3" t="s">
        <v>424</v>
      </c>
    </row>
    <row r="17" spans="1:5">
      <c r="A17" s="3" t="s">
        <v>308</v>
      </c>
      <c r="B17" s="3" t="s">
        <v>422</v>
      </c>
      <c r="C17" s="4">
        <v>40763</v>
      </c>
      <c r="D17" s="3" t="s">
        <v>423</v>
      </c>
      <c r="E17" s="3" t="s">
        <v>424</v>
      </c>
    </row>
    <row r="18" spans="1:5">
      <c r="A18" s="3" t="s">
        <v>428</v>
      </c>
      <c r="B18" s="3" t="s">
        <v>429</v>
      </c>
      <c r="C18" s="4">
        <v>40760</v>
      </c>
      <c r="D18" s="3" t="s">
        <v>430</v>
      </c>
      <c r="E18" s="3" t="s">
        <v>431</v>
      </c>
    </row>
    <row r="19" spans="1:5">
      <c r="A19" s="3" t="s">
        <v>436</v>
      </c>
      <c r="B19" s="3" t="s">
        <v>437</v>
      </c>
      <c r="C19" s="4">
        <v>40745</v>
      </c>
      <c r="D19" s="3" t="s">
        <v>438</v>
      </c>
      <c r="E19" s="3" t="s">
        <v>437</v>
      </c>
    </row>
    <row r="20" spans="1:5">
      <c r="A20" s="3" t="s">
        <v>80</v>
      </c>
      <c r="B20" s="3" t="s">
        <v>442</v>
      </c>
      <c r="C20" s="4">
        <v>40732</v>
      </c>
      <c r="D20" s="3" t="s">
        <v>443</v>
      </c>
      <c r="E20" s="3" t="s">
        <v>442</v>
      </c>
    </row>
    <row r="21" spans="1:5">
      <c r="A21" s="3" t="s">
        <v>455</v>
      </c>
      <c r="B21" s="3" t="s">
        <v>456</v>
      </c>
      <c r="C21" s="4">
        <v>40702</v>
      </c>
      <c r="D21" s="3" t="s">
        <v>457</v>
      </c>
      <c r="E21" s="3" t="s">
        <v>456</v>
      </c>
    </row>
    <row r="22" spans="1:5">
      <c r="A22" s="3" t="s">
        <v>4</v>
      </c>
      <c r="B22" s="3" t="s">
        <v>458</v>
      </c>
      <c r="C22" s="4">
        <v>40702</v>
      </c>
      <c r="D22" s="3" t="s">
        <v>5</v>
      </c>
      <c r="E22" s="3" t="s">
        <v>459</v>
      </c>
    </row>
    <row r="23" spans="1:5">
      <c r="A23" s="3" t="s">
        <v>463</v>
      </c>
      <c r="B23" s="3" t="s">
        <v>464</v>
      </c>
      <c r="C23" s="4">
        <v>40697</v>
      </c>
      <c r="D23" s="3" t="s">
        <v>465</v>
      </c>
      <c r="E23" s="3" t="s">
        <v>464</v>
      </c>
    </row>
    <row r="24" spans="1:5">
      <c r="A24" s="3" t="s">
        <v>304</v>
      </c>
      <c r="B24" s="3" t="s">
        <v>466</v>
      </c>
      <c r="C24" s="4">
        <v>40697</v>
      </c>
      <c r="D24" s="3" t="s">
        <v>467</v>
      </c>
      <c r="E24" s="3" t="s">
        <v>468</v>
      </c>
    </row>
    <row r="25" spans="1:5">
      <c r="A25" s="3" t="s">
        <v>116</v>
      </c>
      <c r="B25" s="3" t="s">
        <v>472</v>
      </c>
      <c r="C25" s="4">
        <v>40693</v>
      </c>
      <c r="D25" s="3" t="s">
        <v>473</v>
      </c>
      <c r="E25" s="3" t="s">
        <v>474</v>
      </c>
    </row>
    <row r="26" spans="1:5">
      <c r="A26" s="3" t="s">
        <v>491</v>
      </c>
      <c r="B26" s="3" t="s">
        <v>492</v>
      </c>
      <c r="C26" s="4">
        <v>40666</v>
      </c>
      <c r="D26" s="3" t="s">
        <v>493</v>
      </c>
      <c r="E26" s="3" t="s">
        <v>492</v>
      </c>
    </row>
    <row r="27" spans="1:5">
      <c r="A27" s="3" t="s">
        <v>298</v>
      </c>
      <c r="B27" s="3" t="s">
        <v>494</v>
      </c>
      <c r="C27" s="4">
        <v>40662</v>
      </c>
      <c r="D27" s="3" t="s">
        <v>495</v>
      </c>
      <c r="E27" s="3" t="s">
        <v>494</v>
      </c>
    </row>
    <row r="28" spans="1:5">
      <c r="A28" s="3" t="s">
        <v>496</v>
      </c>
      <c r="B28" s="3" t="s">
        <v>497</v>
      </c>
      <c r="C28" s="4">
        <v>40652</v>
      </c>
      <c r="D28" s="3" t="s">
        <v>498</v>
      </c>
      <c r="E28" s="3" t="s">
        <v>497</v>
      </c>
    </row>
    <row r="29" spans="1:5">
      <c r="A29" s="3" t="s">
        <v>499</v>
      </c>
      <c r="B29" s="3" t="s">
        <v>500</v>
      </c>
      <c r="C29" s="4">
        <v>40652</v>
      </c>
      <c r="D29" s="3" t="s">
        <v>501</v>
      </c>
      <c r="E29" s="3" t="s">
        <v>500</v>
      </c>
    </row>
    <row r="30" spans="1:5">
      <c r="A30" s="3" t="s">
        <v>503</v>
      </c>
      <c r="B30" s="3" t="s">
        <v>504</v>
      </c>
      <c r="C30" s="4">
        <v>40647</v>
      </c>
      <c r="D30" s="3" t="s">
        <v>505</v>
      </c>
      <c r="E30" s="3" t="s">
        <v>506</v>
      </c>
    </row>
    <row r="31" spans="1:5">
      <c r="A31" s="3" t="s">
        <v>507</v>
      </c>
      <c r="B31" s="3" t="s">
        <v>508</v>
      </c>
      <c r="C31" s="4">
        <v>40647</v>
      </c>
      <c r="D31" s="3" t="s">
        <v>509</v>
      </c>
      <c r="E31" s="3" t="s">
        <v>508</v>
      </c>
    </row>
    <row r="32" spans="1:5">
      <c r="A32" s="3" t="s">
        <v>510</v>
      </c>
      <c r="B32" s="3" t="s">
        <v>511</v>
      </c>
      <c r="C32" s="4">
        <v>40645</v>
      </c>
      <c r="D32" s="3" t="s">
        <v>512</v>
      </c>
      <c r="E32" s="3" t="s">
        <v>513</v>
      </c>
    </row>
    <row r="33" spans="1:5">
      <c r="A33" s="3" t="s">
        <v>514</v>
      </c>
      <c r="B33" s="3" t="s">
        <v>515</v>
      </c>
      <c r="C33" s="4">
        <v>40641</v>
      </c>
      <c r="D33" s="3" t="s">
        <v>516</v>
      </c>
      <c r="E33" s="3" t="s">
        <v>515</v>
      </c>
    </row>
    <row r="34" spans="1:5">
      <c r="A34" s="3" t="s">
        <v>218</v>
      </c>
      <c r="B34" s="3" t="s">
        <v>517</v>
      </c>
      <c r="C34" s="4">
        <v>40640</v>
      </c>
      <c r="D34" s="3" t="s">
        <v>518</v>
      </c>
      <c r="E34" s="3" t="s">
        <v>519</v>
      </c>
    </row>
    <row r="35" spans="1:5">
      <c r="A35" s="3" t="s">
        <v>120</v>
      </c>
      <c r="B35" s="3" t="s">
        <v>520</v>
      </c>
      <c r="C35" s="4">
        <v>40640</v>
      </c>
      <c r="D35" s="3" t="s">
        <v>121</v>
      </c>
      <c r="E35" s="3" t="s">
        <v>521</v>
      </c>
    </row>
    <row r="36" spans="1:5">
      <c r="A36" s="3" t="s">
        <v>24</v>
      </c>
      <c r="B36" s="3" t="s">
        <v>522</v>
      </c>
      <c r="C36" s="4">
        <v>40634</v>
      </c>
      <c r="D36" s="3" t="s">
        <v>25</v>
      </c>
      <c r="E36" s="3" t="s">
        <v>523</v>
      </c>
    </row>
    <row r="37" spans="1:5">
      <c r="A37" s="3" t="s">
        <v>524</v>
      </c>
      <c r="B37" s="3" t="s">
        <v>525</v>
      </c>
      <c r="C37" s="4">
        <v>40631</v>
      </c>
      <c r="D37" s="3" t="s">
        <v>526</v>
      </c>
      <c r="E37" s="3" t="s">
        <v>527</v>
      </c>
    </row>
    <row r="38" spans="1:5">
      <c r="A38" s="3" t="s">
        <v>528</v>
      </c>
      <c r="B38" s="3" t="s">
        <v>529</v>
      </c>
      <c r="C38" s="4">
        <v>40630</v>
      </c>
      <c r="D38" s="3" t="s">
        <v>530</v>
      </c>
      <c r="E38" s="3" t="s">
        <v>531</v>
      </c>
    </row>
    <row r="39" spans="1:5">
      <c r="A39" s="3" t="s">
        <v>296</v>
      </c>
      <c r="B39" s="3" t="s">
        <v>532</v>
      </c>
      <c r="C39" s="4">
        <v>40606</v>
      </c>
      <c r="D39" s="3" t="s">
        <v>297</v>
      </c>
      <c r="E39" s="3" t="s">
        <v>533</v>
      </c>
    </row>
    <row r="40" spans="1:5">
      <c r="A40" s="3" t="s">
        <v>66</v>
      </c>
      <c r="B40" s="3" t="s">
        <v>534</v>
      </c>
      <c r="C40" s="4">
        <v>40520</v>
      </c>
      <c r="D40" s="3" t="s">
        <v>535</v>
      </c>
      <c r="E40" s="3" t="s">
        <v>534</v>
      </c>
    </row>
    <row r="41" spans="1:5">
      <c r="A41" s="3" t="s">
        <v>122</v>
      </c>
      <c r="B41" s="3" t="s">
        <v>539</v>
      </c>
      <c r="C41" s="4">
        <v>40466</v>
      </c>
      <c r="D41" s="3" t="s">
        <v>540</v>
      </c>
      <c r="E41" s="3" t="s">
        <v>541</v>
      </c>
    </row>
    <row r="42" spans="1:5">
      <c r="A42" s="3" t="s">
        <v>200</v>
      </c>
      <c r="B42" s="3" t="s">
        <v>543</v>
      </c>
      <c r="C42" s="4">
        <v>40416</v>
      </c>
      <c r="D42" s="3" t="s">
        <v>544</v>
      </c>
      <c r="E42" s="3" t="s">
        <v>543</v>
      </c>
    </row>
    <row r="43" spans="1:5">
      <c r="A43" s="3" t="s">
        <v>200</v>
      </c>
      <c r="B43" s="3" t="s">
        <v>543</v>
      </c>
      <c r="C43" s="4">
        <v>40416</v>
      </c>
      <c r="D43" s="3" t="s">
        <v>544</v>
      </c>
      <c r="E43" s="3" t="s">
        <v>543</v>
      </c>
    </row>
    <row r="44" spans="1:5">
      <c r="A44" s="3" t="s">
        <v>546</v>
      </c>
      <c r="B44" s="3" t="s">
        <v>547</v>
      </c>
      <c r="C44" s="4">
        <v>40360</v>
      </c>
      <c r="D44" s="3" t="s">
        <v>548</v>
      </c>
      <c r="E44" s="3" t="s">
        <v>549</v>
      </c>
    </row>
    <row r="45" spans="1:5">
      <c r="A45" s="3" t="s">
        <v>553</v>
      </c>
      <c r="B45" s="3" t="s">
        <v>554</v>
      </c>
      <c r="C45" s="4">
        <v>40353</v>
      </c>
      <c r="D45" s="3" t="s">
        <v>555</v>
      </c>
      <c r="E45" s="3" t="s">
        <v>554</v>
      </c>
    </row>
    <row r="46" spans="1:5">
      <c r="A46" s="3" t="s">
        <v>561</v>
      </c>
      <c r="B46" s="3" t="s">
        <v>562</v>
      </c>
      <c r="C46" s="4">
        <v>40338</v>
      </c>
      <c r="D46" s="3" t="s">
        <v>563</v>
      </c>
      <c r="E46" s="3" t="s">
        <v>562</v>
      </c>
    </row>
    <row r="47" spans="1:5">
      <c r="A47" s="3" t="s">
        <v>564</v>
      </c>
      <c r="B47" s="3" t="s">
        <v>565</v>
      </c>
      <c r="C47" s="4">
        <v>40337</v>
      </c>
      <c r="D47" s="3" t="s">
        <v>566</v>
      </c>
      <c r="E47" s="3" t="s">
        <v>567</v>
      </c>
    </row>
    <row r="48" spans="1:5">
      <c r="A48" s="3" t="s">
        <v>571</v>
      </c>
      <c r="B48" s="3" t="s">
        <v>572</v>
      </c>
      <c r="C48" s="4">
        <v>40333</v>
      </c>
      <c r="D48" s="3" t="s">
        <v>573</v>
      </c>
      <c r="E48" s="3" t="s">
        <v>572</v>
      </c>
    </row>
    <row r="49" spans="1:5">
      <c r="A49" s="3" t="s">
        <v>577</v>
      </c>
      <c r="B49" s="3" t="s">
        <v>578</v>
      </c>
      <c r="C49" s="4">
        <v>40326</v>
      </c>
      <c r="D49" s="3" t="s">
        <v>579</v>
      </c>
      <c r="E49" s="3" t="s">
        <v>580</v>
      </c>
    </row>
    <row r="50" spans="1:5">
      <c r="A50" s="3" t="s">
        <v>581</v>
      </c>
      <c r="B50" s="3" t="s">
        <v>582</v>
      </c>
      <c r="C50" s="4">
        <v>40322</v>
      </c>
      <c r="D50" s="3" t="s">
        <v>583</v>
      </c>
      <c r="E50" s="3" t="s">
        <v>582</v>
      </c>
    </row>
    <row r="51" spans="1:5">
      <c r="A51" s="3" t="s">
        <v>222</v>
      </c>
      <c r="B51" s="3" t="s">
        <v>584</v>
      </c>
      <c r="C51" s="4">
        <v>40317</v>
      </c>
      <c r="D51" s="3" t="s">
        <v>585</v>
      </c>
      <c r="E51" s="3" t="s">
        <v>584</v>
      </c>
    </row>
    <row r="52" spans="1:5">
      <c r="A52" s="3" t="s">
        <v>214</v>
      </c>
      <c r="B52" s="3" t="s">
        <v>586</v>
      </c>
      <c r="C52" s="4">
        <v>40317</v>
      </c>
      <c r="D52" s="3" t="s">
        <v>587</v>
      </c>
      <c r="E52" s="3" t="s">
        <v>588</v>
      </c>
    </row>
    <row r="53" spans="1:5">
      <c r="A53" s="3" t="s">
        <v>599</v>
      </c>
      <c r="B53" s="3" t="s">
        <v>600</v>
      </c>
      <c r="C53" s="4">
        <v>40295</v>
      </c>
      <c r="D53" s="3" t="s">
        <v>601</v>
      </c>
      <c r="E53" s="3" t="s">
        <v>602</v>
      </c>
    </row>
    <row r="54" spans="1:5">
      <c r="A54" s="3" t="s">
        <v>106</v>
      </c>
      <c r="B54" s="3" t="s">
        <v>603</v>
      </c>
      <c r="C54" s="4">
        <v>40291</v>
      </c>
      <c r="D54" s="3" t="s">
        <v>604</v>
      </c>
      <c r="E54" s="3" t="s">
        <v>603</v>
      </c>
    </row>
    <row r="55" spans="1:5">
      <c r="A55" s="3" t="s">
        <v>56</v>
      </c>
      <c r="B55" s="3" t="s">
        <v>605</v>
      </c>
      <c r="C55" s="4">
        <v>40282</v>
      </c>
      <c r="D55" s="3" t="s">
        <v>606</v>
      </c>
      <c r="E55" s="3" t="s">
        <v>605</v>
      </c>
    </row>
    <row r="56" spans="1:5">
      <c r="A56" s="3" t="s">
        <v>607</v>
      </c>
      <c r="B56" s="3" t="s">
        <v>608</v>
      </c>
      <c r="C56" s="4">
        <v>40282</v>
      </c>
      <c r="D56" s="3" t="s">
        <v>609</v>
      </c>
      <c r="E56" s="3" t="s">
        <v>610</v>
      </c>
    </row>
    <row r="57" spans="1:5">
      <c r="A57" s="3" t="s">
        <v>302</v>
      </c>
      <c r="B57" s="3" t="s">
        <v>611</v>
      </c>
      <c r="C57" s="4">
        <v>40270</v>
      </c>
      <c r="D57" s="3" t="s">
        <v>612</v>
      </c>
      <c r="E57" s="3" t="s">
        <v>611</v>
      </c>
    </row>
    <row r="58" spans="1:5">
      <c r="A58" s="3" t="s">
        <v>52</v>
      </c>
      <c r="B58" s="3" t="s">
        <v>613</v>
      </c>
      <c r="C58" s="4">
        <v>40270</v>
      </c>
      <c r="D58" s="3" t="s">
        <v>614</v>
      </c>
      <c r="E58" s="3" t="s">
        <v>615</v>
      </c>
    </row>
    <row r="59" spans="1:5">
      <c r="A59" s="3" t="s">
        <v>164</v>
      </c>
      <c r="B59" s="3" t="s">
        <v>616</v>
      </c>
      <c r="C59" s="4">
        <v>40254</v>
      </c>
      <c r="D59" s="3" t="s">
        <v>617</v>
      </c>
      <c r="E59" s="3" t="s">
        <v>618</v>
      </c>
    </row>
    <row r="60" spans="1:5">
      <c r="A60" s="3" t="s">
        <v>164</v>
      </c>
      <c r="B60" s="3" t="s">
        <v>616</v>
      </c>
      <c r="C60" s="4">
        <v>40254</v>
      </c>
      <c r="D60" s="3" t="s">
        <v>617</v>
      </c>
      <c r="E60" s="3" t="s">
        <v>618</v>
      </c>
    </row>
    <row r="61" spans="1:5">
      <c r="A61" s="3" t="s">
        <v>328</v>
      </c>
      <c r="B61" s="3" t="s">
        <v>619</v>
      </c>
      <c r="C61" s="4">
        <v>40253</v>
      </c>
      <c r="D61" s="3" t="s">
        <v>620</v>
      </c>
      <c r="E61" s="3" t="s">
        <v>621</v>
      </c>
    </row>
    <row r="62" spans="1:5">
      <c r="A62" s="3" t="s">
        <v>328</v>
      </c>
      <c r="B62" s="3" t="s">
        <v>619</v>
      </c>
      <c r="C62" s="4">
        <v>40253</v>
      </c>
      <c r="D62" s="3" t="s">
        <v>620</v>
      </c>
      <c r="E62" s="3" t="s">
        <v>621</v>
      </c>
    </row>
    <row r="63" spans="1:5">
      <c r="A63" s="3" t="s">
        <v>212</v>
      </c>
      <c r="B63" s="3" t="s">
        <v>622</v>
      </c>
      <c r="C63" s="4">
        <v>40248</v>
      </c>
      <c r="D63" s="3" t="s">
        <v>623</v>
      </c>
      <c r="E63" s="3" t="s">
        <v>624</v>
      </c>
    </row>
    <row r="64" spans="1:5">
      <c r="A64" s="3" t="s">
        <v>625</v>
      </c>
      <c r="B64" s="3" t="s">
        <v>626</v>
      </c>
      <c r="C64" s="4">
        <v>40221</v>
      </c>
      <c r="D64" s="3" t="s">
        <v>627</v>
      </c>
      <c r="E64" s="3" t="s">
        <v>626</v>
      </c>
    </row>
    <row r="65" spans="1:5">
      <c r="A65" s="3" t="s">
        <v>128</v>
      </c>
      <c r="B65" s="3" t="s">
        <v>631</v>
      </c>
      <c r="C65" s="4">
        <v>40178</v>
      </c>
      <c r="D65" s="3" t="s">
        <v>632</v>
      </c>
      <c r="E65" s="3" t="s">
        <v>633</v>
      </c>
    </row>
    <row r="66" spans="1:5">
      <c r="A66" s="3" t="s">
        <v>637</v>
      </c>
      <c r="B66" s="3" t="s">
        <v>638</v>
      </c>
      <c r="C66" s="4">
        <v>40151</v>
      </c>
      <c r="D66" s="3" t="s">
        <v>639</v>
      </c>
      <c r="E66" s="3" t="s">
        <v>640</v>
      </c>
    </row>
    <row r="67" spans="1:5">
      <c r="A67" s="3" t="s">
        <v>148</v>
      </c>
      <c r="B67" s="3" t="s">
        <v>641</v>
      </c>
      <c r="C67" s="4">
        <v>40106</v>
      </c>
      <c r="D67" s="3" t="s">
        <v>149</v>
      </c>
      <c r="E67" s="3" t="s">
        <v>641</v>
      </c>
    </row>
    <row r="68" spans="1:5">
      <c r="A68" s="3" t="s">
        <v>642</v>
      </c>
      <c r="B68" s="3" t="s">
        <v>643</v>
      </c>
      <c r="C68" s="4">
        <v>40072</v>
      </c>
      <c r="D68" s="3" t="s">
        <v>644</v>
      </c>
      <c r="E68" s="3" t="s">
        <v>645</v>
      </c>
    </row>
    <row r="69" spans="1:5">
      <c r="A69" s="3" t="s">
        <v>58</v>
      </c>
      <c r="B69" s="3" t="s">
        <v>646</v>
      </c>
      <c r="C69" s="4">
        <v>40067</v>
      </c>
      <c r="D69" s="3" t="s">
        <v>647</v>
      </c>
      <c r="E69" s="3" t="s">
        <v>646</v>
      </c>
    </row>
    <row r="70" spans="1:5">
      <c r="A70" s="3" t="s">
        <v>254</v>
      </c>
      <c r="B70" s="3" t="s">
        <v>648</v>
      </c>
      <c r="C70" s="4">
        <v>40052</v>
      </c>
      <c r="D70" s="3" t="s">
        <v>649</v>
      </c>
      <c r="E70" s="3" t="s">
        <v>650</v>
      </c>
    </row>
    <row r="71" spans="1:5">
      <c r="A71" s="3" t="s">
        <v>190</v>
      </c>
      <c r="B71" s="3" t="s">
        <v>651</v>
      </c>
      <c r="C71" s="4">
        <v>40044</v>
      </c>
      <c r="D71" s="3" t="s">
        <v>191</v>
      </c>
      <c r="E71" s="3" t="s">
        <v>652</v>
      </c>
    </row>
    <row r="72" spans="1:5">
      <c r="A72" s="3" t="s">
        <v>659</v>
      </c>
      <c r="B72" s="3" t="s">
        <v>660</v>
      </c>
      <c r="C72" s="4">
        <v>39997</v>
      </c>
      <c r="D72" s="3" t="s">
        <v>661</v>
      </c>
      <c r="E72" s="3" t="s">
        <v>662</v>
      </c>
    </row>
    <row r="73" spans="1:5">
      <c r="A73" s="3" t="s">
        <v>32</v>
      </c>
      <c r="B73" s="3" t="s">
        <v>663</v>
      </c>
      <c r="C73" s="4">
        <v>39994</v>
      </c>
      <c r="D73" s="3" t="s">
        <v>664</v>
      </c>
      <c r="E73" s="3" t="s">
        <v>663</v>
      </c>
    </row>
    <row r="74" spans="1:5">
      <c r="A74" s="3" t="s">
        <v>202</v>
      </c>
      <c r="B74" s="3" t="s">
        <v>665</v>
      </c>
      <c r="C74" s="4">
        <v>39969</v>
      </c>
      <c r="D74" s="3" t="s">
        <v>666</v>
      </c>
      <c r="E74" s="3" t="s">
        <v>665</v>
      </c>
    </row>
    <row r="75" spans="1:5">
      <c r="A75" s="3" t="s">
        <v>88</v>
      </c>
      <c r="B75" s="3" t="s">
        <v>667</v>
      </c>
      <c r="C75" s="4">
        <v>39969</v>
      </c>
      <c r="D75" s="3" t="s">
        <v>668</v>
      </c>
      <c r="E75" s="3" t="s">
        <v>669</v>
      </c>
    </row>
    <row r="76" spans="1:5">
      <c r="A76" s="3" t="s">
        <v>156</v>
      </c>
      <c r="B76" s="3" t="s">
        <v>670</v>
      </c>
      <c r="C76" s="4">
        <v>39969</v>
      </c>
      <c r="D76" s="3" t="s">
        <v>671</v>
      </c>
      <c r="E76" s="3" t="s">
        <v>672</v>
      </c>
    </row>
    <row r="77" spans="1:5">
      <c r="A77" s="3" t="s">
        <v>84</v>
      </c>
      <c r="B77" s="3" t="s">
        <v>673</v>
      </c>
      <c r="C77" s="4">
        <v>39969</v>
      </c>
      <c r="D77" s="3" t="s">
        <v>85</v>
      </c>
      <c r="E77" s="3" t="s">
        <v>673</v>
      </c>
    </row>
    <row r="78" spans="1:5">
      <c r="A78" s="3" t="s">
        <v>310</v>
      </c>
      <c r="B78" s="3" t="s">
        <v>674</v>
      </c>
      <c r="C78" s="4">
        <v>39954</v>
      </c>
      <c r="D78" s="3" t="s">
        <v>674</v>
      </c>
      <c r="E78" s="3" t="s">
        <v>675</v>
      </c>
    </row>
    <row r="79" spans="1:5">
      <c r="A79" s="3" t="s">
        <v>194</v>
      </c>
      <c r="B79" s="3" t="s">
        <v>680</v>
      </c>
      <c r="C79" s="4">
        <v>39953</v>
      </c>
      <c r="D79" s="3" t="s">
        <v>681</v>
      </c>
      <c r="E79" s="3" t="s">
        <v>682</v>
      </c>
    </row>
    <row r="80" spans="1:5">
      <c r="A80" s="3" t="s">
        <v>158</v>
      </c>
      <c r="B80" s="3" t="s">
        <v>686</v>
      </c>
      <c r="C80" s="4">
        <v>39952</v>
      </c>
      <c r="D80" s="3" t="s">
        <v>159</v>
      </c>
      <c r="E80" s="3" t="s">
        <v>687</v>
      </c>
    </row>
    <row r="81" spans="1:5">
      <c r="A81" s="3" t="s">
        <v>20</v>
      </c>
      <c r="B81" s="3" t="s">
        <v>688</v>
      </c>
      <c r="C81" s="4">
        <v>39952</v>
      </c>
      <c r="D81" s="3" t="s">
        <v>21</v>
      </c>
      <c r="E81" s="3" t="s">
        <v>688</v>
      </c>
    </row>
    <row r="82" spans="1:5">
      <c r="A82" s="3" t="s">
        <v>74</v>
      </c>
      <c r="B82" s="3" t="s">
        <v>689</v>
      </c>
      <c r="C82" s="4">
        <v>39945</v>
      </c>
      <c r="D82" s="3" t="s">
        <v>75</v>
      </c>
      <c r="E82" s="3" t="s">
        <v>690</v>
      </c>
    </row>
    <row r="83" spans="1:5">
      <c r="A83" s="3" t="s">
        <v>691</v>
      </c>
      <c r="B83" s="3" t="s">
        <v>692</v>
      </c>
      <c r="C83" s="4">
        <v>39945</v>
      </c>
      <c r="D83" s="3" t="s">
        <v>693</v>
      </c>
      <c r="E83" s="3" t="s">
        <v>692</v>
      </c>
    </row>
    <row r="84" spans="1:5">
      <c r="A84" s="3" t="s">
        <v>694</v>
      </c>
      <c r="B84" s="3" t="s">
        <v>695</v>
      </c>
      <c r="C84" s="4">
        <v>39927</v>
      </c>
      <c r="D84" s="3" t="s">
        <v>696</v>
      </c>
      <c r="E84" s="3" t="s">
        <v>697</v>
      </c>
    </row>
    <row r="85" spans="1:5">
      <c r="A85" s="3" t="s">
        <v>316</v>
      </c>
      <c r="B85" s="3" t="s">
        <v>698</v>
      </c>
      <c r="C85" s="4">
        <v>39925</v>
      </c>
      <c r="D85" s="3" t="s">
        <v>699</v>
      </c>
      <c r="E85" s="3" t="s">
        <v>700</v>
      </c>
    </row>
    <row r="86" spans="1:5">
      <c r="A86" s="3" t="s">
        <v>70</v>
      </c>
      <c r="B86" s="3" t="s">
        <v>701</v>
      </c>
      <c r="C86" s="4">
        <v>39913</v>
      </c>
      <c r="D86" s="3" t="s">
        <v>702</v>
      </c>
      <c r="E86" s="3" t="s">
        <v>703</v>
      </c>
    </row>
    <row r="87" spans="1:5">
      <c r="A87" s="3" t="s">
        <v>276</v>
      </c>
      <c r="B87" s="3" t="s">
        <v>704</v>
      </c>
      <c r="C87" s="4">
        <v>39913</v>
      </c>
      <c r="D87" s="3" t="s">
        <v>277</v>
      </c>
      <c r="E87" s="3" t="s">
        <v>705</v>
      </c>
    </row>
    <row r="88" spans="1:5">
      <c r="A88" s="3" t="s">
        <v>220</v>
      </c>
      <c r="B88" s="3" t="s">
        <v>706</v>
      </c>
      <c r="C88" s="4">
        <v>39913</v>
      </c>
      <c r="D88" s="3" t="s">
        <v>707</v>
      </c>
      <c r="E88" s="3" t="s">
        <v>708</v>
      </c>
    </row>
    <row r="89" spans="1:5">
      <c r="A89" s="3" t="s">
        <v>709</v>
      </c>
      <c r="B89" s="3" t="s">
        <v>710</v>
      </c>
      <c r="C89" s="4">
        <v>39911</v>
      </c>
      <c r="D89" s="3" t="s">
        <v>711</v>
      </c>
      <c r="E89" s="3" t="s">
        <v>712</v>
      </c>
    </row>
    <row r="90" spans="1:5">
      <c r="A90" s="3" t="s">
        <v>713</v>
      </c>
      <c r="B90" s="3" t="s">
        <v>714</v>
      </c>
      <c r="C90" s="4">
        <v>39906</v>
      </c>
      <c r="D90" s="3" t="s">
        <v>715</v>
      </c>
      <c r="E90" s="3" t="s">
        <v>716</v>
      </c>
    </row>
    <row r="91" spans="1:5">
      <c r="A91" s="3" t="s">
        <v>314</v>
      </c>
      <c r="B91" s="3" t="s">
        <v>717</v>
      </c>
      <c r="C91" s="4">
        <v>39898</v>
      </c>
      <c r="D91" s="3" t="s">
        <v>315</v>
      </c>
      <c r="E91" s="3" t="s">
        <v>717</v>
      </c>
    </row>
    <row r="92" spans="1:5">
      <c r="A92" s="3" t="s">
        <v>130</v>
      </c>
      <c r="B92" s="3" t="s">
        <v>718</v>
      </c>
      <c r="C92" s="4">
        <v>39897</v>
      </c>
      <c r="D92" s="3" t="s">
        <v>719</v>
      </c>
      <c r="E92" s="3" t="s">
        <v>720</v>
      </c>
    </row>
    <row r="93" spans="1:5">
      <c r="A93" s="3" t="s">
        <v>242</v>
      </c>
      <c r="B93" s="3" t="s">
        <v>721</v>
      </c>
      <c r="C93" s="4">
        <v>39891</v>
      </c>
      <c r="D93" s="3" t="s">
        <v>722</v>
      </c>
      <c r="E93" s="3" t="s">
        <v>723</v>
      </c>
    </row>
    <row r="94" spans="1:5">
      <c r="A94" s="3" t="s">
        <v>228</v>
      </c>
      <c r="B94" s="3" t="s">
        <v>724</v>
      </c>
      <c r="C94" s="4">
        <v>39870</v>
      </c>
      <c r="D94" s="3" t="s">
        <v>725</v>
      </c>
      <c r="E94" s="3" t="s">
        <v>724</v>
      </c>
    </row>
    <row r="95" spans="1:5">
      <c r="A95" s="3" t="s">
        <v>228</v>
      </c>
      <c r="B95" s="3" t="s">
        <v>724</v>
      </c>
      <c r="C95" s="4">
        <v>39870</v>
      </c>
      <c r="D95" s="3" t="s">
        <v>725</v>
      </c>
      <c r="E95" s="3" t="s">
        <v>724</v>
      </c>
    </row>
    <row r="96" spans="1:5">
      <c r="A96" s="3" t="s">
        <v>290</v>
      </c>
      <c r="B96" s="3" t="s">
        <v>726</v>
      </c>
      <c r="C96" s="4">
        <v>39836</v>
      </c>
      <c r="D96" s="3" t="s">
        <v>727</v>
      </c>
      <c r="E96" s="3" t="s">
        <v>726</v>
      </c>
    </row>
    <row r="97" spans="1:5">
      <c r="A97" s="3" t="s">
        <v>150</v>
      </c>
      <c r="B97" s="3" t="s">
        <v>728</v>
      </c>
      <c r="C97" s="4">
        <v>39666</v>
      </c>
      <c r="D97" s="3" t="s">
        <v>151</v>
      </c>
      <c r="E97" s="3" t="s">
        <v>729</v>
      </c>
    </row>
    <row r="98" spans="1:5">
      <c r="A98" s="3" t="s">
        <v>68</v>
      </c>
      <c r="B98" s="3" t="s">
        <v>730</v>
      </c>
      <c r="C98" s="4">
        <v>39645</v>
      </c>
      <c r="D98" s="3" t="s">
        <v>69</v>
      </c>
      <c r="E98" s="3" t="s">
        <v>731</v>
      </c>
    </row>
    <row r="99" spans="1:5">
      <c r="A99" s="3" t="s">
        <v>244</v>
      </c>
      <c r="B99" s="3" t="s">
        <v>732</v>
      </c>
      <c r="C99" s="4">
        <v>39643</v>
      </c>
      <c r="D99" s="3" t="s">
        <v>733</v>
      </c>
      <c r="E99" s="3" t="s">
        <v>734</v>
      </c>
    </row>
    <row r="100" spans="1:5">
      <c r="A100" s="3" t="s">
        <v>244</v>
      </c>
      <c r="B100" s="3" t="s">
        <v>732</v>
      </c>
      <c r="C100" s="4">
        <v>39643</v>
      </c>
      <c r="D100" s="3" t="s">
        <v>733</v>
      </c>
      <c r="E100" s="3" t="s">
        <v>734</v>
      </c>
    </row>
    <row r="101" spans="1:5">
      <c r="A101" s="3" t="s">
        <v>7</v>
      </c>
      <c r="B101" s="3" t="s">
        <v>8</v>
      </c>
      <c r="C101" s="4">
        <v>39624</v>
      </c>
      <c r="D101" s="3" t="s">
        <v>8</v>
      </c>
      <c r="E101" s="3" t="s">
        <v>735</v>
      </c>
    </row>
    <row r="102" spans="1:5">
      <c r="A102" s="3" t="s">
        <v>284</v>
      </c>
      <c r="B102" s="3" t="s">
        <v>736</v>
      </c>
      <c r="C102" s="4">
        <v>39622</v>
      </c>
      <c r="D102" s="3" t="s">
        <v>285</v>
      </c>
      <c r="E102" s="3" t="s">
        <v>737</v>
      </c>
    </row>
    <row r="103" spans="1:5">
      <c r="A103" s="3" t="s">
        <v>284</v>
      </c>
      <c r="B103" s="3" t="s">
        <v>736</v>
      </c>
      <c r="C103" s="4">
        <v>39622</v>
      </c>
      <c r="D103" s="3" t="s">
        <v>285</v>
      </c>
      <c r="E103" s="3" t="s">
        <v>737</v>
      </c>
    </row>
    <row r="104" spans="1:5">
      <c r="A104" s="3" t="s">
        <v>168</v>
      </c>
      <c r="B104" s="3" t="s">
        <v>738</v>
      </c>
      <c r="C104" s="4">
        <v>39617</v>
      </c>
      <c r="D104" s="3" t="s">
        <v>739</v>
      </c>
      <c r="E104" s="3" t="s">
        <v>738</v>
      </c>
    </row>
    <row r="105" spans="1:5">
      <c r="A105" s="3" t="s">
        <v>142</v>
      </c>
      <c r="B105" s="3" t="s">
        <v>740</v>
      </c>
      <c r="C105" s="4">
        <v>39617</v>
      </c>
      <c r="D105" s="3" t="s">
        <v>741</v>
      </c>
      <c r="E105" s="3" t="s">
        <v>742</v>
      </c>
    </row>
    <row r="106" spans="1:5">
      <c r="A106" s="3" t="s">
        <v>258</v>
      </c>
      <c r="B106" s="3" t="s">
        <v>743</v>
      </c>
      <c r="C106" s="4">
        <v>39617</v>
      </c>
      <c r="D106" s="3" t="s">
        <v>259</v>
      </c>
      <c r="E106" s="3" t="s">
        <v>744</v>
      </c>
    </row>
    <row r="107" spans="1:5">
      <c r="A107" s="3" t="s">
        <v>206</v>
      </c>
      <c r="B107" s="3" t="s">
        <v>389</v>
      </c>
      <c r="C107" s="4">
        <v>39616</v>
      </c>
      <c r="D107" s="3" t="s">
        <v>207</v>
      </c>
      <c r="E107" s="3" t="s">
        <v>745</v>
      </c>
    </row>
    <row r="108" spans="1:5">
      <c r="A108" s="3" t="s">
        <v>174</v>
      </c>
      <c r="B108" s="3" t="s">
        <v>746</v>
      </c>
      <c r="C108" s="4">
        <v>39612</v>
      </c>
      <c r="D108" s="3" t="s">
        <v>175</v>
      </c>
      <c r="E108" s="3" t="s">
        <v>747</v>
      </c>
    </row>
    <row r="109" spans="1:5">
      <c r="A109" s="3" t="s">
        <v>326</v>
      </c>
      <c r="B109" s="3" t="s">
        <v>748</v>
      </c>
      <c r="C109" s="4">
        <v>39612</v>
      </c>
      <c r="D109" s="3" t="s">
        <v>327</v>
      </c>
      <c r="E109" s="3" t="s">
        <v>749</v>
      </c>
    </row>
    <row r="110" spans="1:5">
      <c r="A110" s="3" t="s">
        <v>192</v>
      </c>
      <c r="B110" s="3" t="s">
        <v>750</v>
      </c>
      <c r="C110" s="4">
        <v>39611</v>
      </c>
      <c r="D110" s="3" t="s">
        <v>193</v>
      </c>
      <c r="E110" s="3" t="s">
        <v>750</v>
      </c>
    </row>
    <row r="111" spans="1:5">
      <c r="A111" s="3" t="s">
        <v>278</v>
      </c>
      <c r="B111" s="3" t="s">
        <v>751</v>
      </c>
      <c r="C111" s="4">
        <v>39605</v>
      </c>
      <c r="D111" s="3" t="s">
        <v>279</v>
      </c>
      <c r="E111" s="3" t="s">
        <v>752</v>
      </c>
    </row>
    <row r="112" spans="1:5">
      <c r="A112" s="3" t="s">
        <v>140</v>
      </c>
      <c r="B112" s="3" t="s">
        <v>753</v>
      </c>
      <c r="C112" s="4">
        <v>39601</v>
      </c>
      <c r="D112" s="3" t="s">
        <v>754</v>
      </c>
      <c r="E112" s="3" t="s">
        <v>755</v>
      </c>
    </row>
    <row r="113" spans="1:5">
      <c r="A113" s="3" t="s">
        <v>332</v>
      </c>
      <c r="B113" s="3" t="s">
        <v>756</v>
      </c>
      <c r="C113" s="4">
        <v>39598</v>
      </c>
      <c r="D113" s="3" t="s">
        <v>333</v>
      </c>
      <c r="E113" s="3" t="s">
        <v>757</v>
      </c>
    </row>
    <row r="114" spans="1:5">
      <c r="A114" s="3" t="s">
        <v>118</v>
      </c>
      <c r="B114" s="3" t="s">
        <v>758</v>
      </c>
      <c r="C114" s="4">
        <v>39595</v>
      </c>
      <c r="D114" s="3" t="s">
        <v>119</v>
      </c>
      <c r="E114" s="3" t="s">
        <v>758</v>
      </c>
    </row>
    <row r="115" spans="1:5">
      <c r="A115" s="3" t="s">
        <v>312</v>
      </c>
      <c r="B115" s="3" t="s">
        <v>759</v>
      </c>
      <c r="C115" s="4">
        <v>39591</v>
      </c>
      <c r="D115" s="3" t="s">
        <v>760</v>
      </c>
      <c r="E115" s="3" t="s">
        <v>759</v>
      </c>
    </row>
    <row r="116" spans="1:5">
      <c r="A116" s="3" t="s">
        <v>312</v>
      </c>
      <c r="B116" s="3" t="s">
        <v>759</v>
      </c>
      <c r="C116" s="4">
        <v>39591</v>
      </c>
      <c r="D116" s="3" t="s">
        <v>760</v>
      </c>
      <c r="E116" s="3" t="s">
        <v>759</v>
      </c>
    </row>
    <row r="117" spans="1:5">
      <c r="A117" s="3" t="s">
        <v>270</v>
      </c>
      <c r="B117" s="3" t="s">
        <v>761</v>
      </c>
      <c r="C117" s="4">
        <v>39591</v>
      </c>
      <c r="D117" s="3" t="s">
        <v>271</v>
      </c>
      <c r="E117" s="3" t="s">
        <v>762</v>
      </c>
    </row>
    <row r="118" spans="1:5">
      <c r="A118" s="3" t="s">
        <v>270</v>
      </c>
      <c r="B118" s="3" t="s">
        <v>761</v>
      </c>
      <c r="C118" s="4">
        <v>39591</v>
      </c>
      <c r="D118" s="3" t="s">
        <v>271</v>
      </c>
      <c r="E118" s="3" t="s">
        <v>762</v>
      </c>
    </row>
    <row r="119" spans="1:5">
      <c r="A119" s="3" t="s">
        <v>264</v>
      </c>
      <c r="B119" s="3" t="s">
        <v>453</v>
      </c>
      <c r="C119" s="4">
        <v>39590</v>
      </c>
      <c r="D119" s="3" t="s">
        <v>265</v>
      </c>
      <c r="E119" s="3" t="s">
        <v>453</v>
      </c>
    </row>
    <row r="120" spans="1:5">
      <c r="A120" s="3" t="s">
        <v>36</v>
      </c>
      <c r="B120" s="3" t="s">
        <v>763</v>
      </c>
      <c r="C120" s="4">
        <v>39583</v>
      </c>
      <c r="D120" s="3" t="s">
        <v>764</v>
      </c>
      <c r="E120" s="3" t="s">
        <v>765</v>
      </c>
    </row>
    <row r="121" spans="1:5">
      <c r="A121" s="3" t="s">
        <v>208</v>
      </c>
      <c r="B121" s="3" t="s">
        <v>766</v>
      </c>
      <c r="C121" s="4">
        <v>39577</v>
      </c>
      <c r="D121" s="3" t="s">
        <v>767</v>
      </c>
      <c r="E121" s="3" t="s">
        <v>766</v>
      </c>
    </row>
    <row r="122" spans="1:5">
      <c r="A122" s="3" t="s">
        <v>208</v>
      </c>
      <c r="B122" s="3" t="s">
        <v>766</v>
      </c>
      <c r="C122" s="4">
        <v>39577</v>
      </c>
      <c r="D122" s="3" t="s">
        <v>767</v>
      </c>
      <c r="E122" s="3" t="s">
        <v>766</v>
      </c>
    </row>
    <row r="123" spans="1:5">
      <c r="A123" s="3" t="s">
        <v>162</v>
      </c>
      <c r="B123" s="3" t="s">
        <v>768</v>
      </c>
      <c r="C123" s="4">
        <v>39577</v>
      </c>
      <c r="D123" s="3" t="s">
        <v>769</v>
      </c>
      <c r="E123" s="3" t="s">
        <v>768</v>
      </c>
    </row>
    <row r="124" spans="1:5">
      <c r="A124" s="3" t="s">
        <v>340</v>
      </c>
      <c r="B124" s="3" t="s">
        <v>770</v>
      </c>
      <c r="C124" s="4">
        <v>39567</v>
      </c>
      <c r="D124" s="3" t="s">
        <v>771</v>
      </c>
      <c r="E124" s="3" t="s">
        <v>772</v>
      </c>
    </row>
    <row r="125" spans="1:5">
      <c r="A125" s="3" t="s">
        <v>238</v>
      </c>
      <c r="B125" s="3" t="s">
        <v>773</v>
      </c>
      <c r="C125" s="4">
        <v>39567</v>
      </c>
      <c r="D125" s="3" t="s">
        <v>239</v>
      </c>
      <c r="E125" s="3" t="s">
        <v>773</v>
      </c>
    </row>
    <row r="126" spans="1:5">
      <c r="A126" s="3" t="s">
        <v>340</v>
      </c>
      <c r="B126" s="3" t="s">
        <v>770</v>
      </c>
      <c r="C126" s="4">
        <v>39567</v>
      </c>
      <c r="D126" s="3" t="s">
        <v>771</v>
      </c>
      <c r="E126" s="3" t="s">
        <v>772</v>
      </c>
    </row>
    <row r="127" spans="1:5">
      <c r="A127" s="3" t="s">
        <v>46</v>
      </c>
      <c r="B127" s="3" t="s">
        <v>774</v>
      </c>
      <c r="C127" s="4">
        <v>39561</v>
      </c>
      <c r="D127" s="3" t="s">
        <v>47</v>
      </c>
      <c r="E127" s="3" t="s">
        <v>775</v>
      </c>
    </row>
    <row r="128" spans="1:5">
      <c r="A128" s="3" t="s">
        <v>114</v>
      </c>
      <c r="B128" s="3" t="s">
        <v>776</v>
      </c>
      <c r="C128" s="4">
        <v>39556</v>
      </c>
      <c r="D128" s="3" t="s">
        <v>115</v>
      </c>
      <c r="E128" s="3" t="s">
        <v>776</v>
      </c>
    </row>
    <row r="129" spans="1:5">
      <c r="A129" s="3" t="s">
        <v>60</v>
      </c>
      <c r="B129" s="3" t="s">
        <v>777</v>
      </c>
      <c r="C129" s="4">
        <v>39549</v>
      </c>
      <c r="D129" s="3" t="s">
        <v>61</v>
      </c>
      <c r="E129" s="3" t="s">
        <v>778</v>
      </c>
    </row>
    <row r="130" spans="1:5">
      <c r="A130" s="3" t="s">
        <v>134</v>
      </c>
      <c r="B130" s="3" t="s">
        <v>779</v>
      </c>
      <c r="C130" s="4">
        <v>39547</v>
      </c>
      <c r="D130" s="3" t="s">
        <v>780</v>
      </c>
      <c r="E130" s="3" t="s">
        <v>779</v>
      </c>
    </row>
    <row r="131" spans="1:5">
      <c r="A131" s="3" t="s">
        <v>250</v>
      </c>
      <c r="B131" s="3" t="s">
        <v>781</v>
      </c>
      <c r="C131" s="4">
        <v>39545</v>
      </c>
      <c r="D131" s="3" t="s">
        <v>251</v>
      </c>
      <c r="E131" s="3" t="s">
        <v>782</v>
      </c>
    </row>
    <row r="132" spans="1:5">
      <c r="A132" s="3" t="s">
        <v>34</v>
      </c>
      <c r="B132" s="3" t="s">
        <v>783</v>
      </c>
      <c r="C132" s="4">
        <v>39535</v>
      </c>
      <c r="D132" s="3" t="s">
        <v>35</v>
      </c>
      <c r="E132" s="3" t="s">
        <v>784</v>
      </c>
    </row>
    <row r="133" spans="1:5">
      <c r="A133" s="3" t="s">
        <v>234</v>
      </c>
      <c r="B133" s="3" t="s">
        <v>785</v>
      </c>
      <c r="C133" s="4">
        <v>39534</v>
      </c>
      <c r="D133" s="3" t="s">
        <v>235</v>
      </c>
      <c r="E133" s="3" t="s">
        <v>786</v>
      </c>
    </row>
    <row r="134" spans="1:5">
      <c r="A134" s="3" t="s">
        <v>334</v>
      </c>
      <c r="B134" s="3" t="s">
        <v>787</v>
      </c>
      <c r="C134" s="4">
        <v>39521</v>
      </c>
      <c r="D134" s="3" t="s">
        <v>788</v>
      </c>
      <c r="E134" s="3" t="s">
        <v>787</v>
      </c>
    </row>
    <row r="135" spans="1:5">
      <c r="A135" s="3" t="s">
        <v>322</v>
      </c>
      <c r="B135" s="3" t="s">
        <v>789</v>
      </c>
      <c r="C135" s="4">
        <v>39521</v>
      </c>
      <c r="D135" s="3" t="s">
        <v>790</v>
      </c>
      <c r="E135" s="3" t="s">
        <v>791</v>
      </c>
    </row>
    <row r="136" spans="1:5">
      <c r="A136" s="3" t="s">
        <v>188</v>
      </c>
      <c r="B136" s="3" t="s">
        <v>792</v>
      </c>
      <c r="C136" s="4">
        <v>39520</v>
      </c>
      <c r="D136" s="3" t="s">
        <v>189</v>
      </c>
      <c r="E136" s="3" t="s">
        <v>792</v>
      </c>
    </row>
    <row r="137" spans="1:5">
      <c r="A137" s="3" t="s">
        <v>248</v>
      </c>
      <c r="B137" s="3" t="s">
        <v>793</v>
      </c>
      <c r="C137" s="4">
        <v>39514</v>
      </c>
      <c r="D137" s="3" t="s">
        <v>249</v>
      </c>
      <c r="E137" s="3" t="s">
        <v>793</v>
      </c>
    </row>
    <row r="138" spans="1:5">
      <c r="A138" s="3" t="s">
        <v>144</v>
      </c>
      <c r="B138" s="3" t="s">
        <v>794</v>
      </c>
      <c r="C138" s="4">
        <v>39514</v>
      </c>
      <c r="D138" s="3" t="s">
        <v>795</v>
      </c>
      <c r="E138" s="3" t="s">
        <v>794</v>
      </c>
    </row>
    <row r="139" spans="1:5">
      <c r="A139" s="3" t="s">
        <v>268</v>
      </c>
      <c r="B139" s="3" t="s">
        <v>796</v>
      </c>
      <c r="C139" s="4">
        <v>39513</v>
      </c>
      <c r="D139" s="3" t="s">
        <v>269</v>
      </c>
      <c r="E139" s="3" t="s">
        <v>797</v>
      </c>
    </row>
    <row r="140" spans="1:5">
      <c r="A140" s="3" t="s">
        <v>198</v>
      </c>
      <c r="B140" s="3" t="s">
        <v>798</v>
      </c>
      <c r="C140" s="4">
        <v>39506</v>
      </c>
      <c r="D140" s="3" t="s">
        <v>799</v>
      </c>
      <c r="E140" s="3" t="s">
        <v>798</v>
      </c>
    </row>
    <row r="141" spans="1:5">
      <c r="A141" s="3" t="s">
        <v>90</v>
      </c>
      <c r="B141" s="3" t="s">
        <v>800</v>
      </c>
      <c r="C141" s="4">
        <v>39504</v>
      </c>
      <c r="D141" s="3" t="s">
        <v>801</v>
      </c>
      <c r="E141" s="3" t="s">
        <v>800</v>
      </c>
    </row>
    <row r="142" spans="1:5">
      <c r="A142" s="3" t="s">
        <v>90</v>
      </c>
      <c r="B142" s="3" t="s">
        <v>800</v>
      </c>
      <c r="C142" s="4">
        <v>39504</v>
      </c>
      <c r="D142" s="3" t="s">
        <v>801</v>
      </c>
      <c r="E142" s="3" t="s">
        <v>800</v>
      </c>
    </row>
    <row r="143" spans="1:5">
      <c r="A143" s="3" t="s">
        <v>324</v>
      </c>
      <c r="B143" s="3" t="s">
        <v>802</v>
      </c>
      <c r="C143" s="4">
        <v>39500</v>
      </c>
      <c r="D143" s="3" t="s">
        <v>325</v>
      </c>
      <c r="E143" s="3" t="s">
        <v>803</v>
      </c>
    </row>
    <row r="144" spans="1:5">
      <c r="A144" s="3" t="s">
        <v>184</v>
      </c>
      <c r="B144" s="3" t="s">
        <v>804</v>
      </c>
      <c r="C144" s="4">
        <v>39450</v>
      </c>
      <c r="D144" s="3" t="s">
        <v>805</v>
      </c>
      <c r="E144" s="3" t="s">
        <v>806</v>
      </c>
    </row>
    <row r="145" spans="1:5">
      <c r="A145" s="3" t="s">
        <v>184</v>
      </c>
      <c r="B145" s="3" t="s">
        <v>804</v>
      </c>
      <c r="C145" s="4">
        <v>39450</v>
      </c>
      <c r="D145" s="3" t="s">
        <v>805</v>
      </c>
      <c r="E145" s="3" t="s">
        <v>806</v>
      </c>
    </row>
    <row r="146" spans="1:5">
      <c r="A146" s="3" t="s">
        <v>184</v>
      </c>
      <c r="B146" s="3" t="s">
        <v>804</v>
      </c>
      <c r="C146" s="4">
        <v>39450</v>
      </c>
      <c r="D146" s="3" t="s">
        <v>805</v>
      </c>
      <c r="E146" s="3" t="s">
        <v>806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6108E-42E7-DC48-BD42-003BDB7C9A75}">
  <dimension ref="A1:E112"/>
  <sheetViews>
    <sheetView topLeftCell="A84" zoomScale="86" workbookViewId="0">
      <selection activeCell="C110" sqref="C2:C110"/>
    </sheetView>
  </sheetViews>
  <sheetFormatPr baseColWidth="10" defaultRowHeight="14"/>
  <sheetData>
    <row r="1" spans="1:5">
      <c r="A1" s="2" t="s">
        <v>352</v>
      </c>
      <c r="B1" s="2" t="s">
        <v>353</v>
      </c>
      <c r="C1" s="2" t="s">
        <v>834</v>
      </c>
      <c r="D1" s="2" t="s">
        <v>835</v>
      </c>
      <c r="E1" s="2" t="s">
        <v>836</v>
      </c>
    </row>
    <row r="2" spans="1:5">
      <c r="A2" s="3" t="s">
        <v>837</v>
      </c>
      <c r="B2" s="3" t="s">
        <v>838</v>
      </c>
      <c r="C2" s="4">
        <v>40791</v>
      </c>
      <c r="D2" s="3" t="s">
        <v>839</v>
      </c>
      <c r="E2" s="3" t="s">
        <v>840</v>
      </c>
    </row>
    <row r="3" spans="1:5">
      <c r="A3" s="3" t="s">
        <v>841</v>
      </c>
      <c r="B3" s="3" t="s">
        <v>842</v>
      </c>
      <c r="C3" s="4">
        <v>40724</v>
      </c>
      <c r="D3" s="3" t="s">
        <v>842</v>
      </c>
      <c r="E3" s="3" t="s">
        <v>843</v>
      </c>
    </row>
    <row r="4" spans="1:5">
      <c r="A4" s="3" t="s">
        <v>278</v>
      </c>
      <c r="B4" s="3" t="s">
        <v>751</v>
      </c>
      <c r="C4" s="4">
        <v>40667</v>
      </c>
      <c r="D4" s="3" t="s">
        <v>752</v>
      </c>
      <c r="E4" s="3" t="s">
        <v>844</v>
      </c>
    </row>
    <row r="5" spans="1:5">
      <c r="A5" s="3" t="s">
        <v>812</v>
      </c>
      <c r="B5" s="3" t="s">
        <v>813</v>
      </c>
      <c r="C5" s="4">
        <v>40667</v>
      </c>
      <c r="D5" s="3" t="s">
        <v>814</v>
      </c>
      <c r="E5" s="3" t="s">
        <v>845</v>
      </c>
    </row>
    <row r="6" spans="1:5">
      <c r="A6" s="3" t="s">
        <v>846</v>
      </c>
      <c r="B6" s="3" t="s">
        <v>847</v>
      </c>
      <c r="C6" s="4">
        <v>40667</v>
      </c>
      <c r="D6" s="3" t="s">
        <v>848</v>
      </c>
      <c r="E6" s="3" t="s">
        <v>849</v>
      </c>
    </row>
    <row r="7" spans="1:5">
      <c r="A7" s="3" t="s">
        <v>60</v>
      </c>
      <c r="B7" s="3" t="s">
        <v>777</v>
      </c>
      <c r="C7" s="4">
        <v>40661</v>
      </c>
      <c r="D7" s="3" t="s">
        <v>778</v>
      </c>
      <c r="E7" s="3" t="s">
        <v>61</v>
      </c>
    </row>
    <row r="8" spans="1:5">
      <c r="A8" s="3" t="s">
        <v>850</v>
      </c>
      <c r="B8" s="3" t="s">
        <v>851</v>
      </c>
      <c r="C8" s="4">
        <v>40660</v>
      </c>
      <c r="D8" s="3" t="s">
        <v>852</v>
      </c>
      <c r="E8" s="3" t="s">
        <v>853</v>
      </c>
    </row>
    <row r="9" spans="1:5">
      <c r="A9" s="3" t="s">
        <v>854</v>
      </c>
      <c r="B9" s="3" t="s">
        <v>855</v>
      </c>
      <c r="C9" s="4">
        <v>40659</v>
      </c>
      <c r="D9" s="3" t="s">
        <v>856</v>
      </c>
      <c r="E9" s="3" t="s">
        <v>857</v>
      </c>
    </row>
    <row r="10" spans="1:5">
      <c r="A10" s="3" t="s">
        <v>858</v>
      </c>
      <c r="B10" s="3" t="s">
        <v>859</v>
      </c>
      <c r="C10" s="4">
        <v>40659</v>
      </c>
      <c r="D10" s="3" t="s">
        <v>860</v>
      </c>
      <c r="E10" s="3" t="s">
        <v>861</v>
      </c>
    </row>
    <row r="11" spans="1:5">
      <c r="A11" s="3" t="s">
        <v>862</v>
      </c>
      <c r="B11" s="3" t="s">
        <v>863</v>
      </c>
      <c r="C11" s="4">
        <v>40658</v>
      </c>
      <c r="D11" s="3" t="s">
        <v>864</v>
      </c>
      <c r="E11" s="3" t="s">
        <v>865</v>
      </c>
    </row>
    <row r="12" spans="1:5">
      <c r="A12" s="3" t="s">
        <v>866</v>
      </c>
      <c r="B12" s="3" t="s">
        <v>867</v>
      </c>
      <c r="C12" s="4">
        <v>40653</v>
      </c>
      <c r="D12" s="3" t="s">
        <v>868</v>
      </c>
      <c r="E12" s="3" t="s">
        <v>869</v>
      </c>
    </row>
    <row r="13" spans="1:5">
      <c r="A13" s="3" t="s">
        <v>832</v>
      </c>
      <c r="B13" s="3" t="s">
        <v>833</v>
      </c>
      <c r="C13" s="4">
        <v>40652</v>
      </c>
      <c r="D13" s="3" t="s">
        <v>870</v>
      </c>
      <c r="E13" s="3" t="s">
        <v>573</v>
      </c>
    </row>
    <row r="14" spans="1:5">
      <c r="A14" s="3" t="s">
        <v>818</v>
      </c>
      <c r="B14" s="3" t="s">
        <v>819</v>
      </c>
      <c r="C14" s="4">
        <v>40597</v>
      </c>
      <c r="D14" s="3" t="s">
        <v>820</v>
      </c>
      <c r="E14" s="3" t="s">
        <v>825</v>
      </c>
    </row>
    <row r="15" spans="1:5">
      <c r="A15" s="3" t="s">
        <v>828</v>
      </c>
      <c r="B15" s="3" t="s">
        <v>829</v>
      </c>
      <c r="C15" s="4">
        <v>40592</v>
      </c>
      <c r="D15" s="3" t="s">
        <v>830</v>
      </c>
      <c r="E15" s="3" t="s">
        <v>871</v>
      </c>
    </row>
    <row r="16" spans="1:5">
      <c r="A16" s="3" t="s">
        <v>872</v>
      </c>
      <c r="B16" s="3" t="s">
        <v>873</v>
      </c>
      <c r="C16" s="4">
        <v>40590</v>
      </c>
      <c r="D16" s="3" t="s">
        <v>874</v>
      </c>
      <c r="E16" s="3" t="s">
        <v>875</v>
      </c>
    </row>
    <row r="17" spans="1:5">
      <c r="A17" s="3" t="s">
        <v>821</v>
      </c>
      <c r="B17" s="3" t="s">
        <v>822</v>
      </c>
      <c r="C17" s="4">
        <v>40570</v>
      </c>
      <c r="D17" s="3" t="s">
        <v>822</v>
      </c>
      <c r="E17" s="3" t="s">
        <v>824</v>
      </c>
    </row>
    <row r="18" spans="1:5">
      <c r="A18" s="3" t="s">
        <v>876</v>
      </c>
      <c r="B18" s="3" t="s">
        <v>877</v>
      </c>
      <c r="C18" s="4">
        <v>40471</v>
      </c>
      <c r="D18" s="3" t="s">
        <v>878</v>
      </c>
      <c r="E18" s="3" t="s">
        <v>877</v>
      </c>
    </row>
    <row r="19" spans="1:5">
      <c r="A19" s="3" t="s">
        <v>264</v>
      </c>
      <c r="B19" s="3" t="s">
        <v>453</v>
      </c>
      <c r="C19" s="4">
        <v>40302</v>
      </c>
      <c r="D19" s="3" t="s">
        <v>453</v>
      </c>
      <c r="E19" s="3" t="s">
        <v>454</v>
      </c>
    </row>
    <row r="20" spans="1:5">
      <c r="A20" s="3" t="s">
        <v>391</v>
      </c>
      <c r="B20" s="3" t="s">
        <v>392</v>
      </c>
      <c r="C20" s="4">
        <v>40302</v>
      </c>
      <c r="D20" s="3" t="s">
        <v>879</v>
      </c>
      <c r="E20" s="3" t="s">
        <v>880</v>
      </c>
    </row>
    <row r="21" spans="1:5">
      <c r="A21" s="3" t="s">
        <v>432</v>
      </c>
      <c r="B21" s="3" t="s">
        <v>433</v>
      </c>
      <c r="C21" s="4">
        <v>40302</v>
      </c>
      <c r="D21" s="3" t="s">
        <v>881</v>
      </c>
      <c r="E21" s="3" t="s">
        <v>434</v>
      </c>
    </row>
    <row r="22" spans="1:5">
      <c r="A22" s="3" t="s">
        <v>882</v>
      </c>
      <c r="B22" s="3" t="s">
        <v>883</v>
      </c>
      <c r="C22" s="4">
        <v>40298</v>
      </c>
      <c r="D22" s="3" t="s">
        <v>884</v>
      </c>
      <c r="E22" s="3" t="s">
        <v>885</v>
      </c>
    </row>
    <row r="23" spans="1:5">
      <c r="A23" s="3" t="s">
        <v>425</v>
      </c>
      <c r="B23" s="3" t="s">
        <v>426</v>
      </c>
      <c r="C23" s="4">
        <v>40297</v>
      </c>
      <c r="D23" s="3" t="s">
        <v>886</v>
      </c>
      <c r="E23" s="3" t="s">
        <v>427</v>
      </c>
    </row>
    <row r="24" spans="1:5">
      <c r="A24" s="3" t="s">
        <v>460</v>
      </c>
      <c r="B24" s="3" t="s">
        <v>461</v>
      </c>
      <c r="C24" s="4">
        <v>40297</v>
      </c>
      <c r="D24" s="3" t="s">
        <v>887</v>
      </c>
      <c r="E24" s="3" t="s">
        <v>462</v>
      </c>
    </row>
    <row r="25" spans="1:5">
      <c r="A25" s="3" t="s">
        <v>414</v>
      </c>
      <c r="B25" s="3" t="s">
        <v>415</v>
      </c>
      <c r="C25" s="4">
        <v>40297</v>
      </c>
      <c r="D25" s="3" t="s">
        <v>888</v>
      </c>
      <c r="E25" s="3" t="s">
        <v>416</v>
      </c>
    </row>
    <row r="26" spans="1:5">
      <c r="A26" s="3" t="s">
        <v>528</v>
      </c>
      <c r="B26" s="3" t="s">
        <v>529</v>
      </c>
      <c r="C26" s="4">
        <v>40296</v>
      </c>
      <c r="D26" s="3" t="s">
        <v>889</v>
      </c>
      <c r="E26" s="3" t="s">
        <v>890</v>
      </c>
    </row>
    <row r="27" spans="1:5">
      <c r="A27" s="3" t="s">
        <v>481</v>
      </c>
      <c r="B27" s="3" t="s">
        <v>482</v>
      </c>
      <c r="C27" s="4">
        <v>40296</v>
      </c>
      <c r="D27" s="3" t="s">
        <v>891</v>
      </c>
      <c r="E27" s="3" t="s">
        <v>483</v>
      </c>
    </row>
    <row r="28" spans="1:5">
      <c r="A28" s="3" t="s">
        <v>507</v>
      </c>
      <c r="B28" s="3" t="s">
        <v>508</v>
      </c>
      <c r="C28" s="4">
        <v>40296</v>
      </c>
      <c r="D28" s="3" t="s">
        <v>892</v>
      </c>
      <c r="E28" s="3" t="s">
        <v>509</v>
      </c>
    </row>
    <row r="29" spans="1:5">
      <c r="A29" s="3" t="s">
        <v>428</v>
      </c>
      <c r="B29" s="3" t="s">
        <v>429</v>
      </c>
      <c r="C29" s="4">
        <v>40295</v>
      </c>
      <c r="D29" s="3" t="s">
        <v>431</v>
      </c>
      <c r="E29" s="3" t="s">
        <v>430</v>
      </c>
    </row>
    <row r="30" spans="1:5">
      <c r="A30" s="3" t="s">
        <v>376</v>
      </c>
      <c r="B30" s="3" t="s">
        <v>377</v>
      </c>
      <c r="C30" s="4">
        <v>40295</v>
      </c>
      <c r="D30" s="3" t="s">
        <v>893</v>
      </c>
      <c r="E30" s="3" t="s">
        <v>378</v>
      </c>
    </row>
    <row r="31" spans="1:5">
      <c r="A31" s="3" t="s">
        <v>894</v>
      </c>
      <c r="B31" s="3" t="s">
        <v>895</v>
      </c>
      <c r="C31" s="4">
        <v>40295</v>
      </c>
      <c r="D31" s="3" t="s">
        <v>896</v>
      </c>
      <c r="E31" s="3" t="s">
        <v>897</v>
      </c>
    </row>
    <row r="32" spans="1:5">
      <c r="A32" s="3" t="s">
        <v>206</v>
      </c>
      <c r="B32" s="3" t="s">
        <v>389</v>
      </c>
      <c r="C32" s="4">
        <v>40295</v>
      </c>
      <c r="D32" s="3" t="s">
        <v>745</v>
      </c>
      <c r="E32" s="3" t="s">
        <v>390</v>
      </c>
    </row>
    <row r="33" spans="1:5">
      <c r="A33" s="3" t="s">
        <v>524</v>
      </c>
      <c r="B33" s="3" t="s">
        <v>525</v>
      </c>
      <c r="C33" s="4">
        <v>40295</v>
      </c>
      <c r="D33" s="3" t="s">
        <v>527</v>
      </c>
      <c r="E33" s="3" t="s">
        <v>526</v>
      </c>
    </row>
    <row r="34" spans="1:5">
      <c r="A34" s="3" t="s">
        <v>363</v>
      </c>
      <c r="B34" s="3" t="s">
        <v>364</v>
      </c>
      <c r="C34" s="4">
        <v>40294</v>
      </c>
      <c r="D34" s="3" t="s">
        <v>364</v>
      </c>
      <c r="E34" s="3" t="s">
        <v>365</v>
      </c>
    </row>
    <row r="35" spans="1:5">
      <c r="A35" s="3" t="s">
        <v>450</v>
      </c>
      <c r="B35" s="3" t="s">
        <v>451</v>
      </c>
      <c r="C35" s="4">
        <v>40291</v>
      </c>
      <c r="D35" s="3" t="s">
        <v>451</v>
      </c>
      <c r="E35" s="3" t="s">
        <v>452</v>
      </c>
    </row>
    <row r="36" spans="1:5">
      <c r="A36" s="3" t="s">
        <v>487</v>
      </c>
      <c r="B36" s="3" t="s">
        <v>488</v>
      </c>
      <c r="C36" s="4">
        <v>40291</v>
      </c>
      <c r="D36" s="3" t="s">
        <v>831</v>
      </c>
      <c r="E36" s="3" t="s">
        <v>489</v>
      </c>
    </row>
    <row r="37" spans="1:5">
      <c r="A37" s="3" t="s">
        <v>898</v>
      </c>
      <c r="B37" s="3" t="s">
        <v>899</v>
      </c>
      <c r="C37" s="4">
        <v>40289</v>
      </c>
      <c r="D37" s="3" t="s">
        <v>900</v>
      </c>
      <c r="E37" s="3" t="s">
        <v>901</v>
      </c>
    </row>
    <row r="38" spans="1:5">
      <c r="A38" s="3" t="s">
        <v>447</v>
      </c>
      <c r="B38" s="3" t="s">
        <v>448</v>
      </c>
      <c r="C38" s="4">
        <v>40288</v>
      </c>
      <c r="D38" s="3" t="s">
        <v>448</v>
      </c>
      <c r="E38" s="3" t="s">
        <v>449</v>
      </c>
    </row>
    <row r="39" spans="1:5">
      <c r="A39" s="3" t="s">
        <v>444</v>
      </c>
      <c r="B39" s="3" t="s">
        <v>445</v>
      </c>
      <c r="C39" s="4">
        <v>40287</v>
      </c>
      <c r="D39" s="3" t="s">
        <v>902</v>
      </c>
      <c r="E39" s="3" t="s">
        <v>446</v>
      </c>
    </row>
    <row r="40" spans="1:5">
      <c r="A40" s="3" t="s">
        <v>808</v>
      </c>
      <c r="B40" s="3" t="s">
        <v>809</v>
      </c>
      <c r="C40" s="4">
        <v>40284</v>
      </c>
      <c r="D40" s="3" t="s">
        <v>811</v>
      </c>
      <c r="E40" s="3" t="s">
        <v>810</v>
      </c>
    </row>
    <row r="41" spans="1:5">
      <c r="A41" s="3" t="s">
        <v>478</v>
      </c>
      <c r="B41" s="3" t="s">
        <v>479</v>
      </c>
      <c r="C41" s="4">
        <v>40284</v>
      </c>
      <c r="D41" s="3" t="s">
        <v>903</v>
      </c>
      <c r="E41" s="3" t="s">
        <v>480</v>
      </c>
    </row>
    <row r="42" spans="1:5">
      <c r="A42" s="3" t="s">
        <v>503</v>
      </c>
      <c r="B42" s="3" t="s">
        <v>504</v>
      </c>
      <c r="C42" s="4">
        <v>40284</v>
      </c>
      <c r="D42" s="3" t="s">
        <v>506</v>
      </c>
      <c r="E42" s="3" t="s">
        <v>505</v>
      </c>
    </row>
    <row r="43" spans="1:5">
      <c r="A43" s="3" t="s">
        <v>484</v>
      </c>
      <c r="B43" s="3" t="s">
        <v>485</v>
      </c>
      <c r="C43" s="4">
        <v>40281</v>
      </c>
      <c r="D43" s="3" t="s">
        <v>904</v>
      </c>
      <c r="E43" s="3" t="s">
        <v>486</v>
      </c>
    </row>
    <row r="44" spans="1:5">
      <c r="A44" s="3" t="s">
        <v>360</v>
      </c>
      <c r="B44" s="3" t="s">
        <v>361</v>
      </c>
      <c r="C44" s="4">
        <v>40280</v>
      </c>
      <c r="D44" s="3" t="s">
        <v>905</v>
      </c>
      <c r="E44" s="3" t="s">
        <v>362</v>
      </c>
    </row>
    <row r="45" spans="1:5">
      <c r="A45" s="3" t="s">
        <v>439</v>
      </c>
      <c r="B45" s="3" t="s">
        <v>440</v>
      </c>
      <c r="C45" s="4">
        <v>40275</v>
      </c>
      <c r="D45" s="3" t="s">
        <v>906</v>
      </c>
      <c r="E45" s="3" t="s">
        <v>441</v>
      </c>
    </row>
    <row r="46" spans="1:5">
      <c r="A46" s="3" t="s">
        <v>499</v>
      </c>
      <c r="B46" s="3" t="s">
        <v>500</v>
      </c>
      <c r="C46" s="4">
        <v>40274</v>
      </c>
      <c r="D46" s="3" t="s">
        <v>500</v>
      </c>
      <c r="E46" s="3" t="s">
        <v>501</v>
      </c>
    </row>
    <row r="47" spans="1:5">
      <c r="A47" s="3" t="s">
        <v>907</v>
      </c>
      <c r="B47" s="3" t="s">
        <v>908</v>
      </c>
      <c r="C47" s="4">
        <v>40269</v>
      </c>
      <c r="D47" s="3" t="s">
        <v>909</v>
      </c>
      <c r="E47" s="3" t="s">
        <v>910</v>
      </c>
    </row>
    <row r="48" spans="1:5">
      <c r="A48" s="3" t="s">
        <v>491</v>
      </c>
      <c r="B48" s="3" t="s">
        <v>492</v>
      </c>
      <c r="C48" s="4">
        <v>40268</v>
      </c>
      <c r="D48" s="3" t="s">
        <v>492</v>
      </c>
      <c r="E48" s="3" t="s">
        <v>493</v>
      </c>
    </row>
    <row r="49" spans="1:5">
      <c r="A49" s="3" t="s">
        <v>475</v>
      </c>
      <c r="B49" s="3" t="s">
        <v>476</v>
      </c>
      <c r="C49" s="4">
        <v>40259</v>
      </c>
      <c r="D49" s="3" t="s">
        <v>911</v>
      </c>
      <c r="E49" s="3" t="s">
        <v>477</v>
      </c>
    </row>
    <row r="50" spans="1:5">
      <c r="A50" s="3" t="s">
        <v>396</v>
      </c>
      <c r="B50" s="3" t="s">
        <v>397</v>
      </c>
      <c r="C50" s="4">
        <v>40253</v>
      </c>
      <c r="D50" s="3" t="s">
        <v>912</v>
      </c>
      <c r="E50" s="3" t="s">
        <v>151</v>
      </c>
    </row>
    <row r="51" spans="1:5">
      <c r="A51" s="3" t="s">
        <v>564</v>
      </c>
      <c r="B51" s="3" t="s">
        <v>565</v>
      </c>
      <c r="C51" s="4">
        <v>40247</v>
      </c>
      <c r="D51" s="3" t="s">
        <v>567</v>
      </c>
      <c r="E51" s="3" t="s">
        <v>566</v>
      </c>
    </row>
    <row r="52" spans="1:5">
      <c r="A52" s="3" t="s">
        <v>455</v>
      </c>
      <c r="B52" s="3" t="s">
        <v>456</v>
      </c>
      <c r="C52" s="4">
        <v>40245</v>
      </c>
      <c r="D52" s="3" t="s">
        <v>913</v>
      </c>
      <c r="E52" s="3" t="s">
        <v>502</v>
      </c>
    </row>
    <row r="53" spans="1:5">
      <c r="A53" s="3" t="s">
        <v>510</v>
      </c>
      <c r="B53" s="3" t="s">
        <v>511</v>
      </c>
      <c r="C53" s="4">
        <v>40245</v>
      </c>
      <c r="D53" s="3" t="s">
        <v>513</v>
      </c>
      <c r="E53" s="3" t="s">
        <v>512</v>
      </c>
    </row>
    <row r="54" spans="1:5">
      <c r="A54" s="3" t="s">
        <v>382</v>
      </c>
      <c r="B54" s="3" t="s">
        <v>383</v>
      </c>
      <c r="C54" s="4">
        <v>40238</v>
      </c>
      <c r="D54" s="3" t="s">
        <v>385</v>
      </c>
      <c r="E54" s="3" t="s">
        <v>490</v>
      </c>
    </row>
    <row r="55" spans="1:5">
      <c r="A55" s="3" t="s">
        <v>410</v>
      </c>
      <c r="B55" s="3" t="s">
        <v>411</v>
      </c>
      <c r="C55" s="4">
        <v>40233</v>
      </c>
      <c r="D55" s="3" t="s">
        <v>914</v>
      </c>
      <c r="E55" s="3" t="s">
        <v>412</v>
      </c>
    </row>
    <row r="56" spans="1:5">
      <c r="A56" s="3" t="s">
        <v>469</v>
      </c>
      <c r="B56" s="3" t="s">
        <v>470</v>
      </c>
      <c r="C56" s="4">
        <v>40221</v>
      </c>
      <c r="D56" s="3" t="s">
        <v>915</v>
      </c>
      <c r="E56" s="3" t="s">
        <v>471</v>
      </c>
    </row>
    <row r="57" spans="1:5">
      <c r="A57" s="3" t="s">
        <v>916</v>
      </c>
      <c r="B57" s="3" t="s">
        <v>917</v>
      </c>
      <c r="C57" s="4">
        <v>40149</v>
      </c>
      <c r="D57" s="3" t="s">
        <v>918</v>
      </c>
      <c r="E57" s="3" t="s">
        <v>919</v>
      </c>
    </row>
    <row r="58" spans="1:5">
      <c r="A58" s="3" t="s">
        <v>920</v>
      </c>
      <c r="B58" s="3" t="s">
        <v>921</v>
      </c>
      <c r="C58" s="4">
        <v>40052</v>
      </c>
      <c r="D58" s="3" t="s">
        <v>922</v>
      </c>
      <c r="E58" s="3" t="s">
        <v>923</v>
      </c>
    </row>
    <row r="59" spans="1:5">
      <c r="A59" s="3" t="s">
        <v>924</v>
      </c>
      <c r="B59" s="3" t="s">
        <v>925</v>
      </c>
      <c r="C59" s="4">
        <v>39994</v>
      </c>
      <c r="D59" s="3" t="s">
        <v>925</v>
      </c>
      <c r="E59" s="3" t="s">
        <v>926</v>
      </c>
    </row>
    <row r="60" spans="1:5">
      <c r="A60" s="3" t="s">
        <v>625</v>
      </c>
      <c r="B60" s="3" t="s">
        <v>626</v>
      </c>
      <c r="C60" s="4">
        <v>39937</v>
      </c>
      <c r="D60" s="3" t="s">
        <v>927</v>
      </c>
      <c r="E60" s="3" t="s">
        <v>627</v>
      </c>
    </row>
    <row r="61" spans="1:5">
      <c r="A61" s="3" t="s">
        <v>561</v>
      </c>
      <c r="B61" s="3" t="s">
        <v>562</v>
      </c>
      <c r="C61" s="4">
        <v>39937</v>
      </c>
      <c r="D61" s="3" t="s">
        <v>562</v>
      </c>
      <c r="E61" s="3" t="s">
        <v>563</v>
      </c>
    </row>
    <row r="62" spans="1:5">
      <c r="A62" s="3" t="s">
        <v>417</v>
      </c>
      <c r="B62" s="3" t="s">
        <v>418</v>
      </c>
      <c r="C62" s="4">
        <v>39937</v>
      </c>
      <c r="D62" s="3" t="s">
        <v>418</v>
      </c>
      <c r="E62" s="3" t="s">
        <v>419</v>
      </c>
    </row>
    <row r="63" spans="1:5">
      <c r="A63" s="3" t="s">
        <v>379</v>
      </c>
      <c r="B63" s="3" t="s">
        <v>380</v>
      </c>
      <c r="C63" s="4">
        <v>39937</v>
      </c>
      <c r="D63" s="3" t="s">
        <v>928</v>
      </c>
      <c r="E63" s="3" t="s">
        <v>545</v>
      </c>
    </row>
    <row r="64" spans="1:5">
      <c r="A64" s="3" t="s">
        <v>372</v>
      </c>
      <c r="B64" s="3" t="s">
        <v>373</v>
      </c>
      <c r="C64" s="4">
        <v>39933</v>
      </c>
      <c r="D64" s="3" t="s">
        <v>375</v>
      </c>
      <c r="E64" s="3" t="s">
        <v>435</v>
      </c>
    </row>
    <row r="65" spans="1:5">
      <c r="A65" s="3" t="s">
        <v>357</v>
      </c>
      <c r="B65" s="3" t="s">
        <v>358</v>
      </c>
      <c r="C65" s="4">
        <v>39933</v>
      </c>
      <c r="D65" s="3" t="s">
        <v>815</v>
      </c>
      <c r="E65" s="3" t="s">
        <v>359</v>
      </c>
    </row>
    <row r="66" spans="1:5">
      <c r="A66" s="3" t="s">
        <v>571</v>
      </c>
      <c r="B66" s="3" t="s">
        <v>572</v>
      </c>
      <c r="C66" s="4">
        <v>39932</v>
      </c>
      <c r="D66" s="3" t="s">
        <v>572</v>
      </c>
      <c r="E66" s="3" t="s">
        <v>573</v>
      </c>
    </row>
    <row r="67" spans="1:5">
      <c r="A67" s="3" t="s">
        <v>574</v>
      </c>
      <c r="B67" s="3" t="s">
        <v>575</v>
      </c>
      <c r="C67" s="4">
        <v>39932</v>
      </c>
      <c r="D67" s="3" t="s">
        <v>807</v>
      </c>
      <c r="E67" s="3" t="s">
        <v>576</v>
      </c>
    </row>
    <row r="68" spans="1:5">
      <c r="A68" s="3" t="s">
        <v>553</v>
      </c>
      <c r="B68" s="3" t="s">
        <v>554</v>
      </c>
      <c r="C68" s="4">
        <v>39932</v>
      </c>
      <c r="D68" s="3" t="s">
        <v>554</v>
      </c>
      <c r="E68" s="3" t="s">
        <v>555</v>
      </c>
    </row>
    <row r="69" spans="1:5">
      <c r="A69" s="3" t="s">
        <v>550</v>
      </c>
      <c r="B69" s="3" t="s">
        <v>551</v>
      </c>
      <c r="C69" s="4">
        <v>39932</v>
      </c>
      <c r="D69" s="3" t="s">
        <v>551</v>
      </c>
      <c r="E69" s="3" t="s">
        <v>552</v>
      </c>
    </row>
    <row r="70" spans="1:5">
      <c r="A70" s="3" t="s">
        <v>592</v>
      </c>
      <c r="B70" s="3" t="s">
        <v>593</v>
      </c>
      <c r="C70" s="4">
        <v>39932</v>
      </c>
      <c r="D70" s="3" t="s">
        <v>929</v>
      </c>
      <c r="E70" s="3" t="s">
        <v>594</v>
      </c>
    </row>
    <row r="71" spans="1:5">
      <c r="A71" s="3" t="s">
        <v>436</v>
      </c>
      <c r="B71" s="3" t="s">
        <v>437</v>
      </c>
      <c r="C71" s="4">
        <v>39931</v>
      </c>
      <c r="D71" s="3" t="s">
        <v>437</v>
      </c>
      <c r="E71" s="3" t="s">
        <v>598</v>
      </c>
    </row>
    <row r="72" spans="1:5">
      <c r="A72" s="3" t="s">
        <v>568</v>
      </c>
      <c r="B72" s="3" t="s">
        <v>569</v>
      </c>
      <c r="C72" s="4">
        <v>39931</v>
      </c>
      <c r="D72" s="3" t="s">
        <v>569</v>
      </c>
      <c r="E72" s="3" t="s">
        <v>570</v>
      </c>
    </row>
    <row r="73" spans="1:5">
      <c r="A73" s="3" t="s">
        <v>546</v>
      </c>
      <c r="B73" s="3" t="s">
        <v>547</v>
      </c>
      <c r="C73" s="4">
        <v>39930</v>
      </c>
      <c r="D73" s="3" t="s">
        <v>549</v>
      </c>
      <c r="E73" s="3" t="s">
        <v>548</v>
      </c>
    </row>
    <row r="74" spans="1:5">
      <c r="A74" s="3" t="s">
        <v>930</v>
      </c>
      <c r="B74" s="3" t="s">
        <v>931</v>
      </c>
      <c r="C74" s="4">
        <v>39925</v>
      </c>
      <c r="D74" s="3" t="s">
        <v>931</v>
      </c>
      <c r="E74" s="3" t="s">
        <v>932</v>
      </c>
    </row>
    <row r="75" spans="1:5">
      <c r="A75" s="3" t="s">
        <v>556</v>
      </c>
      <c r="B75" s="3" t="s">
        <v>557</v>
      </c>
      <c r="C75" s="4">
        <v>39925</v>
      </c>
      <c r="D75" s="3" t="s">
        <v>823</v>
      </c>
      <c r="E75" s="3" t="s">
        <v>557</v>
      </c>
    </row>
    <row r="76" spans="1:5">
      <c r="A76" s="3" t="s">
        <v>589</v>
      </c>
      <c r="B76" s="3" t="s">
        <v>590</v>
      </c>
      <c r="C76" s="4">
        <v>39924</v>
      </c>
      <c r="D76" s="3" t="s">
        <v>933</v>
      </c>
      <c r="E76" s="3" t="s">
        <v>591</v>
      </c>
    </row>
    <row r="77" spans="1:5">
      <c r="A77" s="3" t="s">
        <v>577</v>
      </c>
      <c r="B77" s="3" t="s">
        <v>578</v>
      </c>
      <c r="C77" s="4">
        <v>39920</v>
      </c>
      <c r="D77" s="3" t="s">
        <v>580</v>
      </c>
      <c r="E77" s="3" t="s">
        <v>579</v>
      </c>
    </row>
    <row r="78" spans="1:5">
      <c r="A78" s="3" t="s">
        <v>581</v>
      </c>
      <c r="B78" s="3" t="s">
        <v>582</v>
      </c>
      <c r="C78" s="4">
        <v>39919</v>
      </c>
      <c r="D78" s="3" t="s">
        <v>582</v>
      </c>
      <c r="E78" s="3" t="s">
        <v>583</v>
      </c>
    </row>
    <row r="79" spans="1:5">
      <c r="A79" s="3" t="s">
        <v>599</v>
      </c>
      <c r="B79" s="3" t="s">
        <v>600</v>
      </c>
      <c r="C79" s="4">
        <v>39918</v>
      </c>
      <c r="D79" s="3" t="s">
        <v>602</v>
      </c>
      <c r="E79" s="3" t="s">
        <v>601</v>
      </c>
    </row>
    <row r="80" spans="1:5">
      <c r="A80" s="3" t="s">
        <v>934</v>
      </c>
      <c r="B80" s="3" t="s">
        <v>935</v>
      </c>
      <c r="C80" s="4">
        <v>39913</v>
      </c>
      <c r="D80" s="3" t="s">
        <v>936</v>
      </c>
      <c r="E80" s="3" t="s">
        <v>937</v>
      </c>
    </row>
    <row r="81" spans="1:5">
      <c r="A81" s="3" t="s">
        <v>816</v>
      </c>
      <c r="B81" s="3" t="s">
        <v>817</v>
      </c>
      <c r="C81" s="4">
        <v>39913</v>
      </c>
      <c r="D81" s="3" t="s">
        <v>938</v>
      </c>
      <c r="E81" s="3" t="s">
        <v>939</v>
      </c>
    </row>
    <row r="82" spans="1:5">
      <c r="A82" s="3" t="s">
        <v>607</v>
      </c>
      <c r="B82" s="3" t="s">
        <v>608</v>
      </c>
      <c r="C82" s="4">
        <v>39904</v>
      </c>
      <c r="D82" s="3" t="s">
        <v>610</v>
      </c>
      <c r="E82" s="3" t="s">
        <v>609</v>
      </c>
    </row>
    <row r="83" spans="1:5">
      <c r="A83" s="3" t="s">
        <v>940</v>
      </c>
      <c r="B83" s="3" t="s">
        <v>941</v>
      </c>
      <c r="C83" s="4">
        <v>39898</v>
      </c>
      <c r="D83" s="3" t="s">
        <v>942</v>
      </c>
      <c r="E83" s="3" t="s">
        <v>943</v>
      </c>
    </row>
    <row r="84" spans="1:5">
      <c r="A84" s="3" t="s">
        <v>399</v>
      </c>
      <c r="B84" s="3" t="s">
        <v>400</v>
      </c>
      <c r="C84" s="4">
        <v>39896</v>
      </c>
      <c r="D84" s="3" t="s">
        <v>827</v>
      </c>
      <c r="E84" s="3" t="s">
        <v>401</v>
      </c>
    </row>
    <row r="85" spans="1:5">
      <c r="A85" s="3" t="s">
        <v>536</v>
      </c>
      <c r="B85" s="3" t="s">
        <v>537</v>
      </c>
      <c r="C85" s="4">
        <v>39885</v>
      </c>
      <c r="D85" s="3" t="s">
        <v>537</v>
      </c>
      <c r="E85" s="3" t="s">
        <v>538</v>
      </c>
    </row>
    <row r="86" spans="1:5">
      <c r="A86" s="3" t="s">
        <v>944</v>
      </c>
      <c r="B86" s="3" t="s">
        <v>945</v>
      </c>
      <c r="C86" s="4">
        <v>39811</v>
      </c>
      <c r="D86" s="3" t="s">
        <v>946</v>
      </c>
      <c r="E86" s="3" t="s">
        <v>947</v>
      </c>
    </row>
    <row r="87" spans="1:5">
      <c r="A87" s="3" t="s">
        <v>514</v>
      </c>
      <c r="B87" s="3" t="s">
        <v>515</v>
      </c>
      <c r="C87" s="4">
        <v>39693</v>
      </c>
      <c r="D87" s="3" t="s">
        <v>948</v>
      </c>
      <c r="E87" s="3" t="s">
        <v>949</v>
      </c>
    </row>
    <row r="88" spans="1:5">
      <c r="A88" s="3" t="s">
        <v>366</v>
      </c>
      <c r="B88" s="3" t="s">
        <v>367</v>
      </c>
      <c r="C88" s="4">
        <v>39626</v>
      </c>
      <c r="D88" s="3" t="s">
        <v>950</v>
      </c>
      <c r="E88" s="3" t="s">
        <v>368</v>
      </c>
    </row>
    <row r="89" spans="1:5">
      <c r="A89" s="3" t="s">
        <v>595</v>
      </c>
      <c r="B89" s="3" t="s">
        <v>596</v>
      </c>
      <c r="C89" s="4">
        <v>39573</v>
      </c>
      <c r="D89" s="3" t="s">
        <v>826</v>
      </c>
      <c r="E89" s="3" t="s">
        <v>597</v>
      </c>
    </row>
    <row r="90" spans="1:5">
      <c r="A90" s="3" t="s">
        <v>634</v>
      </c>
      <c r="B90" s="3" t="s">
        <v>635</v>
      </c>
      <c r="C90" s="4">
        <v>39573</v>
      </c>
      <c r="D90" s="3" t="s">
        <v>951</v>
      </c>
      <c r="E90" s="3" t="s">
        <v>636</v>
      </c>
    </row>
    <row r="91" spans="1:5">
      <c r="A91" s="3" t="s">
        <v>406</v>
      </c>
      <c r="B91" s="3" t="s">
        <v>407</v>
      </c>
      <c r="C91" s="4">
        <v>39573</v>
      </c>
      <c r="D91" s="3" t="s">
        <v>952</v>
      </c>
      <c r="E91" s="3" t="s">
        <v>408</v>
      </c>
    </row>
    <row r="92" spans="1:5">
      <c r="A92" s="3" t="s">
        <v>683</v>
      </c>
      <c r="B92" s="3" t="s">
        <v>684</v>
      </c>
      <c r="C92" s="4">
        <v>39573</v>
      </c>
      <c r="D92" s="3" t="s">
        <v>953</v>
      </c>
      <c r="E92" s="3" t="s">
        <v>685</v>
      </c>
    </row>
    <row r="93" spans="1:5">
      <c r="A93" s="3" t="s">
        <v>558</v>
      </c>
      <c r="B93" s="3" t="s">
        <v>559</v>
      </c>
      <c r="C93" s="4">
        <v>39573</v>
      </c>
      <c r="D93" s="3" t="s">
        <v>954</v>
      </c>
      <c r="E93" s="3" t="s">
        <v>560</v>
      </c>
    </row>
    <row r="94" spans="1:5">
      <c r="A94" s="3" t="s">
        <v>676</v>
      </c>
      <c r="B94" s="3" t="s">
        <v>677</v>
      </c>
      <c r="C94" s="4">
        <v>39568</v>
      </c>
      <c r="D94" s="3" t="s">
        <v>677</v>
      </c>
      <c r="E94" s="3" t="s">
        <v>678</v>
      </c>
    </row>
    <row r="95" spans="1:5">
      <c r="A95" s="3" t="s">
        <v>955</v>
      </c>
      <c r="B95" s="3" t="s">
        <v>956</v>
      </c>
      <c r="C95" s="4">
        <v>39568</v>
      </c>
      <c r="D95" s="3" t="s">
        <v>957</v>
      </c>
      <c r="E95" s="3" t="s">
        <v>958</v>
      </c>
    </row>
    <row r="96" spans="1:5">
      <c r="A96" s="3" t="s">
        <v>959</v>
      </c>
      <c r="B96" s="3" t="s">
        <v>960</v>
      </c>
      <c r="C96" s="4">
        <v>39567</v>
      </c>
      <c r="D96" s="3" t="s">
        <v>961</v>
      </c>
      <c r="E96" s="3" t="s">
        <v>962</v>
      </c>
    </row>
    <row r="97" spans="1:5">
      <c r="A97" s="3" t="s">
        <v>963</v>
      </c>
      <c r="B97" s="3" t="s">
        <v>964</v>
      </c>
      <c r="C97" s="4">
        <v>39562</v>
      </c>
      <c r="D97" s="3" t="s">
        <v>964</v>
      </c>
      <c r="E97" s="3" t="s">
        <v>965</v>
      </c>
    </row>
    <row r="98" spans="1:5">
      <c r="A98" s="3" t="s">
        <v>691</v>
      </c>
      <c r="B98" s="3" t="s">
        <v>692</v>
      </c>
      <c r="C98" s="4">
        <v>39560</v>
      </c>
      <c r="D98" s="3" t="s">
        <v>692</v>
      </c>
      <c r="E98" s="3" t="s">
        <v>693</v>
      </c>
    </row>
    <row r="99" spans="1:5">
      <c r="A99" s="3" t="s">
        <v>713</v>
      </c>
      <c r="B99" s="3" t="s">
        <v>714</v>
      </c>
      <c r="C99" s="4">
        <v>39554</v>
      </c>
      <c r="D99" s="3" t="s">
        <v>966</v>
      </c>
      <c r="E99" s="3" t="s">
        <v>967</v>
      </c>
    </row>
    <row r="100" spans="1:5">
      <c r="A100" s="3" t="s">
        <v>968</v>
      </c>
      <c r="B100" s="3" t="s">
        <v>969</v>
      </c>
      <c r="C100" s="4">
        <v>39554</v>
      </c>
      <c r="D100" s="3" t="s">
        <v>970</v>
      </c>
      <c r="E100" s="3" t="s">
        <v>971</v>
      </c>
    </row>
    <row r="101" spans="1:5">
      <c r="A101" s="3" t="s">
        <v>642</v>
      </c>
      <c r="B101" s="3" t="s">
        <v>643</v>
      </c>
      <c r="C101" s="4">
        <v>39554</v>
      </c>
      <c r="D101" s="3" t="s">
        <v>645</v>
      </c>
      <c r="E101" s="3" t="s">
        <v>644</v>
      </c>
    </row>
    <row r="102" spans="1:5">
      <c r="A102" s="3" t="s">
        <v>659</v>
      </c>
      <c r="B102" s="3" t="s">
        <v>660</v>
      </c>
      <c r="C102" s="4">
        <v>39553</v>
      </c>
      <c r="D102" s="3" t="s">
        <v>662</v>
      </c>
      <c r="E102" s="3" t="s">
        <v>661</v>
      </c>
    </row>
    <row r="103" spans="1:5">
      <c r="A103" s="3" t="s">
        <v>463</v>
      </c>
      <c r="B103" s="3" t="s">
        <v>464</v>
      </c>
      <c r="C103" s="4">
        <v>39553</v>
      </c>
      <c r="D103" s="3" t="s">
        <v>972</v>
      </c>
      <c r="E103" s="3" t="s">
        <v>542</v>
      </c>
    </row>
    <row r="104" spans="1:5">
      <c r="A104" s="3" t="s">
        <v>656</v>
      </c>
      <c r="B104" s="3" t="s">
        <v>657</v>
      </c>
      <c r="C104" s="4">
        <v>39552</v>
      </c>
      <c r="D104" s="3" t="s">
        <v>973</v>
      </c>
      <c r="E104" s="3" t="s">
        <v>658</v>
      </c>
    </row>
    <row r="105" spans="1:5">
      <c r="A105" s="3" t="s">
        <v>694</v>
      </c>
      <c r="B105" s="3" t="s">
        <v>695</v>
      </c>
      <c r="C105" s="4">
        <v>39540</v>
      </c>
      <c r="D105" s="3" t="s">
        <v>697</v>
      </c>
      <c r="E105" s="3" t="s">
        <v>696</v>
      </c>
    </row>
    <row r="106" spans="1:5">
      <c r="A106" s="3" t="s">
        <v>386</v>
      </c>
      <c r="B106" s="3" t="s">
        <v>387</v>
      </c>
      <c r="C106" s="4">
        <v>39539</v>
      </c>
      <c r="D106" s="3" t="s">
        <v>974</v>
      </c>
      <c r="E106" s="3" t="s">
        <v>388</v>
      </c>
    </row>
    <row r="107" spans="1:5">
      <c r="A107" s="3" t="s">
        <v>496</v>
      </c>
      <c r="B107" s="3" t="s">
        <v>497</v>
      </c>
      <c r="C107" s="4">
        <v>39538</v>
      </c>
      <c r="D107" s="3" t="s">
        <v>497</v>
      </c>
      <c r="E107" s="3" t="s">
        <v>679</v>
      </c>
    </row>
    <row r="108" spans="1:5">
      <c r="A108" s="3" t="s">
        <v>975</v>
      </c>
      <c r="B108" s="3" t="s">
        <v>976</v>
      </c>
      <c r="C108" s="4">
        <v>39527</v>
      </c>
      <c r="D108" s="3" t="s">
        <v>977</v>
      </c>
      <c r="E108" s="3" t="s">
        <v>978</v>
      </c>
    </row>
    <row r="109" spans="1:5">
      <c r="A109" s="3" t="s">
        <v>628</v>
      </c>
      <c r="B109" s="3" t="s">
        <v>629</v>
      </c>
      <c r="C109" s="4">
        <v>39525</v>
      </c>
      <c r="D109" s="3" t="s">
        <v>979</v>
      </c>
      <c r="E109" s="3" t="s">
        <v>630</v>
      </c>
    </row>
    <row r="110" spans="1:5">
      <c r="A110" s="3" t="s">
        <v>653</v>
      </c>
      <c r="B110" s="3" t="s">
        <v>654</v>
      </c>
      <c r="C110" s="4">
        <v>39479</v>
      </c>
      <c r="D110" s="3" t="s">
        <v>654</v>
      </c>
      <c r="E110" s="3" t="s">
        <v>655</v>
      </c>
    </row>
    <row r="112" spans="1:5">
      <c r="A112" s="5"/>
      <c r="B112" t="s">
        <v>640</v>
      </c>
      <c r="C112" t="s">
        <v>640</v>
      </c>
      <c r="D112" t="s">
        <v>640</v>
      </c>
      <c r="E112" t="s">
        <v>640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</vt:lpstr>
      <vt:lpstr>KMV</vt:lpstr>
      <vt:lpstr>撤销ST</vt:lpstr>
      <vt:lpstr>新增ST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董晨阳</cp:lastModifiedBy>
  <dcterms:created xsi:type="dcterms:W3CDTF">2022-11-21T14:24:27Z</dcterms:created>
  <dcterms:modified xsi:type="dcterms:W3CDTF">2022-11-23T09:53:54Z</dcterms:modified>
</cp:coreProperties>
</file>