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mc:AlternateContent xmlns:mc="http://schemas.openxmlformats.org/markup-compatibility/2006">
    <mc:Choice Requires="x15">
      <x15ac:absPath xmlns:x15ac="http://schemas.microsoft.com/office/spreadsheetml/2010/11/ac" url="C:\Users\Ernesta\Desktop\"/>
    </mc:Choice>
  </mc:AlternateContent>
  <xr:revisionPtr revIDLastSave="0" documentId="13_ncr:80001_{8DD8C819-BA93-4CAF-970D-C46F3917A77F}" xr6:coauthVersionLast="36" xr6:coauthVersionMax="36" xr10:uidLastSave="{00000000-0000-0000-0000-000000000000}"/>
  <bookViews>
    <workbookView xWindow="0" yWindow="0" windowWidth="23040" windowHeight="10692" activeTab="3" xr2:uid="{21F1413C-FD28-4B8F-A047-907F1868BC6A}"/>
  </bookViews>
  <sheets>
    <sheet name="Data" sheetId="2" r:id="rId1"/>
    <sheet name="Main_indicators" sheetId="4" r:id="rId2"/>
    <sheet name="Pivot_Tables" sheetId="3" r:id="rId3"/>
    <sheet name="Dashboard" sheetId="6" r:id="rId4"/>
  </sheets>
  <definedNames>
    <definedName name="_xlcn.WorksheetConnection_SalesData_Analysis.xlsxAmazonSalesData1" hidden="1">AmazonSalesData[]</definedName>
    <definedName name="ExternalData_1" localSheetId="0" hidden="1">Data!$A$1:$N$101</definedName>
    <definedName name="Slicer_Item_Type">#N/A</definedName>
    <definedName name="Slicer_Region">#N/A</definedName>
    <definedName name="Slicer_Sales_Channel">#N/A</definedName>
    <definedName name="Timeline_Order_Date">#N/A</definedName>
  </definedNames>
  <calcPr calcId="191029"/>
  <pivotCaches>
    <pivotCache cacheId="12" r:id="rId5"/>
    <pivotCache cacheId="16" r:id="rId6"/>
    <pivotCache cacheId="81" r:id="rId7"/>
    <pivotCache cacheId="84" r:id="rId8"/>
    <pivotCache cacheId="87" r:id="rId9"/>
    <pivotCache cacheId="90" r:id="rId10"/>
    <pivotCache cacheId="93" r:id="rId11"/>
  </pivotCaches>
  <extLst>
    <ext xmlns:x14="http://schemas.microsoft.com/office/spreadsheetml/2009/9/main" uri="{876F7934-8845-4945-9796-88D515C7AA90}">
      <x14:pivotCaches>
        <pivotCache cacheId="15" r:id="rId12"/>
        <pivotCache cacheId="19"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0" r:id="rId17"/>
      </x15:timelineCachePivotCaches>
    </ext>
    <ext xmlns:x15="http://schemas.microsoft.com/office/spreadsheetml/2010/11/main" uri="{D0CA8CA8-9F24-4464-BF8E-62219DCF47F9}">
      <x15:timelineCacheRefs>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mazonSalesData" name="AmazonSalesData" connection="WorksheetConnection_SalesData_Analysis.xlsx!AmazonSalesData"/>
        </x15:modelTables>
        <x15:extLst>
          <ext xmlns:x16="http://schemas.microsoft.com/office/spreadsheetml/2014/11/main" uri="{9835A34E-60A6-4A7C-AAB8-D5F71C897F49}">
            <x16:modelTimeGroupings>
              <x16:modelTimeGrouping tableName="AmazonSales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alcChain.xml><?xml version="1.0" encoding="utf-8"?>
<calcChain xmlns="http://schemas.openxmlformats.org/spreadsheetml/2006/main">
  <c r="O2" i="2" l="1"/>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K3" i="6"/>
  <c r="Q3" i="6"/>
  <c r="I3" i="6"/>
  <c r="M3" i="6"/>
  <c r="O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Ernesta</author>
  </authors>
  <commentList>
    <comment ref="O1" authorId="0" shapeId="0" xr:uid="{33F64352-A39A-4A16-8340-67F7A4A57533}">
      <text>
        <r>
          <rPr>
            <sz val="9"/>
            <color indexed="81"/>
            <rFont val="Tahoma"/>
            <charset val="1"/>
          </rPr>
          <t>Added a new column to calculate packaging time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5572CD-6ADF-45D7-810C-E07E556D9B1E}" keepAlive="1" name="Query - AmazonSalesData" description="Connection to the 'AmazonSalesData' query in the workbook." type="5" refreshedVersion="6" background="1" saveData="1">
    <dbPr connection="Provider=Microsoft.Mashup.OleDb.1;Data Source=$Workbook$;Location=AmazonSalesData;Extended Properties=&quot;&quot;" command="SELECT * FROM [AmazonSalesData]"/>
  </connection>
  <connection id="2" xr16:uid="{4686260B-91CE-438E-87BB-2C2A031C019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7CDD4C6F-3DB0-40E1-9B07-E5FA431E2E94}" name="WorksheetConnection_SalesData_Analysis.xlsx!AmazonSalesData" type="102" refreshedVersion="6" minRefreshableVersion="5">
    <extLst>
      <ext xmlns:x15="http://schemas.microsoft.com/office/spreadsheetml/2010/11/main" uri="{DE250136-89BD-433C-8126-D09CA5730AF9}">
        <x15:connection id="AmazonSalesData" autoDelete="1">
          <x15:rangePr sourceName="_xlcn.WorksheetConnection_SalesData_Analysis.xlsxAmazonSalesData1"/>
        </x15:connection>
      </ext>
    </extLst>
  </connection>
</connections>
</file>

<file path=xl/sharedStrings.xml><?xml version="1.0" encoding="utf-8"?>
<sst xmlns="http://schemas.openxmlformats.org/spreadsheetml/2006/main" count="595" uniqueCount="132">
  <si>
    <t>Region</t>
  </si>
  <si>
    <t>Country</t>
  </si>
  <si>
    <t>Item Type</t>
  </si>
  <si>
    <t>Sales Channel</t>
  </si>
  <si>
    <t>Order Priority</t>
  </si>
  <si>
    <t>Order Date</t>
  </si>
  <si>
    <t>Order ID</t>
  </si>
  <si>
    <t>Ship Date</t>
  </si>
  <si>
    <t>Units Sold</t>
  </si>
  <si>
    <t>Unit Price</t>
  </si>
  <si>
    <t>Unit Cost</t>
  </si>
  <si>
    <t>Total Revenue</t>
  </si>
  <si>
    <t>Total Cost</t>
  </si>
  <si>
    <t>Total Profit</t>
  </si>
  <si>
    <t>Australia and Oceania</t>
  </si>
  <si>
    <t>Tuvalu</t>
  </si>
  <si>
    <t>Baby Food</t>
  </si>
  <si>
    <t>Offline</t>
  </si>
  <si>
    <t>H</t>
  </si>
  <si>
    <t>Central America and the Caribbean</t>
  </si>
  <si>
    <t>Grenada</t>
  </si>
  <si>
    <t>Cereal</t>
  </si>
  <si>
    <t>Online</t>
  </si>
  <si>
    <t>C</t>
  </si>
  <si>
    <t>Europe</t>
  </si>
  <si>
    <t>Russia</t>
  </si>
  <si>
    <t>Office Supplies</t>
  </si>
  <si>
    <t>L</t>
  </si>
  <si>
    <t>Sub-Saharan Africa</t>
  </si>
  <si>
    <t>Sao Tome and Principe</t>
  </si>
  <si>
    <t>Fruits</t>
  </si>
  <si>
    <t>Rwanda</t>
  </si>
  <si>
    <t>Solomon Islands</t>
  </si>
  <si>
    <t>Angola</t>
  </si>
  <si>
    <t>Household</t>
  </si>
  <si>
    <t>M</t>
  </si>
  <si>
    <t>Burkina Faso</t>
  </si>
  <si>
    <t>Vegetables</t>
  </si>
  <si>
    <t>Republic of the Congo</t>
  </si>
  <si>
    <t>Personal Care</t>
  </si>
  <si>
    <t>Senegal</t>
  </si>
  <si>
    <t>Asia</t>
  </si>
  <si>
    <t>Kyrgyzstan</t>
  </si>
  <si>
    <t>Cape Verde</t>
  </si>
  <si>
    <t>Clothes</t>
  </si>
  <si>
    <t>Bangladesh</t>
  </si>
  <si>
    <t>Honduras</t>
  </si>
  <si>
    <t>Mongolia</t>
  </si>
  <si>
    <t>Bulgaria</t>
  </si>
  <si>
    <t>Sri Lanka</t>
  </si>
  <si>
    <t>Cosmetics</t>
  </si>
  <si>
    <t>Cameroon</t>
  </si>
  <si>
    <t>Beverages</t>
  </si>
  <si>
    <t>Turkmenistan</t>
  </si>
  <si>
    <t>East Timor</t>
  </si>
  <si>
    <t>Meat</t>
  </si>
  <si>
    <t>Norway</t>
  </si>
  <si>
    <t>Portugal</t>
  </si>
  <si>
    <t>Snacks</t>
  </si>
  <si>
    <t>New Zealand</t>
  </si>
  <si>
    <t xml:space="preserve">Moldova </t>
  </si>
  <si>
    <t>France</t>
  </si>
  <si>
    <t>Kiribati</t>
  </si>
  <si>
    <t>Mali</t>
  </si>
  <si>
    <t>The Gambia</t>
  </si>
  <si>
    <t>Switzerland</t>
  </si>
  <si>
    <t>South Sudan</t>
  </si>
  <si>
    <t>Australia</t>
  </si>
  <si>
    <t>Myanmar</t>
  </si>
  <si>
    <t>Djibouti</t>
  </si>
  <si>
    <t>Costa Rica</t>
  </si>
  <si>
    <t>Middle East and North Africa</t>
  </si>
  <si>
    <t>Syria</t>
  </si>
  <si>
    <t>Brunei</t>
  </si>
  <si>
    <t>Niger</t>
  </si>
  <si>
    <t>Azerbaijan</t>
  </si>
  <si>
    <t>Slovakia</t>
  </si>
  <si>
    <t>Comoros</t>
  </si>
  <si>
    <t>Iceland</t>
  </si>
  <si>
    <t>Macedonia</t>
  </si>
  <si>
    <t>Mauritania</t>
  </si>
  <si>
    <t>Albania</t>
  </si>
  <si>
    <t>Lesotho</t>
  </si>
  <si>
    <t>Saudi Arabia</t>
  </si>
  <si>
    <t>Sierra Leone</t>
  </si>
  <si>
    <t>Cote d'Ivoire</t>
  </si>
  <si>
    <t>Fiji</t>
  </si>
  <si>
    <t>Austria</t>
  </si>
  <si>
    <t>United Kingdom</t>
  </si>
  <si>
    <t>San Marino</t>
  </si>
  <si>
    <t>Libya</t>
  </si>
  <si>
    <t>Haiti</t>
  </si>
  <si>
    <t>Gabon</t>
  </si>
  <si>
    <t>Belize</t>
  </si>
  <si>
    <t>Lithuania</t>
  </si>
  <si>
    <t>Madagascar</t>
  </si>
  <si>
    <t>Democratic Republic of the Congo</t>
  </si>
  <si>
    <t>Pakistan</t>
  </si>
  <si>
    <t>North America</t>
  </si>
  <si>
    <t>Mexico</t>
  </si>
  <si>
    <t>Federated States of Micronesia</t>
  </si>
  <si>
    <t>Laos</t>
  </si>
  <si>
    <t>Monaco</t>
  </si>
  <si>
    <t xml:space="preserve">Samoa </t>
  </si>
  <si>
    <t>Spain</t>
  </si>
  <si>
    <t>Lebanon</t>
  </si>
  <si>
    <t>Iran</t>
  </si>
  <si>
    <t>Zambia</t>
  </si>
  <si>
    <t>Kenya</t>
  </si>
  <si>
    <t>Kuwait</t>
  </si>
  <si>
    <t>Slovenia</t>
  </si>
  <si>
    <t>Romania</t>
  </si>
  <si>
    <t>Nicaragua</t>
  </si>
  <si>
    <t>Malaysia</t>
  </si>
  <si>
    <t>Mozambique</t>
  </si>
  <si>
    <t>Row Labels</t>
  </si>
  <si>
    <t>Grand Total</t>
  </si>
  <si>
    <t>2010</t>
  </si>
  <si>
    <t>2011</t>
  </si>
  <si>
    <t>2012</t>
  </si>
  <si>
    <t>2013</t>
  </si>
  <si>
    <t>2014</t>
  </si>
  <si>
    <t>2015</t>
  </si>
  <si>
    <t>2016</t>
  </si>
  <si>
    <t>2017</t>
  </si>
  <si>
    <t>Number of orders</t>
  </si>
  <si>
    <t>Total Units Sold</t>
  </si>
  <si>
    <t>Revenue</t>
  </si>
  <si>
    <t>Profit</t>
  </si>
  <si>
    <t>Packing Time</t>
  </si>
  <si>
    <t>Average packing time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</si>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</sst>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00"/>
    <numFmt numFmtId="165" formatCode="&quot;$&quot;#,##0"/>
    <numFmt numFmtId="166" formatCode="\$#,##0;\(\$#,##0\);\$#,##0"/>
    <numFmt numFmtId="167" formatCode="&quot;$&quot;#,###.0,&quot;k&quot;"/>
    <numFmt numFmtId="168" formatCode="#,##0.00\ &quot;€&quot;"/>
    <numFmt numFmtId="169" formatCode="#,##0\ &quot;€&quot;"/>
  </numFmts>
  <fonts count="3" x14ac:knownFonts="1">
    <font>
      <sz val="11"/>
      <color theme="1"/>
      <name val="Calibri"/>
      <family val="2"/>
      <scheme val="minor"/>
    </font>
    <font>
      <b/>
      <sz val="16"/>
      <color theme="1"/>
      <name val="Calibri"/>
      <family val="2"/>
      <scheme val="minor"/>
    </font>
    <font>
      <sz val="9"/>
      <color indexed="81"/>
      <name val="Tahoma"/>
      <charset val="1"/>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13">
    <xf numFmtId="0" fontId="0" fillId="0" borderId="0" xfId="0"/>
    <xf numFmtId="22" fontId="0" fillId="0" borderId="0" xfId="0" applyNumberForma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165" fontId="0" fillId="0" borderId="0" xfId="0" applyNumberFormat="1"/>
    <xf numFmtId="166" fontId="0" fillId="0" borderId="0" xfId="0" applyNumberFormat="1"/>
    <xf numFmtId="167" fontId="0" fillId="0" borderId="0" xfId="0" applyNumberFormat="1"/>
    <xf numFmtId="0" fontId="0" fillId="2" borderId="0" xfId="0" applyFill="1"/>
    <xf numFmtId="0" fontId="1" fillId="2" borderId="0" xfId="0" applyFont="1" applyFill="1"/>
    <xf numFmtId="168" fontId="1" fillId="2" borderId="0" xfId="0" applyNumberFormat="1" applyFont="1" applyFill="1"/>
    <xf numFmtId="169" fontId="0" fillId="0" borderId="0" xfId="0" applyNumberFormat="1"/>
  </cellXfs>
  <cellStyles count="1">
    <cellStyle name="Normal" xfId="0" builtinId="0"/>
  </cellStyles>
  <dxfs count="124">
    <dxf>
      <numFmt numFmtId="165" formatCode="&quot;$&quot;#,##0"/>
    </dxf>
    <dxf>
      <numFmt numFmtId="1" formatCode="0"/>
    </dxf>
    <dxf>
      <numFmt numFmtId="165" formatCode="&quot;$&quot;#,##0"/>
    </dxf>
    <dxf>
      <numFmt numFmtId="1" formatCode="0"/>
    </dxf>
    <dxf>
      <numFmt numFmtId="165" formatCode="&quot;$&quot;#,##0"/>
    </dxf>
    <dxf>
      <numFmt numFmtId="1" formatCode="0"/>
    </dxf>
    <dxf>
      <numFmt numFmtId="171" formatCode="#,###.0,&quot;k&quot;"/>
    </dxf>
    <dxf>
      <numFmt numFmtId="1" formatCode="0"/>
    </dxf>
    <dxf>
      <numFmt numFmtId="169" formatCode="#,##0\ &quot;€&quot;"/>
    </dxf>
    <dxf>
      <numFmt numFmtId="165" formatCode="&quot;$&quot;#,##0"/>
    </dxf>
    <dxf>
      <numFmt numFmtId="1" formatCode="0"/>
    </dxf>
    <dxf>
      <numFmt numFmtId="166" formatCode="\$#,##0;\(\$#,##0\);\$#,##0"/>
    </dxf>
    <dxf>
      <numFmt numFmtId="170" formatCode="&quot;$&quot;#,###.0,\'\k\'"/>
    </dxf>
    <dxf>
      <numFmt numFmtId="166" formatCode="\$#,##0;\(\$#,##0\);\$#,##0"/>
    </dxf>
    <dxf>
      <numFmt numFmtId="165" formatCode="&quot;$&quot;#,##0"/>
    </dxf>
    <dxf>
      <numFmt numFmtId="1" formatCode="0"/>
    </dxf>
    <dxf>
      <numFmt numFmtId="165" formatCode="&quot;$&quot;#,##0"/>
    </dxf>
    <dxf>
      <numFmt numFmtId="1" formatCode="0"/>
    </dxf>
    <dxf>
      <numFmt numFmtId="165" formatCode="&quot;$&quot;#,##0"/>
    </dxf>
    <dxf>
      <numFmt numFmtId="1" formatCode="0"/>
    </dxf>
    <dxf>
      <numFmt numFmtId="171" formatCode="#,###.0,&quot;k&quot;"/>
    </dxf>
    <dxf>
      <numFmt numFmtId="1" formatCode="0"/>
    </dxf>
    <dxf>
      <numFmt numFmtId="169" formatCode="#,##0\ &quot;€&quot;"/>
    </dxf>
    <dxf>
      <numFmt numFmtId="165" formatCode="&quot;$&quot;#,##0"/>
    </dxf>
    <dxf>
      <numFmt numFmtId="1" formatCode="0"/>
    </dxf>
    <dxf>
      <numFmt numFmtId="166" formatCode="\$#,##0;\(\$#,##0\);\$#,##0"/>
    </dxf>
    <dxf>
      <numFmt numFmtId="170" formatCode="&quot;$&quot;#,###.0,\'\k\'"/>
    </dxf>
    <dxf>
      <numFmt numFmtId="166" formatCode="\$#,##0;\(\$#,##0\);\$#,##0"/>
    </dxf>
    <dxf>
      <numFmt numFmtId="165" formatCode="&quot;$&quot;#,##0"/>
    </dxf>
    <dxf>
      <numFmt numFmtId="1" formatCode="0"/>
    </dxf>
    <dxf>
      <numFmt numFmtId="165" formatCode="&quot;$&quot;#,##0"/>
    </dxf>
    <dxf>
      <numFmt numFmtId="1" formatCode="0"/>
    </dxf>
    <dxf>
      <numFmt numFmtId="165" formatCode="&quot;$&quot;#,##0"/>
    </dxf>
    <dxf>
      <numFmt numFmtId="1" formatCode="0"/>
    </dxf>
    <dxf>
      <numFmt numFmtId="171" formatCode="#,###.0,&quot;k&quot;"/>
    </dxf>
    <dxf>
      <numFmt numFmtId="1" formatCode="0"/>
    </dxf>
    <dxf>
      <numFmt numFmtId="169" formatCode="#,##0\ &quot;€&quot;"/>
    </dxf>
    <dxf>
      <numFmt numFmtId="165" formatCode="&quot;$&quot;#,##0"/>
    </dxf>
    <dxf>
      <numFmt numFmtId="1" formatCode="0"/>
    </dxf>
    <dxf>
      <numFmt numFmtId="166" formatCode="\$#,##0;\(\$#,##0\);\$#,##0"/>
    </dxf>
    <dxf>
      <numFmt numFmtId="170" formatCode="&quot;$&quot;#,###.0,\'\k\'"/>
    </dxf>
    <dxf>
      <numFmt numFmtId="166" formatCode="\$#,##0;\(\$#,##0\);\$#,##0"/>
    </dxf>
    <dxf>
      <numFmt numFmtId="165" formatCode="&quot;$&quot;#,##0"/>
    </dxf>
    <dxf>
      <numFmt numFmtId="1" formatCode="0"/>
    </dxf>
    <dxf>
      <numFmt numFmtId="165" formatCode="&quot;$&quot;#,##0"/>
    </dxf>
    <dxf>
      <numFmt numFmtId="1" formatCode="0"/>
    </dxf>
    <dxf>
      <numFmt numFmtId="165" formatCode="&quot;$&quot;#,##0"/>
    </dxf>
    <dxf>
      <numFmt numFmtId="1" formatCode="0"/>
    </dxf>
    <dxf>
      <numFmt numFmtId="171" formatCode="#,###.0,&quot;k&quot;"/>
    </dxf>
    <dxf>
      <numFmt numFmtId="1" formatCode="0"/>
    </dxf>
    <dxf>
      <numFmt numFmtId="169" formatCode="#,##0\ &quot;€&quot;"/>
    </dxf>
    <dxf>
      <numFmt numFmtId="165" formatCode="&quot;$&quot;#,##0"/>
    </dxf>
    <dxf>
      <numFmt numFmtId="1" formatCode="0"/>
    </dxf>
    <dxf>
      <numFmt numFmtId="166" formatCode="\$#,##0;\(\$#,##0\);\$#,##0"/>
    </dxf>
    <dxf>
      <numFmt numFmtId="170" formatCode="&quot;$&quot;#,###.0,\'\k\'"/>
    </dxf>
    <dxf>
      <numFmt numFmtId="166" formatCode="\$#,##0;\(\$#,##0\);\$#,##0"/>
    </dxf>
    <dxf>
      <numFmt numFmtId="165" formatCode="&quot;$&quot;#,##0"/>
    </dxf>
    <dxf>
      <numFmt numFmtId="1" formatCode="0"/>
    </dxf>
    <dxf>
      <numFmt numFmtId="165" formatCode="&quot;$&quot;#,##0"/>
    </dxf>
    <dxf>
      <numFmt numFmtId="1" formatCode="0"/>
    </dxf>
    <dxf>
      <numFmt numFmtId="165" formatCode="&quot;$&quot;#,##0"/>
    </dxf>
    <dxf>
      <numFmt numFmtId="1" formatCode="0"/>
    </dxf>
    <dxf>
      <numFmt numFmtId="171" formatCode="#,###.0,&quot;k&quot;"/>
    </dxf>
    <dxf>
      <numFmt numFmtId="1" formatCode="0"/>
    </dxf>
    <dxf>
      <numFmt numFmtId="169" formatCode="#,##0\ &quot;€&quot;"/>
    </dxf>
    <dxf>
      <numFmt numFmtId="166" formatCode="\$#,##0;\(\$#,##0\);\$#,##0"/>
    </dxf>
    <dxf>
      <numFmt numFmtId="170" formatCode="&quot;$&quot;#,###.0,\'\k\'"/>
    </dxf>
    <dxf>
      <numFmt numFmtId="166" formatCode="\$#,##0;\(\$#,##0\);\$#,##0"/>
    </dxf>
    <dxf>
      <numFmt numFmtId="165" formatCode="&quot;$&quot;#,##0"/>
    </dxf>
    <dxf>
      <numFmt numFmtId="1" formatCode="0"/>
    </dxf>
    <dxf>
      <numFmt numFmtId="1" formatCode="0"/>
    </dxf>
    <dxf>
      <numFmt numFmtId="165" formatCode="&quot;$&quot;#,##0"/>
    </dxf>
    <dxf>
      <numFmt numFmtId="167" formatCode="&quot;$&quot;#,###.0,&quot;k&quot;"/>
    </dxf>
    <dxf>
      <numFmt numFmtId="167" formatCode="&quot;$&quot;#,###.0,&quot;k&quot;"/>
    </dxf>
    <dxf>
      <numFmt numFmtId="1" formatCode="0"/>
    </dxf>
    <dxf>
      <numFmt numFmtId="1" formatCode="0"/>
    </dxf>
    <dxf>
      <numFmt numFmtId="165" formatCode="&quot;$&quot;#,##0"/>
    </dxf>
    <dxf>
      <numFmt numFmtId="1" formatCode="0"/>
    </dxf>
    <dxf>
      <numFmt numFmtId="165" formatCode="&quot;$&quot;#,##0"/>
    </dxf>
    <dxf>
      <numFmt numFmtId="1" formatCode="0"/>
    </dxf>
    <dxf>
      <numFmt numFmtId="165" formatCode="&quot;$&quot;#,##0"/>
    </dxf>
    <dxf>
      <numFmt numFmtId="167" formatCode="&quot;$&quot;#,###.0,&quot;k&quot;"/>
    </dxf>
    <dxf>
      <numFmt numFmtId="167" formatCode="&quot;$&quot;#,###.0,&quot;k&quot;"/>
    </dxf>
    <dxf>
      <numFmt numFmtId="165" formatCode="&quot;$&quot;#,##0"/>
    </dxf>
    <dxf>
      <numFmt numFmtId="169" formatCode="#,##0\ &quot;€&quot;"/>
    </dxf>
    <dxf>
      <numFmt numFmtId="1" formatCode="0"/>
    </dxf>
    <dxf>
      <numFmt numFmtId="171" formatCode="#,###.0,&quot;k&quot;"/>
    </dxf>
    <dxf>
      <numFmt numFmtId="1" formatCode="0"/>
    </dxf>
    <dxf>
      <numFmt numFmtId="165" formatCode="&quot;$&quot;#,##0"/>
    </dxf>
    <dxf>
      <numFmt numFmtId="166" formatCode="\$#,##0;\(\$#,##0\);\$#,##0"/>
    </dxf>
    <dxf>
      <numFmt numFmtId="170" formatCode="&quot;$&quot;#,###.0,\'\k\'"/>
    </dxf>
    <dxf>
      <numFmt numFmtId="166" formatCode="\$#,##0;\(\$#,##0\);\$#,##0"/>
    </dxf>
    <dxf>
      <numFmt numFmtId="1" formatCode="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72" formatCode="m/d/yyyy\ h:mm"/>
    </dxf>
    <dxf>
      <numFmt numFmtId="172" formatCode="m/d/yyyy\ h:mm"/>
    </dxf>
    <dxf>
      <font>
        <b/>
        <sz val="11"/>
        <color theme="1"/>
      </font>
    </dxf>
    <dxf>
      <fill>
        <patternFill patternType="solid">
          <fgColor theme="0"/>
          <bgColor theme="0" tint="-0.14996795556505021"/>
        </patternFill>
      </fill>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fill>
        <patternFill>
          <bgColor theme="2"/>
        </pattern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tint="-4.9989318521683403E-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tint="-0.14996795556505021"/>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fill>
        <patternFill>
          <bgColor theme="2"/>
        </patternFill>
      </fill>
    </dxf>
    <dxf>
      <fill>
        <patternFill patternType="solid">
          <fgColor theme="0"/>
          <bgColor theme="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tint="-4.9989318521683403E-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tint="-0.14996795556505021"/>
        </patternFill>
      </fill>
      <border>
        <left style="thin">
          <color theme="1" tint="-0.499984740745262"/>
        </left>
        <right style="thin">
          <color theme="1" tint="-0.499984740745262"/>
        </right>
        <top style="thin">
          <color theme="1" tint="-0.499984740745262"/>
        </top>
        <bottom style="thin">
          <color theme="1" tint="-0.499984740745262"/>
        </bottom>
      </border>
    </dxf>
    <dxf>
      <font>
        <b/>
        <color theme="1"/>
      </font>
      <border>
        <left style="thin">
          <color theme="1" tint="0.499984740745262"/>
        </left>
        <right style="thin">
          <color theme="1" tint="0.499984740745262"/>
        </right>
        <top style="thin">
          <color theme="1" tint="0.499984740745262"/>
        </top>
        <bottom style="thin">
          <color theme="1" tint="0.499984740745262"/>
        </bottom>
        <vertical/>
        <horizontal/>
      </border>
    </dxf>
    <dxf>
      <font>
        <color theme="1"/>
      </font>
      <fill>
        <patternFill>
          <bgColor theme="0" tint="-4.9989318521683403E-2"/>
        </patternFill>
      </fill>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ill>
        <patternFill>
          <bgColor theme="0" tint="-4.9989318521683403E-2"/>
        </patternFill>
      </fill>
    </dxf>
  </dxfs>
  <tableStyles count="12" defaultTableStyle="TableStyleMedium2" defaultPivotStyle="PivotStyleLight16">
    <tableStyle name="Slicer Style 1" pivot="0" table="0" count="1" xr9:uid="{A7FD2058-A204-44A9-8825-E750759D554E}">
      <tableStyleElement type="wholeTable" dxfId="123"/>
    </tableStyle>
    <tableStyle name="SlicerStyleLight1 2" pivot="0" table="0" count="10" xr9:uid="{CC739B7A-8300-4180-BD35-4970D2D5B4EF}">
      <tableStyleElement type="wholeTable" dxfId="122"/>
      <tableStyleElement type="headerRow" dxfId="121"/>
    </tableStyle>
    <tableStyle name="Timeline Style 1" pivot="0" table="0" count="8" xr9:uid="{C898F309-3F70-46CE-BF21-FC3F764F82D8}">
      <tableStyleElement type="wholeTable" dxfId="120"/>
      <tableStyleElement type="headerRow" dxfId="119"/>
    </tableStyle>
    <tableStyle name="Timeline Style 10" pivot="0" table="0" count="8" xr9:uid="{B7EEFBE7-D9AE-42DD-B516-ABEFFAFC055B}">
      <tableStyleElement type="wholeTable" dxfId="118"/>
      <tableStyleElement type="headerRow" dxfId="117"/>
    </tableStyle>
    <tableStyle name="Timeline Style 2" pivot="0" table="0" count="8" xr9:uid="{61C969C3-CFC5-45A1-B6B5-DDB6589F8C40}">
      <tableStyleElement type="wholeTable" dxfId="116"/>
      <tableStyleElement type="headerRow" dxfId="115"/>
    </tableStyle>
    <tableStyle name="Timeline Style 3" pivot="0" table="0" count="8" xr9:uid="{767C5EA1-7693-4F69-9C6E-980F28A80E85}">
      <tableStyleElement type="wholeTable" dxfId="114"/>
      <tableStyleElement type="headerRow" dxfId="113"/>
    </tableStyle>
    <tableStyle name="Timeline Style 4" pivot="0" table="0" count="8" xr9:uid="{2ACE0D20-9C04-49A7-8817-04E9356329F4}">
      <tableStyleElement type="wholeTable" dxfId="112"/>
      <tableStyleElement type="headerRow" dxfId="111"/>
    </tableStyle>
    <tableStyle name="Timeline Style 5" pivot="0" table="0" count="8" xr9:uid="{BA209209-D3CD-4B83-80E9-DBF0493ED245}">
      <tableStyleElement type="wholeTable" dxfId="110"/>
      <tableStyleElement type="headerRow" dxfId="109"/>
    </tableStyle>
    <tableStyle name="Timeline Style 6" pivot="0" table="0" count="8" xr9:uid="{00B88093-18A2-4C0E-8166-68C1B8CB6BFC}">
      <tableStyleElement type="wholeTable" dxfId="108"/>
      <tableStyleElement type="headerRow" dxfId="107"/>
    </tableStyle>
    <tableStyle name="Timeline Style 7" pivot="0" table="0" count="8" xr9:uid="{B35D3C10-7A6B-4881-9995-97BA9E0A5F3F}">
      <tableStyleElement type="wholeTable" dxfId="106"/>
      <tableStyleElement type="headerRow" dxfId="105"/>
    </tableStyle>
    <tableStyle name="Timeline Style 8" pivot="0" table="0" count="8" xr9:uid="{67F4DA0E-3E80-4932-AA1E-81E7FDE757E5}">
      <tableStyleElement type="wholeTable" dxfId="104"/>
      <tableStyleElement type="headerRow" dxfId="103"/>
    </tableStyle>
    <tableStyle name="Timeline Style 9" pivot="0" table="0" count="8" xr9:uid="{B67A5C5E-AC8D-4A9D-8B1A-A85136C95FCC}">
      <tableStyleElement type="wholeTable" dxfId="102"/>
      <tableStyleElement type="headerRow" dxfId="101"/>
    </tableStyle>
  </tableStyles>
  <colors>
    <mruColors>
      <color rgb="FFC0C0C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2" tint="-9.9948118533890809E-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0">
        <dxf>
          <fill>
            <patternFill patternType="solid">
              <fgColor theme="0" tint="-0.14996795556505021"/>
              <bgColor theme="0"/>
            </patternFill>
          </fill>
        </dxf>
        <dxf>
          <fill>
            <patternFill patternType="solid">
              <fgColor theme="0"/>
              <bgColor theme="2"/>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2"/>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2"/>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9"/>
            <x15:timelineStyleElement type="timeLevel" dxfId="58"/>
            <x15:timelineStyleElement type="periodLabel1" dxfId="57"/>
            <x15:timelineStyleElement type="periodLabel2" dxfId="56"/>
            <x15:timelineStyleElement type="selectedTimeBlock" dxfId="55"/>
            <x15:timelineStyleElement type="unselectedTimeBlock" dxfId="54"/>
          </x15:timelineStyleElements>
        </x15:timelineStyle>
        <x15:timelineStyle name="Timeline Style 10">
          <x15:timelineStyleElements>
            <x15:timelineStyleElement type="selectionLabel" dxfId="53"/>
            <x15:timelineStyleElement type="timeLevel" dxfId="52"/>
            <x15:timelineStyleElement type="periodLabel1" dxfId="51"/>
            <x15:timelineStyleElement type="periodLabel2" dxfId="50"/>
            <x15:timelineStyleElement type="selectedTimeBlock" dxfId="49"/>
            <x15:timelineStyleElement type="unselectedTimeBlock" dxfId="48"/>
          </x15:timelineStyleElements>
        </x15:timelineStyle>
        <x15:timelineStyle name="Timeline Style 2">
          <x15:timelineStyleElements>
            <x15:timelineStyleElement type="selectionLabel" dxfId="47"/>
            <x15:timelineStyleElement type="timeLevel" dxfId="46"/>
            <x15:timelineStyleElement type="periodLabel1" dxfId="45"/>
            <x15:timelineStyleElement type="periodLabel2" dxfId="44"/>
            <x15:timelineStyleElement type="selectedTimeBlock" dxfId="43"/>
            <x15:timelineStyleElement type="unselectedTimeBlock" dxfId="42"/>
          </x15:timelineStyleElements>
        </x15:timelineStyle>
        <x15:timelineStyle name="Timeline Style 3">
          <x15:timelineStyleElements>
            <x15:timelineStyleElement type="selectionLabel" dxfId="41"/>
            <x15:timelineStyleElement type="timeLevel" dxfId="40"/>
            <x15:timelineStyleElement type="periodLabel1" dxfId="39"/>
            <x15:timelineStyleElement type="periodLabel2" dxfId="38"/>
            <x15:timelineStyleElement type="selectedTimeBlock" dxfId="37"/>
            <x15:timelineStyleElement type="unselectedTimeBlock" dxfId="36"/>
          </x15:timelineStyleElements>
        </x15:timelineStyle>
        <x15:timelineStyle name="Timeline Style 4">
          <x15:timelineStyleElements>
            <x15:timelineStyleElement type="selectionLabel" dxfId="35"/>
            <x15:timelineStyleElement type="timeLevel" dxfId="34"/>
            <x15:timelineStyleElement type="periodLabel1" dxfId="33"/>
            <x15:timelineStyleElement type="periodLabel2" dxfId="32"/>
            <x15:timelineStyleElement type="selectedTimeBlock" dxfId="31"/>
            <x15:timelineStyleElement type="unselectedTimeBlock" dxfId="30"/>
          </x15:timelineStyleElements>
        </x15:timelineStyle>
        <x15:timelineStyle name="Timeline Style 5">
          <x15:timelineStyleElements>
            <x15:timelineStyleElement type="selectionLabel" dxfId="29"/>
            <x15:timelineStyleElement type="timeLevel" dxfId="28"/>
            <x15:timelineStyleElement type="periodLabel1" dxfId="27"/>
            <x15:timelineStyleElement type="periodLabel2" dxfId="26"/>
            <x15:timelineStyleElement type="selectedTimeBlock" dxfId="25"/>
            <x15:timelineStyleElement type="unselectedTimeBlock" dxfId="24"/>
          </x15:timelineStyleElements>
        </x15:timelineStyle>
        <x15:timelineStyle name="Timeline Style 6">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7">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8">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9">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microsoft.com/office/2011/relationships/timelineCache" Target="timelineCaches/timelineCach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microsoft.com/office/2007/relationships/slicerCache" Target="slicerCaches/slicerCache3.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pivotCacheDefinition" Target="pivotCache/pivotCacheDefinition1.xml"/><Relationship Id="rId15" Type="http://schemas.microsoft.com/office/2007/relationships/slicerCache" Target="slicerCaches/slicerCache2.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6.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1.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0.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[Excel_SalesData_Analysis.xlsx]Pivot_Tables!Revenue&amp;Profit</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t>
            </a:r>
            <a:r>
              <a:rPr lang="en-US">
                <a:solidFill>
                  <a:schemeClr val="accent5"/>
                </a:solidFill>
              </a:rPr>
              <a:t>Profit</a:t>
            </a:r>
            <a:r>
              <a:rPr lang="en-US"/>
              <a:t> and </a:t>
            </a:r>
            <a:r>
              <a:rPr lang="en-US">
                <a:solidFill>
                  <a:schemeClr val="accent2"/>
                </a:solidFill>
              </a:rPr>
              <a:t>Revenu</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50000"/>
            </a:schemeClr>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bg2">
              <a:lumMod val="50000"/>
            </a:schemeClr>
          </a:solidFill>
          <a:ln>
            <a:noFill/>
          </a:ln>
          <a:effectLst/>
        </c:spPr>
        <c:marker>
          <c:symbol val="none"/>
        </c:marker>
      </c:pivotFmt>
      <c:pivotFmt>
        <c:idx val="3"/>
        <c:spPr>
          <a:solidFill>
            <a:schemeClr val="accent5"/>
          </a:solidFill>
          <a:ln>
            <a:noFill/>
          </a:ln>
          <a:effectLst/>
        </c:spPr>
        <c:marker>
          <c:symbol val="none"/>
        </c:marker>
      </c:pivotFmt>
      <c:pivotFmt>
        <c:idx val="4"/>
        <c:spPr>
          <a:solidFill>
            <a:schemeClr val="bg2">
              <a:lumMod val="50000"/>
            </a:schemeClr>
          </a:solidFill>
          <a:ln>
            <a:noFill/>
          </a:ln>
          <a:effectLst/>
        </c:spPr>
        <c:marker>
          <c:symbol val="none"/>
        </c:marker>
      </c:pivotFmt>
      <c:pivotFmt>
        <c:idx val="5"/>
        <c:spPr>
          <a:solidFill>
            <a:schemeClr val="accent5"/>
          </a:solidFill>
          <a:ln>
            <a:noFill/>
          </a:ln>
          <a:effectLst/>
        </c:spPr>
        <c:marker>
          <c:symbol val="none"/>
        </c:marker>
      </c:pivotFmt>
      <c:pivotFmt>
        <c:idx val="6"/>
        <c:spPr>
          <a:solidFill>
            <a:schemeClr val="bg2">
              <a:lumMod val="50000"/>
            </a:schemeClr>
          </a:solidFill>
          <a:ln>
            <a:noFill/>
          </a:ln>
          <a:effectLst/>
        </c:spPr>
        <c:marker>
          <c:symbol val="none"/>
        </c:marker>
      </c:pivotFmt>
      <c:pivotFmt>
        <c:idx val="7"/>
        <c:spPr>
          <a:solidFill>
            <a:schemeClr val="accent5"/>
          </a:solidFill>
          <a:ln>
            <a:noFill/>
          </a:ln>
          <a:effectLst/>
        </c:spPr>
        <c:marker>
          <c:symbol val="none"/>
        </c:marker>
      </c:pivotFmt>
      <c:pivotFmt>
        <c:idx val="8"/>
        <c:spPr>
          <a:solidFill>
            <a:schemeClr val="bg2">
              <a:lumMod val="50000"/>
            </a:schemeClr>
          </a:solidFill>
          <a:ln>
            <a:noFill/>
          </a:ln>
          <a:effectLst/>
        </c:spPr>
        <c:marker>
          <c:symbol val="none"/>
        </c:marker>
      </c:pivotFmt>
      <c:pivotFmt>
        <c:idx val="9"/>
        <c:spPr>
          <a:solidFill>
            <a:schemeClr val="accent5"/>
          </a:solidFill>
          <a:ln>
            <a:noFill/>
          </a:ln>
          <a:effectLst/>
        </c:spPr>
        <c:marker>
          <c:symbol val="none"/>
        </c:marker>
      </c:pivotFmt>
    </c:pivotFmts>
    <c:plotArea>
      <c:layout/>
      <c:barChart>
        <c:barDir val="col"/>
        <c:grouping val="stacked"/>
        <c:varyColors val="0"/>
        <c:ser>
          <c:idx val="0"/>
          <c:order val="0"/>
          <c:tx>
            <c:strRef>
              <c:f>Pivot_Tables!$B$3</c:f>
              <c:strCache>
                <c:ptCount val="1"/>
                <c:pt idx="0">
                  <c:v>Revenue</c:v>
                </c:pt>
              </c:strCache>
            </c:strRef>
          </c:tx>
          <c:spPr>
            <a:solidFill>
              <a:schemeClr val="bg2">
                <a:lumMod val="50000"/>
              </a:schemeClr>
            </a:solidFill>
            <a:ln>
              <a:noFill/>
            </a:ln>
            <a:effectLst/>
          </c:spPr>
          <c:invertIfNegative val="0"/>
          <c:cat>
            <c:strRef>
              <c:f>Pivot_Tables!$A$4:$A$12</c:f>
              <c:strCache>
                <c:ptCount val="8"/>
                <c:pt idx="0">
                  <c:v>2010</c:v>
                </c:pt>
                <c:pt idx="1">
                  <c:v>2011</c:v>
                </c:pt>
                <c:pt idx="2">
                  <c:v>2012</c:v>
                </c:pt>
                <c:pt idx="3">
                  <c:v>2013</c:v>
                </c:pt>
                <c:pt idx="4">
                  <c:v>2014</c:v>
                </c:pt>
                <c:pt idx="5">
                  <c:v>2015</c:v>
                </c:pt>
                <c:pt idx="6">
                  <c:v>2016</c:v>
                </c:pt>
                <c:pt idx="7">
                  <c:v>2017</c:v>
                </c:pt>
              </c:strCache>
            </c:strRef>
          </c:cat>
          <c:val>
            <c:numRef>
              <c:f>Pivot_Tables!$B$4:$B$12</c:f>
              <c:numCache>
                <c:formatCode>"$"#\ ###.0\ "k"</c:formatCode>
                <c:ptCount val="8"/>
                <c:pt idx="0">
                  <c:v>19186024.920000002</c:v>
                </c:pt>
                <c:pt idx="1">
                  <c:v>11129166.07</c:v>
                </c:pt>
                <c:pt idx="2">
                  <c:v>31898644.52</c:v>
                </c:pt>
                <c:pt idx="3">
                  <c:v>20330448.66</c:v>
                </c:pt>
                <c:pt idx="4">
                  <c:v>16630214.43</c:v>
                </c:pt>
                <c:pt idx="5">
                  <c:v>12427982.859999999</c:v>
                </c:pt>
                <c:pt idx="6">
                  <c:v>12372867.220000001</c:v>
                </c:pt>
                <c:pt idx="7">
                  <c:v>13373419.630000001</c:v>
                </c:pt>
              </c:numCache>
            </c:numRef>
          </c:val>
          <c:extLst>
            <c:ext xmlns:c16="http://schemas.microsoft.com/office/drawing/2014/chart" uri="{C3380CC4-5D6E-409C-BE32-E72D297353CC}">
              <c16:uniqueId val="{00000000-214C-476B-94C9-E3F967C116E5}"/>
            </c:ext>
          </c:extLst>
        </c:ser>
        <c:ser>
          <c:idx val="1"/>
          <c:order val="1"/>
          <c:tx>
            <c:strRef>
              <c:f>Pivot_Tables!$C$3</c:f>
              <c:strCache>
                <c:ptCount val="1"/>
                <c:pt idx="0">
                  <c:v>Profit</c:v>
                </c:pt>
              </c:strCache>
            </c:strRef>
          </c:tx>
          <c:spPr>
            <a:solidFill>
              <a:schemeClr val="accent5"/>
            </a:solidFill>
            <a:ln>
              <a:noFill/>
            </a:ln>
            <a:effectLst/>
          </c:spPr>
          <c:invertIfNegative val="0"/>
          <c:cat>
            <c:strRef>
              <c:f>Pivot_Tables!$A$4:$A$12</c:f>
              <c:strCache>
                <c:ptCount val="8"/>
                <c:pt idx="0">
                  <c:v>2010</c:v>
                </c:pt>
                <c:pt idx="1">
                  <c:v>2011</c:v>
                </c:pt>
                <c:pt idx="2">
                  <c:v>2012</c:v>
                </c:pt>
                <c:pt idx="3">
                  <c:v>2013</c:v>
                </c:pt>
                <c:pt idx="4">
                  <c:v>2014</c:v>
                </c:pt>
                <c:pt idx="5">
                  <c:v>2015</c:v>
                </c:pt>
                <c:pt idx="6">
                  <c:v>2016</c:v>
                </c:pt>
                <c:pt idx="7">
                  <c:v>2017</c:v>
                </c:pt>
              </c:strCache>
            </c:strRef>
          </c:cat>
          <c:val>
            <c:numRef>
              <c:f>Pivot_Tables!$C$4:$C$12</c:f>
              <c:numCache>
                <c:formatCode>"$"#\ ###.0\ "k"</c:formatCode>
                <c:ptCount val="8"/>
                <c:pt idx="0">
                  <c:v>6629567.4299999997</c:v>
                </c:pt>
                <c:pt idx="1">
                  <c:v>2741008.23</c:v>
                </c:pt>
                <c:pt idx="2">
                  <c:v>9213010.1199999992</c:v>
                </c:pt>
                <c:pt idx="3">
                  <c:v>6715420.04</c:v>
                </c:pt>
                <c:pt idx="4">
                  <c:v>5879461.6799999997</c:v>
                </c:pt>
                <c:pt idx="5">
                  <c:v>3996539.44</c:v>
                </c:pt>
                <c:pt idx="6">
                  <c:v>4903838.01</c:v>
                </c:pt>
                <c:pt idx="7">
                  <c:v>4089353.45</c:v>
                </c:pt>
              </c:numCache>
            </c:numRef>
          </c:val>
          <c:extLst>
            <c:ext xmlns:c16="http://schemas.microsoft.com/office/drawing/2014/chart" uri="{C3380CC4-5D6E-409C-BE32-E72D297353CC}">
              <c16:uniqueId val="{00000001-214C-476B-94C9-E3F967C116E5}"/>
            </c:ext>
          </c:extLst>
        </c:ser>
        <c:dLbls>
          <c:showLegendKey val="0"/>
          <c:showVal val="0"/>
          <c:showCatName val="0"/>
          <c:showSerName val="0"/>
          <c:showPercent val="0"/>
          <c:showBubbleSize val="0"/>
        </c:dLbls>
        <c:gapWidth val="150"/>
        <c:overlap val="100"/>
        <c:axId val="1476089583"/>
        <c:axId val="1479989231"/>
      </c:barChart>
      <c:catAx>
        <c:axId val="1476089583"/>
        <c:scaling>
          <c:orientation val="minMax"/>
        </c:scaling>
        <c:delete val="1"/>
        <c:axPos val="b"/>
        <c:numFmt formatCode="General" sourceLinked="1"/>
        <c:majorTickMark val="none"/>
        <c:minorTickMark val="none"/>
        <c:tickLblPos val="nextTo"/>
        <c:crossAx val="1479989231"/>
        <c:crosses val="autoZero"/>
        <c:auto val="1"/>
        <c:lblAlgn val="ctr"/>
        <c:lblOffset val="100"/>
        <c:noMultiLvlLbl val="0"/>
      </c:catAx>
      <c:valAx>
        <c:axId val="1479989231"/>
        <c:scaling>
          <c:orientation val="minMax"/>
        </c:scaling>
        <c:delete val="1"/>
        <c:axPos val="l"/>
        <c:numFmt formatCode="&quot;$&quot;#\ ###.0\ &quot;k&quot;" sourceLinked="1"/>
        <c:majorTickMark val="none"/>
        <c:minorTickMark val="none"/>
        <c:tickLblPos val="nextTo"/>
        <c:crossAx val="1476089583"/>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[Excel_SalesData_Analysis.xlsx]Pivot_Tables!Top 7 Countries by Sold Units</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mn-lt"/>
                <a:ea typeface="+mn-ea"/>
                <a:cs typeface="+mn-cs"/>
              </a:rPr>
              <a:t>Top 7 Countries by Sold Units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Pivot_Tables!$B$22</c:f>
              <c:strCache>
                <c:ptCount val="1"/>
                <c:pt idx="0">
                  <c:v>Total</c:v>
                </c:pt>
              </c:strCache>
            </c:strRef>
          </c:tx>
          <c:spPr>
            <a:solidFill>
              <a:schemeClr val="tx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Pivot_Tables!$A$23:$A$30</c:f>
              <c:strCache>
                <c:ptCount val="7"/>
                <c:pt idx="0">
                  <c:v>Sao Tome and Principe</c:v>
                </c:pt>
                <c:pt idx="1">
                  <c:v>Djibouti</c:v>
                </c:pt>
                <c:pt idx="2">
                  <c:v>Mexico</c:v>
                </c:pt>
                <c:pt idx="3">
                  <c:v>The Gambia</c:v>
                </c:pt>
                <c:pt idx="4">
                  <c:v>Myanmar</c:v>
                </c:pt>
                <c:pt idx="5">
                  <c:v>Australia</c:v>
                </c:pt>
                <c:pt idx="6">
                  <c:v>Norway</c:v>
                </c:pt>
              </c:strCache>
            </c:strRef>
          </c:cat>
          <c:val>
            <c:numRef>
              <c:f>Pivot_Tables!$B$23:$B$30</c:f>
              <c:numCache>
                <c:formatCode>0</c:formatCode>
                <c:ptCount val="7"/>
                <c:pt idx="0">
                  <c:v>24568</c:v>
                </c:pt>
                <c:pt idx="1">
                  <c:v>23198</c:v>
                </c:pt>
                <c:pt idx="2">
                  <c:v>19143</c:v>
                </c:pt>
                <c:pt idx="3">
                  <c:v>14813</c:v>
                </c:pt>
                <c:pt idx="4">
                  <c:v>14180</c:v>
                </c:pt>
                <c:pt idx="5">
                  <c:v>12995</c:v>
                </c:pt>
                <c:pt idx="6">
                  <c:v>12574</c:v>
                </c:pt>
              </c:numCache>
            </c:numRef>
          </c:val>
          <c:extLst>
            <c:ext xmlns:c16="http://schemas.microsoft.com/office/drawing/2014/chart" uri="{C3380CC4-5D6E-409C-BE32-E72D297353CC}">
              <c16:uniqueId val="{00000000-38E1-4CF8-8FBE-1EE40403A31A}"/>
            </c:ext>
          </c:extLst>
        </c:ser>
        <c:dLbls>
          <c:dLblPos val="outEnd"/>
          <c:showLegendKey val="0"/>
          <c:showVal val="1"/>
          <c:showCatName val="0"/>
          <c:showSerName val="0"/>
          <c:showPercent val="0"/>
          <c:showBubbleSize val="0"/>
        </c:dLbls>
        <c:gapWidth val="50"/>
        <c:axId val="1477472351"/>
        <c:axId val="1486283215"/>
      </c:barChart>
      <c:catAx>
        <c:axId val="147747235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283215"/>
        <c:crosses val="autoZero"/>
        <c:auto val="1"/>
        <c:lblAlgn val="ctr"/>
        <c:lblOffset val="100"/>
        <c:noMultiLvlLbl val="0"/>
      </c:catAx>
      <c:valAx>
        <c:axId val="1486283215"/>
        <c:scaling>
          <c:orientation val="minMax"/>
        </c:scaling>
        <c:delete val="1"/>
        <c:axPos val="t"/>
        <c:numFmt formatCode="0" sourceLinked="1"/>
        <c:majorTickMark val="none"/>
        <c:minorTickMark val="none"/>
        <c:tickLblPos val="nextTo"/>
        <c:crossAx val="1477472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[Excel_SalesData_Analysis.xlsx]Pivot_Tables!Bottom 7 Countries by Sold Units</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mn-lt"/>
                <a:ea typeface="+mn-ea"/>
                <a:cs typeface="+mn-cs"/>
              </a:rPr>
              <a:t>Bottom 7 Countries by Sold Units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Pivot_Tables!$B$34</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Pivot_Tables!$A$35:$A$42</c:f>
              <c:strCache>
                <c:ptCount val="7"/>
                <c:pt idx="0">
                  <c:v>Portugal</c:v>
                </c:pt>
                <c:pt idx="1">
                  <c:v>Mauritania</c:v>
                </c:pt>
                <c:pt idx="2">
                  <c:v>Comoros</c:v>
                </c:pt>
                <c:pt idx="3">
                  <c:v>Kuwait</c:v>
                </c:pt>
                <c:pt idx="4">
                  <c:v>United Kingdom</c:v>
                </c:pt>
                <c:pt idx="5">
                  <c:v>Slovakia</c:v>
                </c:pt>
                <c:pt idx="6">
                  <c:v>Kyrgyzstan</c:v>
                </c:pt>
              </c:strCache>
            </c:strRef>
          </c:cat>
          <c:val>
            <c:numRef>
              <c:f>Pivot_Tables!$B$35:$B$42</c:f>
              <c:numCache>
                <c:formatCode>0</c:formatCode>
                <c:ptCount val="7"/>
                <c:pt idx="0">
                  <c:v>1273</c:v>
                </c:pt>
                <c:pt idx="1">
                  <c:v>1266</c:v>
                </c:pt>
                <c:pt idx="2">
                  <c:v>962</c:v>
                </c:pt>
                <c:pt idx="3">
                  <c:v>522</c:v>
                </c:pt>
                <c:pt idx="4">
                  <c:v>282</c:v>
                </c:pt>
                <c:pt idx="5">
                  <c:v>171</c:v>
                </c:pt>
                <c:pt idx="6">
                  <c:v>124</c:v>
                </c:pt>
              </c:numCache>
            </c:numRef>
          </c:val>
          <c:extLst>
            <c:ext xmlns:c16="http://schemas.microsoft.com/office/drawing/2014/chart" uri="{C3380CC4-5D6E-409C-BE32-E72D297353CC}">
              <c16:uniqueId val="{00000000-D2C6-4DBC-B20B-03B99E9821FC}"/>
            </c:ext>
          </c:extLst>
        </c:ser>
        <c:dLbls>
          <c:dLblPos val="outEnd"/>
          <c:showLegendKey val="0"/>
          <c:showVal val="1"/>
          <c:showCatName val="0"/>
          <c:showSerName val="0"/>
          <c:showPercent val="0"/>
          <c:showBubbleSize val="0"/>
        </c:dLbls>
        <c:gapWidth val="50"/>
        <c:axId val="1477476751"/>
        <c:axId val="1486284047"/>
      </c:barChart>
      <c:catAx>
        <c:axId val="147747675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284047"/>
        <c:crosses val="autoZero"/>
        <c:auto val="1"/>
        <c:lblAlgn val="ctr"/>
        <c:lblOffset val="100"/>
        <c:noMultiLvlLbl val="0"/>
      </c:catAx>
      <c:valAx>
        <c:axId val="1486284047"/>
        <c:scaling>
          <c:orientation val="minMax"/>
        </c:scaling>
        <c:delete val="1"/>
        <c:axPos val="t"/>
        <c:numFmt formatCode="0" sourceLinked="1"/>
        <c:majorTickMark val="none"/>
        <c:minorTickMark val="none"/>
        <c:tickLblPos val="nextTo"/>
        <c:crossAx val="1477476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[Excel_SalesData_Analysis.xlsx]Pivot_Tables!Packaging Time by Order Priority</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mn-lt"/>
                <a:ea typeface="+mn-ea"/>
                <a:cs typeface="+mn-cs"/>
              </a:rPr>
              <a:t>Average Packaging Time (Days) by Order Priority </a:t>
            </a:r>
          </a:p>
        </c:rich>
      </c:tx>
      <c:layout>
        <c:manualLayout>
          <c:xMode val="edge"/>
          <c:yMode val="edge"/>
          <c:x val="1.339091264111017E-2"/>
          <c:y val="2.525935590631364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s>
    <c:plotArea>
      <c:layout/>
      <c:barChart>
        <c:barDir val="bar"/>
        <c:grouping val="clustered"/>
        <c:varyColors val="0"/>
        <c:ser>
          <c:idx val="0"/>
          <c:order val="0"/>
          <c:tx>
            <c:strRef>
              <c:f>Pivot_Tables!$B$60:$B$61</c:f>
              <c:strCache>
                <c:ptCount val="1"/>
                <c:pt idx="0">
                  <c:v>C</c:v>
                </c:pt>
              </c:strCache>
            </c:strRef>
          </c:tx>
          <c:spPr>
            <a:solidFill>
              <a:schemeClr val="accent1"/>
            </a:solidFill>
            <a:ln>
              <a:noFill/>
            </a:ln>
            <a:effectLst/>
          </c:spPr>
          <c:invertIfNegative val="0"/>
          <c:cat>
            <c:strRef>
              <c:f>Pivot_Tables!$A$62:$A$70</c:f>
              <c:strCache>
                <c:ptCount val="8"/>
                <c:pt idx="0">
                  <c:v>2010</c:v>
                </c:pt>
                <c:pt idx="1">
                  <c:v>2011</c:v>
                </c:pt>
                <c:pt idx="2">
                  <c:v>2012</c:v>
                </c:pt>
                <c:pt idx="3">
                  <c:v>2013</c:v>
                </c:pt>
                <c:pt idx="4">
                  <c:v>2014</c:v>
                </c:pt>
                <c:pt idx="5">
                  <c:v>2015</c:v>
                </c:pt>
                <c:pt idx="6">
                  <c:v>2016</c:v>
                </c:pt>
                <c:pt idx="7">
                  <c:v>2017</c:v>
                </c:pt>
              </c:strCache>
            </c:strRef>
          </c:cat>
          <c:val>
            <c:numRef>
              <c:f>Pivot_Tables!$B$62:$B$70</c:f>
              <c:numCache>
                <c:formatCode>0</c:formatCode>
                <c:ptCount val="8"/>
                <c:pt idx="0">
                  <c:v>38</c:v>
                </c:pt>
                <c:pt idx="1">
                  <c:v>33.5</c:v>
                </c:pt>
                <c:pt idx="2">
                  <c:v>15</c:v>
                </c:pt>
                <c:pt idx="3">
                  <c:v>30</c:v>
                </c:pt>
                <c:pt idx="4">
                  <c:v>19.333333333333332</c:v>
                </c:pt>
                <c:pt idx="5">
                  <c:v>21</c:v>
                </c:pt>
                <c:pt idx="6">
                  <c:v>20.666666666666668</c:v>
                </c:pt>
              </c:numCache>
            </c:numRef>
          </c:val>
          <c:extLst>
            <c:ext xmlns:c16="http://schemas.microsoft.com/office/drawing/2014/chart" uri="{C3380CC4-5D6E-409C-BE32-E72D297353CC}">
              <c16:uniqueId val="{00000000-956A-4356-9122-A8C07CF07F20}"/>
            </c:ext>
          </c:extLst>
        </c:ser>
        <c:ser>
          <c:idx val="1"/>
          <c:order val="1"/>
          <c:tx>
            <c:strRef>
              <c:f>Pivot_Tables!$C$60:$C$61</c:f>
              <c:strCache>
                <c:ptCount val="1"/>
                <c:pt idx="0">
                  <c:v>H</c:v>
                </c:pt>
              </c:strCache>
            </c:strRef>
          </c:tx>
          <c:spPr>
            <a:solidFill>
              <a:schemeClr val="accent2"/>
            </a:solidFill>
            <a:ln>
              <a:noFill/>
            </a:ln>
            <a:effectLst/>
          </c:spPr>
          <c:invertIfNegative val="0"/>
          <c:cat>
            <c:strRef>
              <c:f>Pivot_Tables!$A$62:$A$70</c:f>
              <c:strCache>
                <c:ptCount val="8"/>
                <c:pt idx="0">
                  <c:v>2010</c:v>
                </c:pt>
                <c:pt idx="1">
                  <c:v>2011</c:v>
                </c:pt>
                <c:pt idx="2">
                  <c:v>2012</c:v>
                </c:pt>
                <c:pt idx="3">
                  <c:v>2013</c:v>
                </c:pt>
                <c:pt idx="4">
                  <c:v>2014</c:v>
                </c:pt>
                <c:pt idx="5">
                  <c:v>2015</c:v>
                </c:pt>
                <c:pt idx="6">
                  <c:v>2016</c:v>
                </c:pt>
                <c:pt idx="7">
                  <c:v>2017</c:v>
                </c:pt>
              </c:strCache>
            </c:strRef>
          </c:cat>
          <c:val>
            <c:numRef>
              <c:f>Pivot_Tables!$C$62:$C$70</c:f>
              <c:numCache>
                <c:formatCode>0</c:formatCode>
                <c:ptCount val="8"/>
                <c:pt idx="0">
                  <c:v>25.25</c:v>
                </c:pt>
                <c:pt idx="1">
                  <c:v>18</c:v>
                </c:pt>
                <c:pt idx="2">
                  <c:v>12.5</c:v>
                </c:pt>
                <c:pt idx="3">
                  <c:v>31.4</c:v>
                </c:pt>
                <c:pt idx="4">
                  <c:v>20.2</c:v>
                </c:pt>
                <c:pt idx="5">
                  <c:v>22.25</c:v>
                </c:pt>
                <c:pt idx="6">
                  <c:v>20.666666666666668</c:v>
                </c:pt>
                <c:pt idx="7">
                  <c:v>16</c:v>
                </c:pt>
              </c:numCache>
            </c:numRef>
          </c:val>
          <c:extLst>
            <c:ext xmlns:c16="http://schemas.microsoft.com/office/drawing/2014/chart" uri="{C3380CC4-5D6E-409C-BE32-E72D297353CC}">
              <c16:uniqueId val="{00000001-956A-4356-9122-A8C07CF07F20}"/>
            </c:ext>
          </c:extLst>
        </c:ser>
        <c:ser>
          <c:idx val="2"/>
          <c:order val="2"/>
          <c:tx>
            <c:strRef>
              <c:f>Pivot_Tables!$D$60:$D$61</c:f>
              <c:strCache>
                <c:ptCount val="1"/>
                <c:pt idx="0">
                  <c:v>L</c:v>
                </c:pt>
              </c:strCache>
            </c:strRef>
          </c:tx>
          <c:spPr>
            <a:solidFill>
              <a:schemeClr val="accent3"/>
            </a:solidFill>
            <a:ln>
              <a:noFill/>
            </a:ln>
            <a:effectLst/>
          </c:spPr>
          <c:invertIfNegative val="0"/>
          <c:cat>
            <c:strRef>
              <c:f>Pivot_Tables!$A$62:$A$70</c:f>
              <c:strCache>
                <c:ptCount val="8"/>
                <c:pt idx="0">
                  <c:v>2010</c:v>
                </c:pt>
                <c:pt idx="1">
                  <c:v>2011</c:v>
                </c:pt>
                <c:pt idx="2">
                  <c:v>2012</c:v>
                </c:pt>
                <c:pt idx="3">
                  <c:v>2013</c:v>
                </c:pt>
                <c:pt idx="4">
                  <c:v>2014</c:v>
                </c:pt>
                <c:pt idx="5">
                  <c:v>2015</c:v>
                </c:pt>
                <c:pt idx="6">
                  <c:v>2016</c:v>
                </c:pt>
                <c:pt idx="7">
                  <c:v>2017</c:v>
                </c:pt>
              </c:strCache>
            </c:strRef>
          </c:cat>
          <c:val>
            <c:numRef>
              <c:f>Pivot_Tables!$D$62:$D$70</c:f>
              <c:numCache>
                <c:formatCode>0</c:formatCode>
                <c:ptCount val="8"/>
                <c:pt idx="0">
                  <c:v>12</c:v>
                </c:pt>
                <c:pt idx="1">
                  <c:v>19.666666666666668</c:v>
                </c:pt>
                <c:pt idx="2">
                  <c:v>25.1</c:v>
                </c:pt>
                <c:pt idx="3">
                  <c:v>20.75</c:v>
                </c:pt>
                <c:pt idx="4">
                  <c:v>25.5</c:v>
                </c:pt>
                <c:pt idx="5">
                  <c:v>40</c:v>
                </c:pt>
                <c:pt idx="6">
                  <c:v>14.5</c:v>
                </c:pt>
                <c:pt idx="7">
                  <c:v>30</c:v>
                </c:pt>
              </c:numCache>
            </c:numRef>
          </c:val>
          <c:extLst>
            <c:ext xmlns:c16="http://schemas.microsoft.com/office/drawing/2014/chart" uri="{C3380CC4-5D6E-409C-BE32-E72D297353CC}">
              <c16:uniqueId val="{00000002-956A-4356-9122-A8C07CF07F20}"/>
            </c:ext>
          </c:extLst>
        </c:ser>
        <c:ser>
          <c:idx val="3"/>
          <c:order val="3"/>
          <c:tx>
            <c:strRef>
              <c:f>Pivot_Tables!$E$60:$E$61</c:f>
              <c:strCache>
                <c:ptCount val="1"/>
                <c:pt idx="0">
                  <c:v>M</c:v>
                </c:pt>
              </c:strCache>
            </c:strRef>
          </c:tx>
          <c:spPr>
            <a:solidFill>
              <a:schemeClr val="accent4"/>
            </a:solidFill>
            <a:ln>
              <a:noFill/>
            </a:ln>
            <a:effectLst/>
          </c:spPr>
          <c:invertIfNegative val="0"/>
          <c:cat>
            <c:strRef>
              <c:f>Pivot_Tables!$A$62:$A$70</c:f>
              <c:strCache>
                <c:ptCount val="8"/>
                <c:pt idx="0">
                  <c:v>2010</c:v>
                </c:pt>
                <c:pt idx="1">
                  <c:v>2011</c:v>
                </c:pt>
                <c:pt idx="2">
                  <c:v>2012</c:v>
                </c:pt>
                <c:pt idx="3">
                  <c:v>2013</c:v>
                </c:pt>
                <c:pt idx="4">
                  <c:v>2014</c:v>
                </c:pt>
                <c:pt idx="5">
                  <c:v>2015</c:v>
                </c:pt>
                <c:pt idx="6">
                  <c:v>2016</c:v>
                </c:pt>
                <c:pt idx="7">
                  <c:v>2017</c:v>
                </c:pt>
              </c:strCache>
            </c:strRef>
          </c:cat>
          <c:val>
            <c:numRef>
              <c:f>Pivot_Tables!$E$62:$E$70</c:f>
              <c:numCache>
                <c:formatCode>0</c:formatCode>
                <c:ptCount val="8"/>
                <c:pt idx="0">
                  <c:v>29</c:v>
                </c:pt>
                <c:pt idx="1">
                  <c:v>23.25</c:v>
                </c:pt>
                <c:pt idx="2">
                  <c:v>29</c:v>
                </c:pt>
                <c:pt idx="3">
                  <c:v>15</c:v>
                </c:pt>
                <c:pt idx="4">
                  <c:v>36.5</c:v>
                </c:pt>
                <c:pt idx="5">
                  <c:v>25.5</c:v>
                </c:pt>
                <c:pt idx="6">
                  <c:v>36.5</c:v>
                </c:pt>
                <c:pt idx="7">
                  <c:v>5</c:v>
                </c:pt>
              </c:numCache>
            </c:numRef>
          </c:val>
          <c:extLst>
            <c:ext xmlns:c16="http://schemas.microsoft.com/office/drawing/2014/chart" uri="{C3380CC4-5D6E-409C-BE32-E72D297353CC}">
              <c16:uniqueId val="{00000003-956A-4356-9122-A8C07CF07F20}"/>
            </c:ext>
          </c:extLst>
        </c:ser>
        <c:dLbls>
          <c:showLegendKey val="0"/>
          <c:showVal val="0"/>
          <c:showCatName val="0"/>
          <c:showSerName val="0"/>
          <c:showPercent val="0"/>
          <c:showBubbleSize val="0"/>
        </c:dLbls>
        <c:gapWidth val="182"/>
        <c:axId val="1703297599"/>
        <c:axId val="1577429951"/>
      </c:barChart>
      <c:catAx>
        <c:axId val="1703297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429951"/>
        <c:crosses val="autoZero"/>
        <c:auto val="1"/>
        <c:lblAlgn val="ctr"/>
        <c:lblOffset val="100"/>
        <c:noMultiLvlLbl val="0"/>
      </c:catAx>
      <c:valAx>
        <c:axId val="1577429951"/>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297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[Excel_SalesData_Analysis.xlsx]Pivot_Tables!Profit and Total Units Sold</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5">
                    <a:lumMod val="75000"/>
                  </a:schemeClr>
                </a:solidFill>
              </a:rPr>
              <a:t>Profit</a:t>
            </a:r>
            <a:r>
              <a:rPr lang="en-US" baseline="0">
                <a:solidFill>
                  <a:schemeClr val="accent6"/>
                </a:solidFill>
              </a:rPr>
              <a:t> </a:t>
            </a:r>
            <a:r>
              <a:rPr lang="en-US" baseline="0"/>
              <a:t>and </a:t>
            </a:r>
            <a:r>
              <a:rPr lang="en-US" baseline="0">
                <a:solidFill>
                  <a:schemeClr val="accent1"/>
                </a:solidFill>
              </a:rPr>
              <a:t>Total Units Sold</a:t>
            </a:r>
            <a:endParaRPr lang="en-US">
              <a:solidFill>
                <a:schemeClr val="accent1"/>
              </a:solidFill>
            </a:endParaRPr>
          </a:p>
        </c:rich>
      </c:tx>
      <c:layout>
        <c:manualLayout>
          <c:xMode val="edge"/>
          <c:yMode val="edge"/>
          <c:x val="0.42648102440930274"/>
          <c:y val="2.0356224308281073E-2"/>
        </c:manualLayout>
      </c:layout>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5">
              <a:lumMod val="75000"/>
            </a:schemeClr>
          </a:solidFill>
          <a:ln>
            <a:noFill/>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5">
              <a:lumMod val="75000"/>
            </a:schemeClr>
          </a:solidFill>
          <a:ln>
            <a:noFill/>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5">
              <a:lumMod val="75000"/>
            </a:schemeClr>
          </a:solidFill>
          <a:ln>
            <a:noFill/>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solidFill>
            <a:schemeClr val="accent5"/>
          </a:solidFill>
          <a:ln>
            <a:noFill/>
          </a:ln>
          <a:effectLst/>
        </c:spPr>
        <c:marker>
          <c:symbol val="none"/>
        </c:marker>
      </c:pivotFmt>
    </c:pivotFmts>
    <c:plotArea>
      <c:layout/>
      <c:barChart>
        <c:barDir val="col"/>
        <c:grouping val="clustered"/>
        <c:varyColors val="0"/>
        <c:ser>
          <c:idx val="1"/>
          <c:order val="1"/>
          <c:tx>
            <c:strRef>
              <c:f>Pivot_Tables!$C$80</c:f>
              <c:strCache>
                <c:ptCount val="1"/>
                <c:pt idx="0">
                  <c:v>Profit</c:v>
                </c:pt>
              </c:strCache>
            </c:strRef>
          </c:tx>
          <c:spPr>
            <a:solidFill>
              <a:schemeClr val="accent5"/>
            </a:solidFill>
            <a:ln>
              <a:noFill/>
            </a:ln>
            <a:effectLst/>
          </c:spPr>
          <c:invertIfNegative val="0"/>
          <c:cat>
            <c:strRef>
              <c:f>Pivot_Tables!$A$81:$A$93</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Pivot_Tables!$C$81:$C$93</c:f>
              <c:numCache>
                <c:formatCode>#\ ##0\ "€"</c:formatCode>
                <c:ptCount val="12"/>
                <c:pt idx="0">
                  <c:v>3886643.7</c:v>
                </c:pt>
                <c:pt idx="1">
                  <c:v>888047.28</c:v>
                </c:pt>
                <c:pt idx="2">
                  <c:v>2292443.4300000002</c:v>
                </c:pt>
                <c:pt idx="3">
                  <c:v>5233334.4000000004</c:v>
                </c:pt>
                <c:pt idx="4">
                  <c:v>14556048.66</c:v>
                </c:pt>
                <c:pt idx="5">
                  <c:v>120495.18</c:v>
                </c:pt>
                <c:pt idx="6">
                  <c:v>7412605.71</c:v>
                </c:pt>
                <c:pt idx="7">
                  <c:v>610610</c:v>
                </c:pt>
                <c:pt idx="8">
                  <c:v>5929583.75</c:v>
                </c:pt>
                <c:pt idx="9">
                  <c:v>1220622.48</c:v>
                </c:pt>
                <c:pt idx="10">
                  <c:v>751944.18</c:v>
                </c:pt>
                <c:pt idx="11">
                  <c:v>1265819.6299999999</c:v>
                </c:pt>
              </c:numCache>
            </c:numRef>
          </c:val>
          <c:extLst>
            <c:ext xmlns:c16="http://schemas.microsoft.com/office/drawing/2014/chart" uri="{C3380CC4-5D6E-409C-BE32-E72D297353CC}">
              <c16:uniqueId val="{00000001-0BAF-40F9-8A14-CB7983801D8D}"/>
            </c:ext>
          </c:extLst>
        </c:ser>
        <c:dLbls>
          <c:showLegendKey val="0"/>
          <c:showVal val="0"/>
          <c:showCatName val="0"/>
          <c:showSerName val="0"/>
          <c:showPercent val="0"/>
          <c:showBubbleSize val="0"/>
        </c:dLbls>
        <c:gapWidth val="219"/>
        <c:axId val="245223743"/>
        <c:axId val="243317119"/>
      </c:barChart>
      <c:lineChart>
        <c:grouping val="standard"/>
        <c:varyColors val="0"/>
        <c:ser>
          <c:idx val="0"/>
          <c:order val="0"/>
          <c:tx>
            <c:strRef>
              <c:f>Pivot_Tables!$B$80</c:f>
              <c:strCache>
                <c:ptCount val="1"/>
                <c:pt idx="0">
                  <c:v>Total Units Sold</c:v>
                </c:pt>
              </c:strCache>
            </c:strRef>
          </c:tx>
          <c:spPr>
            <a:ln w="28575" cap="rnd">
              <a:solidFill>
                <a:schemeClr val="accent1"/>
              </a:solidFill>
              <a:round/>
            </a:ln>
            <a:effectLst/>
          </c:spPr>
          <c:marker>
            <c:symbol val="none"/>
          </c:marker>
          <c:cat>
            <c:strRef>
              <c:f>Pivot_Tables!$A$81:$A$93</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Pivot_Tables!$B$81:$B$93</c:f>
              <c:numCache>
                <c:formatCode>0</c:formatCode>
                <c:ptCount val="12"/>
                <c:pt idx="0">
                  <c:v>40545</c:v>
                </c:pt>
                <c:pt idx="1">
                  <c:v>56708</c:v>
                </c:pt>
                <c:pt idx="2">
                  <c:v>25877</c:v>
                </c:pt>
                <c:pt idx="3">
                  <c:v>71260</c:v>
                </c:pt>
                <c:pt idx="4">
                  <c:v>83718</c:v>
                </c:pt>
                <c:pt idx="5">
                  <c:v>49998</c:v>
                </c:pt>
                <c:pt idx="6">
                  <c:v>44727</c:v>
                </c:pt>
                <c:pt idx="7">
                  <c:v>10675</c:v>
                </c:pt>
                <c:pt idx="8">
                  <c:v>46967</c:v>
                </c:pt>
                <c:pt idx="9">
                  <c:v>48708</c:v>
                </c:pt>
                <c:pt idx="10">
                  <c:v>13637</c:v>
                </c:pt>
                <c:pt idx="11">
                  <c:v>20051</c:v>
                </c:pt>
              </c:numCache>
            </c:numRef>
          </c:val>
          <c:smooth val="0"/>
          <c:extLst>
            <c:ext xmlns:c16="http://schemas.microsoft.com/office/drawing/2014/chart" uri="{C3380CC4-5D6E-409C-BE32-E72D297353CC}">
              <c16:uniqueId val="{00000000-0BAF-40F9-8A14-CB7983801D8D}"/>
            </c:ext>
          </c:extLst>
        </c:ser>
        <c:dLbls>
          <c:showLegendKey val="0"/>
          <c:showVal val="0"/>
          <c:showCatName val="0"/>
          <c:showSerName val="0"/>
          <c:showPercent val="0"/>
          <c:showBubbleSize val="0"/>
        </c:dLbls>
        <c:marker val="1"/>
        <c:smooth val="0"/>
        <c:axId val="1542373631"/>
        <c:axId val="1389134239"/>
      </c:lineChart>
      <c:valAx>
        <c:axId val="243317119"/>
        <c:scaling>
          <c:orientation val="minMax"/>
        </c:scaling>
        <c:delete val="0"/>
        <c:axPos val="r"/>
        <c:numFmt formatCode="#\ ##0\ &quot;€&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223743"/>
        <c:crosses val="max"/>
        <c:crossBetween val="between"/>
      </c:valAx>
      <c:catAx>
        <c:axId val="2452237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317119"/>
        <c:crosses val="autoZero"/>
        <c:auto val="1"/>
        <c:lblAlgn val="ctr"/>
        <c:lblOffset val="100"/>
        <c:noMultiLvlLbl val="0"/>
      </c:catAx>
      <c:valAx>
        <c:axId val="1389134239"/>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373631"/>
        <c:crosses val="autoZero"/>
        <c:crossBetween val="between"/>
      </c:valAx>
      <c:catAx>
        <c:axId val="1542373631"/>
        <c:scaling>
          <c:orientation val="minMax"/>
        </c:scaling>
        <c:delete val="1"/>
        <c:axPos val="b"/>
        <c:numFmt formatCode="General" sourceLinked="1"/>
        <c:majorTickMark val="out"/>
        <c:minorTickMark val="none"/>
        <c:tickLblPos val="nextTo"/>
        <c:crossAx val="138913423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[Excel_SalesData_Analysis.xlsx]Pivot_Tables!Units by Region</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mn-lt"/>
                <a:ea typeface="+mn-ea"/>
                <a:cs typeface="+mn-cs"/>
              </a:rPr>
              <a:t>Units Sold by Region</a:t>
            </a:r>
          </a:p>
        </c:rich>
      </c:tx>
      <c:layout>
        <c:manualLayout>
          <c:xMode val="edge"/>
          <c:yMode val="edge"/>
          <c:x val="0.35836788953491533"/>
          <c:y val="1.950582226958712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s>
    <c:plotArea>
      <c:layout>
        <c:manualLayout>
          <c:layoutTarget val="inner"/>
          <c:xMode val="edge"/>
          <c:yMode val="edge"/>
          <c:x val="0.21269366704649523"/>
          <c:y val="0.12233118151584324"/>
          <c:w val="0.64866693890734695"/>
          <c:h val="0.85209549832906195"/>
        </c:manualLayout>
      </c:layout>
      <c:doughnutChart>
        <c:varyColors val="1"/>
        <c:ser>
          <c:idx val="0"/>
          <c:order val="0"/>
          <c:tx>
            <c:strRef>
              <c:f>Pivot_Tables!$B$46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B35-49F6-B4DF-F1D8DF47AE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B35-49F6-B4DF-F1D8DF47AE9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B35-49F6-B4DF-F1D8DF47AE9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B35-49F6-B4DF-F1D8DF47AE9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B35-49F6-B4DF-F1D8DF47AE9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B35-49F6-B4DF-F1D8DF47AE9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B35-49F6-B4DF-F1D8DF47AE9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Pivot_Tables!$A$47:$A$54</c:f>
              <c:strCache>
                <c:ptCount val="7"/>
                <c:pt idx="0">
                  <c:v>Sub-Saharan Africa</c:v>
                </c:pt>
                <c:pt idx="1">
                  <c:v>Europe</c:v>
                </c:pt>
                <c:pt idx="2">
                  <c:v>Australia and Oceania</c:v>
                </c:pt>
                <c:pt idx="3">
                  <c:v>Asia</c:v>
                </c:pt>
                <c:pt idx="4">
                  <c:v>Middle East and North Africa</c:v>
                </c:pt>
                <c:pt idx="5">
                  <c:v>Central America and the Caribbean</c:v>
                </c:pt>
                <c:pt idx="6">
                  <c:v>North America</c:v>
                </c:pt>
              </c:strCache>
            </c:strRef>
          </c:cat>
          <c:val>
            <c:numRef>
              <c:f>Pivot_Tables!$B$47:$B$54</c:f>
              <c:numCache>
                <c:formatCode>0</c:formatCode>
                <c:ptCount val="7"/>
                <c:pt idx="0">
                  <c:v>182870</c:v>
                </c:pt>
                <c:pt idx="1">
                  <c:v>98117</c:v>
                </c:pt>
                <c:pt idx="2">
                  <c:v>68325</c:v>
                </c:pt>
                <c:pt idx="3">
                  <c:v>59967</c:v>
                </c:pt>
                <c:pt idx="4">
                  <c:v>48678</c:v>
                </c:pt>
                <c:pt idx="5">
                  <c:v>35771</c:v>
                </c:pt>
                <c:pt idx="6">
                  <c:v>19143</c:v>
                </c:pt>
              </c:numCache>
            </c:numRef>
          </c:val>
          <c:extLst>
            <c:ext xmlns:c16="http://schemas.microsoft.com/office/drawing/2014/chart" uri="{C3380CC4-5D6E-409C-BE32-E72D297353CC}">
              <c16:uniqueId val="{0000000E-7B35-49F6-B4DF-F1D8DF47AE93}"/>
            </c:ext>
          </c:extLst>
        </c:ser>
        <c:dLbls>
          <c:showLegendKey val="0"/>
          <c:showVal val="0"/>
          <c:showCatName val="0"/>
          <c:showSerName val="0"/>
          <c:showPercent val="0"/>
          <c:showBubbleSize val="0"/>
          <c:showLeaderLines val="1"/>
        </c:dLbls>
        <c:firstSliceAng val="0"/>
        <c:holeSize val="71"/>
      </c:doughnutChart>
      <c:spPr>
        <a:noFill/>
        <a:ln>
          <a:noFill/>
        </a:ln>
        <a:effectLst/>
      </c:spPr>
    </c:plotArea>
    <c:legend>
      <c:legendPos val="r"/>
      <c:layout>
        <c:manualLayout>
          <c:xMode val="edge"/>
          <c:yMode val="edge"/>
          <c:x val="0.29671619101910901"/>
          <c:y val="0.39951277809476032"/>
          <c:w val="0.48476102251924391"/>
          <c:h val="0.31546000570153454"/>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xml"/><Relationship Id="rId2" Type="http://schemas.openxmlformats.org/officeDocument/2006/relationships/image" Target="../media/image2.sv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5" Type="http://schemas.openxmlformats.org/officeDocument/2006/relationships/chart" Target="../charts/chart5.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14</xdr:col>
      <xdr:colOff>472441</xdr:colOff>
      <xdr:row>3</xdr:row>
      <xdr:rowOff>22315</xdr:rowOff>
    </xdr:from>
    <xdr:to>
      <xdr:col>14</xdr:col>
      <xdr:colOff>972514</xdr:colOff>
      <xdr:row>5</xdr:row>
      <xdr:rowOff>130405</xdr:rowOff>
    </xdr:to>
    <xdr:pic>
      <xdr:nvPicPr>
        <xdr:cNvPr id="4" name="Graphic 3" descr="Money">
          <a:extLst>
            <a:ext uri="{FF2B5EF4-FFF2-40B4-BE49-F238E27FC236}">
              <a16:creationId xmlns:a16="http://schemas.microsoft.com/office/drawing/2014/main" id="{B970576A-D893-4058-A19B-830204B1DA8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102216" y="650965"/>
          <a:ext cx="500073" cy="464325"/>
        </a:xfrm>
        <a:prstGeom prst="rect">
          <a:avLst/>
        </a:prstGeom>
      </xdr:spPr>
    </xdr:pic>
    <xdr:clientData/>
  </xdr:twoCellAnchor>
  <xdr:twoCellAnchor editAs="oneCell">
    <xdr:from>
      <xdr:col>12</xdr:col>
      <xdr:colOff>476250</xdr:colOff>
      <xdr:row>3</xdr:row>
      <xdr:rowOff>11926</xdr:rowOff>
    </xdr:from>
    <xdr:to>
      <xdr:col>12</xdr:col>
      <xdr:colOff>954405</xdr:colOff>
      <xdr:row>5</xdr:row>
      <xdr:rowOff>130405</xdr:rowOff>
    </xdr:to>
    <xdr:pic>
      <xdr:nvPicPr>
        <xdr:cNvPr id="5" name="Graphic 4" descr="Coins">
          <a:extLst>
            <a:ext uri="{FF2B5EF4-FFF2-40B4-BE49-F238E27FC236}">
              <a16:creationId xmlns:a16="http://schemas.microsoft.com/office/drawing/2014/main" id="{4154866E-F283-4139-9CED-F57DC084EC4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372475" y="640576"/>
          <a:ext cx="478155" cy="474714"/>
        </a:xfrm>
        <a:prstGeom prst="rect">
          <a:avLst/>
        </a:prstGeom>
      </xdr:spPr>
    </xdr:pic>
    <xdr:clientData/>
  </xdr:twoCellAnchor>
  <xdr:twoCellAnchor editAs="oneCell">
    <xdr:from>
      <xdr:col>10</xdr:col>
      <xdr:colOff>531000</xdr:colOff>
      <xdr:row>3</xdr:row>
      <xdr:rowOff>83195</xdr:rowOff>
    </xdr:from>
    <xdr:to>
      <xdr:col>11</xdr:col>
      <xdr:colOff>20955</xdr:colOff>
      <xdr:row>5</xdr:row>
      <xdr:rowOff>78970</xdr:rowOff>
    </xdr:to>
    <xdr:pic>
      <xdr:nvPicPr>
        <xdr:cNvPr id="6" name="Graphic 5" descr="Shopping bag">
          <a:extLst>
            <a:ext uri="{FF2B5EF4-FFF2-40B4-BE49-F238E27FC236}">
              <a16:creationId xmlns:a16="http://schemas.microsoft.com/office/drawing/2014/main" id="{6037F170-3D1A-4E70-9872-CC14F4C76D0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760350" y="711845"/>
          <a:ext cx="404355" cy="357725"/>
        </a:xfrm>
        <a:prstGeom prst="rect">
          <a:avLst/>
        </a:prstGeom>
      </xdr:spPr>
    </xdr:pic>
    <xdr:clientData/>
  </xdr:twoCellAnchor>
  <xdr:twoCellAnchor editAs="oneCell">
    <xdr:from>
      <xdr:col>16</xdr:col>
      <xdr:colOff>136170</xdr:colOff>
      <xdr:row>3</xdr:row>
      <xdr:rowOff>63786</xdr:rowOff>
    </xdr:from>
    <xdr:to>
      <xdr:col>16</xdr:col>
      <xdr:colOff>552450</xdr:colOff>
      <xdr:row>5</xdr:row>
      <xdr:rowOff>130405</xdr:rowOff>
    </xdr:to>
    <xdr:pic>
      <xdr:nvPicPr>
        <xdr:cNvPr id="7" name="Graphic 6" descr="Box">
          <a:extLst>
            <a:ext uri="{FF2B5EF4-FFF2-40B4-BE49-F238E27FC236}">
              <a16:creationId xmlns:a16="http://schemas.microsoft.com/office/drawing/2014/main" id="{7D591D28-798D-4951-AD80-190DFAEB27B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1842395" y="692436"/>
          <a:ext cx="416280" cy="422854"/>
        </a:xfrm>
        <a:prstGeom prst="rect">
          <a:avLst/>
        </a:prstGeom>
      </xdr:spPr>
    </xdr:pic>
    <xdr:clientData/>
  </xdr:twoCellAnchor>
  <xdr:twoCellAnchor editAs="oneCell">
    <xdr:from>
      <xdr:col>8</xdr:col>
      <xdr:colOff>171451</xdr:colOff>
      <xdr:row>3</xdr:row>
      <xdr:rowOff>25132</xdr:rowOff>
    </xdr:from>
    <xdr:to>
      <xdr:col>8</xdr:col>
      <xdr:colOff>628650</xdr:colOff>
      <xdr:row>5</xdr:row>
      <xdr:rowOff>130405</xdr:rowOff>
    </xdr:to>
    <xdr:pic>
      <xdr:nvPicPr>
        <xdr:cNvPr id="8" name="Graphic 7" descr="Gold bars">
          <a:extLst>
            <a:ext uri="{FF2B5EF4-FFF2-40B4-BE49-F238E27FC236}">
              <a16:creationId xmlns:a16="http://schemas.microsoft.com/office/drawing/2014/main" id="{504228D0-CCB2-4A42-A257-61C980626C3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048251" y="653782"/>
          <a:ext cx="457199" cy="461508"/>
        </a:xfrm>
        <a:prstGeom prst="rect">
          <a:avLst/>
        </a:prstGeom>
      </xdr:spPr>
    </xdr:pic>
    <xdr:clientData/>
  </xdr:twoCellAnchor>
  <xdr:twoCellAnchor editAs="oneCell">
    <xdr:from>
      <xdr:col>18</xdr:col>
      <xdr:colOff>76199</xdr:colOff>
      <xdr:row>0</xdr:row>
      <xdr:rowOff>89534</xdr:rowOff>
    </xdr:from>
    <xdr:to>
      <xdr:col>25</xdr:col>
      <xdr:colOff>581661</xdr:colOff>
      <xdr:row>4</xdr:row>
      <xdr:rowOff>160020</xdr:rowOff>
    </xdr:to>
    <mc:AlternateContent xmlns:mc="http://schemas.openxmlformats.org/markup-compatibility/2006" xmlns:tsle="http://schemas.microsoft.com/office/drawing/2012/timeslicer">
      <mc:Choice Requires="tsle">
        <xdr:graphicFrame macro="">
          <xdr:nvGraphicFramePr>
            <xdr:cNvPr id="9" name="Order Date 1">
              <a:extLst>
                <a:ext uri="{FF2B5EF4-FFF2-40B4-BE49-F238E27FC236}">
                  <a16:creationId xmlns:a16="http://schemas.microsoft.com/office/drawing/2014/main" id="{85E6FBF2-A8EF-4323-813E-3B23E7DD96C3}"/>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3001624" y="93344"/>
              <a:ext cx="4774567" cy="87820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26670</xdr:colOff>
      <xdr:row>6</xdr:row>
      <xdr:rowOff>0</xdr:rowOff>
    </xdr:from>
    <xdr:to>
      <xdr:col>27</xdr:col>
      <xdr:colOff>266700</xdr:colOff>
      <xdr:row>6</xdr:row>
      <xdr:rowOff>0</xdr:rowOff>
    </xdr:to>
    <xdr:cxnSp macro="">
      <xdr:nvCxnSpPr>
        <xdr:cNvPr id="12" name="Straight Connector 11">
          <a:extLst>
            <a:ext uri="{FF2B5EF4-FFF2-40B4-BE49-F238E27FC236}">
              <a16:creationId xmlns:a16="http://schemas.microsoft.com/office/drawing/2014/main" id="{EE724CD0-BBC5-4C95-92A8-72EF341B73D9}"/>
            </a:ext>
          </a:extLst>
        </xdr:cNvPr>
        <xdr:cNvCxnSpPr/>
      </xdr:nvCxnSpPr>
      <xdr:spPr>
        <a:xfrm>
          <a:off x="26670" y="1171575"/>
          <a:ext cx="18651855" cy="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57149</xdr:colOff>
      <xdr:row>1</xdr:row>
      <xdr:rowOff>47625</xdr:rowOff>
    </xdr:from>
    <xdr:to>
      <xdr:col>7</xdr:col>
      <xdr:colOff>150494</xdr:colOff>
      <xdr:row>4</xdr:row>
      <xdr:rowOff>81915</xdr:rowOff>
    </xdr:to>
    <xdr:sp macro="" textlink="">
      <xdr:nvSpPr>
        <xdr:cNvPr id="13" name="TextBox 12">
          <a:extLst>
            <a:ext uri="{FF2B5EF4-FFF2-40B4-BE49-F238E27FC236}">
              <a16:creationId xmlns:a16="http://schemas.microsoft.com/office/drawing/2014/main" id="{7B0C44E0-9A77-48D5-A9DC-B0CAFB212CF4}"/>
            </a:ext>
          </a:extLst>
        </xdr:cNvPr>
        <xdr:cNvSpPr txBox="1"/>
      </xdr:nvSpPr>
      <xdr:spPr>
        <a:xfrm>
          <a:off x="57149" y="228600"/>
          <a:ext cx="4360545" cy="577215"/>
        </a:xfrm>
        <a:prstGeom prst="rect">
          <a:avLst/>
        </a:prstGeom>
        <a:solidFill>
          <a:schemeClr val="bg1">
            <a:lumMod val="95000"/>
          </a:schemeClr>
        </a:solidFill>
        <a:ln w="9525" cmpd="sng">
          <a:solidFill>
            <a:schemeClr val="bg1">
              <a:lumMod val="9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a:latin typeface="Times New Roman" panose="02020603050405020304" pitchFamily="18" charset="0"/>
              <a:cs typeface="Times New Roman" panose="02020603050405020304" pitchFamily="18" charset="0"/>
            </a:rPr>
            <a:t>Amazon Sales Data</a:t>
          </a:r>
        </a:p>
      </xdr:txBody>
    </xdr:sp>
    <xdr:clientData/>
  </xdr:twoCellAnchor>
  <xdr:twoCellAnchor>
    <xdr:from>
      <xdr:col>0</xdr:col>
      <xdr:colOff>139065</xdr:colOff>
      <xdr:row>6</xdr:row>
      <xdr:rowOff>102870</xdr:rowOff>
    </xdr:from>
    <xdr:to>
      <xdr:col>10</xdr:col>
      <xdr:colOff>607695</xdr:colOff>
      <xdr:row>21</xdr:row>
      <xdr:rowOff>0</xdr:rowOff>
    </xdr:to>
    <xdr:sp macro="" textlink="">
      <xdr:nvSpPr>
        <xdr:cNvPr id="15" name="Rectangle: Rounded Corners 14">
          <a:extLst>
            <a:ext uri="{FF2B5EF4-FFF2-40B4-BE49-F238E27FC236}">
              <a16:creationId xmlns:a16="http://schemas.microsoft.com/office/drawing/2014/main" id="{5C5820AC-92F9-409B-A8AA-9430776965F1}"/>
            </a:ext>
          </a:extLst>
        </xdr:cNvPr>
        <xdr:cNvSpPr/>
      </xdr:nvSpPr>
      <xdr:spPr>
        <a:xfrm>
          <a:off x="139065" y="1274445"/>
          <a:ext cx="6697980" cy="2611755"/>
        </a:xfrm>
        <a:prstGeom prst="roundRect">
          <a:avLst>
            <a:gd name="adj" fmla="val 5156"/>
          </a:avLst>
        </a:prstGeom>
        <a:solidFill>
          <a:schemeClr val="bg1">
            <a:lumMod val="7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247650</xdr:colOff>
      <xdr:row>6</xdr:row>
      <xdr:rowOff>154305</xdr:rowOff>
    </xdr:from>
    <xdr:to>
      <xdr:col>10</xdr:col>
      <xdr:colOff>476248</xdr:colOff>
      <xdr:row>20</xdr:row>
      <xdr:rowOff>72390</xdr:rowOff>
    </xdr:to>
    <xdr:graphicFrame macro="">
      <xdr:nvGraphicFramePr>
        <xdr:cNvPr id="14" name="Chart 13">
          <a:extLst>
            <a:ext uri="{FF2B5EF4-FFF2-40B4-BE49-F238E27FC236}">
              <a16:creationId xmlns:a16="http://schemas.microsoft.com/office/drawing/2014/main" id="{BE71C8A5-E5A6-4AEA-AADB-C82D7C52E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163830</xdr:colOff>
      <xdr:row>21</xdr:row>
      <xdr:rowOff>89534</xdr:rowOff>
    </xdr:from>
    <xdr:to>
      <xdr:col>10</xdr:col>
      <xdr:colOff>592455</xdr:colOff>
      <xdr:row>43</xdr:row>
      <xdr:rowOff>123822</xdr:rowOff>
    </xdr:to>
    <xdr:sp macro="" textlink="">
      <xdr:nvSpPr>
        <xdr:cNvPr id="16" name="Rectangle: Rounded Corners 15">
          <a:extLst>
            <a:ext uri="{FF2B5EF4-FFF2-40B4-BE49-F238E27FC236}">
              <a16:creationId xmlns:a16="http://schemas.microsoft.com/office/drawing/2014/main" id="{17CF5057-F478-49EF-B422-82B35335B2B2}"/>
            </a:ext>
          </a:extLst>
        </xdr:cNvPr>
        <xdr:cNvSpPr/>
      </xdr:nvSpPr>
      <xdr:spPr>
        <a:xfrm>
          <a:off x="163830" y="3975734"/>
          <a:ext cx="6657975" cy="4015738"/>
        </a:xfrm>
        <a:prstGeom prst="roundRect">
          <a:avLst>
            <a:gd name="adj" fmla="val 5156"/>
          </a:avLst>
        </a:prstGeom>
        <a:solidFill>
          <a:schemeClr val="bg1">
            <a:lumMod val="7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396239</xdr:colOff>
      <xdr:row>22</xdr:row>
      <xdr:rowOff>59055</xdr:rowOff>
    </xdr:from>
    <xdr:to>
      <xdr:col>8</xdr:col>
      <xdr:colOff>333374</xdr:colOff>
      <xdr:row>32</xdr:row>
      <xdr:rowOff>142875</xdr:rowOff>
    </xdr:to>
    <xdr:graphicFrame macro="">
      <xdr:nvGraphicFramePr>
        <xdr:cNvPr id="17" name="Chart 16">
          <a:extLst>
            <a:ext uri="{FF2B5EF4-FFF2-40B4-BE49-F238E27FC236}">
              <a16:creationId xmlns:a16="http://schemas.microsoft.com/office/drawing/2014/main" id="{E4C3843E-92DA-4244-BCD6-1A8E06D887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401955</xdr:colOff>
      <xdr:row>33</xdr:row>
      <xdr:rowOff>148590</xdr:rowOff>
    </xdr:from>
    <xdr:to>
      <xdr:col>8</xdr:col>
      <xdr:colOff>316230</xdr:colOff>
      <xdr:row>42</xdr:row>
      <xdr:rowOff>110490</xdr:rowOff>
    </xdr:to>
    <xdr:graphicFrame macro="">
      <xdr:nvGraphicFramePr>
        <xdr:cNvPr id="18" name="Chart 17">
          <a:extLst>
            <a:ext uri="{FF2B5EF4-FFF2-40B4-BE49-F238E27FC236}">
              <a16:creationId xmlns:a16="http://schemas.microsoft.com/office/drawing/2014/main" id="{CC9BDC03-3474-4E29-BFED-E392F5610F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8</xdr:col>
      <xdr:colOff>567690</xdr:colOff>
      <xdr:row>22</xdr:row>
      <xdr:rowOff>81915</xdr:rowOff>
    </xdr:from>
    <xdr:to>
      <xdr:col>10</xdr:col>
      <xdr:colOff>495300</xdr:colOff>
      <xdr:row>42</xdr:row>
      <xdr:rowOff>85725</xdr:rowOff>
    </xdr:to>
    <mc:AlternateContent xmlns:mc="http://schemas.openxmlformats.org/markup-compatibility/2006" xmlns:a14="http://schemas.microsoft.com/office/drawing/2010/main">
      <mc:Choice Requires="a14">
        <xdr:graphicFrame macro="">
          <xdr:nvGraphicFramePr>
            <xdr:cNvPr id="19" name="Item Type 1">
              <a:extLst>
                <a:ext uri="{FF2B5EF4-FFF2-40B4-BE49-F238E27FC236}">
                  <a16:creationId xmlns:a16="http://schemas.microsoft.com/office/drawing/2014/main" id="{9B099647-8BE9-463D-BD5D-153F1DE44B9B}"/>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5444490" y="4150995"/>
              <a:ext cx="1280160" cy="36233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740092</xdr:colOff>
      <xdr:row>6</xdr:row>
      <xdr:rowOff>91440</xdr:rowOff>
    </xdr:from>
    <xdr:to>
      <xdr:col>18</xdr:col>
      <xdr:colOff>117157</xdr:colOff>
      <xdr:row>29</xdr:row>
      <xdr:rowOff>47625</xdr:rowOff>
    </xdr:to>
    <xdr:sp macro="" textlink="">
      <xdr:nvSpPr>
        <xdr:cNvPr id="20" name="Rectangle: Rounded Corners 19">
          <a:extLst>
            <a:ext uri="{FF2B5EF4-FFF2-40B4-BE49-F238E27FC236}">
              <a16:creationId xmlns:a16="http://schemas.microsoft.com/office/drawing/2014/main" id="{5C142AAA-C8B7-40D2-82E0-1A68F004423D}"/>
            </a:ext>
          </a:extLst>
        </xdr:cNvPr>
        <xdr:cNvSpPr/>
      </xdr:nvSpPr>
      <xdr:spPr>
        <a:xfrm>
          <a:off x="6969442" y="1263015"/>
          <a:ext cx="6073140" cy="4118610"/>
        </a:xfrm>
        <a:prstGeom prst="roundRect">
          <a:avLst>
            <a:gd name="adj" fmla="val 5156"/>
          </a:avLst>
        </a:prstGeom>
        <a:solidFill>
          <a:schemeClr val="bg1">
            <a:lumMod val="7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855345</xdr:colOff>
      <xdr:row>7</xdr:row>
      <xdr:rowOff>34291</xdr:rowOff>
    </xdr:from>
    <xdr:to>
      <xdr:col>17</xdr:col>
      <xdr:colOff>598170</xdr:colOff>
      <xdr:row>28</xdr:row>
      <xdr:rowOff>97156</xdr:rowOff>
    </xdr:to>
    <xdr:graphicFrame macro="">
      <xdr:nvGraphicFramePr>
        <xdr:cNvPr id="21" name="Chart 20">
          <a:extLst>
            <a:ext uri="{FF2B5EF4-FFF2-40B4-BE49-F238E27FC236}">
              <a16:creationId xmlns:a16="http://schemas.microsoft.com/office/drawing/2014/main" id="{670D359D-E205-4429-A7A0-BE9C74637F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725804</xdr:colOff>
      <xdr:row>29</xdr:row>
      <xdr:rowOff>142875</xdr:rowOff>
    </xdr:from>
    <xdr:to>
      <xdr:col>26</xdr:col>
      <xdr:colOff>19050</xdr:colOff>
      <xdr:row>43</xdr:row>
      <xdr:rowOff>116204</xdr:rowOff>
    </xdr:to>
    <xdr:sp macro="" textlink="">
      <xdr:nvSpPr>
        <xdr:cNvPr id="23" name="Rectangle: Rounded Corners 22">
          <a:extLst>
            <a:ext uri="{FF2B5EF4-FFF2-40B4-BE49-F238E27FC236}">
              <a16:creationId xmlns:a16="http://schemas.microsoft.com/office/drawing/2014/main" id="{63B2CC1B-FD74-4E3D-9CC0-1A8C7A231B34}"/>
            </a:ext>
          </a:extLst>
        </xdr:cNvPr>
        <xdr:cNvSpPr/>
      </xdr:nvSpPr>
      <xdr:spPr>
        <a:xfrm>
          <a:off x="6955154" y="5476875"/>
          <a:ext cx="10866121" cy="2506979"/>
        </a:xfrm>
        <a:prstGeom prst="roundRect">
          <a:avLst>
            <a:gd name="adj" fmla="val 5156"/>
          </a:avLst>
        </a:prstGeom>
        <a:solidFill>
          <a:schemeClr val="bg1">
            <a:lumMod val="7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16</xdr:col>
      <xdr:colOff>104775</xdr:colOff>
      <xdr:row>7</xdr:row>
      <xdr:rowOff>45720</xdr:rowOff>
    </xdr:from>
    <xdr:to>
      <xdr:col>17</xdr:col>
      <xdr:colOff>605790</xdr:colOff>
      <xdr:row>11</xdr:row>
      <xdr:rowOff>9523</xdr:rowOff>
    </xdr:to>
    <mc:AlternateContent xmlns:mc="http://schemas.openxmlformats.org/markup-compatibility/2006" xmlns:a14="http://schemas.microsoft.com/office/drawing/2010/main">
      <mc:Choice Requires="a14">
        <xdr:graphicFrame macro="">
          <xdr:nvGraphicFramePr>
            <xdr:cNvPr id="26" name="Sales Channel 1">
              <a:extLst>
                <a:ext uri="{FF2B5EF4-FFF2-40B4-BE49-F238E27FC236}">
                  <a16:creationId xmlns:a16="http://schemas.microsoft.com/office/drawing/2014/main" id="{BE029F25-66C1-417E-9FC9-E19872FDFA1B}"/>
                </a:ext>
              </a:extLst>
            </xdr:cNvPr>
            <xdr:cNvGraphicFramePr/>
          </xdr:nvGraphicFramePr>
          <xdr:xfrm>
            <a:off x="0" y="0"/>
            <a:ext cx="0" cy="0"/>
          </xdr:xfrm>
          <a:graphic>
            <a:graphicData uri="http://schemas.microsoft.com/office/drawing/2010/slicer">
              <sle:slicer xmlns:sle="http://schemas.microsoft.com/office/drawing/2010/slicer" name="Sales Channel 1"/>
            </a:graphicData>
          </a:graphic>
        </xdr:graphicFrame>
      </mc:Choice>
      <mc:Fallback xmlns="">
        <xdr:sp macro="" textlink="">
          <xdr:nvSpPr>
            <xdr:cNvPr id="0" name=""/>
            <xdr:cNvSpPr>
              <a:spLocks noTextEdit="1"/>
            </xdr:cNvSpPr>
          </xdr:nvSpPr>
          <xdr:spPr>
            <a:xfrm>
              <a:off x="11809095" y="1400175"/>
              <a:ext cx="1112520" cy="6877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811530</xdr:colOff>
      <xdr:row>30</xdr:row>
      <xdr:rowOff>114300</xdr:rowOff>
    </xdr:from>
    <xdr:to>
      <xdr:col>21</xdr:col>
      <xdr:colOff>510540</xdr:colOff>
      <xdr:row>42</xdr:row>
      <xdr:rowOff>129540</xdr:rowOff>
    </xdr:to>
    <xdr:graphicFrame macro="">
      <xdr:nvGraphicFramePr>
        <xdr:cNvPr id="27" name="Chart 26">
          <a:extLst>
            <a:ext uri="{FF2B5EF4-FFF2-40B4-BE49-F238E27FC236}">
              <a16:creationId xmlns:a16="http://schemas.microsoft.com/office/drawing/2014/main" id="{9CFA785B-FD59-45D1-BD81-F00820D519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21</xdr:col>
      <xdr:colOff>581025</xdr:colOff>
      <xdr:row>30</xdr:row>
      <xdr:rowOff>72390</xdr:rowOff>
    </xdr:from>
    <xdr:to>
      <xdr:col>25</xdr:col>
      <xdr:colOff>592455</xdr:colOff>
      <xdr:row>43</xdr:row>
      <xdr:rowOff>15240</xdr:rowOff>
    </xdr:to>
    <mc:AlternateContent xmlns:mc="http://schemas.openxmlformats.org/markup-compatibility/2006" xmlns:a14="http://schemas.microsoft.com/office/drawing/2010/main">
      <mc:Choice Requires="a14">
        <xdr:graphicFrame macro="">
          <xdr:nvGraphicFramePr>
            <xdr:cNvPr id="28" name="Region 1">
              <a:extLst>
                <a:ext uri="{FF2B5EF4-FFF2-40B4-BE49-F238E27FC236}">
                  <a16:creationId xmlns:a16="http://schemas.microsoft.com/office/drawing/2014/main" id="{28BABE2C-3AB1-4901-9F78-65C3F0018A6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5337155" y="5587365"/>
              <a:ext cx="2444115" cy="22993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262890</xdr:colOff>
      <xdr:row>6</xdr:row>
      <xdr:rowOff>95250</xdr:rowOff>
    </xdr:from>
    <xdr:to>
      <xdr:col>25</xdr:col>
      <xdr:colOff>582930</xdr:colOff>
      <xdr:row>29</xdr:row>
      <xdr:rowOff>38100</xdr:rowOff>
    </xdr:to>
    <xdr:sp macro="" textlink="">
      <xdr:nvSpPr>
        <xdr:cNvPr id="29" name="Rectangle: Rounded Corners 28">
          <a:extLst>
            <a:ext uri="{FF2B5EF4-FFF2-40B4-BE49-F238E27FC236}">
              <a16:creationId xmlns:a16="http://schemas.microsoft.com/office/drawing/2014/main" id="{21A15C69-D11C-403B-BA08-0FE52E919E36}"/>
            </a:ext>
          </a:extLst>
        </xdr:cNvPr>
        <xdr:cNvSpPr/>
      </xdr:nvSpPr>
      <xdr:spPr>
        <a:xfrm>
          <a:off x="13188315" y="1266825"/>
          <a:ext cx="4587240" cy="4105275"/>
        </a:xfrm>
        <a:prstGeom prst="roundRect">
          <a:avLst>
            <a:gd name="adj" fmla="val 5156"/>
          </a:avLst>
        </a:prstGeom>
        <a:solidFill>
          <a:schemeClr val="bg1">
            <a:lumMod val="7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462916</xdr:colOff>
      <xdr:row>8</xdr:row>
      <xdr:rowOff>20957</xdr:rowOff>
    </xdr:from>
    <xdr:to>
      <xdr:col>25</xdr:col>
      <xdr:colOff>409576</xdr:colOff>
      <xdr:row>27</xdr:row>
      <xdr:rowOff>64771</xdr:rowOff>
    </xdr:to>
    <xdr:graphicFrame macro="">
      <xdr:nvGraphicFramePr>
        <xdr:cNvPr id="30" name="Chart 29">
          <a:extLst>
            <a:ext uri="{FF2B5EF4-FFF2-40B4-BE49-F238E27FC236}">
              <a16:creationId xmlns:a16="http://schemas.microsoft.com/office/drawing/2014/main" id="{B5A902AD-5FDE-43EE-9970-ADD2DF52EE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381001</xdr:colOff>
      <xdr:row>0</xdr:row>
      <xdr:rowOff>87630</xdr:rowOff>
    </xdr:from>
    <xdr:to>
      <xdr:col>9</xdr:col>
      <xdr:colOff>434341</xdr:colOff>
      <xdr:row>1</xdr:row>
      <xdr:rowOff>146685</xdr:rowOff>
    </xdr:to>
    <xdr:sp macro="" textlink="">
      <xdr:nvSpPr>
        <xdr:cNvPr id="31" name="TextBox 30">
          <a:extLst>
            <a:ext uri="{FF2B5EF4-FFF2-40B4-BE49-F238E27FC236}">
              <a16:creationId xmlns:a16="http://schemas.microsoft.com/office/drawing/2014/main" id="{C0B6CD2D-531E-4575-92AA-76BDCA6208AA}"/>
            </a:ext>
          </a:extLst>
        </xdr:cNvPr>
        <xdr:cNvSpPr txBox="1"/>
      </xdr:nvSpPr>
      <xdr:spPr>
        <a:xfrm>
          <a:off x="4648201" y="87630"/>
          <a:ext cx="1405890" cy="240030"/>
        </a:xfrm>
        <a:prstGeom prst="rect">
          <a:avLst/>
        </a:prstGeom>
        <a:solidFill>
          <a:schemeClr val="bg1">
            <a:lumMod val="95000"/>
          </a:schemeClr>
        </a:solidFill>
        <a:ln w="9525" cmpd="sng">
          <a:solidFill>
            <a:schemeClr val="bg1">
              <a:lumMod val="9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Times New Roman" panose="02020603050405020304" pitchFamily="18" charset="0"/>
              <a:cs typeface="Times New Roman" panose="02020603050405020304" pitchFamily="18" charset="0"/>
            </a:rPr>
            <a:t>Total Units Sold</a:t>
          </a:r>
        </a:p>
      </xdr:txBody>
    </xdr:sp>
    <xdr:clientData/>
  </xdr:twoCellAnchor>
  <xdr:twoCellAnchor>
    <xdr:from>
      <xdr:col>10</xdr:col>
      <xdr:colOff>97157</xdr:colOff>
      <xdr:row>0</xdr:row>
      <xdr:rowOff>87630</xdr:rowOff>
    </xdr:from>
    <xdr:to>
      <xdr:col>11</xdr:col>
      <xdr:colOff>662940</xdr:colOff>
      <xdr:row>1</xdr:row>
      <xdr:rowOff>142875</xdr:rowOff>
    </xdr:to>
    <xdr:sp macro="" textlink="">
      <xdr:nvSpPr>
        <xdr:cNvPr id="32" name="TextBox 31">
          <a:extLst>
            <a:ext uri="{FF2B5EF4-FFF2-40B4-BE49-F238E27FC236}">
              <a16:creationId xmlns:a16="http://schemas.microsoft.com/office/drawing/2014/main" id="{1697864E-AB11-4D9A-A9A5-5C247B3698A0}"/>
            </a:ext>
          </a:extLst>
        </xdr:cNvPr>
        <xdr:cNvSpPr txBox="1"/>
      </xdr:nvSpPr>
      <xdr:spPr>
        <a:xfrm>
          <a:off x="6326507" y="87630"/>
          <a:ext cx="1480183" cy="236220"/>
        </a:xfrm>
        <a:prstGeom prst="rect">
          <a:avLst/>
        </a:prstGeom>
        <a:solidFill>
          <a:schemeClr val="bg1">
            <a:lumMod val="95000"/>
          </a:schemeClr>
        </a:solidFill>
        <a:ln w="9525" cmpd="sng">
          <a:solidFill>
            <a:schemeClr val="bg1">
              <a:lumMod val="9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Times New Roman" panose="02020603050405020304" pitchFamily="18" charset="0"/>
              <a:cs typeface="Times New Roman" panose="02020603050405020304" pitchFamily="18" charset="0"/>
            </a:rPr>
            <a:t>Number of orders</a:t>
          </a:r>
        </a:p>
      </xdr:txBody>
    </xdr:sp>
    <xdr:clientData/>
  </xdr:twoCellAnchor>
  <xdr:twoCellAnchor>
    <xdr:from>
      <xdr:col>12</xdr:col>
      <xdr:colOff>417195</xdr:colOff>
      <xdr:row>0</xdr:row>
      <xdr:rowOff>91440</xdr:rowOff>
    </xdr:from>
    <xdr:to>
      <xdr:col>12</xdr:col>
      <xdr:colOff>1402080</xdr:colOff>
      <xdr:row>1</xdr:row>
      <xdr:rowOff>154305</xdr:rowOff>
    </xdr:to>
    <xdr:sp macro="" textlink="">
      <xdr:nvSpPr>
        <xdr:cNvPr id="33" name="TextBox 32">
          <a:extLst>
            <a:ext uri="{FF2B5EF4-FFF2-40B4-BE49-F238E27FC236}">
              <a16:creationId xmlns:a16="http://schemas.microsoft.com/office/drawing/2014/main" id="{32A98087-681F-497F-A258-654C5F2D755D}"/>
            </a:ext>
          </a:extLst>
        </xdr:cNvPr>
        <xdr:cNvSpPr txBox="1"/>
      </xdr:nvSpPr>
      <xdr:spPr>
        <a:xfrm>
          <a:off x="8313420" y="91440"/>
          <a:ext cx="984885" cy="243840"/>
        </a:xfrm>
        <a:prstGeom prst="rect">
          <a:avLst/>
        </a:prstGeom>
        <a:solidFill>
          <a:schemeClr val="bg1">
            <a:lumMod val="95000"/>
          </a:schemeClr>
        </a:solidFill>
        <a:ln w="9525" cmpd="sng">
          <a:solidFill>
            <a:schemeClr val="bg1">
              <a:lumMod val="9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Times New Roman" panose="02020603050405020304" pitchFamily="18" charset="0"/>
              <a:cs typeface="Times New Roman" panose="02020603050405020304" pitchFamily="18" charset="0"/>
            </a:rPr>
            <a:t>Revenue</a:t>
          </a:r>
        </a:p>
      </xdr:txBody>
    </xdr:sp>
    <xdr:clientData/>
  </xdr:twoCellAnchor>
  <xdr:twoCellAnchor>
    <xdr:from>
      <xdr:col>14</xdr:col>
      <xdr:colOff>421005</xdr:colOff>
      <xdr:row>0</xdr:row>
      <xdr:rowOff>110490</xdr:rowOff>
    </xdr:from>
    <xdr:to>
      <xdr:col>14</xdr:col>
      <xdr:colOff>1219200</xdr:colOff>
      <xdr:row>1</xdr:row>
      <xdr:rowOff>158115</xdr:rowOff>
    </xdr:to>
    <xdr:sp macro="" textlink="">
      <xdr:nvSpPr>
        <xdr:cNvPr id="34" name="TextBox 33">
          <a:extLst>
            <a:ext uri="{FF2B5EF4-FFF2-40B4-BE49-F238E27FC236}">
              <a16:creationId xmlns:a16="http://schemas.microsoft.com/office/drawing/2014/main" id="{4A25E780-0686-475F-A448-25D8D8F350FD}"/>
            </a:ext>
          </a:extLst>
        </xdr:cNvPr>
        <xdr:cNvSpPr txBox="1"/>
      </xdr:nvSpPr>
      <xdr:spPr>
        <a:xfrm>
          <a:off x="10050780" y="110490"/>
          <a:ext cx="798195" cy="228600"/>
        </a:xfrm>
        <a:prstGeom prst="rect">
          <a:avLst/>
        </a:prstGeom>
        <a:solidFill>
          <a:schemeClr val="bg1">
            <a:lumMod val="95000"/>
          </a:schemeClr>
        </a:solidFill>
        <a:ln w="9525" cmpd="sng">
          <a:solidFill>
            <a:schemeClr val="bg1">
              <a:lumMod val="9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Times New Roman" panose="02020603050405020304" pitchFamily="18" charset="0"/>
              <a:cs typeface="Times New Roman" panose="02020603050405020304" pitchFamily="18" charset="0"/>
            </a:rPr>
            <a:t>Profit</a:t>
          </a:r>
        </a:p>
      </xdr:txBody>
    </xdr:sp>
    <xdr:clientData/>
  </xdr:twoCellAnchor>
  <xdr:twoCellAnchor>
    <xdr:from>
      <xdr:col>15</xdr:col>
      <xdr:colOff>87630</xdr:colOff>
      <xdr:row>0</xdr:row>
      <xdr:rowOff>100965</xdr:rowOff>
    </xdr:from>
    <xdr:to>
      <xdr:col>18</xdr:col>
      <xdr:colOff>53340</xdr:colOff>
      <xdr:row>1</xdr:row>
      <xdr:rowOff>154305</xdr:rowOff>
    </xdr:to>
    <xdr:sp macro="" textlink="">
      <xdr:nvSpPr>
        <xdr:cNvPr id="35" name="TextBox 34">
          <a:extLst>
            <a:ext uri="{FF2B5EF4-FFF2-40B4-BE49-F238E27FC236}">
              <a16:creationId xmlns:a16="http://schemas.microsoft.com/office/drawing/2014/main" id="{7A48FD0B-08F2-4BD3-BB64-EA3194D00719}"/>
            </a:ext>
          </a:extLst>
        </xdr:cNvPr>
        <xdr:cNvSpPr txBox="1"/>
      </xdr:nvSpPr>
      <xdr:spPr>
        <a:xfrm>
          <a:off x="11184255" y="100965"/>
          <a:ext cx="1794510" cy="234315"/>
        </a:xfrm>
        <a:prstGeom prst="rect">
          <a:avLst/>
        </a:prstGeom>
        <a:solidFill>
          <a:schemeClr val="bg1">
            <a:lumMod val="95000"/>
          </a:schemeClr>
        </a:solidFill>
        <a:ln w="9525" cmpd="sng">
          <a:solidFill>
            <a:schemeClr val="bg1">
              <a:lumMod val="9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Times New Roman" panose="02020603050405020304" pitchFamily="18" charset="0"/>
              <a:cs typeface="Times New Roman" panose="02020603050405020304" pitchFamily="18" charset="0"/>
            </a:rPr>
            <a:t>Average packing time</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nesta" refreshedDate="45678.576136226853" backgroundQuery="1" createdVersion="6" refreshedVersion="6" minRefreshableVersion="3" recordCount="0" supportSubquery="1" supportAdvancedDrill="1" xr:uid="{EC6C91A7-EB60-439E-946F-08B079B0E0E9}">
  <cacheSource type="external" connectionId="2"/>
  <cacheFields count="6">
    <cacheField name="[AmazonSalesData].[Order Date].[Order Date]" caption="Order Date" numFmtId="0" hierarchy="5" level="1">
      <sharedItems containsSemiMixedTypes="0" containsNonDate="0" containsDate="1" containsString="0" minDate="2010-02-02T00:00:00" maxDate="2017-05-23T00:00:00" count="100">
        <d v="2010-02-02T00:00:00"/>
        <d v="2010-02-06T00:00:00"/>
        <d v="2010-05-07T00:00:00"/>
        <d v="2010-05-28T00:00:00"/>
        <d v="2010-06-30T00:00:00"/>
        <d v="2010-10-24T00:00:00"/>
        <d v="2010-10-30T00:00:00"/>
        <d v="2010-11-26T00:00:00"/>
        <d v="2010-12-23T00:00:00"/>
        <d v="2010-12-30T00:00:00"/>
        <d v="2011-01-04T00:00:00"/>
        <d v="2011-01-16T00:00:00"/>
        <d v="2011-02-08T00:00:00"/>
        <d v="2011-04-23T00:00:00"/>
        <d v="2011-05-26T00:00:00"/>
        <d v="2011-06-24T00:00:00"/>
        <d v="2011-07-26T00:00:00"/>
        <d v="2011-09-15T00:00:00"/>
        <d v="2011-11-07T00:00:00"/>
        <d v="2011-11-11T00:00:00"/>
        <d v="2011-11-22T00:00:00"/>
        <d v="2011-11-26T00:00:00"/>
        <d v="2012-01-05T00:00:00"/>
        <d v="2012-01-11T00:00:00"/>
        <d v="2012-02-10T00:00:00"/>
        <d v="2012-02-16T00:00:00"/>
        <d v="2012-02-17T00:00:00"/>
        <d v="2012-03-18T00:00:00"/>
        <d v="2012-04-01T00:00:00"/>
        <d v="2012-04-23T00:00:00"/>
        <d v="2012-04-30T00:00:00"/>
        <d v="2012-05-26T00:00:00"/>
        <d v="2012-05-29T00:00:00"/>
        <d v="2012-06-07T00:00:00"/>
        <d v="2012-06-08T00:00:00"/>
        <d v="2012-06-13T00:00:00"/>
        <d v="2012-07-08T00:00:00"/>
        <d v="2012-07-17T00:00:00"/>
        <d v="2012-07-31T00:00:00"/>
        <d v="2012-08-22T00:00:00"/>
        <d v="2012-09-17T00:00:00"/>
        <d v="2012-09-18T00:00:00"/>
        <d v="2012-10-06T00:00:00"/>
        <d v="2012-10-21T00:00:00"/>
        <d v="2013-02-01T00:00:00"/>
        <d v="2013-03-25T00:00:00"/>
        <d v="2013-04-23T00:00:00"/>
        <d v="2013-06-09T00:00:00"/>
        <d v="2013-06-26T00:00:00"/>
        <d v="2013-07-05T00:00:00"/>
        <d v="2013-07-20T00:00:00"/>
        <d v="2013-08-18T00:00:00"/>
        <d v="2013-09-17T00:00:00"/>
        <d v="2013-10-11T00:00:00"/>
        <d v="2013-10-13T00:00:00"/>
        <d v="2013-12-29T00:00:00"/>
        <d v="2014-02-03T00:00:00"/>
        <d v="2014-02-19T00:00:00"/>
        <d v="2014-04-07T00:00:00"/>
        <d v="2014-04-18T00:00:00"/>
        <d v="2014-05-02T00:00:00"/>
        <d v="2014-05-14T00:00:00"/>
        <d v="2014-06-20T00:00:00"/>
        <d v="2014-07-07T00:00:00"/>
        <d v="2014-07-18T00:00:00"/>
        <d v="2014-08-02T00:00:00"/>
        <d v="2014-09-08T00:00:00"/>
        <d v="2014-10-13T00:00:00"/>
        <d v="2014-10-14T00:00:00"/>
        <d v="2014-10-28T00:00:00"/>
        <d v="2014-11-06T00:00:00"/>
        <d v="2015-01-16T00:00:00"/>
        <d v="2015-02-04T00:00:00"/>
        <d v="2015-02-23T00:00:00"/>
        <d v="2015-04-01T00:00:00"/>
        <d v="2015-04-25T00:00:00"/>
        <d v="2015-07-14T00:00:00"/>
        <d v="2015-07-30T00:00:00"/>
        <d v="2015-07-31T00:00:00"/>
        <d v="2015-08-14T00:00:00"/>
        <d v="2015-10-27T00:00:00"/>
        <d v="2015-11-14T00:00:00"/>
        <d v="2016-03-29T00:00:00"/>
        <d v="2016-05-07T00:00:00"/>
        <d v="2016-06-01T00:00:00"/>
        <d v="2016-06-30T00:00:00"/>
        <d v="2016-07-25T00:00:00"/>
        <d v="2016-10-23T00:00:00"/>
        <d v="2016-11-15T00:00:00"/>
        <d v="2016-11-19T00:00:00"/>
        <d v="2016-12-06T00:00:00"/>
        <d v="2016-12-31T00:00:00"/>
        <d v="2017-01-13T00:00:00"/>
        <d v="2017-01-14T00:00:00"/>
        <d v="2017-02-08T00:00:00"/>
        <d v="2017-02-25T00:00:00"/>
        <d v="2017-03-11T00:00:00"/>
        <d v="2017-05-08T00:00:00"/>
        <d v="2017-05-20T00:00:00"/>
        <d v="2017-05-22T00:00:00"/>
      </sharedItems>
    </cacheField>
    <cacheField name="[AmazonSalesData].[Order Date (Month)].[Order Date (Month)]" caption="Order Date (Month)" numFmtId="0" hierarchy="16" level="1">
      <sharedItems containsNonDate="0" count="12">
        <s v="Feb"/>
        <s v="May"/>
        <s v="Jun"/>
        <s v="Oct"/>
        <s v="Nov"/>
        <s v="Dec"/>
        <s v="Jan"/>
        <s v="Apr"/>
        <s v="Jul"/>
        <s v="Sep"/>
        <s v="Mar"/>
        <s v="Aug"/>
      </sharedItems>
    </cacheField>
    <cacheField name="[AmazonSalesData].[Order Date (Quarter)].[Order Date (Quarter)]" caption="Order Date (Quarter)" numFmtId="0" hierarchy="15" level="1">
      <sharedItems containsNonDate="0" count="4">
        <s v="Qtr1"/>
        <s v="Qtr2"/>
        <s v="Qtr4"/>
        <s v="Qtr3"/>
      </sharedItems>
    </cacheField>
    <cacheField name="[AmazonSalesData].[Order Date (Year)].[Order Date (Year)]" caption="Order Date (Year)" numFmtId="0" hierarchy="14" level="1">
      <sharedItems count="8">
        <s v="2010"/>
        <s v="2011"/>
        <s v="2012"/>
        <s v="2013"/>
        <s v="2014"/>
        <s v="2015"/>
        <s v="2016"/>
        <s v="2017"/>
      </sharedItems>
    </cacheField>
    <cacheField name="[Measures].[Revenue]" caption="Revenue" numFmtId="0" hierarchy="23" level="32767"/>
    <cacheField name="[Measures].[Profit]" caption="Profit" numFmtId="0" hierarchy="24" level="32767"/>
  </cacheFields>
  <cacheHierarchies count="28">
    <cacheHierarchy uniqueName="[AmazonSalesData].[Region]" caption="Region" attribute="1" defaultMemberUniqueName="[AmazonSalesData].[Region].[All]" allUniqueName="[AmazonSalesData].[Region].[All]" dimensionUniqueName="[AmazonSalesData]" displayFolder="" count="0" memberValueDatatype="130" unbalanced="0"/>
    <cacheHierarchy uniqueName="[AmazonSalesData].[Country]" caption="Country" attribute="1" defaultMemberUniqueName="[AmazonSalesData].[Country].[All]" allUniqueName="[AmazonSalesData].[Country].[All]" dimensionUniqueName="[AmazonSalesData]" displayFolder="" count="0" memberValueDatatype="130" unbalanced="0"/>
    <cacheHierarchy uniqueName="[AmazonSalesData].[Item Type]" caption="Item Type" attribute="1" defaultMemberUniqueName="[AmazonSalesData].[Item Type].[All]" allUniqueName="[AmazonSalesData].[Item Type].[All]" dimensionUniqueName="[AmazonSalesData]" displayFolder="" count="0" memberValueDatatype="130" unbalanced="0"/>
    <cacheHierarchy uniqueName="[AmazonSalesData].[Sales Channel]" caption="Sales Channel" attribute="1" defaultMemberUniqueName="[AmazonSalesData].[Sales Channel].[All]" allUniqueName="[AmazonSalesData].[Sales Channel].[All]" dimensionUniqueName="[AmazonSalesData]" displayFolder="" count="0" memberValueDatatype="130" unbalanced="0"/>
    <cacheHierarchy uniqueName="[AmazonSalesData].[Order Priority]" caption="Order Priority" attribute="1" defaultMemberUniqueName="[AmazonSalesData].[Order Priority].[All]" allUniqueName="[AmazonSalesData].[Order Priority].[All]" dimensionUniqueName="[AmazonSalesData]" displayFolder="" count="0" memberValueDatatype="130" unbalanced="0"/>
    <cacheHierarchy uniqueName="[AmazonSalesData].[Order Date]" caption="Order Date" attribute="1" time="1" defaultMemberUniqueName="[AmazonSalesData].[Order Date].[All]" allUniqueName="[AmazonSalesData].[Order Date].[All]" dimensionUniqueName="[AmazonSalesData]" displayFolder="" count="2" memberValueDatatype="7" unbalanced="0">
      <fieldsUsage count="2">
        <fieldUsage x="-1"/>
        <fieldUsage x="0"/>
      </fieldsUsage>
    </cacheHierarchy>
    <cacheHierarchy uniqueName="[AmazonSalesData].[Order ID]" caption="Order ID" attribute="1" defaultMemberUniqueName="[AmazonSalesData].[Order ID].[All]" allUniqueName="[AmazonSalesData].[Order ID].[All]" dimensionUniqueName="[AmazonSalesData]" displayFolder="" count="0" memberValueDatatype="20" unbalanced="0"/>
    <cacheHierarchy uniqueName="[AmazonSalesData].[Ship Date]" caption="Ship Date" attribute="1" time="1" defaultMemberUniqueName="[AmazonSalesData].[Ship Date].[All]" allUniqueName="[AmazonSalesData].[Ship Date].[All]" dimensionUniqueName="[AmazonSalesData]" displayFolder="" count="0" memberValueDatatype="7" unbalanced="0"/>
    <cacheHierarchy uniqueName="[AmazonSalesData].[Units Sold]" caption="Units Sold" attribute="1" defaultMemberUniqueName="[AmazonSalesData].[Units Sold].[All]" allUniqueName="[AmazonSalesData].[Units Sold].[All]" dimensionUniqueName="[AmazonSalesData]" displayFolder="" count="0" memberValueDatatype="20" unbalanced="0"/>
    <cacheHierarchy uniqueName="[AmazonSalesData].[Unit Price]" caption="Unit Price" attribute="1" defaultMemberUniqueName="[AmazonSalesData].[Unit Price].[All]" allUniqueName="[AmazonSalesData].[Unit Price].[All]" dimensionUniqueName="[AmazonSalesData]" displayFolder="" count="0" memberValueDatatype="5" unbalanced="0"/>
    <cacheHierarchy uniqueName="[AmazonSalesData].[Unit Cost]" caption="Unit Cost" attribute="1" defaultMemberUniqueName="[AmazonSalesData].[Unit Cost].[All]" allUniqueName="[AmazonSalesData].[Unit Cost].[All]" dimensionUniqueName="[AmazonSalesData]" displayFolder="" count="0" memberValueDatatype="5" unbalanced="0"/>
    <cacheHierarchy uniqueName="[AmazonSalesData].[Total Revenue]" caption="Total Revenue" attribute="1" defaultMemberUniqueName="[AmazonSalesData].[Total Revenue].[All]" allUniqueName="[AmazonSalesData].[Total Revenue].[All]" dimensionUniqueName="[AmazonSalesData]" displayFolder="" count="0" memberValueDatatype="5" unbalanced="0"/>
    <cacheHierarchy uniqueName="[AmazonSalesData].[Total Cost]" caption="Total Cost" attribute="1" defaultMemberUniqueName="[AmazonSalesData].[Total Cost].[All]" allUniqueName="[AmazonSalesData].[Total Cost].[All]" dimensionUniqueName="[AmazonSalesData]" displayFolder="" count="0" memberValueDatatype="5" unbalanced="0"/>
    <cacheHierarchy uniqueName="[AmazonSalesData].[Total Profit]" caption="Total Profit" attribute="1" defaultMemberUniqueName="[AmazonSalesData].[Total Profit].[All]" allUniqueName="[AmazonSalesData].[Total Profit].[All]" dimensionUniqueName="[AmazonSalesData]" displayFolder="" count="0" memberValueDatatype="5" unbalanced="0"/>
    <cacheHierarchy uniqueName="[AmazonSalesData].[Order Date (Year)]" caption="Order Date (Year)" attribute="1" defaultMemberUniqueName="[AmazonSalesData].[Order Date (Year)].[All]" allUniqueName="[AmazonSalesData].[Order Date (Year)].[All]" dimensionUniqueName="[AmazonSalesData]" displayFolder="" count="2" memberValueDatatype="130" unbalanced="0">
      <fieldsUsage count="2">
        <fieldUsage x="-1"/>
        <fieldUsage x="3"/>
      </fieldsUsage>
    </cacheHierarchy>
    <cacheHierarchy uniqueName="[AmazonSalesData].[Order Date (Quarter)]" caption="Order Date (Quarter)" attribute="1" defaultMemberUniqueName="[AmazonSalesData].[Order Date (Quarter)].[All]" allUniqueName="[AmazonSalesData].[Order Date (Quarter)].[All]" dimensionUniqueName="[AmazonSalesData]" displayFolder="" count="2" memberValueDatatype="130" unbalanced="0">
      <fieldsUsage count="2">
        <fieldUsage x="-1"/>
        <fieldUsage x="2"/>
      </fieldsUsage>
    </cacheHierarchy>
    <cacheHierarchy uniqueName="[AmazonSalesData].[Order Date (Month)]" caption="Order Date (Month)" attribute="1" defaultMemberUniqueName="[AmazonSalesData].[Order Date (Month)].[All]" allUniqueName="[AmazonSalesData].[Order Date (Month)].[All]" dimensionUniqueName="[AmazonSalesData]" displayFolder="" count="2" memberValueDatatype="130" unbalanced="0">
      <fieldsUsage count="2">
        <fieldUsage x="-1"/>
        <fieldUsage x="1"/>
      </fieldsUsage>
    </cacheHierarchy>
    <cacheHierarchy uniqueName="[AmazonSalesData].[Packing Time]" caption="Packing Time" attribute="1" defaultMemberUniqueName="[AmazonSalesData].[Packing Time].[All]" allUniqueName="[AmazonSalesData].[Packing Time].[All]" dimensionUniqueName="[AmazonSalesData]" displayFolder="" count="0" memberValueDatatype="20" unbalanced="0"/>
    <cacheHierarchy uniqueName="[AmazonSalesData].[Order Date (Month Index)]" caption="Order Date (Month Index)" attribute="1" defaultMemberUniqueName="[AmazonSalesData].[Order Date (Month Index)].[All]" allUniqueName="[AmazonSalesData].[Order Date (Month Index)].[All]" dimensionUniqueName="[AmazonSalesData]" displayFolder="" count="0" memberValueDatatype="20" unbalanced="0" hidden="1"/>
    <cacheHierarchy uniqueName="[Measures].[Sum of Total Revenue]" caption="Sum of Total Revenue" measure="1" displayFolder="" measureGroup="AmazonSalesData" count="0">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AmazonSalesData" count="0">
      <extLst>
        <ext xmlns:x15="http://schemas.microsoft.com/office/spreadsheetml/2010/11/main" uri="{B97F6D7D-B522-45F9-BDA1-12C45D357490}">
          <x15:cacheHierarchy aggregatedColumn="13"/>
        </ext>
      </extLst>
    </cacheHierarchy>
    <cacheHierarchy uniqueName="[Measures].[Total number of orders]" caption="Total number of orders" measure="1" displayFolder="" measureGroup="AmazonSalesData" count="0"/>
    <cacheHierarchy uniqueName="[Measures].[Total Units Sold]" caption="Total Units Sold" measure="1" displayFolder="" measureGroup="AmazonSalesData" count="0"/>
    <cacheHierarchy uniqueName="[Measures].[Revenue]" caption="Revenue" measure="1" displayFolder="" measureGroup="AmazonSalesData" count="0" oneField="1">
      <fieldsUsage count="1">
        <fieldUsage x="4"/>
      </fieldsUsage>
    </cacheHierarchy>
    <cacheHierarchy uniqueName="[Measures].[Profit]" caption="Profit" measure="1" displayFolder="" measureGroup="AmazonSalesData" count="0" oneField="1">
      <fieldsUsage count="1">
        <fieldUsage x="5"/>
      </fieldsUsage>
    </cacheHierarchy>
    <cacheHierarchy uniqueName="[Measures].[Average packing time]" caption="Average packing time" measure="1" displayFolder="" measureGroup="AmazonSalesData" count="0"/>
    <cacheHierarchy uniqueName="[Measures].[__XL_Count AmazonSalesData]" caption="__XL_Count AmazonSalesData" measure="1" displayFolder="" measureGroup="AmazonSalesData" count="0" hidden="1"/>
    <cacheHierarchy uniqueName="[Measures].[__No measures defined]" caption="__No measures defined" measure="1" displayFolder="" count="0" hidden="1"/>
  </cacheHierarchies>
  <kpis count="0"/>
  <dimensions count="2">
    <dimension name="AmazonSalesData" uniqueName="[AmazonSalesData]" caption="AmazonSalesData"/>
    <dimension measure="1" name="Measures" uniqueName="[Measures]" caption="Measures"/>
  </dimensions>
  <measureGroups count="1">
    <measureGroup name="AmazonSalesData" caption="AmazonSales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nesta" refreshedDate="45678.576140393518" backgroundQuery="1" createdVersion="3" refreshedVersion="6" minRefreshableVersion="3" recordCount="0" supportSubquery="1" supportAdvancedDrill="1" xr:uid="{C024B984-EDAC-4B5C-AADF-7F7D35D48F91}">
  <cacheSource type="external" connectionId="2">
    <extLst>
      <ext xmlns:x14="http://schemas.microsoft.com/office/spreadsheetml/2009/9/main" uri="{F057638F-6D5F-4e77-A914-E7F072B9BCA8}">
        <x14:sourceConnection name="ThisWorkbookDataModel"/>
      </ext>
    </extLst>
  </cacheSource>
  <cacheFields count="0"/>
  <cacheHierarchies count="28">
    <cacheHierarchy uniqueName="[AmazonSalesData].[Region]" caption="Region" attribute="1" defaultMemberUniqueName="[AmazonSalesData].[Region].[All]" allUniqueName="[AmazonSalesData].[Region].[All]" dimensionUniqueName="[AmazonSalesData]" displayFolder="" count="0" memberValueDatatype="130" unbalanced="0"/>
    <cacheHierarchy uniqueName="[AmazonSalesData].[Country]" caption="Country" attribute="1" defaultMemberUniqueName="[AmazonSalesData].[Country].[All]" allUniqueName="[AmazonSalesData].[Country].[All]" dimensionUniqueName="[AmazonSalesData]" displayFolder="" count="0" memberValueDatatype="130" unbalanced="0"/>
    <cacheHierarchy uniqueName="[AmazonSalesData].[Item Type]" caption="Item Type" attribute="1" defaultMemberUniqueName="[AmazonSalesData].[Item Type].[All]" allUniqueName="[AmazonSalesData].[Item Type].[All]" dimensionUniqueName="[AmazonSalesData]" displayFolder="" count="0" memberValueDatatype="130" unbalanced="0"/>
    <cacheHierarchy uniqueName="[AmazonSalesData].[Sales Channel]" caption="Sales Channel" attribute="1" defaultMemberUniqueName="[AmazonSalesData].[Sales Channel].[All]" allUniqueName="[AmazonSalesData].[Sales Channel].[All]" dimensionUniqueName="[AmazonSalesData]" displayFolder="" count="0" memberValueDatatype="130" unbalanced="0"/>
    <cacheHierarchy uniqueName="[AmazonSalesData].[Order Priority]" caption="Order Priority" attribute="1" defaultMemberUniqueName="[AmazonSalesData].[Order Priority].[All]" allUniqueName="[AmazonSalesData].[Order Priority].[All]" dimensionUniqueName="[AmazonSalesData]" displayFolder="" count="0" memberValueDatatype="130" unbalanced="0"/>
    <cacheHierarchy uniqueName="[AmazonSalesData].[Order Date]" caption="Order Date" attribute="1" time="1" defaultMemberUniqueName="[AmazonSalesData].[Order Date].[All]" allUniqueName="[AmazonSalesData].[Order Date].[All]" dimensionUniqueName="[AmazonSalesData]" displayFolder="" count="2" memberValueDatatype="7" unbalanced="0"/>
    <cacheHierarchy uniqueName="[AmazonSalesData].[Order ID]" caption="Order ID" attribute="1" defaultMemberUniqueName="[AmazonSalesData].[Order ID].[All]" allUniqueName="[AmazonSalesData].[Order ID].[All]" dimensionUniqueName="[AmazonSalesData]" displayFolder="" count="0" memberValueDatatype="20" unbalanced="0"/>
    <cacheHierarchy uniqueName="[AmazonSalesData].[Ship Date]" caption="Ship Date" attribute="1" time="1" defaultMemberUniqueName="[AmazonSalesData].[Ship Date].[All]" allUniqueName="[AmazonSalesData].[Ship Date].[All]" dimensionUniqueName="[AmazonSalesData]" displayFolder="" count="0" memberValueDatatype="7" unbalanced="0"/>
    <cacheHierarchy uniqueName="[AmazonSalesData].[Units Sold]" caption="Units Sold" attribute="1" defaultMemberUniqueName="[AmazonSalesData].[Units Sold].[All]" allUniqueName="[AmazonSalesData].[Units Sold].[All]" dimensionUniqueName="[AmazonSalesData]" displayFolder="" count="0" memberValueDatatype="20" unbalanced="0"/>
    <cacheHierarchy uniqueName="[AmazonSalesData].[Unit Price]" caption="Unit Price" attribute="1" defaultMemberUniqueName="[AmazonSalesData].[Unit Price].[All]" allUniqueName="[AmazonSalesData].[Unit Price].[All]" dimensionUniqueName="[AmazonSalesData]" displayFolder="" count="0" memberValueDatatype="5" unbalanced="0"/>
    <cacheHierarchy uniqueName="[AmazonSalesData].[Unit Cost]" caption="Unit Cost" attribute="1" defaultMemberUniqueName="[AmazonSalesData].[Unit Cost].[All]" allUniqueName="[AmazonSalesData].[Unit Cost].[All]" dimensionUniqueName="[AmazonSalesData]" displayFolder="" count="0" memberValueDatatype="5" unbalanced="0"/>
    <cacheHierarchy uniqueName="[AmazonSalesData].[Total Revenue]" caption="Total Revenue" attribute="1" defaultMemberUniqueName="[AmazonSalesData].[Total Revenue].[All]" allUniqueName="[AmazonSalesData].[Total Revenue].[All]" dimensionUniqueName="[AmazonSalesData]" displayFolder="" count="0" memberValueDatatype="5" unbalanced="0"/>
    <cacheHierarchy uniqueName="[AmazonSalesData].[Total Cost]" caption="Total Cost" attribute="1" defaultMemberUniqueName="[AmazonSalesData].[Total Cost].[All]" allUniqueName="[AmazonSalesData].[Total Cost].[All]" dimensionUniqueName="[AmazonSalesData]" displayFolder="" count="0" memberValueDatatype="5" unbalanced="0"/>
    <cacheHierarchy uniqueName="[AmazonSalesData].[Total Profit]" caption="Total Profit" attribute="1" defaultMemberUniqueName="[AmazonSalesData].[Total Profit].[All]" allUniqueName="[AmazonSalesData].[Total Profit].[All]" dimensionUniqueName="[AmazonSalesData]" displayFolder="" count="0" memberValueDatatype="5" unbalanced="0"/>
    <cacheHierarchy uniqueName="[AmazonSalesData].[Order Date (Year)]" caption="Order Date (Year)" attribute="1" defaultMemberUniqueName="[AmazonSalesData].[Order Date (Year)].[All]" allUniqueName="[AmazonSalesData].[Order Date (Year)].[All]" dimensionUniqueName="[AmazonSalesData]" displayFolder="" count="0" memberValueDatatype="130" unbalanced="0"/>
    <cacheHierarchy uniqueName="[AmazonSalesData].[Order Date (Quarter)]" caption="Order Date (Quarter)" attribute="1" defaultMemberUniqueName="[AmazonSalesData].[Order Date (Quarter)].[All]" allUniqueName="[AmazonSalesData].[Order Date (Quarter)].[All]" dimensionUniqueName="[AmazonSalesData]" displayFolder="" count="0" memberValueDatatype="130" unbalanced="0"/>
    <cacheHierarchy uniqueName="[AmazonSalesData].[Order Date (Month)]" caption="Order Date (Month)" attribute="1" defaultMemberUniqueName="[AmazonSalesData].[Order Date (Month)].[All]" allUniqueName="[AmazonSalesData].[Order Date (Month)].[All]" dimensionUniqueName="[AmazonSalesData]" displayFolder="" count="0" memberValueDatatype="130" unbalanced="0"/>
    <cacheHierarchy uniqueName="[AmazonSalesData].[Packing Time]" caption="Packing Time" attribute="1" defaultMemberUniqueName="[AmazonSalesData].[Packing Time].[All]" allUniqueName="[AmazonSalesData].[Packing Time].[All]" dimensionUniqueName="[AmazonSalesData]" displayFolder="" count="0" memberValueDatatype="20" unbalanced="0"/>
    <cacheHierarchy uniqueName="[AmazonSalesData].[Order Date (Month Index)]" caption="Order Date (Month Index)" attribute="1" defaultMemberUniqueName="[AmazonSalesData].[Order Date (Month Index)].[All]" allUniqueName="[AmazonSalesData].[Order Date (Month Index)].[All]" dimensionUniqueName="[AmazonSalesData]" displayFolder="" count="0" memberValueDatatype="20" unbalanced="0" hidden="1"/>
    <cacheHierarchy uniqueName="[Measures].[Sum of Total Revenue]" caption="Sum of Total Revenue" measure="1" displayFolder="" measureGroup="AmazonSalesData" count="0">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AmazonSalesData" count="0">
      <extLst>
        <ext xmlns:x15="http://schemas.microsoft.com/office/spreadsheetml/2010/11/main" uri="{B97F6D7D-B522-45F9-BDA1-12C45D357490}">
          <x15:cacheHierarchy aggregatedColumn="13"/>
        </ext>
      </extLst>
    </cacheHierarchy>
    <cacheHierarchy uniqueName="[Measures].[Total number of orders]" caption="Total number of orders" measure="1" displayFolder="" measureGroup="AmazonSalesData" count="0"/>
    <cacheHierarchy uniqueName="[Measures].[Total Units Sold]" caption="Total Units Sold" measure="1" displayFolder="" measureGroup="AmazonSalesData" count="0"/>
    <cacheHierarchy uniqueName="[Measures].[Revenue]" caption="Revenue" measure="1" displayFolder="" measureGroup="AmazonSalesData" count="0"/>
    <cacheHierarchy uniqueName="[Measures].[Profit]" caption="Profit" measure="1" displayFolder="" measureGroup="AmazonSalesData" count="0"/>
    <cacheHierarchy uniqueName="[Measures].[Average packing time]" caption="Average packing time" measure="1" displayFolder="" measureGroup="AmazonSalesData" count="0"/>
    <cacheHierarchy uniqueName="[Measures].[__XL_Count AmazonSalesData]" caption="__XL_Count AmazonSalesData" measure="1" displayFolder="" measureGroup="AmazonSales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213732119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nesta" refreshedDate="45678.576138773147" backgroundQuery="1" createdVersion="6" refreshedVersion="6" minRefreshableVersion="3" recordCount="0" supportSubquery="1" supportAdvancedDrill="1" xr:uid="{25779B12-C570-4A2F-9260-B99A3961613A}">
  <cacheSource type="external" connectionId="2"/>
  <cacheFields count="8">
    <cacheField name="[AmazonSalesData].[Country].[Country]" caption="Country" numFmtId="0" hierarchy="1" level="1">
      <sharedItems count="7">
        <s v="Comoros"/>
        <s v="Kuwait"/>
        <s v="Kyrgyzstan"/>
        <s v="Mauritania"/>
        <s v="Portugal"/>
        <s v="Slovakia"/>
        <s v="United Kingdom"/>
      </sharedItems>
    </cacheField>
    <cacheField name="[AmazonSalesData].[Order Date].[Order Date]" caption="Order Date" numFmtId="0" hierarchy="5" level="1">
      <sharedItems containsSemiMixedTypes="0" containsNonDate="0" containsDate="1" containsString="0" minDate="2010-02-02T00:00:00" maxDate="2017-05-23T00:00:00" count="100">
        <d v="2010-02-02T00:00:00"/>
        <d v="2010-02-06T00:00:00"/>
        <d v="2010-05-07T00:00:00"/>
        <d v="2010-05-28T00:00:00"/>
        <d v="2010-06-30T00:00:00"/>
        <d v="2010-10-24T00:00:00"/>
        <d v="2010-10-30T00:00:00"/>
        <d v="2010-11-26T00:00:00"/>
        <d v="2010-12-23T00:00:00"/>
        <d v="2010-12-30T00:00:00"/>
        <d v="2011-01-04T00:00:00"/>
        <d v="2011-01-16T00:00:00"/>
        <d v="2011-02-08T00:00:00"/>
        <d v="2011-04-23T00:00:00"/>
        <d v="2011-05-26T00:00:00"/>
        <d v="2011-06-24T00:00:00"/>
        <d v="2011-07-26T00:00:00"/>
        <d v="2011-09-15T00:00:00"/>
        <d v="2011-11-07T00:00:00"/>
        <d v="2011-11-11T00:00:00"/>
        <d v="2011-11-22T00:00:00"/>
        <d v="2011-11-26T00:00:00"/>
        <d v="2012-01-05T00:00:00"/>
        <d v="2012-01-11T00:00:00"/>
        <d v="2012-02-10T00:00:00"/>
        <d v="2012-02-16T00:00:00"/>
        <d v="2012-02-17T00:00:00"/>
        <d v="2012-03-18T00:00:00"/>
        <d v="2012-04-01T00:00:00"/>
        <d v="2012-04-23T00:00:00"/>
        <d v="2012-04-30T00:00:00"/>
        <d v="2012-05-26T00:00:00"/>
        <d v="2012-05-29T00:00:00"/>
        <d v="2012-06-07T00:00:00"/>
        <d v="2012-06-08T00:00:00"/>
        <d v="2012-06-13T00:00:00"/>
        <d v="2012-07-08T00:00:00"/>
        <d v="2012-07-17T00:00:00"/>
        <d v="2012-07-31T00:00:00"/>
        <d v="2012-08-22T00:00:00"/>
        <d v="2012-09-17T00:00:00"/>
        <d v="2012-09-18T00:00:00"/>
        <d v="2012-10-06T00:00:00"/>
        <d v="2012-10-21T00:00:00"/>
        <d v="2013-02-01T00:00:00"/>
        <d v="2013-03-25T00:00:00"/>
        <d v="2013-04-23T00:00:00"/>
        <d v="2013-06-09T00:00:00"/>
        <d v="2013-06-26T00:00:00"/>
        <d v="2013-07-05T00:00:00"/>
        <d v="2013-07-20T00:00:00"/>
        <d v="2013-08-18T00:00:00"/>
        <d v="2013-09-17T00:00:00"/>
        <d v="2013-10-11T00:00:00"/>
        <d v="2013-10-13T00:00:00"/>
        <d v="2013-12-29T00:00:00"/>
        <d v="2014-02-03T00:00:00"/>
        <d v="2014-02-19T00:00:00"/>
        <d v="2014-04-07T00:00:00"/>
        <d v="2014-04-18T00:00:00"/>
        <d v="2014-05-02T00:00:00"/>
        <d v="2014-05-14T00:00:00"/>
        <d v="2014-06-20T00:00:00"/>
        <d v="2014-07-07T00:00:00"/>
        <d v="2014-07-18T00:00:00"/>
        <d v="2014-08-02T00:00:00"/>
        <d v="2014-09-08T00:00:00"/>
        <d v="2014-10-13T00:00:00"/>
        <d v="2014-10-14T00:00:00"/>
        <d v="2014-10-28T00:00:00"/>
        <d v="2014-11-06T00:00:00"/>
        <d v="2015-01-16T00:00:00"/>
        <d v="2015-02-04T00:00:00"/>
        <d v="2015-02-23T00:00:00"/>
        <d v="2015-04-01T00:00:00"/>
        <d v="2015-04-25T00:00:00"/>
        <d v="2015-07-14T00:00:00"/>
        <d v="2015-07-30T00:00:00"/>
        <d v="2015-07-31T00:00:00"/>
        <d v="2015-08-14T00:00:00"/>
        <d v="2015-10-27T00:00:00"/>
        <d v="2015-11-14T00:00:00"/>
        <d v="2016-03-29T00:00:00"/>
        <d v="2016-05-07T00:00:00"/>
        <d v="2016-06-01T00:00:00"/>
        <d v="2016-06-30T00:00:00"/>
        <d v="2016-07-25T00:00:00"/>
        <d v="2016-10-23T00:00:00"/>
        <d v="2016-11-15T00:00:00"/>
        <d v="2016-11-19T00:00:00"/>
        <d v="2016-12-06T00:00:00"/>
        <d v="2016-12-31T00:00:00"/>
        <d v="2017-01-13T00:00:00"/>
        <d v="2017-01-14T00:00:00"/>
        <d v="2017-02-08T00:00:00"/>
        <d v="2017-02-25T00:00:00"/>
        <d v="2017-03-11T00:00:00"/>
        <d v="2017-05-08T00:00:00"/>
        <d v="2017-05-20T00:00:00"/>
        <d v="2017-05-22T00:00:00"/>
      </sharedItems>
    </cacheField>
    <cacheField name="[AmazonSalesData].[Order Date (Month)].[Order Date (Month)]" caption="Order Date (Month)" numFmtId="0" hierarchy="16" level="1">
      <sharedItems containsNonDate="0" count="12">
        <s v="Feb"/>
        <s v="May"/>
        <s v="Jun"/>
        <s v="Oct"/>
        <s v="Nov"/>
        <s v="Dec"/>
        <s v="Jan"/>
        <s v="Apr"/>
        <s v="Jul"/>
        <s v="Sep"/>
        <s v="Mar"/>
        <s v="Aug"/>
      </sharedItems>
    </cacheField>
    <cacheField name="[AmazonSalesData].[Order Date (Quarter)].[Order Date (Quarter)]" caption="Order Date (Quarter)" numFmtId="0" hierarchy="15" level="1">
      <sharedItems containsNonDate="0" count="4">
        <s v="Qtr1"/>
        <s v="Qtr2"/>
        <s v="Qtr4"/>
        <s v="Qtr3"/>
      </sharedItems>
    </cacheField>
    <cacheField name="[AmazonSalesData].[Order Date (Year)].[Order Date (Year)]" caption="Order Date (Year)" numFmtId="0" hierarchy="14" level="1">
      <sharedItems count="8">
        <s v="2010"/>
        <s v="2011"/>
        <s v="2012"/>
        <s v="2013"/>
        <s v="2014"/>
        <s v="2015"/>
        <s v="2016"/>
        <s v="2017"/>
      </sharedItems>
    </cacheField>
    <cacheField name="[Measures].[Average packing time]" caption="Average packing time" numFmtId="0" hierarchy="25" level="32767"/>
    <cacheField name="[AmazonSalesData].[Order Priority].[Order Priority]" caption="Order Priority" numFmtId="0" hierarchy="4" level="1">
      <sharedItems count="4">
        <s v="C"/>
        <s v="H"/>
        <s v="L"/>
        <s v="M"/>
      </sharedItems>
    </cacheField>
    <cacheField name="[AmazonSalesData].[Sales Channel].[Sales Channel]" caption="Sales Channel" numFmtId="0" hierarchy="3" level="1">
      <sharedItems containsSemiMixedTypes="0" containsNonDate="0" containsString="0"/>
    </cacheField>
  </cacheFields>
  <cacheHierarchies count="28">
    <cacheHierarchy uniqueName="[AmazonSalesData].[Region]" caption="Region" attribute="1" defaultMemberUniqueName="[AmazonSalesData].[Region].[All]" allUniqueName="[AmazonSalesData].[Region].[All]" dimensionUniqueName="[AmazonSalesData]" displayFolder="" count="0" memberValueDatatype="130" unbalanced="0"/>
    <cacheHierarchy uniqueName="[AmazonSalesData].[Country]" caption="Country" attribute="1" defaultMemberUniqueName="[AmazonSalesData].[Country].[All]" allUniqueName="[AmazonSalesData].[Country].[All]" dimensionUniqueName="[AmazonSalesData]" displayFolder="" count="2" memberValueDatatype="130" unbalanced="0">
      <fieldsUsage count="2">
        <fieldUsage x="-1"/>
        <fieldUsage x="0"/>
      </fieldsUsage>
    </cacheHierarchy>
    <cacheHierarchy uniqueName="[AmazonSalesData].[Item Type]" caption="Item Type" attribute="1" defaultMemberUniqueName="[AmazonSalesData].[Item Type].[All]" allUniqueName="[AmazonSalesData].[Item Type].[All]" dimensionUniqueName="[AmazonSalesData]" displayFolder="" count="0" memberValueDatatype="130" unbalanced="0"/>
    <cacheHierarchy uniqueName="[AmazonSalesData].[Sales Channel]" caption="Sales Channel" attribute="1" defaultMemberUniqueName="[AmazonSalesData].[Sales Channel].[All]" allUniqueName="[AmazonSalesData].[Sales Channel].[All]" dimensionUniqueName="[AmazonSalesData]" displayFolder="" count="2" memberValueDatatype="130" unbalanced="0">
      <fieldsUsage count="2">
        <fieldUsage x="-1"/>
        <fieldUsage x="7"/>
      </fieldsUsage>
    </cacheHierarchy>
    <cacheHierarchy uniqueName="[AmazonSalesData].[Order Priority]" caption="Order Priority" attribute="1" defaultMemberUniqueName="[AmazonSalesData].[Order Priority].[All]" allUniqueName="[AmazonSalesData].[Order Priority].[All]" dimensionUniqueName="[AmazonSalesData]" displayFolder="" count="2" memberValueDatatype="130" unbalanced="0">
      <fieldsUsage count="2">
        <fieldUsage x="-1"/>
        <fieldUsage x="6"/>
      </fieldsUsage>
    </cacheHierarchy>
    <cacheHierarchy uniqueName="[AmazonSalesData].[Order Date]" caption="Order Date" attribute="1" time="1" defaultMemberUniqueName="[AmazonSalesData].[Order Date].[All]" allUniqueName="[AmazonSalesData].[Order Date].[All]" dimensionUniqueName="[AmazonSalesData]" displayFolder="" count="2" memberValueDatatype="7" unbalanced="0">
      <fieldsUsage count="2">
        <fieldUsage x="-1"/>
        <fieldUsage x="1"/>
      </fieldsUsage>
    </cacheHierarchy>
    <cacheHierarchy uniqueName="[AmazonSalesData].[Order ID]" caption="Order ID" attribute="1" defaultMemberUniqueName="[AmazonSalesData].[Order ID].[All]" allUniqueName="[AmazonSalesData].[Order ID].[All]" dimensionUniqueName="[AmazonSalesData]" displayFolder="" count="0" memberValueDatatype="20" unbalanced="0"/>
    <cacheHierarchy uniqueName="[AmazonSalesData].[Ship Date]" caption="Ship Date" attribute="1" time="1" defaultMemberUniqueName="[AmazonSalesData].[Ship Date].[All]" allUniqueName="[AmazonSalesData].[Ship Date].[All]" dimensionUniqueName="[AmazonSalesData]" displayFolder="" count="0" memberValueDatatype="7" unbalanced="0"/>
    <cacheHierarchy uniqueName="[AmazonSalesData].[Units Sold]" caption="Units Sold" attribute="1" defaultMemberUniqueName="[AmazonSalesData].[Units Sold].[All]" allUniqueName="[AmazonSalesData].[Units Sold].[All]" dimensionUniqueName="[AmazonSalesData]" displayFolder="" count="0" memberValueDatatype="20" unbalanced="0"/>
    <cacheHierarchy uniqueName="[AmazonSalesData].[Unit Price]" caption="Unit Price" attribute="1" defaultMemberUniqueName="[AmazonSalesData].[Unit Price].[All]" allUniqueName="[AmazonSalesData].[Unit Price].[All]" dimensionUniqueName="[AmazonSalesData]" displayFolder="" count="0" memberValueDatatype="5" unbalanced="0"/>
    <cacheHierarchy uniqueName="[AmazonSalesData].[Unit Cost]" caption="Unit Cost" attribute="1" defaultMemberUniqueName="[AmazonSalesData].[Unit Cost].[All]" allUniqueName="[AmazonSalesData].[Unit Cost].[All]" dimensionUniqueName="[AmazonSalesData]" displayFolder="" count="0" memberValueDatatype="5" unbalanced="0"/>
    <cacheHierarchy uniqueName="[AmazonSalesData].[Total Revenue]" caption="Total Revenue" attribute="1" defaultMemberUniqueName="[AmazonSalesData].[Total Revenue].[All]" allUniqueName="[AmazonSalesData].[Total Revenue].[All]" dimensionUniqueName="[AmazonSalesData]" displayFolder="" count="0" memberValueDatatype="5" unbalanced="0"/>
    <cacheHierarchy uniqueName="[AmazonSalesData].[Total Cost]" caption="Total Cost" attribute="1" defaultMemberUniqueName="[AmazonSalesData].[Total Cost].[All]" allUniqueName="[AmazonSalesData].[Total Cost].[All]" dimensionUniqueName="[AmazonSalesData]" displayFolder="" count="0" memberValueDatatype="5" unbalanced="0"/>
    <cacheHierarchy uniqueName="[AmazonSalesData].[Total Profit]" caption="Total Profit" attribute="1" defaultMemberUniqueName="[AmazonSalesData].[Total Profit].[All]" allUniqueName="[AmazonSalesData].[Total Profit].[All]" dimensionUniqueName="[AmazonSalesData]" displayFolder="" count="0" memberValueDatatype="5" unbalanced="0"/>
    <cacheHierarchy uniqueName="[AmazonSalesData].[Order Date (Year)]" caption="Order Date (Year)" attribute="1" defaultMemberUniqueName="[AmazonSalesData].[Order Date (Year)].[All]" allUniqueName="[AmazonSalesData].[Order Date (Year)].[All]" dimensionUniqueName="[AmazonSalesData]" displayFolder="" count="2" memberValueDatatype="130" unbalanced="0">
      <fieldsUsage count="2">
        <fieldUsage x="-1"/>
        <fieldUsage x="4"/>
      </fieldsUsage>
    </cacheHierarchy>
    <cacheHierarchy uniqueName="[AmazonSalesData].[Order Date (Quarter)]" caption="Order Date (Quarter)" attribute="1" defaultMemberUniqueName="[AmazonSalesData].[Order Date (Quarter)].[All]" allUniqueName="[AmazonSalesData].[Order Date (Quarter)].[All]" dimensionUniqueName="[AmazonSalesData]" displayFolder="" count="2" memberValueDatatype="130" unbalanced="0">
      <fieldsUsage count="2">
        <fieldUsage x="-1"/>
        <fieldUsage x="3"/>
      </fieldsUsage>
    </cacheHierarchy>
    <cacheHierarchy uniqueName="[AmazonSalesData].[Order Date (Month)]" caption="Order Date (Month)" attribute="1" defaultMemberUniqueName="[AmazonSalesData].[Order Date (Month)].[All]" allUniqueName="[AmazonSalesData].[Order Date (Month)].[All]" dimensionUniqueName="[AmazonSalesData]" displayFolder="" count="2" memberValueDatatype="130" unbalanced="0">
      <fieldsUsage count="2">
        <fieldUsage x="-1"/>
        <fieldUsage x="2"/>
      </fieldsUsage>
    </cacheHierarchy>
    <cacheHierarchy uniqueName="[AmazonSalesData].[Packing Time]" caption="Packing Time" attribute="1" defaultMemberUniqueName="[AmazonSalesData].[Packing Time].[All]" allUniqueName="[AmazonSalesData].[Packing Time].[All]" dimensionUniqueName="[AmazonSalesData]" displayFolder="" count="0" memberValueDatatype="20" unbalanced="0"/>
    <cacheHierarchy uniqueName="[AmazonSalesData].[Order Date (Month Index)]" caption="Order Date (Month Index)" attribute="1" defaultMemberUniqueName="[AmazonSalesData].[Order Date (Month Index)].[All]" allUniqueName="[AmazonSalesData].[Order Date (Month Index)].[All]" dimensionUniqueName="[AmazonSalesData]" displayFolder="" count="0" memberValueDatatype="20" unbalanced="0" hidden="1"/>
    <cacheHierarchy uniqueName="[Measures].[Sum of Total Revenue]" caption="Sum of Total Revenue" measure="1" displayFolder="" measureGroup="AmazonSalesData" count="0">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AmazonSalesData" count="0">
      <extLst>
        <ext xmlns:x15="http://schemas.microsoft.com/office/spreadsheetml/2010/11/main" uri="{B97F6D7D-B522-45F9-BDA1-12C45D357490}">
          <x15:cacheHierarchy aggregatedColumn="13"/>
        </ext>
      </extLst>
    </cacheHierarchy>
    <cacheHierarchy uniqueName="[Measures].[Total number of orders]" caption="Total number of orders" measure="1" displayFolder="" measureGroup="AmazonSalesData" count="0"/>
    <cacheHierarchy uniqueName="[Measures].[Total Units Sold]" caption="Total Units Sold" measure="1" displayFolder="" measureGroup="AmazonSalesData" count="0"/>
    <cacheHierarchy uniqueName="[Measures].[Revenue]" caption="Revenue" measure="1" displayFolder="" measureGroup="AmazonSalesData" count="0"/>
    <cacheHierarchy uniqueName="[Measures].[Profit]" caption="Profit" measure="1" displayFolder="" measureGroup="AmazonSalesData" count="0"/>
    <cacheHierarchy uniqueName="[Measures].[Average packing time]" caption="Average packing time" measure="1" displayFolder="" measureGroup="AmazonSalesData" count="0" oneField="1">
      <fieldsUsage count="1">
        <fieldUsage x="5"/>
      </fieldsUsage>
    </cacheHierarchy>
    <cacheHierarchy uniqueName="[Measures].[__XL_Count AmazonSalesData]" caption="__XL_Count AmazonSalesData" measure="1" displayFolder="" measureGroup="AmazonSalesData" count="0" hidden="1"/>
    <cacheHierarchy uniqueName="[Measures].[__No measures defined]" caption="__No measures defined" measure="1" displayFolder="" count="0" hidden="1"/>
  </cacheHierarchies>
  <kpis count="0"/>
  <dimensions count="2">
    <dimension name="AmazonSalesData" uniqueName="[AmazonSalesData]" caption="AmazonSalesData"/>
    <dimension measure="1" name="Measures" uniqueName="[Measures]" caption="Measures"/>
  </dimensions>
  <measureGroups count="1">
    <measureGroup name="AmazonSalesData" caption="AmazonSales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Ernesta" refreshedDate="45678.576192592591" backgroundQuery="1" createdVersion="6" refreshedVersion="6" minRefreshableVersion="3" recordCount="0" supportSubquery="1" supportAdvancedDrill="1" xr:uid="{2FE5A54E-EC58-4A93-93E7-67B253515EAD}">
  <cacheSource type="external" connectionId="2"/>
  <cacheFields count="5">
    <cacheField name="[Measures].[Total number of orders]" caption="Total number of orders" numFmtId="0" hierarchy="21" level="32767"/>
    <cacheField name="[Measures].[Total Units Sold]" caption="Total Units Sold" numFmtId="0" hierarchy="22" level="32767"/>
    <cacheField name="[Measures].[Revenue]" caption="Revenue" numFmtId="0" hierarchy="23" level="32767"/>
    <cacheField name="[Measures].[Profit]" caption="Profit" numFmtId="0" hierarchy="24" level="32767"/>
    <cacheField name="[Measures].[Average packing time]" caption="Average packing time" numFmtId="0" hierarchy="25" level="32767"/>
  </cacheFields>
  <cacheHierarchies count="28">
    <cacheHierarchy uniqueName="[AmazonSalesData].[Region]" caption="Region" attribute="1" defaultMemberUniqueName="[AmazonSalesData].[Region].[All]" allUniqueName="[AmazonSalesData].[Region].[All]" dimensionUniqueName="[AmazonSalesData]" displayFolder="" count="0" memberValueDatatype="130" unbalanced="0"/>
    <cacheHierarchy uniqueName="[AmazonSalesData].[Country]" caption="Country" attribute="1" defaultMemberUniqueName="[AmazonSalesData].[Country].[All]" allUniqueName="[AmazonSalesData].[Country].[All]" dimensionUniqueName="[AmazonSalesData]" displayFolder="" count="0" memberValueDatatype="130" unbalanced="0"/>
    <cacheHierarchy uniqueName="[AmazonSalesData].[Item Type]" caption="Item Type" attribute="1" defaultMemberUniqueName="[AmazonSalesData].[Item Type].[All]" allUniqueName="[AmazonSalesData].[Item Type].[All]" dimensionUniqueName="[AmazonSalesData]" displayFolder="" count="0" memberValueDatatype="130" unbalanced="0"/>
    <cacheHierarchy uniqueName="[AmazonSalesData].[Sales Channel]" caption="Sales Channel" attribute="1" defaultMemberUniqueName="[AmazonSalesData].[Sales Channel].[All]" allUniqueName="[AmazonSalesData].[Sales Channel].[All]" dimensionUniqueName="[AmazonSalesData]" displayFolder="" count="0" memberValueDatatype="130" unbalanced="0"/>
    <cacheHierarchy uniqueName="[AmazonSalesData].[Order Priority]" caption="Order Priority" attribute="1" defaultMemberUniqueName="[AmazonSalesData].[Order Priority].[All]" allUniqueName="[AmazonSalesData].[Order Priority].[All]" dimensionUniqueName="[AmazonSalesData]" displayFolder="" count="0" memberValueDatatype="130" unbalanced="0"/>
    <cacheHierarchy uniqueName="[AmazonSalesData].[Order Date]" caption="Order Date" attribute="1" time="1" defaultMemberUniqueName="[AmazonSalesData].[Order Date].[All]" allUniqueName="[AmazonSalesData].[Order Date].[All]" dimensionUniqueName="[AmazonSalesData]" displayFolder="" count="2" memberValueDatatype="7" unbalanced="0"/>
    <cacheHierarchy uniqueName="[AmazonSalesData].[Order ID]" caption="Order ID" attribute="1" defaultMemberUniqueName="[AmazonSalesData].[Order ID].[All]" allUniqueName="[AmazonSalesData].[Order ID].[All]" dimensionUniqueName="[AmazonSalesData]" displayFolder="" count="0" memberValueDatatype="20" unbalanced="0"/>
    <cacheHierarchy uniqueName="[AmazonSalesData].[Ship Date]" caption="Ship Date" attribute="1" time="1" defaultMemberUniqueName="[AmazonSalesData].[Ship Date].[All]" allUniqueName="[AmazonSalesData].[Ship Date].[All]" dimensionUniqueName="[AmazonSalesData]" displayFolder="" count="0" memberValueDatatype="7" unbalanced="0"/>
    <cacheHierarchy uniqueName="[AmazonSalesData].[Units Sold]" caption="Units Sold" attribute="1" defaultMemberUniqueName="[AmazonSalesData].[Units Sold].[All]" allUniqueName="[AmazonSalesData].[Units Sold].[All]" dimensionUniqueName="[AmazonSalesData]" displayFolder="" count="0" memberValueDatatype="20" unbalanced="0"/>
    <cacheHierarchy uniqueName="[AmazonSalesData].[Unit Price]" caption="Unit Price" attribute="1" defaultMemberUniqueName="[AmazonSalesData].[Unit Price].[All]" allUniqueName="[AmazonSalesData].[Unit Price].[All]" dimensionUniqueName="[AmazonSalesData]" displayFolder="" count="0" memberValueDatatype="5" unbalanced="0"/>
    <cacheHierarchy uniqueName="[AmazonSalesData].[Unit Cost]" caption="Unit Cost" attribute="1" defaultMemberUniqueName="[AmazonSalesData].[Unit Cost].[All]" allUniqueName="[AmazonSalesData].[Unit Cost].[All]" dimensionUniqueName="[AmazonSalesData]" displayFolder="" count="0" memberValueDatatype="5" unbalanced="0"/>
    <cacheHierarchy uniqueName="[AmazonSalesData].[Total Revenue]" caption="Total Revenue" attribute="1" defaultMemberUniqueName="[AmazonSalesData].[Total Revenue].[All]" allUniqueName="[AmazonSalesData].[Total Revenue].[All]" dimensionUniqueName="[AmazonSalesData]" displayFolder="" count="0" memberValueDatatype="5" unbalanced="0"/>
    <cacheHierarchy uniqueName="[AmazonSalesData].[Total Cost]" caption="Total Cost" attribute="1" defaultMemberUniqueName="[AmazonSalesData].[Total Cost].[All]" allUniqueName="[AmazonSalesData].[Total Cost].[All]" dimensionUniqueName="[AmazonSalesData]" displayFolder="" count="0" memberValueDatatype="5" unbalanced="0"/>
    <cacheHierarchy uniqueName="[AmazonSalesData].[Total Profit]" caption="Total Profit" attribute="1" defaultMemberUniqueName="[AmazonSalesData].[Total Profit].[All]" allUniqueName="[AmazonSalesData].[Total Profit].[All]" dimensionUniqueName="[AmazonSalesData]" displayFolder="" count="0" memberValueDatatype="5" unbalanced="0"/>
    <cacheHierarchy uniqueName="[AmazonSalesData].[Order Date (Year)]" caption="Order Date (Year)" attribute="1" defaultMemberUniqueName="[AmazonSalesData].[Order Date (Year)].[All]" allUniqueName="[AmazonSalesData].[Order Date (Year)].[All]" dimensionUniqueName="[AmazonSalesData]" displayFolder="" count="0" memberValueDatatype="130" unbalanced="0"/>
    <cacheHierarchy uniqueName="[AmazonSalesData].[Order Date (Quarter)]" caption="Order Date (Quarter)" attribute="1" defaultMemberUniqueName="[AmazonSalesData].[Order Date (Quarter)].[All]" allUniqueName="[AmazonSalesData].[Order Date (Quarter)].[All]" dimensionUniqueName="[AmazonSalesData]" displayFolder="" count="0" memberValueDatatype="130" unbalanced="0"/>
    <cacheHierarchy uniqueName="[AmazonSalesData].[Order Date (Month)]" caption="Order Date (Month)" attribute="1" defaultMemberUniqueName="[AmazonSalesData].[Order Date (Month)].[All]" allUniqueName="[AmazonSalesData].[Order Date (Month)].[All]" dimensionUniqueName="[AmazonSalesData]" displayFolder="" count="0" memberValueDatatype="130" unbalanced="0"/>
    <cacheHierarchy uniqueName="[AmazonSalesData].[Packing Time]" caption="Packing Time" attribute="1" defaultMemberUniqueName="[AmazonSalesData].[Packing Time].[All]" allUniqueName="[AmazonSalesData].[Packing Time].[All]" dimensionUniqueName="[AmazonSalesData]" displayFolder="" count="0" memberValueDatatype="20" unbalanced="0"/>
    <cacheHierarchy uniqueName="[AmazonSalesData].[Order Date (Month Index)]" caption="Order Date (Month Index)" attribute="1" defaultMemberUniqueName="[AmazonSalesData].[Order Date (Month Index)].[All]" allUniqueName="[AmazonSalesData].[Order Date (Month Index)].[All]" dimensionUniqueName="[AmazonSalesData]" displayFolder="" count="0" memberValueDatatype="20" unbalanced="0" hidden="1"/>
    <cacheHierarchy uniqueName="[Measures].[Sum of Total Revenue]" caption="Sum of Total Revenue" measure="1" displayFolder="" measureGroup="AmazonSalesData" count="0">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AmazonSalesData" count="0">
      <extLst>
        <ext xmlns:x15="http://schemas.microsoft.com/office/spreadsheetml/2010/11/main" uri="{B97F6D7D-B522-45F9-BDA1-12C45D357490}">
          <x15:cacheHierarchy aggregatedColumn="13"/>
        </ext>
      </extLst>
    </cacheHierarchy>
    <cacheHierarchy uniqueName="[Measures].[Total number of orders]" caption="Total number of orders" measure="1" displayFolder="" measureGroup="AmazonSalesData" count="0" oneField="1">
      <fieldsUsage count="1">
        <fieldUsage x="0"/>
      </fieldsUsage>
    </cacheHierarchy>
    <cacheHierarchy uniqueName="[Measures].[Total Units Sold]" caption="Total Units Sold" measure="1" displayFolder="" measureGroup="AmazonSalesData" count="0" oneField="1">
      <fieldsUsage count="1">
        <fieldUsage x="1"/>
      </fieldsUsage>
    </cacheHierarchy>
    <cacheHierarchy uniqueName="[Measures].[Revenue]" caption="Revenue" measure="1" displayFolder="" measureGroup="AmazonSalesData" count="0" oneField="1">
      <fieldsUsage count="1">
        <fieldUsage x="2"/>
      </fieldsUsage>
    </cacheHierarchy>
    <cacheHierarchy uniqueName="[Measures].[Profit]" caption="Profit" measure="1" displayFolder="" measureGroup="AmazonSalesData" count="0" oneField="1">
      <fieldsUsage count="1">
        <fieldUsage x="3"/>
      </fieldsUsage>
    </cacheHierarchy>
    <cacheHierarchy uniqueName="[Measures].[Average packing time]" caption="Average packing time" measure="1" displayFolder="" measureGroup="AmazonSalesData" count="0" oneField="1">
      <fieldsUsage count="1">
        <fieldUsage x="4"/>
      </fieldsUsage>
    </cacheHierarchy>
    <cacheHierarchy uniqueName="[Measures].[__XL_Count AmazonSalesData]" caption="__XL_Count AmazonSalesData" measure="1" displayFolder="" measureGroup="AmazonSalesData" count="0" hidden="1"/>
    <cacheHierarchy uniqueName="[Measures].[__No measures defined]" caption="__No measures defined" measure="1" displayFolder="" count="0" hidden="1"/>
  </cacheHierarchies>
  <kpis count="0"/>
  <dimensions count="2">
    <dimension name="AmazonSalesData" uniqueName="[AmazonSalesData]" caption="AmazonSalesData"/>
    <dimension measure="1" name="Measures" uniqueName="[Measures]" caption="Measures"/>
  </dimensions>
  <measureGroups count="1">
    <measureGroup name="AmazonSalesData" caption="AmazonSales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nesta" refreshedDate="45678.576193055553" backgroundQuery="1" createdVersion="6" refreshedVersion="6" minRefreshableVersion="3" recordCount="0" supportSubquery="1" supportAdvancedDrill="1" xr:uid="{A19192D5-244B-40EC-B832-23A82B2F4566}">
  <cacheSource type="external" connectionId="2"/>
  <cacheFields count="2">
    <cacheField name="[AmazonSalesData].[Country].[Country]" caption="Country" numFmtId="0" hierarchy="1" level="1">
      <sharedItems count="7">
        <s v="Comoros"/>
        <s v="Kuwait"/>
        <s v="Kyrgyzstan"/>
        <s v="Mauritania"/>
        <s v="Portugal"/>
        <s v="Slovakia"/>
        <s v="United Kingdom"/>
      </sharedItems>
    </cacheField>
    <cacheField name="[Measures].[Total Units Sold]" caption="Total Units Sold" numFmtId="0" hierarchy="22" level="32767"/>
  </cacheFields>
  <cacheHierarchies count="28">
    <cacheHierarchy uniqueName="[AmazonSalesData].[Region]" caption="Region" attribute="1" defaultMemberUniqueName="[AmazonSalesData].[Region].[All]" allUniqueName="[AmazonSalesData].[Region].[All]" dimensionUniqueName="[AmazonSalesData]" displayFolder="" count="0" memberValueDatatype="130" unbalanced="0"/>
    <cacheHierarchy uniqueName="[AmazonSalesData].[Country]" caption="Country" attribute="1" defaultMemberUniqueName="[AmazonSalesData].[Country].[All]" allUniqueName="[AmazonSalesData].[Country].[All]" dimensionUniqueName="[AmazonSalesData]" displayFolder="" count="2" memberValueDatatype="130" unbalanced="0">
      <fieldsUsage count="2">
        <fieldUsage x="-1"/>
        <fieldUsage x="0"/>
      </fieldsUsage>
    </cacheHierarchy>
    <cacheHierarchy uniqueName="[AmazonSalesData].[Item Type]" caption="Item Type" attribute="1" defaultMemberUniqueName="[AmazonSalesData].[Item Type].[All]" allUniqueName="[AmazonSalesData].[Item Type].[All]" dimensionUniqueName="[AmazonSalesData]" displayFolder="" count="2" memberValueDatatype="130" unbalanced="0"/>
    <cacheHierarchy uniqueName="[AmazonSalesData].[Sales Channel]" caption="Sales Channel" attribute="1" defaultMemberUniqueName="[AmazonSalesData].[Sales Channel].[All]" allUniqueName="[AmazonSalesData].[Sales Channel].[All]" dimensionUniqueName="[AmazonSalesData]" displayFolder="" count="0" memberValueDatatype="130" unbalanced="0"/>
    <cacheHierarchy uniqueName="[AmazonSalesData].[Order Priority]" caption="Order Priority" attribute="1" defaultMemberUniqueName="[AmazonSalesData].[Order Priority].[All]" allUniqueName="[AmazonSalesData].[Order Priority].[All]" dimensionUniqueName="[AmazonSalesData]" displayFolder="" count="0" memberValueDatatype="130" unbalanced="0"/>
    <cacheHierarchy uniqueName="[AmazonSalesData].[Order Date]" caption="Order Date" attribute="1" time="1" defaultMemberUniqueName="[AmazonSalesData].[Order Date].[All]" allUniqueName="[AmazonSalesData].[Order Date].[All]" dimensionUniqueName="[AmazonSalesData]" displayFolder="" count="2" memberValueDatatype="7" unbalanced="0"/>
    <cacheHierarchy uniqueName="[AmazonSalesData].[Order ID]" caption="Order ID" attribute="1" defaultMemberUniqueName="[AmazonSalesData].[Order ID].[All]" allUniqueName="[AmazonSalesData].[Order ID].[All]" dimensionUniqueName="[AmazonSalesData]" displayFolder="" count="0" memberValueDatatype="20" unbalanced="0"/>
    <cacheHierarchy uniqueName="[AmazonSalesData].[Ship Date]" caption="Ship Date" attribute="1" time="1" defaultMemberUniqueName="[AmazonSalesData].[Ship Date].[All]" allUniqueName="[AmazonSalesData].[Ship Date].[All]" dimensionUniqueName="[AmazonSalesData]" displayFolder="" count="0" memberValueDatatype="7" unbalanced="0"/>
    <cacheHierarchy uniqueName="[AmazonSalesData].[Units Sold]" caption="Units Sold" attribute="1" defaultMemberUniqueName="[AmazonSalesData].[Units Sold].[All]" allUniqueName="[AmazonSalesData].[Units Sold].[All]" dimensionUniqueName="[AmazonSalesData]" displayFolder="" count="0" memberValueDatatype="20" unbalanced="0"/>
    <cacheHierarchy uniqueName="[AmazonSalesData].[Unit Price]" caption="Unit Price" attribute="1" defaultMemberUniqueName="[AmazonSalesData].[Unit Price].[All]" allUniqueName="[AmazonSalesData].[Unit Price].[All]" dimensionUniqueName="[AmazonSalesData]" displayFolder="" count="0" memberValueDatatype="5" unbalanced="0"/>
    <cacheHierarchy uniqueName="[AmazonSalesData].[Unit Cost]" caption="Unit Cost" attribute="1" defaultMemberUniqueName="[AmazonSalesData].[Unit Cost].[All]" allUniqueName="[AmazonSalesData].[Unit Cost].[All]" dimensionUniqueName="[AmazonSalesData]" displayFolder="" count="0" memberValueDatatype="5" unbalanced="0"/>
    <cacheHierarchy uniqueName="[AmazonSalesData].[Total Revenue]" caption="Total Revenue" attribute="1" defaultMemberUniqueName="[AmazonSalesData].[Total Revenue].[All]" allUniqueName="[AmazonSalesData].[Total Revenue].[All]" dimensionUniqueName="[AmazonSalesData]" displayFolder="" count="0" memberValueDatatype="5" unbalanced="0"/>
    <cacheHierarchy uniqueName="[AmazonSalesData].[Total Cost]" caption="Total Cost" attribute="1" defaultMemberUniqueName="[AmazonSalesData].[Total Cost].[All]" allUniqueName="[AmazonSalesData].[Total Cost].[All]" dimensionUniqueName="[AmazonSalesData]" displayFolder="" count="0" memberValueDatatype="5" unbalanced="0"/>
    <cacheHierarchy uniqueName="[AmazonSalesData].[Total Profit]" caption="Total Profit" attribute="1" defaultMemberUniqueName="[AmazonSalesData].[Total Profit].[All]" allUniqueName="[AmazonSalesData].[Total Profit].[All]" dimensionUniqueName="[AmazonSalesData]" displayFolder="" count="0" memberValueDatatype="5" unbalanced="0"/>
    <cacheHierarchy uniqueName="[AmazonSalesData].[Order Date (Year)]" caption="Order Date (Year)" attribute="1" defaultMemberUniqueName="[AmazonSalesData].[Order Date (Year)].[All]" allUniqueName="[AmazonSalesData].[Order Date (Year)].[All]" dimensionUniqueName="[AmazonSalesData]" displayFolder="" count="0" memberValueDatatype="130" unbalanced="0"/>
    <cacheHierarchy uniqueName="[AmazonSalesData].[Order Date (Quarter)]" caption="Order Date (Quarter)" attribute="1" defaultMemberUniqueName="[AmazonSalesData].[Order Date (Quarter)].[All]" allUniqueName="[AmazonSalesData].[Order Date (Quarter)].[All]" dimensionUniqueName="[AmazonSalesData]" displayFolder="" count="0" memberValueDatatype="130" unbalanced="0"/>
    <cacheHierarchy uniqueName="[AmazonSalesData].[Order Date (Month)]" caption="Order Date (Month)" attribute="1" defaultMemberUniqueName="[AmazonSalesData].[Order Date (Month)].[All]" allUniqueName="[AmazonSalesData].[Order Date (Month)].[All]" dimensionUniqueName="[AmazonSalesData]" displayFolder="" count="0" memberValueDatatype="130" unbalanced="0"/>
    <cacheHierarchy uniqueName="[AmazonSalesData].[Packing Time]" caption="Packing Time" attribute="1" defaultMemberUniqueName="[AmazonSalesData].[Packing Time].[All]" allUniqueName="[AmazonSalesData].[Packing Time].[All]" dimensionUniqueName="[AmazonSalesData]" displayFolder="" count="0" memberValueDatatype="20" unbalanced="0"/>
    <cacheHierarchy uniqueName="[AmazonSalesData].[Order Date (Month Index)]" caption="Order Date (Month Index)" attribute="1" defaultMemberUniqueName="[AmazonSalesData].[Order Date (Month Index)].[All]" allUniqueName="[AmazonSalesData].[Order Date (Month Index)].[All]" dimensionUniqueName="[AmazonSalesData]" displayFolder="" count="0" memberValueDatatype="20" unbalanced="0" hidden="1"/>
    <cacheHierarchy uniqueName="[Measures].[Sum of Total Revenue]" caption="Sum of Total Revenue" measure="1" displayFolder="" measureGroup="AmazonSalesData" count="0">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AmazonSalesData" count="0">
      <extLst>
        <ext xmlns:x15="http://schemas.microsoft.com/office/spreadsheetml/2010/11/main" uri="{B97F6D7D-B522-45F9-BDA1-12C45D357490}">
          <x15:cacheHierarchy aggregatedColumn="13"/>
        </ext>
      </extLst>
    </cacheHierarchy>
    <cacheHierarchy uniqueName="[Measures].[Total number of orders]" caption="Total number of orders" measure="1" displayFolder="" measureGroup="AmazonSalesData" count="0"/>
    <cacheHierarchy uniqueName="[Measures].[Total Units Sold]" caption="Total Units Sold" measure="1" displayFolder="" measureGroup="AmazonSalesData" count="0" oneField="1">
      <fieldsUsage count="1">
        <fieldUsage x="1"/>
      </fieldsUsage>
    </cacheHierarchy>
    <cacheHierarchy uniqueName="[Measures].[Revenue]" caption="Revenue" measure="1" displayFolder="" measureGroup="AmazonSalesData" count="0"/>
    <cacheHierarchy uniqueName="[Measures].[Profit]" caption="Profit" measure="1" displayFolder="" measureGroup="AmazonSalesData" count="0"/>
    <cacheHierarchy uniqueName="[Measures].[Average packing time]" caption="Average packing time" measure="1" displayFolder="" measureGroup="AmazonSalesData" count="0"/>
    <cacheHierarchy uniqueName="[Measures].[__XL_Count AmazonSalesData]" caption="__XL_Count AmazonSalesData" measure="1" displayFolder="" measureGroup="AmazonSalesData" count="0" hidden="1"/>
    <cacheHierarchy uniqueName="[Measures].[__No measures defined]" caption="__No measures defined" measure="1" displayFolder="" count="0" hidden="1"/>
  </cacheHierarchies>
  <kpis count="0"/>
  <dimensions count="2">
    <dimension name="AmazonSalesData" uniqueName="[AmazonSalesData]" caption="AmazonSalesData"/>
    <dimension measure="1" name="Measures" uniqueName="[Measures]" caption="Measures"/>
  </dimensions>
  <measureGroups count="1">
    <measureGroup name="AmazonSalesData" caption="AmazonSales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nesta" refreshedDate="45678.576193518522" backgroundQuery="1" createdVersion="6" refreshedVersion="6" minRefreshableVersion="3" recordCount="0" supportSubquery="1" supportAdvancedDrill="1" xr:uid="{082135E7-8520-4E27-9F06-90A133753FCC}">
  <cacheSource type="external" connectionId="2"/>
  <cacheFields count="3">
    <cacheField name="[AmazonSalesData].[Item Type].[Item Type]" caption="Item Type" numFmtId="0" hierarchy="2" level="1">
      <sharedItems count="12">
        <s v="Baby Food"/>
        <s v="Beverages"/>
        <s v="Cereal"/>
        <s v="Clothes"/>
        <s v="Cosmetics"/>
        <s v="Fruits"/>
        <s v="Household"/>
        <s v="Meat"/>
        <s v="Office Supplies"/>
        <s v="Personal Care"/>
        <s v="Snacks"/>
        <s v="Vegetables"/>
      </sharedItems>
    </cacheField>
    <cacheField name="[Measures].[Total Units Sold]" caption="Total Units Sold" numFmtId="0" hierarchy="22" level="32767"/>
    <cacheField name="[Measures].[Profit]" caption="Profit" numFmtId="0" hierarchy="24" level="32767"/>
  </cacheFields>
  <cacheHierarchies count="28">
    <cacheHierarchy uniqueName="[AmazonSalesData].[Region]" caption="Region" attribute="1" defaultMemberUniqueName="[AmazonSalesData].[Region].[All]" allUniqueName="[AmazonSalesData].[Region].[All]" dimensionUniqueName="[AmazonSalesData]" displayFolder="" count="2" memberValueDatatype="130" unbalanced="0"/>
    <cacheHierarchy uniqueName="[AmazonSalesData].[Country]" caption="Country" attribute="1" defaultMemberUniqueName="[AmazonSalesData].[Country].[All]" allUniqueName="[AmazonSalesData].[Country].[All]" dimensionUniqueName="[AmazonSalesData]" displayFolder="" count="0" memberValueDatatype="130" unbalanced="0"/>
    <cacheHierarchy uniqueName="[AmazonSalesData].[Item Type]" caption="Item Type" attribute="1" defaultMemberUniqueName="[AmazonSalesData].[Item Type].[All]" allUniqueName="[AmazonSalesData].[Item Type].[All]" dimensionUniqueName="[AmazonSalesData]" displayFolder="" count="2" memberValueDatatype="130" unbalanced="0">
      <fieldsUsage count="2">
        <fieldUsage x="-1"/>
        <fieldUsage x="0"/>
      </fieldsUsage>
    </cacheHierarchy>
    <cacheHierarchy uniqueName="[AmazonSalesData].[Sales Channel]" caption="Sales Channel" attribute="1" defaultMemberUniqueName="[AmazonSalesData].[Sales Channel].[All]" allUniqueName="[AmazonSalesData].[Sales Channel].[All]" dimensionUniqueName="[AmazonSalesData]" displayFolder="" count="0" memberValueDatatype="130" unbalanced="0"/>
    <cacheHierarchy uniqueName="[AmazonSalesData].[Order Priority]" caption="Order Priority" attribute="1" defaultMemberUniqueName="[AmazonSalesData].[Order Priority].[All]" allUniqueName="[AmazonSalesData].[Order Priority].[All]" dimensionUniqueName="[AmazonSalesData]" displayFolder="" count="0" memberValueDatatype="130" unbalanced="0"/>
    <cacheHierarchy uniqueName="[AmazonSalesData].[Order Date]" caption="Order Date" attribute="1" time="1" defaultMemberUniqueName="[AmazonSalesData].[Order Date].[All]" allUniqueName="[AmazonSalesData].[Order Date].[All]" dimensionUniqueName="[AmazonSalesData]" displayFolder="" count="2" memberValueDatatype="7" unbalanced="0"/>
    <cacheHierarchy uniqueName="[AmazonSalesData].[Order ID]" caption="Order ID" attribute="1" defaultMemberUniqueName="[AmazonSalesData].[Order ID].[All]" allUniqueName="[AmazonSalesData].[Order ID].[All]" dimensionUniqueName="[AmazonSalesData]" displayFolder="" count="0" memberValueDatatype="20" unbalanced="0"/>
    <cacheHierarchy uniqueName="[AmazonSalesData].[Ship Date]" caption="Ship Date" attribute="1" time="1" defaultMemberUniqueName="[AmazonSalesData].[Ship Date].[All]" allUniqueName="[AmazonSalesData].[Ship Date].[All]" dimensionUniqueName="[AmazonSalesData]" displayFolder="" count="0" memberValueDatatype="7" unbalanced="0"/>
    <cacheHierarchy uniqueName="[AmazonSalesData].[Units Sold]" caption="Units Sold" attribute="1" defaultMemberUniqueName="[AmazonSalesData].[Units Sold].[All]" allUniqueName="[AmazonSalesData].[Units Sold].[All]" dimensionUniqueName="[AmazonSalesData]" displayFolder="" count="0" memberValueDatatype="20" unbalanced="0"/>
    <cacheHierarchy uniqueName="[AmazonSalesData].[Unit Price]" caption="Unit Price" attribute="1" defaultMemberUniqueName="[AmazonSalesData].[Unit Price].[All]" allUniqueName="[AmazonSalesData].[Unit Price].[All]" dimensionUniqueName="[AmazonSalesData]" displayFolder="" count="0" memberValueDatatype="5" unbalanced="0"/>
    <cacheHierarchy uniqueName="[AmazonSalesData].[Unit Cost]" caption="Unit Cost" attribute="1" defaultMemberUniqueName="[AmazonSalesData].[Unit Cost].[All]" allUniqueName="[AmazonSalesData].[Unit Cost].[All]" dimensionUniqueName="[AmazonSalesData]" displayFolder="" count="0" memberValueDatatype="5" unbalanced="0"/>
    <cacheHierarchy uniqueName="[AmazonSalesData].[Total Revenue]" caption="Total Revenue" attribute="1" defaultMemberUniqueName="[AmazonSalesData].[Total Revenue].[All]" allUniqueName="[AmazonSalesData].[Total Revenue].[All]" dimensionUniqueName="[AmazonSalesData]" displayFolder="" count="0" memberValueDatatype="5" unbalanced="0"/>
    <cacheHierarchy uniqueName="[AmazonSalesData].[Total Cost]" caption="Total Cost" attribute="1" defaultMemberUniqueName="[AmazonSalesData].[Total Cost].[All]" allUniqueName="[AmazonSalesData].[Total Cost].[All]" dimensionUniqueName="[AmazonSalesData]" displayFolder="" count="0" memberValueDatatype="5" unbalanced="0"/>
    <cacheHierarchy uniqueName="[AmazonSalesData].[Total Profit]" caption="Total Profit" attribute="1" defaultMemberUniqueName="[AmazonSalesData].[Total Profit].[All]" allUniqueName="[AmazonSalesData].[Total Profit].[All]" dimensionUniqueName="[AmazonSalesData]" displayFolder="" count="0" memberValueDatatype="5" unbalanced="0"/>
    <cacheHierarchy uniqueName="[AmazonSalesData].[Order Date (Year)]" caption="Order Date (Year)" attribute="1" defaultMemberUniqueName="[AmazonSalesData].[Order Date (Year)].[All]" allUniqueName="[AmazonSalesData].[Order Date (Year)].[All]" dimensionUniqueName="[AmazonSalesData]" displayFolder="" count="0" memberValueDatatype="130" unbalanced="0"/>
    <cacheHierarchy uniqueName="[AmazonSalesData].[Order Date (Quarter)]" caption="Order Date (Quarter)" attribute="1" defaultMemberUniqueName="[AmazonSalesData].[Order Date (Quarter)].[All]" allUniqueName="[AmazonSalesData].[Order Date (Quarter)].[All]" dimensionUniqueName="[AmazonSalesData]" displayFolder="" count="0" memberValueDatatype="130" unbalanced="0"/>
    <cacheHierarchy uniqueName="[AmazonSalesData].[Order Date (Month)]" caption="Order Date (Month)" attribute="1" defaultMemberUniqueName="[AmazonSalesData].[Order Date (Month)].[All]" allUniqueName="[AmazonSalesData].[Order Date (Month)].[All]" dimensionUniqueName="[AmazonSalesData]" displayFolder="" count="0" memberValueDatatype="130" unbalanced="0"/>
    <cacheHierarchy uniqueName="[AmazonSalesData].[Packing Time]" caption="Packing Time" attribute="1" defaultMemberUniqueName="[AmazonSalesData].[Packing Time].[All]" allUniqueName="[AmazonSalesData].[Packing Time].[All]" dimensionUniqueName="[AmazonSalesData]" displayFolder="" count="0" memberValueDatatype="20" unbalanced="0"/>
    <cacheHierarchy uniqueName="[AmazonSalesData].[Order Date (Month Index)]" caption="Order Date (Month Index)" attribute="1" defaultMemberUniqueName="[AmazonSalesData].[Order Date (Month Index)].[All]" allUniqueName="[AmazonSalesData].[Order Date (Month Index)].[All]" dimensionUniqueName="[AmazonSalesData]" displayFolder="" count="0" memberValueDatatype="20" unbalanced="0" hidden="1"/>
    <cacheHierarchy uniqueName="[Measures].[Sum of Total Revenue]" caption="Sum of Total Revenue" measure="1" displayFolder="" measureGroup="AmazonSalesData" count="0">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AmazonSalesData" count="0">
      <extLst>
        <ext xmlns:x15="http://schemas.microsoft.com/office/spreadsheetml/2010/11/main" uri="{B97F6D7D-B522-45F9-BDA1-12C45D357490}">
          <x15:cacheHierarchy aggregatedColumn="13"/>
        </ext>
      </extLst>
    </cacheHierarchy>
    <cacheHierarchy uniqueName="[Measures].[Total number of orders]" caption="Total number of orders" measure="1" displayFolder="" measureGroup="AmazonSalesData" count="0"/>
    <cacheHierarchy uniqueName="[Measures].[Total Units Sold]" caption="Total Units Sold" measure="1" displayFolder="" measureGroup="AmazonSalesData" count="0" oneField="1">
      <fieldsUsage count="1">
        <fieldUsage x="1"/>
      </fieldsUsage>
    </cacheHierarchy>
    <cacheHierarchy uniqueName="[Measures].[Revenue]" caption="Revenue" measure="1" displayFolder="" measureGroup="AmazonSalesData" count="0"/>
    <cacheHierarchy uniqueName="[Measures].[Profit]" caption="Profit" measure="1" displayFolder="" measureGroup="AmazonSalesData" count="0" oneField="1">
      <fieldsUsage count="1">
        <fieldUsage x="2"/>
      </fieldsUsage>
    </cacheHierarchy>
    <cacheHierarchy uniqueName="[Measures].[Average packing time]" caption="Average packing time" measure="1" displayFolder="" measureGroup="AmazonSalesData" count="0"/>
    <cacheHierarchy uniqueName="[Measures].[__XL_Count AmazonSalesData]" caption="__XL_Count AmazonSalesData" measure="1" displayFolder="" measureGroup="AmazonSalesData" count="0" hidden="1"/>
    <cacheHierarchy uniqueName="[Measures].[__No measures defined]" caption="__No measures defined" measure="1" displayFolder="" count="0" hidden="1"/>
  </cacheHierarchies>
  <kpis count="0"/>
  <dimensions count="2">
    <dimension name="AmazonSalesData" uniqueName="[AmazonSalesData]" caption="AmazonSalesData"/>
    <dimension measure="1" name="Measures" uniqueName="[Measures]" caption="Measures"/>
  </dimensions>
  <measureGroups count="1">
    <measureGroup name="AmazonSalesData" caption="AmazonSales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nesta" refreshedDate="45678.576193981484" backgroundQuery="1" createdVersion="6" refreshedVersion="6" minRefreshableVersion="3" recordCount="0" supportSubquery="1" supportAdvancedDrill="1" xr:uid="{907744A6-49BE-48C0-AED4-949DCAF90034}">
  <cacheSource type="external" connectionId="2"/>
  <cacheFields count="2">
    <cacheField name="[AmazonSalesData].[Country].[Country]" caption="Country" numFmtId="0" hierarchy="1" level="1">
      <sharedItems count="7">
        <s v="Australia"/>
        <s v="Djibouti"/>
        <s v="Mexico"/>
        <s v="Myanmar"/>
        <s v="Norway"/>
        <s v="Sao Tome and Principe"/>
        <s v="The Gambia"/>
      </sharedItems>
    </cacheField>
    <cacheField name="[Measures].[Total Units Sold]" caption="Total Units Sold" numFmtId="0" hierarchy="22" level="32767"/>
  </cacheFields>
  <cacheHierarchies count="28">
    <cacheHierarchy uniqueName="[AmazonSalesData].[Region]" caption="Region" attribute="1" defaultMemberUniqueName="[AmazonSalesData].[Region].[All]" allUniqueName="[AmazonSalesData].[Region].[All]" dimensionUniqueName="[AmazonSalesData]" displayFolder="" count="0" memberValueDatatype="130" unbalanced="0"/>
    <cacheHierarchy uniqueName="[AmazonSalesData].[Country]" caption="Country" attribute="1" defaultMemberUniqueName="[AmazonSalesData].[Country].[All]" allUniqueName="[AmazonSalesData].[Country].[All]" dimensionUniqueName="[AmazonSalesData]" displayFolder="" count="2" memberValueDatatype="130" unbalanced="0">
      <fieldsUsage count="2">
        <fieldUsage x="-1"/>
        <fieldUsage x="0"/>
      </fieldsUsage>
    </cacheHierarchy>
    <cacheHierarchy uniqueName="[AmazonSalesData].[Item Type]" caption="Item Type" attribute="1" defaultMemberUniqueName="[AmazonSalesData].[Item Type].[All]" allUniqueName="[AmazonSalesData].[Item Type].[All]" dimensionUniqueName="[AmazonSalesData]" displayFolder="" count="2" memberValueDatatype="130" unbalanced="0"/>
    <cacheHierarchy uniqueName="[AmazonSalesData].[Sales Channel]" caption="Sales Channel" attribute="1" defaultMemberUniqueName="[AmazonSalesData].[Sales Channel].[All]" allUniqueName="[AmazonSalesData].[Sales Channel].[All]" dimensionUniqueName="[AmazonSalesData]" displayFolder="" count="0" memberValueDatatype="130" unbalanced="0"/>
    <cacheHierarchy uniqueName="[AmazonSalesData].[Order Priority]" caption="Order Priority" attribute="1" defaultMemberUniqueName="[AmazonSalesData].[Order Priority].[All]" allUniqueName="[AmazonSalesData].[Order Priority].[All]" dimensionUniqueName="[AmazonSalesData]" displayFolder="" count="0" memberValueDatatype="130" unbalanced="0"/>
    <cacheHierarchy uniqueName="[AmazonSalesData].[Order Date]" caption="Order Date" attribute="1" time="1" defaultMemberUniqueName="[AmazonSalesData].[Order Date].[All]" allUniqueName="[AmazonSalesData].[Order Date].[All]" dimensionUniqueName="[AmazonSalesData]" displayFolder="" count="2" memberValueDatatype="7" unbalanced="0"/>
    <cacheHierarchy uniqueName="[AmazonSalesData].[Order ID]" caption="Order ID" attribute="1" defaultMemberUniqueName="[AmazonSalesData].[Order ID].[All]" allUniqueName="[AmazonSalesData].[Order ID].[All]" dimensionUniqueName="[AmazonSalesData]" displayFolder="" count="0" memberValueDatatype="20" unbalanced="0"/>
    <cacheHierarchy uniqueName="[AmazonSalesData].[Ship Date]" caption="Ship Date" attribute="1" time="1" defaultMemberUniqueName="[AmazonSalesData].[Ship Date].[All]" allUniqueName="[AmazonSalesData].[Ship Date].[All]" dimensionUniqueName="[AmazonSalesData]" displayFolder="" count="0" memberValueDatatype="7" unbalanced="0"/>
    <cacheHierarchy uniqueName="[AmazonSalesData].[Units Sold]" caption="Units Sold" attribute="1" defaultMemberUniqueName="[AmazonSalesData].[Units Sold].[All]" allUniqueName="[AmazonSalesData].[Units Sold].[All]" dimensionUniqueName="[AmazonSalesData]" displayFolder="" count="0" memberValueDatatype="20" unbalanced="0"/>
    <cacheHierarchy uniqueName="[AmazonSalesData].[Unit Price]" caption="Unit Price" attribute="1" defaultMemberUniqueName="[AmazonSalesData].[Unit Price].[All]" allUniqueName="[AmazonSalesData].[Unit Price].[All]" dimensionUniqueName="[AmazonSalesData]" displayFolder="" count="0" memberValueDatatype="5" unbalanced="0"/>
    <cacheHierarchy uniqueName="[AmazonSalesData].[Unit Cost]" caption="Unit Cost" attribute="1" defaultMemberUniqueName="[AmazonSalesData].[Unit Cost].[All]" allUniqueName="[AmazonSalesData].[Unit Cost].[All]" dimensionUniqueName="[AmazonSalesData]" displayFolder="" count="0" memberValueDatatype="5" unbalanced="0"/>
    <cacheHierarchy uniqueName="[AmazonSalesData].[Total Revenue]" caption="Total Revenue" attribute="1" defaultMemberUniqueName="[AmazonSalesData].[Total Revenue].[All]" allUniqueName="[AmazonSalesData].[Total Revenue].[All]" dimensionUniqueName="[AmazonSalesData]" displayFolder="" count="0" memberValueDatatype="5" unbalanced="0"/>
    <cacheHierarchy uniqueName="[AmazonSalesData].[Total Cost]" caption="Total Cost" attribute="1" defaultMemberUniqueName="[AmazonSalesData].[Total Cost].[All]" allUniqueName="[AmazonSalesData].[Total Cost].[All]" dimensionUniqueName="[AmazonSalesData]" displayFolder="" count="0" memberValueDatatype="5" unbalanced="0"/>
    <cacheHierarchy uniqueName="[AmazonSalesData].[Total Profit]" caption="Total Profit" attribute="1" defaultMemberUniqueName="[AmazonSalesData].[Total Profit].[All]" allUniqueName="[AmazonSalesData].[Total Profit].[All]" dimensionUniqueName="[AmazonSalesData]" displayFolder="" count="0" memberValueDatatype="5" unbalanced="0"/>
    <cacheHierarchy uniqueName="[AmazonSalesData].[Order Date (Year)]" caption="Order Date (Year)" attribute="1" defaultMemberUniqueName="[AmazonSalesData].[Order Date (Year)].[All]" allUniqueName="[AmazonSalesData].[Order Date (Year)].[All]" dimensionUniqueName="[AmazonSalesData]" displayFolder="" count="0" memberValueDatatype="130" unbalanced="0"/>
    <cacheHierarchy uniqueName="[AmazonSalesData].[Order Date (Quarter)]" caption="Order Date (Quarter)" attribute="1" defaultMemberUniqueName="[AmazonSalesData].[Order Date (Quarter)].[All]" allUniqueName="[AmazonSalesData].[Order Date (Quarter)].[All]" dimensionUniqueName="[AmazonSalesData]" displayFolder="" count="0" memberValueDatatype="130" unbalanced="0"/>
    <cacheHierarchy uniqueName="[AmazonSalesData].[Order Date (Month)]" caption="Order Date (Month)" attribute="1" defaultMemberUniqueName="[AmazonSalesData].[Order Date (Month)].[All]" allUniqueName="[AmazonSalesData].[Order Date (Month)].[All]" dimensionUniqueName="[AmazonSalesData]" displayFolder="" count="0" memberValueDatatype="130" unbalanced="0"/>
    <cacheHierarchy uniqueName="[AmazonSalesData].[Packing Time]" caption="Packing Time" attribute="1" defaultMemberUniqueName="[AmazonSalesData].[Packing Time].[All]" allUniqueName="[AmazonSalesData].[Packing Time].[All]" dimensionUniqueName="[AmazonSalesData]" displayFolder="" count="0" memberValueDatatype="20" unbalanced="0"/>
    <cacheHierarchy uniqueName="[AmazonSalesData].[Order Date (Month Index)]" caption="Order Date (Month Index)" attribute="1" defaultMemberUniqueName="[AmazonSalesData].[Order Date (Month Index)].[All]" allUniqueName="[AmazonSalesData].[Order Date (Month Index)].[All]" dimensionUniqueName="[AmazonSalesData]" displayFolder="" count="0" memberValueDatatype="20" unbalanced="0" hidden="1"/>
    <cacheHierarchy uniqueName="[Measures].[Sum of Total Revenue]" caption="Sum of Total Revenue" measure="1" displayFolder="" measureGroup="AmazonSalesData" count="0">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AmazonSalesData" count="0">
      <extLst>
        <ext xmlns:x15="http://schemas.microsoft.com/office/spreadsheetml/2010/11/main" uri="{B97F6D7D-B522-45F9-BDA1-12C45D357490}">
          <x15:cacheHierarchy aggregatedColumn="13"/>
        </ext>
      </extLst>
    </cacheHierarchy>
    <cacheHierarchy uniqueName="[Measures].[Total number of orders]" caption="Total number of orders" measure="1" displayFolder="" measureGroup="AmazonSalesData" count="0"/>
    <cacheHierarchy uniqueName="[Measures].[Total Units Sold]" caption="Total Units Sold" measure="1" displayFolder="" measureGroup="AmazonSalesData" count="0" oneField="1">
      <fieldsUsage count="1">
        <fieldUsage x="1"/>
      </fieldsUsage>
    </cacheHierarchy>
    <cacheHierarchy uniqueName="[Measures].[Revenue]" caption="Revenue" measure="1" displayFolder="" measureGroup="AmazonSalesData" count="0"/>
    <cacheHierarchy uniqueName="[Measures].[Profit]" caption="Profit" measure="1" displayFolder="" measureGroup="AmazonSalesData" count="0"/>
    <cacheHierarchy uniqueName="[Measures].[Average packing time]" caption="Average packing time" measure="1" displayFolder="" measureGroup="AmazonSalesData" count="0"/>
    <cacheHierarchy uniqueName="[Measures].[__XL_Count AmazonSalesData]" caption="__XL_Count AmazonSalesData" measure="1" displayFolder="" measureGroup="AmazonSalesData" count="0" hidden="1"/>
    <cacheHierarchy uniqueName="[Measures].[__No measures defined]" caption="__No measures defined" measure="1" displayFolder="" count="0" hidden="1"/>
  </cacheHierarchies>
  <kpis count="0"/>
  <dimensions count="2">
    <dimension name="AmazonSalesData" uniqueName="[AmazonSalesData]" caption="AmazonSalesData"/>
    <dimension measure="1" name="Measures" uniqueName="[Measures]" caption="Measures"/>
  </dimensions>
  <measureGroups count="1">
    <measureGroup name="AmazonSalesData" caption="AmazonSales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nesta" refreshedDate="45678.576194328707" backgroundQuery="1" createdVersion="6" refreshedVersion="6" minRefreshableVersion="3" recordCount="0" supportSubquery="1" supportAdvancedDrill="1" xr:uid="{D324F87E-D64F-4574-8A44-33715CCBAE03}">
  <cacheSource type="external" connectionId="2"/>
  <cacheFields count="3">
    <cacheField name="[AmazonSalesData].[Country].[Country]" caption="Country" numFmtId="0" hierarchy="1" level="1">
      <sharedItems count="7">
        <s v="Comoros"/>
        <s v="Kuwait"/>
        <s v="Kyrgyzstan"/>
        <s v="Mauritania"/>
        <s v="Portugal"/>
        <s v="Slovakia"/>
        <s v="United Kingdom"/>
      </sharedItems>
    </cacheField>
    <cacheField name="[Measures].[Total Units Sold]" caption="Total Units Sold" numFmtId="0" hierarchy="22" level="32767"/>
    <cacheField name="[AmazonSalesData].[Region].[Region]" caption="Region" numFmtId="0" level="1">
      <sharedItems count="7">
        <s v="Asia"/>
        <s v="Australia and Oceania"/>
        <s v="Central America and the Caribbean"/>
        <s v="Europe"/>
        <s v="Middle East and North Africa"/>
        <s v="North America"/>
        <s v="Sub-Saharan Africa"/>
      </sharedItems>
    </cacheField>
  </cacheFields>
  <cacheHierarchies count="28">
    <cacheHierarchy uniqueName="[AmazonSalesData].[Region]" caption="Region" attribute="1" defaultMemberUniqueName="[AmazonSalesData].[Region].[All]" allUniqueName="[AmazonSalesData].[Region].[All]" dimensionUniqueName="[AmazonSalesData]" displayFolder="" count="2" memberValueDatatype="130" unbalanced="0">
      <fieldsUsage count="2">
        <fieldUsage x="-1"/>
        <fieldUsage x="2"/>
      </fieldsUsage>
    </cacheHierarchy>
    <cacheHierarchy uniqueName="[AmazonSalesData].[Country]" caption="Country" attribute="1" defaultMemberUniqueName="[AmazonSalesData].[Country].[All]" allUniqueName="[AmazonSalesData].[Country].[All]" dimensionUniqueName="[AmazonSalesData]" displayFolder="" count="2" memberValueDatatype="130" unbalanced="0">
      <fieldsUsage count="2">
        <fieldUsage x="-1"/>
        <fieldUsage x="0"/>
      </fieldsUsage>
    </cacheHierarchy>
    <cacheHierarchy uniqueName="[AmazonSalesData].[Item Type]" caption="Item Type" attribute="1" defaultMemberUniqueName="[AmazonSalesData].[Item Type].[All]" allUniqueName="[AmazonSalesData].[Item Type].[All]" dimensionUniqueName="[AmazonSalesData]" displayFolder="" count="0" memberValueDatatype="130" unbalanced="0"/>
    <cacheHierarchy uniqueName="[AmazonSalesData].[Sales Channel]" caption="Sales Channel" attribute="1" defaultMemberUniqueName="[AmazonSalesData].[Sales Channel].[All]" allUniqueName="[AmazonSalesData].[Sales Channel].[All]" dimensionUniqueName="[AmazonSalesData]" displayFolder="" count="0" memberValueDatatype="130" unbalanced="0"/>
    <cacheHierarchy uniqueName="[AmazonSalesData].[Order Priority]" caption="Order Priority" attribute="1" defaultMemberUniqueName="[AmazonSalesData].[Order Priority].[All]" allUniqueName="[AmazonSalesData].[Order Priority].[All]" dimensionUniqueName="[AmazonSalesData]" displayFolder="" count="0" memberValueDatatype="130" unbalanced="0"/>
    <cacheHierarchy uniqueName="[AmazonSalesData].[Order Date]" caption="Order Date" attribute="1" time="1" defaultMemberUniqueName="[AmazonSalesData].[Order Date].[All]" allUniqueName="[AmazonSalesData].[Order Date].[All]" dimensionUniqueName="[AmazonSalesData]" displayFolder="" count="2" memberValueDatatype="7" unbalanced="0"/>
    <cacheHierarchy uniqueName="[AmazonSalesData].[Order ID]" caption="Order ID" attribute="1" defaultMemberUniqueName="[AmazonSalesData].[Order ID].[All]" allUniqueName="[AmazonSalesData].[Order ID].[All]" dimensionUniqueName="[AmazonSalesData]" displayFolder="" count="0" memberValueDatatype="20" unbalanced="0"/>
    <cacheHierarchy uniqueName="[AmazonSalesData].[Ship Date]" caption="Ship Date" attribute="1" time="1" defaultMemberUniqueName="[AmazonSalesData].[Ship Date].[All]" allUniqueName="[AmazonSalesData].[Ship Date].[All]" dimensionUniqueName="[AmazonSalesData]" displayFolder="" count="0" memberValueDatatype="7" unbalanced="0"/>
    <cacheHierarchy uniqueName="[AmazonSalesData].[Units Sold]" caption="Units Sold" attribute="1" defaultMemberUniqueName="[AmazonSalesData].[Units Sold].[All]" allUniqueName="[AmazonSalesData].[Units Sold].[All]" dimensionUniqueName="[AmazonSalesData]" displayFolder="" count="0" memberValueDatatype="20" unbalanced="0"/>
    <cacheHierarchy uniqueName="[AmazonSalesData].[Unit Price]" caption="Unit Price" attribute="1" defaultMemberUniqueName="[AmazonSalesData].[Unit Price].[All]" allUniqueName="[AmazonSalesData].[Unit Price].[All]" dimensionUniqueName="[AmazonSalesData]" displayFolder="" count="0" memberValueDatatype="5" unbalanced="0"/>
    <cacheHierarchy uniqueName="[AmazonSalesData].[Unit Cost]" caption="Unit Cost" attribute="1" defaultMemberUniqueName="[AmazonSalesData].[Unit Cost].[All]" allUniqueName="[AmazonSalesData].[Unit Cost].[All]" dimensionUniqueName="[AmazonSalesData]" displayFolder="" count="0" memberValueDatatype="5" unbalanced="0"/>
    <cacheHierarchy uniqueName="[AmazonSalesData].[Total Revenue]" caption="Total Revenue" attribute="1" defaultMemberUniqueName="[AmazonSalesData].[Total Revenue].[All]" allUniqueName="[AmazonSalesData].[Total Revenue].[All]" dimensionUniqueName="[AmazonSalesData]" displayFolder="" count="0" memberValueDatatype="5" unbalanced="0"/>
    <cacheHierarchy uniqueName="[AmazonSalesData].[Total Cost]" caption="Total Cost" attribute="1" defaultMemberUniqueName="[AmazonSalesData].[Total Cost].[All]" allUniqueName="[AmazonSalesData].[Total Cost].[All]" dimensionUniqueName="[AmazonSalesData]" displayFolder="" count="0" memberValueDatatype="5" unbalanced="0"/>
    <cacheHierarchy uniqueName="[AmazonSalesData].[Total Profit]" caption="Total Profit" attribute="1" defaultMemberUniqueName="[AmazonSalesData].[Total Profit].[All]" allUniqueName="[AmazonSalesData].[Total Profit].[All]" dimensionUniqueName="[AmazonSalesData]" displayFolder="" count="0" memberValueDatatype="5" unbalanced="0"/>
    <cacheHierarchy uniqueName="[AmazonSalesData].[Order Date (Year)]" caption="Order Date (Year)" attribute="1" defaultMemberUniqueName="[AmazonSalesData].[Order Date (Year)].[All]" allUniqueName="[AmazonSalesData].[Order Date (Year)].[All]" dimensionUniqueName="[AmazonSalesData]" displayFolder="" count="0" memberValueDatatype="130" unbalanced="0"/>
    <cacheHierarchy uniqueName="[AmazonSalesData].[Order Date (Quarter)]" caption="Order Date (Quarter)" attribute="1" defaultMemberUniqueName="[AmazonSalesData].[Order Date (Quarter)].[All]" allUniqueName="[AmazonSalesData].[Order Date (Quarter)].[All]" dimensionUniqueName="[AmazonSalesData]" displayFolder="" count="0" memberValueDatatype="130" unbalanced="0"/>
    <cacheHierarchy uniqueName="[AmazonSalesData].[Order Date (Month)]" caption="Order Date (Month)" attribute="1" defaultMemberUniqueName="[AmazonSalesData].[Order Date (Month)].[All]" allUniqueName="[AmazonSalesData].[Order Date (Month)].[All]" dimensionUniqueName="[AmazonSalesData]" displayFolder="" count="0" memberValueDatatype="130" unbalanced="0"/>
    <cacheHierarchy uniqueName="[AmazonSalesData].[Packing Time]" caption="Packing Time" attribute="1" defaultMemberUniqueName="[AmazonSalesData].[Packing Time].[All]" allUniqueName="[AmazonSalesData].[Packing Time].[All]" dimensionUniqueName="[AmazonSalesData]" displayFolder="" count="0" memberValueDatatype="20" unbalanced="0"/>
    <cacheHierarchy uniqueName="[AmazonSalesData].[Order Date (Month Index)]" caption="Order Date (Month Index)" attribute="1" defaultMemberUniqueName="[AmazonSalesData].[Order Date (Month Index)].[All]" allUniqueName="[AmazonSalesData].[Order Date (Month Index)].[All]" dimensionUniqueName="[AmazonSalesData]" displayFolder="" count="0" memberValueDatatype="20" unbalanced="0" hidden="1"/>
    <cacheHierarchy uniqueName="[Measures].[Sum of Total Revenue]" caption="Sum of Total Revenue" measure="1" displayFolder="" measureGroup="AmazonSalesData" count="0">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AmazonSalesData" count="0">
      <extLst>
        <ext xmlns:x15="http://schemas.microsoft.com/office/spreadsheetml/2010/11/main" uri="{B97F6D7D-B522-45F9-BDA1-12C45D357490}">
          <x15:cacheHierarchy aggregatedColumn="13"/>
        </ext>
      </extLst>
    </cacheHierarchy>
    <cacheHierarchy uniqueName="[Measures].[Total number of orders]" caption="Total number of orders" measure="1" displayFolder="" measureGroup="AmazonSalesData" count="0"/>
    <cacheHierarchy uniqueName="[Measures].[Total Units Sold]" caption="Total Units Sold" measure="1" displayFolder="" measureGroup="AmazonSalesData" count="0" oneField="1">
      <fieldsUsage count="1">
        <fieldUsage x="1"/>
      </fieldsUsage>
    </cacheHierarchy>
    <cacheHierarchy uniqueName="[Measures].[Revenue]" caption="Revenue" measure="1" displayFolder="" measureGroup="AmazonSalesData" count="0"/>
    <cacheHierarchy uniqueName="[Measures].[Profit]" caption="Profit" measure="1" displayFolder="" measureGroup="AmazonSalesData" count="0"/>
    <cacheHierarchy uniqueName="[Measures].[Average packing time]" caption="Average packing time" measure="1" displayFolder="" measureGroup="AmazonSalesData" count="0"/>
    <cacheHierarchy uniqueName="[Measures].[__XL_Count AmazonSalesData]" caption="__XL_Count AmazonSalesData" measure="1" displayFolder="" measureGroup="AmazonSalesData" count="0" hidden="1"/>
    <cacheHierarchy uniqueName="[Measures].[__No measures defined]" caption="__No measures defined" measure="1" displayFolder="" count="0" hidden="1"/>
  </cacheHierarchies>
  <kpis count="0"/>
  <dimensions count="2">
    <dimension name="AmazonSalesData" uniqueName="[AmazonSalesData]" caption="AmazonSalesData"/>
    <dimension measure="1" name="Measures" uniqueName="[Measures]" caption="Measures"/>
  </dimensions>
  <measureGroups count="1">
    <measureGroup name="AmazonSalesData" caption="AmazonSales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nesta" refreshedDate="45678.576137037038" backgroundQuery="1" createdVersion="3" refreshedVersion="6" minRefreshableVersion="3" recordCount="0" supportSubquery="1" supportAdvancedDrill="1" xr:uid="{4F3B68E0-F948-44AE-BFA9-C19E8B86E9E9}">
  <cacheSource type="external" connectionId="2">
    <extLst>
      <ext xmlns:x14="http://schemas.microsoft.com/office/spreadsheetml/2009/9/main" uri="{F057638F-6D5F-4e77-A914-E7F072B9BCA8}">
        <x14:sourceConnection name="ThisWorkbookDataModel"/>
      </ext>
    </extLst>
  </cacheSource>
  <cacheFields count="0"/>
  <cacheHierarchies count="28">
    <cacheHierarchy uniqueName="[AmazonSalesData].[Region]" caption="Region" attribute="1" defaultMemberUniqueName="[AmazonSalesData].[Region].[All]" allUniqueName="[AmazonSalesData].[Region].[All]" dimensionUniqueName="[AmazonSalesData]" displayFolder="" count="0" memberValueDatatype="130" unbalanced="0"/>
    <cacheHierarchy uniqueName="[AmazonSalesData].[Country]" caption="Country" attribute="1" defaultMemberUniqueName="[AmazonSalesData].[Country].[All]" allUniqueName="[AmazonSalesData].[Country].[All]" dimensionUniqueName="[AmazonSalesData]" displayFolder="" count="0" memberValueDatatype="130" unbalanced="0"/>
    <cacheHierarchy uniqueName="[AmazonSalesData].[Item Type]" caption="Item Type" attribute="1" defaultMemberUniqueName="[AmazonSalesData].[Item Type].[All]" allUniqueName="[AmazonSalesData].[Item Type].[All]" dimensionUniqueName="[AmazonSalesData]" displayFolder="" count="0" memberValueDatatype="130" unbalanced="0"/>
    <cacheHierarchy uniqueName="[AmazonSalesData].[Sales Channel]" caption="Sales Channel" attribute="1" defaultMemberUniqueName="[AmazonSalesData].[Sales Channel].[All]" allUniqueName="[AmazonSalesData].[Sales Channel].[All]" dimensionUniqueName="[AmazonSalesData]" displayFolder="" count="2" memberValueDatatype="130" unbalanced="0"/>
    <cacheHierarchy uniqueName="[AmazonSalesData].[Order Priority]" caption="Order Priority" attribute="1" defaultMemberUniqueName="[AmazonSalesData].[Order Priority].[All]" allUniqueName="[AmazonSalesData].[Order Priority].[All]" dimensionUniqueName="[AmazonSalesData]" displayFolder="" count="0" memberValueDatatype="130" unbalanced="0"/>
    <cacheHierarchy uniqueName="[AmazonSalesData].[Order Date]" caption="Order Date" attribute="1" time="1" defaultMemberUniqueName="[AmazonSalesData].[Order Date].[All]" allUniqueName="[AmazonSalesData].[Order Date].[All]" dimensionUniqueName="[AmazonSalesData]" displayFolder="" count="0" memberValueDatatype="7" unbalanced="0"/>
    <cacheHierarchy uniqueName="[AmazonSalesData].[Order ID]" caption="Order ID" attribute="1" defaultMemberUniqueName="[AmazonSalesData].[Order ID].[All]" allUniqueName="[AmazonSalesData].[Order ID].[All]" dimensionUniqueName="[AmazonSalesData]" displayFolder="" count="0" memberValueDatatype="20" unbalanced="0"/>
    <cacheHierarchy uniqueName="[AmazonSalesData].[Ship Date]" caption="Ship Date" attribute="1" time="1" defaultMemberUniqueName="[AmazonSalesData].[Ship Date].[All]" allUniqueName="[AmazonSalesData].[Ship Date].[All]" dimensionUniqueName="[AmazonSalesData]" displayFolder="" count="0" memberValueDatatype="7" unbalanced="0"/>
    <cacheHierarchy uniqueName="[AmazonSalesData].[Units Sold]" caption="Units Sold" attribute="1" defaultMemberUniqueName="[AmazonSalesData].[Units Sold].[All]" allUniqueName="[AmazonSalesData].[Units Sold].[All]" dimensionUniqueName="[AmazonSalesData]" displayFolder="" count="0" memberValueDatatype="20" unbalanced="0"/>
    <cacheHierarchy uniqueName="[AmazonSalesData].[Unit Price]" caption="Unit Price" attribute="1" defaultMemberUniqueName="[AmazonSalesData].[Unit Price].[All]" allUniqueName="[AmazonSalesData].[Unit Price].[All]" dimensionUniqueName="[AmazonSalesData]" displayFolder="" count="0" memberValueDatatype="5" unbalanced="0"/>
    <cacheHierarchy uniqueName="[AmazonSalesData].[Unit Cost]" caption="Unit Cost" attribute="1" defaultMemberUniqueName="[AmazonSalesData].[Unit Cost].[All]" allUniqueName="[AmazonSalesData].[Unit Cost].[All]" dimensionUniqueName="[AmazonSalesData]" displayFolder="" count="0" memberValueDatatype="5" unbalanced="0"/>
    <cacheHierarchy uniqueName="[AmazonSalesData].[Total Revenue]" caption="Total Revenue" attribute="1" defaultMemberUniqueName="[AmazonSalesData].[Total Revenue].[All]" allUniqueName="[AmazonSalesData].[Total Revenue].[All]" dimensionUniqueName="[AmazonSalesData]" displayFolder="" count="0" memberValueDatatype="5" unbalanced="0"/>
    <cacheHierarchy uniqueName="[AmazonSalesData].[Total Cost]" caption="Total Cost" attribute="1" defaultMemberUniqueName="[AmazonSalesData].[Total Cost].[All]" allUniqueName="[AmazonSalesData].[Total Cost].[All]" dimensionUniqueName="[AmazonSalesData]" displayFolder="" count="0" memberValueDatatype="5" unbalanced="0"/>
    <cacheHierarchy uniqueName="[AmazonSalesData].[Total Profit]" caption="Total Profit" attribute="1" defaultMemberUniqueName="[AmazonSalesData].[Total Profit].[All]" allUniqueName="[AmazonSalesData].[Total Profit].[All]" dimensionUniqueName="[AmazonSalesData]" displayFolder="" count="0" memberValueDatatype="5" unbalanced="0"/>
    <cacheHierarchy uniqueName="[AmazonSalesData].[Order Date (Year)]" caption="Order Date (Year)" attribute="1" defaultMemberUniqueName="[AmazonSalesData].[Order Date (Year)].[All]" allUniqueName="[AmazonSalesData].[Order Date (Year)].[All]" dimensionUniqueName="[AmazonSalesData]" displayFolder="" count="0" memberValueDatatype="130" unbalanced="0"/>
    <cacheHierarchy uniqueName="[AmazonSalesData].[Order Date (Quarter)]" caption="Order Date (Quarter)" attribute="1" defaultMemberUniqueName="[AmazonSalesData].[Order Date (Quarter)].[All]" allUniqueName="[AmazonSalesData].[Order Date (Quarter)].[All]" dimensionUniqueName="[AmazonSalesData]" displayFolder="" count="0" memberValueDatatype="130" unbalanced="0"/>
    <cacheHierarchy uniqueName="[AmazonSalesData].[Order Date (Month)]" caption="Order Date (Month)" attribute="1" defaultMemberUniqueName="[AmazonSalesData].[Order Date (Month)].[All]" allUniqueName="[AmazonSalesData].[Order Date (Month)].[All]" dimensionUniqueName="[AmazonSalesData]" displayFolder="" count="0" memberValueDatatype="130" unbalanced="0"/>
    <cacheHierarchy uniqueName="[AmazonSalesData].[Packing Time]" caption="Packing Time" attribute="1" defaultMemberUniqueName="[AmazonSalesData].[Packing Time].[All]" allUniqueName="[AmazonSalesData].[Packing Time].[All]" dimensionUniqueName="[AmazonSalesData]" displayFolder="" count="0" memberValueDatatype="20" unbalanced="0"/>
    <cacheHierarchy uniqueName="[AmazonSalesData].[Order Date (Month Index)]" caption="Order Date (Month Index)" attribute="1" defaultMemberUniqueName="[AmazonSalesData].[Order Date (Month Index)].[All]" allUniqueName="[AmazonSalesData].[Order Date (Month Index)].[All]" dimensionUniqueName="[AmazonSalesData]" displayFolder="" count="0" memberValueDatatype="20" unbalanced="0" hidden="1"/>
    <cacheHierarchy uniqueName="[Measures].[Sum of Total Revenue]" caption="Sum of Total Revenue" measure="1" displayFolder="" measureGroup="AmazonSalesData" count="0">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AmazonSalesData" count="0">
      <extLst>
        <ext xmlns:x15="http://schemas.microsoft.com/office/spreadsheetml/2010/11/main" uri="{B97F6D7D-B522-45F9-BDA1-12C45D357490}">
          <x15:cacheHierarchy aggregatedColumn="13"/>
        </ext>
      </extLst>
    </cacheHierarchy>
    <cacheHierarchy uniqueName="[Measures].[Total number of orders]" caption="Total number of orders" measure="1" displayFolder="" measureGroup="AmazonSalesData" count="0"/>
    <cacheHierarchy uniqueName="[Measures].[Total Units Sold]" caption="Total Units Sold" measure="1" displayFolder="" measureGroup="AmazonSalesData" count="0"/>
    <cacheHierarchy uniqueName="[Measures].[Revenue]" caption="Revenue" measure="1" displayFolder="" measureGroup="AmazonSalesData" count="0"/>
    <cacheHierarchy uniqueName="[Measures].[Profit]" caption="Profit" measure="1" displayFolder="" measureGroup="AmazonSalesData" count="0"/>
    <cacheHierarchy uniqueName="[Measures].[Average packing time]" caption="Average packing time" measure="1" displayFolder="" measureGroup="AmazonSalesData" count="0"/>
    <cacheHierarchy uniqueName="[Measures].[__XL_Count AmazonSalesData]" caption="__XL_Count AmazonSalesData" measure="1" displayFolder="" measureGroup="AmazonSales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17884197"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nesta" refreshedDate="45678.576140046294" backgroundQuery="1" createdVersion="3" refreshedVersion="6" minRefreshableVersion="3" recordCount="0" supportSubquery="1" supportAdvancedDrill="1" xr:uid="{80A9959B-B346-44F4-9362-02BD01CBD7CE}">
  <cacheSource type="external" connectionId="2">
    <extLst>
      <ext xmlns:x14="http://schemas.microsoft.com/office/spreadsheetml/2009/9/main" uri="{F057638F-6D5F-4e77-A914-E7F072B9BCA8}">
        <x14:sourceConnection name="ThisWorkbookDataModel"/>
      </ext>
    </extLst>
  </cacheSource>
  <cacheFields count="0"/>
  <cacheHierarchies count="28">
    <cacheHierarchy uniqueName="[AmazonSalesData].[Region]" caption="Region" attribute="1" defaultMemberUniqueName="[AmazonSalesData].[Region].[All]" allUniqueName="[AmazonSalesData].[Region].[All]" dimensionUniqueName="[AmazonSalesData]" displayFolder="" count="2" memberValueDatatype="130" unbalanced="0"/>
    <cacheHierarchy uniqueName="[AmazonSalesData].[Country]" caption="Country" attribute="1" defaultMemberUniqueName="[AmazonSalesData].[Country].[All]" allUniqueName="[AmazonSalesData].[Country].[All]" dimensionUniqueName="[AmazonSalesData]" displayFolder="" count="0" memberValueDatatype="130" unbalanced="0"/>
    <cacheHierarchy uniqueName="[AmazonSalesData].[Item Type]" caption="Item Type" attribute="1" defaultMemberUniqueName="[AmazonSalesData].[Item Type].[All]" allUniqueName="[AmazonSalesData].[Item Type].[All]" dimensionUniqueName="[AmazonSalesData]" displayFolder="" count="2" memberValueDatatype="130" unbalanced="0"/>
    <cacheHierarchy uniqueName="[AmazonSalesData].[Sales Channel]" caption="Sales Channel" attribute="1" defaultMemberUniqueName="[AmazonSalesData].[Sales Channel].[All]" allUniqueName="[AmazonSalesData].[Sales Channel].[All]" dimensionUniqueName="[AmazonSalesData]" displayFolder="" count="0" memberValueDatatype="130" unbalanced="0"/>
    <cacheHierarchy uniqueName="[AmazonSalesData].[Order Priority]" caption="Order Priority" attribute="1" defaultMemberUniqueName="[AmazonSalesData].[Order Priority].[All]" allUniqueName="[AmazonSalesData].[Order Priority].[All]" dimensionUniqueName="[AmazonSalesData]" displayFolder="" count="0" memberValueDatatype="130" unbalanced="0"/>
    <cacheHierarchy uniqueName="[AmazonSalesData].[Order Date]" caption="Order Date" attribute="1" time="1" defaultMemberUniqueName="[AmazonSalesData].[Order Date].[All]" allUniqueName="[AmazonSalesData].[Order Date].[All]" dimensionUniqueName="[AmazonSalesData]" displayFolder="" count="0" memberValueDatatype="7" unbalanced="0"/>
    <cacheHierarchy uniqueName="[AmazonSalesData].[Order ID]" caption="Order ID" attribute="1" defaultMemberUniqueName="[AmazonSalesData].[Order ID].[All]" allUniqueName="[AmazonSalesData].[Order ID].[All]" dimensionUniqueName="[AmazonSalesData]" displayFolder="" count="0" memberValueDatatype="20" unbalanced="0"/>
    <cacheHierarchy uniqueName="[AmazonSalesData].[Ship Date]" caption="Ship Date" attribute="1" time="1" defaultMemberUniqueName="[AmazonSalesData].[Ship Date].[All]" allUniqueName="[AmazonSalesData].[Ship Date].[All]" dimensionUniqueName="[AmazonSalesData]" displayFolder="" count="0" memberValueDatatype="7" unbalanced="0"/>
    <cacheHierarchy uniqueName="[AmazonSalesData].[Units Sold]" caption="Units Sold" attribute="1" defaultMemberUniqueName="[AmazonSalesData].[Units Sold].[All]" allUniqueName="[AmazonSalesData].[Units Sold].[All]" dimensionUniqueName="[AmazonSalesData]" displayFolder="" count="0" memberValueDatatype="20" unbalanced="0"/>
    <cacheHierarchy uniqueName="[AmazonSalesData].[Unit Price]" caption="Unit Price" attribute="1" defaultMemberUniqueName="[AmazonSalesData].[Unit Price].[All]" allUniqueName="[AmazonSalesData].[Unit Price].[All]" dimensionUniqueName="[AmazonSalesData]" displayFolder="" count="0" memberValueDatatype="5" unbalanced="0"/>
    <cacheHierarchy uniqueName="[AmazonSalesData].[Unit Cost]" caption="Unit Cost" attribute="1" defaultMemberUniqueName="[AmazonSalesData].[Unit Cost].[All]" allUniqueName="[AmazonSalesData].[Unit Cost].[All]" dimensionUniqueName="[AmazonSalesData]" displayFolder="" count="0" memberValueDatatype="5" unbalanced="0"/>
    <cacheHierarchy uniqueName="[AmazonSalesData].[Total Revenue]" caption="Total Revenue" attribute="1" defaultMemberUniqueName="[AmazonSalesData].[Total Revenue].[All]" allUniqueName="[AmazonSalesData].[Total Revenue].[All]" dimensionUniqueName="[AmazonSalesData]" displayFolder="" count="0" memberValueDatatype="5" unbalanced="0"/>
    <cacheHierarchy uniqueName="[AmazonSalesData].[Total Cost]" caption="Total Cost" attribute="1" defaultMemberUniqueName="[AmazonSalesData].[Total Cost].[All]" allUniqueName="[AmazonSalesData].[Total Cost].[All]" dimensionUniqueName="[AmazonSalesData]" displayFolder="" count="0" memberValueDatatype="5" unbalanced="0"/>
    <cacheHierarchy uniqueName="[AmazonSalesData].[Total Profit]" caption="Total Profit" attribute="1" defaultMemberUniqueName="[AmazonSalesData].[Total Profit].[All]" allUniqueName="[AmazonSalesData].[Total Profit].[All]" dimensionUniqueName="[AmazonSalesData]" displayFolder="" count="0" memberValueDatatype="5" unbalanced="0"/>
    <cacheHierarchy uniqueName="[AmazonSalesData].[Order Date (Year)]" caption="Order Date (Year)" attribute="1" defaultMemberUniqueName="[AmazonSalesData].[Order Date (Year)].[All]" allUniqueName="[AmazonSalesData].[Order Date (Year)].[All]" dimensionUniqueName="[AmazonSalesData]" displayFolder="" count="0" memberValueDatatype="130" unbalanced="0"/>
    <cacheHierarchy uniqueName="[AmazonSalesData].[Order Date (Quarter)]" caption="Order Date (Quarter)" attribute="1" defaultMemberUniqueName="[AmazonSalesData].[Order Date (Quarter)].[All]" allUniqueName="[AmazonSalesData].[Order Date (Quarter)].[All]" dimensionUniqueName="[AmazonSalesData]" displayFolder="" count="0" memberValueDatatype="130" unbalanced="0"/>
    <cacheHierarchy uniqueName="[AmazonSalesData].[Order Date (Month)]" caption="Order Date (Month)" attribute="1" defaultMemberUniqueName="[AmazonSalesData].[Order Date (Month)].[All]" allUniqueName="[AmazonSalesData].[Order Date (Month)].[All]" dimensionUniqueName="[AmazonSalesData]" displayFolder="" count="0" memberValueDatatype="130" unbalanced="0"/>
    <cacheHierarchy uniqueName="[AmazonSalesData].[Packing Time]" caption="Packing Time" attribute="1" defaultMemberUniqueName="[AmazonSalesData].[Packing Time].[All]" allUniqueName="[AmazonSalesData].[Packing Time].[All]" dimensionUniqueName="[AmazonSalesData]" displayFolder="" count="0" memberValueDatatype="20" unbalanced="0"/>
    <cacheHierarchy uniqueName="[AmazonSalesData].[Order Date (Month Index)]" caption="Order Date (Month Index)" attribute="1" defaultMemberUniqueName="[AmazonSalesData].[Order Date (Month Index)].[All]" allUniqueName="[AmazonSalesData].[Order Date (Month Index)].[All]" dimensionUniqueName="[AmazonSalesData]" displayFolder="" count="0" memberValueDatatype="20" unbalanced="0" hidden="1"/>
    <cacheHierarchy uniqueName="[Measures].[Sum of Total Revenue]" caption="Sum of Total Revenue" measure="1" displayFolder="" measureGroup="AmazonSalesData" count="0">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AmazonSalesData" count="0">
      <extLst>
        <ext xmlns:x15="http://schemas.microsoft.com/office/spreadsheetml/2010/11/main" uri="{B97F6D7D-B522-45F9-BDA1-12C45D357490}">
          <x15:cacheHierarchy aggregatedColumn="13"/>
        </ext>
      </extLst>
    </cacheHierarchy>
    <cacheHierarchy uniqueName="[Measures].[Total number of orders]" caption="Total number of orders" measure="1" displayFolder="" measureGroup="AmazonSalesData" count="0"/>
    <cacheHierarchy uniqueName="[Measures].[Total Units Sold]" caption="Total Units Sold" measure="1" displayFolder="" measureGroup="AmazonSalesData" count="0"/>
    <cacheHierarchy uniqueName="[Measures].[Revenue]" caption="Revenue" measure="1" displayFolder="" measureGroup="AmazonSalesData" count="0"/>
    <cacheHierarchy uniqueName="[Measures].[Profit]" caption="Profit" measure="1" displayFolder="" measureGroup="AmazonSalesData" count="0"/>
    <cacheHierarchy uniqueName="[Measures].[Average packing time]" caption="Average packing time" measure="1" displayFolder="" measureGroup="AmazonSalesData" count="0"/>
    <cacheHierarchy uniqueName="[Measures].[__XL_Count AmazonSalesData]" caption="__XL_Count AmazonSalesData" measure="1" displayFolder="" measureGroup="AmazonSales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2149313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564ACF-0C5E-422D-AF81-B6E852989826}" name="PivotTable5" cacheId="81" applyNumberFormats="0" applyBorderFormats="0" applyFontFormats="0" applyPatternFormats="0" applyAlignmentFormats="0" applyWidthHeightFormats="1" dataCaption="Values" tag="8133279a-857e-4a61-9aaf-46596ec6f9b4" updatedVersion="6" minRefreshableVersion="5" useAutoFormatting="1" itemPrintTitles="1" createdVersion="6" indent="0" outline="1" outlineData="1" multipleFieldFilters="0">
  <location ref="B4:F5"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5">
    <i>
      <x/>
    </i>
    <i i="1">
      <x v="1"/>
    </i>
    <i i="2">
      <x v="2"/>
    </i>
    <i i="3">
      <x v="3"/>
    </i>
    <i i="4">
      <x v="4"/>
    </i>
  </colItems>
  <dataFields count="5">
    <dataField fld="1" subtotal="count" baseField="0" baseItem="0"/>
    <dataField name="Number of orders" fld="0" subtotal="count" baseField="0" baseItem="1"/>
    <dataField fld="2" subtotal="count" baseField="0" baseItem="2" numFmtId="166"/>
    <dataField fld="3" subtotal="count" baseField="0" baseItem="0" numFmtId="166"/>
    <dataField fld="4" subtotal="count" baseField="0" baseItem="0"/>
  </dataFields>
  <formats count="3">
    <format dxfId="91">
      <pivotArea outline="0" collapsedLevelsAreSubtotals="1" fieldPosition="0">
        <references count="1">
          <reference field="4294967294" count="1" selected="0">
            <x v="3"/>
          </reference>
        </references>
      </pivotArea>
    </format>
    <format dxfId="90">
      <pivotArea outline="0" fieldPosition="0">
        <references count="1">
          <reference field="4294967294" count="1">
            <x v="2"/>
          </reference>
        </references>
      </pivotArea>
    </format>
    <format dxfId="89">
      <pivotArea outline="0" collapsedLevelsAreSubtotals="1" fieldPosition="0">
        <references count="1">
          <reference field="4294967294" count="1" selected="0">
            <x v="2"/>
          </reference>
        </references>
      </pivotArea>
    </format>
  </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Number of order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ta_Analysis.xlsx!AmazonSalesData">
        <x15:activeTabTopLevelEntity name="[Amazon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F484DB-2CC1-4DFE-A517-12EEBDAA4223}" name="Packaging Time by Order Priority" cacheId="16" applyNumberFormats="0" applyBorderFormats="0" applyFontFormats="0" applyPatternFormats="0" applyAlignmentFormats="0" applyWidthHeightFormats="1" dataCaption="Values" tag="442841ea-2ed4-4fae-9283-89b458d2a076" updatedVersion="6" minRefreshableVersion="3" useAutoFormatting="1" itemPrintTitles="1" createdVersion="6" indent="0" outline="1" outlineData="1" multipleFieldFilters="0" chartFormat="9">
  <location ref="A60:F70" firstHeaderRow="1" firstDataRow="2" firstDataCol="1"/>
  <pivotFields count="8">
    <pivotField allDrilled="1" subtotalTop="0" showAll="0" measureFilter="1" defaultSubtotal="0" defaultAttributeDrillState="1">
      <items count="7">
        <item x="0"/>
        <item x="1"/>
        <item x="2"/>
        <item x="3"/>
        <item x="4"/>
        <item x="5"/>
        <item x="6"/>
      </items>
    </pivotField>
    <pivotField axis="axisRow" allDrilled="1" subtotalTop="0" showAll="0" dataSourceSort="1" defaultSubtotal="0" defaultAttributeDrillState="1">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8">
        <item x="0" e="0"/>
        <item x="1" e="0"/>
        <item x="2" e="0"/>
        <item x="3" e="0"/>
        <item x="4" e="0"/>
        <item x="5" e="0"/>
        <item x="6" e="0"/>
        <item x="7" e="0"/>
      </items>
    </pivotField>
    <pivotField dataField="1" subtotalTop="0" showAll="0" defaultSubtotal="0"/>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4">
    <field x="4"/>
    <field x="3"/>
    <field x="2"/>
    <field x="1"/>
  </rowFields>
  <rowItems count="9">
    <i>
      <x/>
    </i>
    <i>
      <x v="1"/>
    </i>
    <i>
      <x v="2"/>
    </i>
    <i>
      <x v="3"/>
    </i>
    <i>
      <x v="4"/>
    </i>
    <i>
      <x v="5"/>
    </i>
    <i>
      <x v="6"/>
    </i>
    <i>
      <x v="7"/>
    </i>
    <i t="grand">
      <x/>
    </i>
  </rowItems>
  <colFields count="1">
    <field x="6"/>
  </colFields>
  <colItems count="5">
    <i>
      <x/>
    </i>
    <i>
      <x v="1"/>
    </i>
    <i>
      <x v="2"/>
    </i>
    <i>
      <x v="3"/>
    </i>
    <i t="grand">
      <x/>
    </i>
  </colItems>
  <dataFields count="1">
    <dataField fld="5" subtotal="count" baseField="0" baseItem="0" numFmtId="1"/>
  </dataFields>
  <formats count="1">
    <format dxfId="74">
      <pivotArea outline="0" collapsedLevelsAreSubtotals="1" fieldPosition="0"/>
    </format>
  </formats>
  <chartFormats count="8">
    <chartFormat chart="5" format="4" series="1">
      <pivotArea type="data" outline="0" fieldPosition="0">
        <references count="2">
          <reference field="4294967294" count="1" selected="0">
            <x v="0"/>
          </reference>
          <reference field="6" count="1" selected="0">
            <x v="0"/>
          </reference>
        </references>
      </pivotArea>
    </chartFormat>
    <chartFormat chart="5" format="5" series="1">
      <pivotArea type="data" outline="0" fieldPosition="0">
        <references count="2">
          <reference field="4294967294" count="1" selected="0">
            <x v="0"/>
          </reference>
          <reference field="6" count="1" selected="0">
            <x v="1"/>
          </reference>
        </references>
      </pivotArea>
    </chartFormat>
    <chartFormat chart="5" format="6" series="1">
      <pivotArea type="data" outline="0" fieldPosition="0">
        <references count="2">
          <reference field="4294967294" count="1" selected="0">
            <x v="0"/>
          </reference>
          <reference field="6" count="1" selected="0">
            <x v="2"/>
          </reference>
        </references>
      </pivotArea>
    </chartFormat>
    <chartFormat chart="5" format="7" series="1">
      <pivotArea type="data" outline="0" fieldPosition="0">
        <references count="2">
          <reference field="4294967294" count="1" selected="0">
            <x v="0"/>
          </reference>
          <reference field="6" count="1" selected="0">
            <x v="3"/>
          </reference>
        </references>
      </pivotArea>
    </chartFormat>
    <chartFormat chart="8" format="16" series="1">
      <pivotArea type="data" outline="0" fieldPosition="0">
        <references count="2">
          <reference field="4294967294" count="1" selected="0">
            <x v="0"/>
          </reference>
          <reference field="6" count="1" selected="0">
            <x v="0"/>
          </reference>
        </references>
      </pivotArea>
    </chartFormat>
    <chartFormat chart="8" format="17" series="1">
      <pivotArea type="data" outline="0" fieldPosition="0">
        <references count="2">
          <reference field="4294967294" count="1" selected="0">
            <x v="0"/>
          </reference>
          <reference field="6" count="1" selected="0">
            <x v="1"/>
          </reference>
        </references>
      </pivotArea>
    </chartFormat>
    <chartFormat chart="8" format="18" series="1">
      <pivotArea type="data" outline="0" fieldPosition="0">
        <references count="2">
          <reference field="4294967294" count="1" selected="0">
            <x v="0"/>
          </reference>
          <reference field="6" count="1" selected="0">
            <x v="2"/>
          </reference>
        </references>
      </pivotArea>
    </chartFormat>
    <chartFormat chart="8" format="19" series="1">
      <pivotArea type="data" outline="0" fieldPosition="0">
        <references count="2">
          <reference field="4294967294" count="1" selected="0">
            <x v="0"/>
          </reference>
          <reference field="6" count="1" selected="0">
            <x v="3"/>
          </reference>
        </references>
      </pivotArea>
    </chartFormat>
  </chartFormats>
  <pivotHierarchies count="2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22">
      <autoFilter ref="A1">
        <filterColumn colId="0">
          <top10 top="0" val="7" filterVal="7"/>
        </filterColumn>
      </autoFilter>
    </filter>
  </filters>
  <rowHierarchiesUsage count="4">
    <rowHierarchyUsage hierarchyUsage="14"/>
    <rowHierarchyUsage hierarchyUsage="15"/>
    <rowHierarchyUsage hierarchyUsage="16"/>
    <rowHierarchyUsage hierarchyUsage="5"/>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ta_Analysis.xlsx!AmazonSalesData">
        <x15:activeTabTopLevelEntity name="[Amazon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CF6093-A3A3-4AD6-B89C-AD22BB58B1FA}" name="Units by Region" cacheId="93" applyNumberFormats="0" applyBorderFormats="0" applyFontFormats="0" applyPatternFormats="0" applyAlignmentFormats="0" applyWidthHeightFormats="1" dataCaption="Values" tag="550ee472-ff52-4213-8e51-61688f8e545a" updatedVersion="6" minRefreshableVersion="5" useAutoFormatting="1" itemPrintTitles="1" createdVersion="6" indent="0" outline="1" outlineData="1" multipleFieldFilters="0" chartFormat="10">
  <location ref="A46:B54" firstHeaderRow="1" firstDataRow="1" firstDataCol="1"/>
  <pivotFields count="3">
    <pivotField allDrilled="1" subtotalTop="0" showAll="0" measureFilter="1"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2"/>
  </rowFields>
  <rowItems count="8">
    <i>
      <x v="6"/>
    </i>
    <i>
      <x v="3"/>
    </i>
    <i>
      <x v="1"/>
    </i>
    <i>
      <x/>
    </i>
    <i>
      <x v="4"/>
    </i>
    <i>
      <x v="2"/>
    </i>
    <i>
      <x v="5"/>
    </i>
    <i t="grand">
      <x/>
    </i>
  </rowItems>
  <colItems count="1">
    <i/>
  </colItems>
  <dataFields count="1">
    <dataField fld="1" subtotal="count" baseField="0" baseItem="1" numFmtId="1"/>
  </dataFields>
  <formats count="2">
    <format dxfId="76">
      <pivotArea outline="0" collapsedLevelsAreSubtotals="1" fieldPosition="0"/>
    </format>
    <format dxfId="75">
      <pivotArea outline="0" fieldPosition="0">
        <references count="1">
          <reference field="4294967294" count="1">
            <x v="0"/>
          </reference>
        </references>
      </pivotArea>
    </format>
  </formats>
  <chartFormats count="10">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8" format="32" series="1">
      <pivotArea type="data" outline="0" fieldPosition="0">
        <references count="1">
          <reference field="4294967294" count="1" selected="0">
            <x v="0"/>
          </reference>
        </references>
      </pivotArea>
    </chartFormat>
    <chartFormat chart="8" format="33">
      <pivotArea type="data" outline="0" fieldPosition="0">
        <references count="2">
          <reference field="4294967294" count="1" selected="0">
            <x v="0"/>
          </reference>
          <reference field="2" count="1" selected="0">
            <x v="6"/>
          </reference>
        </references>
      </pivotArea>
    </chartFormat>
    <chartFormat chart="8" format="34">
      <pivotArea type="data" outline="0" fieldPosition="0">
        <references count="2">
          <reference field="4294967294" count="1" selected="0">
            <x v="0"/>
          </reference>
          <reference field="2" count="1" selected="0">
            <x v="3"/>
          </reference>
        </references>
      </pivotArea>
    </chartFormat>
    <chartFormat chart="8" format="35">
      <pivotArea type="data" outline="0" fieldPosition="0">
        <references count="2">
          <reference field="4294967294" count="1" selected="0">
            <x v="0"/>
          </reference>
          <reference field="2" count="1" selected="0">
            <x v="1"/>
          </reference>
        </references>
      </pivotArea>
    </chartFormat>
    <chartFormat chart="8" format="36">
      <pivotArea type="data" outline="0" fieldPosition="0">
        <references count="2">
          <reference field="4294967294" count="1" selected="0">
            <x v="0"/>
          </reference>
          <reference field="2" count="1" selected="0">
            <x v="0"/>
          </reference>
        </references>
      </pivotArea>
    </chartFormat>
    <chartFormat chart="8" format="37">
      <pivotArea type="data" outline="0" fieldPosition="0">
        <references count="2">
          <reference field="4294967294" count="1" selected="0">
            <x v="0"/>
          </reference>
          <reference field="2" count="1" selected="0">
            <x v="4"/>
          </reference>
        </references>
      </pivotArea>
    </chartFormat>
    <chartFormat chart="8" format="38">
      <pivotArea type="data" outline="0" fieldPosition="0">
        <references count="2">
          <reference field="4294967294" count="1" selected="0">
            <x v="0"/>
          </reference>
          <reference field="2" count="1" selected="0">
            <x v="2"/>
          </reference>
        </references>
      </pivotArea>
    </chartFormat>
    <chartFormat chart="8" format="39">
      <pivotArea type="data" outline="0" fieldPosition="0">
        <references count="2">
          <reference field="4294967294" count="1" selected="0">
            <x v="0"/>
          </reference>
          <reference field="2" count="1" selected="0">
            <x v="5"/>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22">
      <autoFilter ref="A1">
        <filterColumn colId="0">
          <top10 top="0" val="7" filterVal="7"/>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ta_Analysis.xlsx!AmazonSalesData">
        <x15:activeTabTopLevelEntity name="[Amazon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59C39F-9C70-4E93-8EC8-666F9D610C02}" name="Bottom 7 Countries by Sold Units" cacheId="84" applyNumberFormats="0" applyBorderFormats="0" applyFontFormats="0" applyPatternFormats="0" applyAlignmentFormats="0" applyWidthHeightFormats="1" dataCaption="Values" tag="4a3a464a-d9ea-4326-93d7-d1908826bcb2" updatedVersion="6" minRefreshableVersion="5" useAutoFormatting="1" itemPrintTitles="1" createdVersion="6" indent="0" outline="1" outlineData="1" multipleFieldFilters="0" chartFormat="7">
  <location ref="A34:B42" firstHeaderRow="1" firstDataRow="1" firstDataCol="1"/>
  <pivotFields count="2">
    <pivotField axis="axisRow" allDrilled="1" subtotalTop="0" showAll="0" measureFilter="1"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8">
    <i>
      <x v="4"/>
    </i>
    <i>
      <x v="3"/>
    </i>
    <i>
      <x/>
    </i>
    <i>
      <x v="1"/>
    </i>
    <i>
      <x v="6"/>
    </i>
    <i>
      <x v="5"/>
    </i>
    <i>
      <x v="2"/>
    </i>
    <i t="grand">
      <x/>
    </i>
  </rowItems>
  <colItems count="1">
    <i/>
  </colItems>
  <dataFields count="1">
    <dataField fld="1" subtotal="count" baseField="0" baseItem="1" numFmtId="1"/>
  </dataFields>
  <formats count="2">
    <format dxfId="78">
      <pivotArea outline="0" collapsedLevelsAreSubtotals="1" fieldPosition="0"/>
    </format>
    <format dxfId="77">
      <pivotArea outline="0" fieldPosition="0">
        <references count="1">
          <reference field="4294967294" count="1">
            <x v="0"/>
          </reference>
        </references>
      </pivotArea>
    </format>
  </formats>
  <chartFormats count="3">
    <chartFormat chart="1"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2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22">
      <autoFilter ref="A1">
        <filterColumn colId="0">
          <top10 top="0" val="7" filterVal="7"/>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ta_Analysis.xlsx!AmazonSalesData">
        <x15:activeTabTopLevelEntity name="[Amazon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7709E9-AEF9-4261-8A0D-11C416473DC8}" name="Top 7 Countries by Sold Units" cacheId="90" applyNumberFormats="0" applyBorderFormats="0" applyFontFormats="0" applyPatternFormats="0" applyAlignmentFormats="0" applyWidthHeightFormats="1" dataCaption="Values" tag="9578d802-40d7-4c7f-96c8-08cc1ec1bdb7" updatedVersion="6" minRefreshableVersion="5" useAutoFormatting="1" itemPrintTitles="1" createdVersion="6" indent="0" outline="1" outlineData="1" multipleFieldFilters="0" chartFormat="6">
  <location ref="A22:B30" firstHeaderRow="1" firstDataRow="1" firstDataCol="1"/>
  <pivotFields count="2">
    <pivotField axis="axisRow" allDrilled="1" subtotalTop="0" showAll="0" measureFilter="1"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8">
    <i>
      <x v="5"/>
    </i>
    <i>
      <x v="1"/>
    </i>
    <i>
      <x v="2"/>
    </i>
    <i>
      <x v="6"/>
    </i>
    <i>
      <x v="3"/>
    </i>
    <i>
      <x/>
    </i>
    <i>
      <x v="4"/>
    </i>
    <i t="grand">
      <x/>
    </i>
  </rowItems>
  <colItems count="1">
    <i/>
  </colItems>
  <dataFields count="1">
    <dataField fld="1" subtotal="count" baseField="0" baseItem="1" numFmtId="1"/>
  </dataFields>
  <formats count="2">
    <format dxfId="80">
      <pivotArea outline="0" collapsedLevelsAreSubtotals="1" fieldPosition="0"/>
    </format>
    <format dxfId="79">
      <pivotArea outline="0" fieldPosition="0">
        <references count="1">
          <reference field="4294967294" count="1">
            <x v="0"/>
          </reference>
        </references>
      </pivotArea>
    </format>
  </formats>
  <chartFormats count="2">
    <chartFormat chart="2" format="1"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2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2">
      <autoFilter ref="A1">
        <filterColumn colId="0">
          <top10 val="7" filterVal="7"/>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ta_Analysis.xlsx!AmazonSalesData">
        <x15:activeTabTopLevelEntity name="[Amazon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D8339E9-5847-45F8-82C8-3BB5B7762C35}" name="Revenue&amp;Profit" cacheId="12" applyNumberFormats="0" applyBorderFormats="0" applyFontFormats="0" applyPatternFormats="0" applyAlignmentFormats="0" applyWidthHeightFormats="1" dataCaption="Values" tag="56b4dae5-38e0-4997-a11c-bc43887c99d9" updatedVersion="6" minRefreshableVersion="5" useAutoFormatting="1" itemPrintTitles="1" createdVersion="6" indent="0" outline="1" outlineData="1" multipleFieldFilters="0" chartFormat="8">
  <location ref="A3:C12" firstHeaderRow="0" firstDataRow="1" firstDataCol="1"/>
  <pivotFields count="6">
    <pivotField axis="axisRow" allDrilled="1" subtotalTop="0" showAll="0" dataSourceSort="1" defaultSubtotal="0" defaultAttributeDrillState="1">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8">
        <item x="0" e="0"/>
        <item x="1" e="0"/>
        <item x="2" e="0"/>
        <item x="3" e="0"/>
        <item x="4" e="0"/>
        <item x="5" e="0"/>
        <item x="6" e="0"/>
        <item x="7" e="0"/>
      </items>
    </pivotField>
    <pivotField dataField="1" subtotalTop="0" showAll="0" defaultSubtotal="0"/>
    <pivotField dataField="1" subtotalTop="0" showAll="0" defaultSubtotal="0"/>
  </pivotFields>
  <rowFields count="4">
    <field x="3"/>
    <field x="2"/>
    <field x="1"/>
    <field x="0"/>
  </rowFields>
  <rowItems count="9">
    <i>
      <x/>
    </i>
    <i>
      <x v="1"/>
    </i>
    <i>
      <x v="2"/>
    </i>
    <i>
      <x v="3"/>
    </i>
    <i>
      <x v="4"/>
    </i>
    <i>
      <x v="5"/>
    </i>
    <i>
      <x v="6"/>
    </i>
    <i>
      <x v="7"/>
    </i>
    <i t="grand">
      <x/>
    </i>
  </rowItems>
  <colFields count="1">
    <field x="-2"/>
  </colFields>
  <colItems count="2">
    <i>
      <x/>
    </i>
    <i i="1">
      <x v="1"/>
    </i>
  </colItems>
  <dataFields count="2">
    <dataField fld="4" subtotal="count" baseField="3" baseItem="0" numFmtId="167"/>
    <dataField fld="5" subtotal="count" baseField="3" baseItem="0" numFmtId="167"/>
  </dataFields>
  <formats count="3">
    <format dxfId="83">
      <pivotArea outline="0" collapsedLevelsAreSubtotals="1" fieldPosition="0"/>
    </format>
    <format dxfId="82">
      <pivotArea outline="0" fieldPosition="0">
        <references count="1">
          <reference field="4294967294" count="1">
            <x v="0"/>
          </reference>
        </references>
      </pivotArea>
    </format>
    <format dxfId="81">
      <pivotArea outline="0" fieldPosition="0">
        <references count="1">
          <reference field="4294967294" count="1">
            <x v="1"/>
          </reference>
        </references>
      </pivotArea>
    </format>
  </formats>
  <chartFormats count="2">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dateBetween" evalOrder="-1" id="6" name="[AmazonSalesData].[Order Date]">
      <autoFilter ref="A1">
        <filterColumn colId="0">
          <customFilters and="1">
            <customFilter operator="greaterThanOrEqual" val="40179"/>
            <customFilter operator="lessThanOrEqual" val="43100"/>
          </customFilters>
        </filterColumn>
      </autoFilter>
      <extLst>
        <ext xmlns:x15="http://schemas.microsoft.com/office/spreadsheetml/2010/11/main" uri="{0605FD5F-26C8-4aeb-8148-2DB25E43C511}">
          <x15:pivotFilter useWholeDay="1"/>
        </ext>
      </extLst>
    </filter>
  </filters>
  <rowHierarchiesUsage count="4">
    <rowHierarchyUsage hierarchyUsage="14"/>
    <rowHierarchyUsage hierarchyUsage="15"/>
    <rowHierarchyUsage hierarchyUsage="16"/>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ta_Analysis.xlsx!AmazonSalesData">
        <x15:activeTabTopLevelEntity name="[Amazon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6521D34-E067-4E29-9232-3A424915670B}" name="Profit and Total Units Sold" cacheId="87" applyNumberFormats="0" applyBorderFormats="0" applyFontFormats="0" applyPatternFormats="0" applyAlignmentFormats="0" applyWidthHeightFormats="1" dataCaption="Values" tag="6d10d181-394e-4a08-9275-e0ead98d501f" updatedVersion="6" minRefreshableVersion="5" useAutoFormatting="1" subtotalHiddenItems="1" itemPrintTitles="1" createdVersion="6" indent="0" outline="1" outlineData="1" multipleFieldFilters="0" chartFormat="10">
  <location ref="A80:C93" firstHeaderRow="0"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fld="1" subtotal="count" baseField="0" baseItem="0" numFmtId="1"/>
    <dataField fld="2" subtotal="count" baseField="0" baseItem="0"/>
  </dataFields>
  <formats count="5">
    <format dxfId="88">
      <pivotArea outline="0" collapsedLevelsAreSubtotals="1" fieldPosition="0"/>
    </format>
    <format dxfId="87">
      <pivotArea collapsedLevelsAreSubtotals="1" fieldPosition="0">
        <references count="2">
          <reference field="4294967294" count="1" selected="0">
            <x v="0"/>
          </reference>
          <reference field="0" count="0"/>
        </references>
      </pivotArea>
    </format>
    <format dxfId="86">
      <pivotArea outline="0" fieldPosition="0">
        <references count="1">
          <reference field="4294967294" count="1">
            <x v="0"/>
          </reference>
        </references>
      </pivotArea>
    </format>
    <format dxfId="85">
      <pivotArea outline="0" collapsedLevelsAreSubtotals="1" fieldPosition="0">
        <references count="1">
          <reference field="4294967294" count="1" selected="0">
            <x v="0"/>
          </reference>
        </references>
      </pivotArea>
    </format>
    <format dxfId="84">
      <pivotArea collapsedLevelsAreSubtotals="1" fieldPosition="0">
        <references count="2">
          <reference field="4294967294" count="1" selected="0">
            <x v="1"/>
          </reference>
          <reference field="0" count="0"/>
        </references>
      </pivotArea>
    </format>
  </formats>
  <chartFormats count="2">
    <chartFormat chart="9" format="9"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1"/>
          </reference>
        </references>
      </pivotArea>
    </chartFormat>
  </chartFormats>
  <pivotHierarchies count="28">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ta_Analysis.xlsx!AmazonSalesData">
        <x15:activeTabTopLevelEntity name="[AmazonSales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73E8B9C-01D8-4B98-B821-B0B2186105F1}" autoFormatId="16" applyNumberFormats="0" applyBorderFormats="0" applyFontFormats="0" applyPatternFormats="0" applyAlignmentFormats="0" applyWidthHeightFormats="0">
  <queryTableRefresh nextId="17" unboundColumnsRight="1">
    <queryTableFields count="15">
      <queryTableField id="1" name="Region" tableColumnId="1"/>
      <queryTableField id="2" name="Country" tableColumnId="2"/>
      <queryTableField id="3" name="Item Type" tableColumnId="3"/>
      <queryTableField id="4" name="Sales Channel" tableColumnId="4"/>
      <queryTableField id="5" name="Order Priority" tableColumnId="5"/>
      <queryTableField id="6" name="Order Date" tableColumnId="6"/>
      <queryTableField id="7" name="Order ID" tableColumnId="7"/>
      <queryTableField id="8" name="Ship Date" tableColumnId="8"/>
      <queryTableField id="9" name="Units Sold" tableColumnId="9"/>
      <queryTableField id="10" name="Unit Price" tableColumnId="10"/>
      <queryTableField id="11" name="Unit Cost" tableColumnId="11"/>
      <queryTableField id="12" name="Total Revenue" tableColumnId="12"/>
      <queryTableField id="13" name="Total Cost" tableColumnId="13"/>
      <queryTableField id="14" name="Total Profit" tableColumnId="14"/>
      <queryTableField id="15" dataBound="0"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55B18AC0-7B22-40DD-9984-DFE0FA0D70AE}" sourceName="[AmazonSalesData].[Item Type]">
  <pivotTables>
    <pivotTable tabId="3" name="Top 7 Countries by Sold Units"/>
    <pivotTable tabId="3" name="Bottom 7 Countries by Sold Units"/>
  </pivotTables>
  <data>
    <olap pivotCacheId="1721493137">
      <levels count="2">
        <level uniqueName="[AmazonSalesData].[Item Type].[(All)]" sourceCaption="(All)" count="0"/>
        <level uniqueName="[AmazonSalesData].[Item Type].[Item Type]" sourceCaption="Item Type" count="12">
          <ranges>
            <range startItem="0">
              <i n="[AmazonSalesData].[Item Type].&amp;[Baby Food]" c="Baby Food"/>
              <i n="[AmazonSalesData].[Item Type].&amp;[Beverages]" c="Beverages"/>
              <i n="[AmazonSalesData].[Item Type].&amp;[Cereal]" c="Cereal"/>
              <i n="[AmazonSalesData].[Item Type].&amp;[Clothes]" c="Clothes"/>
              <i n="[AmazonSalesData].[Item Type].&amp;[Cosmetics]" c="Cosmetics"/>
              <i n="[AmazonSalesData].[Item Type].&amp;[Fruits]" c="Fruits"/>
              <i n="[AmazonSalesData].[Item Type].&amp;[Household]" c="Household"/>
              <i n="[AmazonSalesData].[Item Type].&amp;[Meat]" c="Meat"/>
              <i n="[AmazonSalesData].[Item Type].&amp;[Office Supplies]" c="Office Supplies"/>
              <i n="[AmazonSalesData].[Item Type].&amp;[Personal Care]" c="Personal Care"/>
              <i n="[AmazonSalesData].[Item Type].&amp;[Snacks]" c="Snacks"/>
              <i n="[AmazonSalesData].[Item Type].&amp;[Vegetables]" c="Vegetables"/>
            </range>
          </ranges>
        </level>
      </levels>
      <selections count="1">
        <selection n="[AmazonSalesData].[Item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96E1635A-F634-4C1C-813D-9E061692B95F}" sourceName="[AmazonSalesData].[Sales Channel]">
  <pivotTables>
    <pivotTable tabId="3" name="Packaging Time by Order Priority"/>
  </pivotTables>
  <data>
    <olap pivotCacheId="817884197">
      <levels count="2">
        <level uniqueName="[AmazonSalesData].[Sales Channel].[(All)]" sourceCaption="(All)" count="0"/>
        <level uniqueName="[AmazonSalesData].[Sales Channel].[Sales Channel]" sourceCaption="Sales Channel" count="2">
          <ranges>
            <range startItem="0">
              <i n="[AmazonSalesData].[Sales Channel].&amp;[Offline]" c="Offline"/>
              <i n="[AmazonSalesData].[Sales Channel].&amp;[Online]" c="Online"/>
            </range>
          </ranges>
        </level>
      </levels>
      <selections count="1">
        <selection n="[AmazonSalesData].[Sales Channel].[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0D45AA9-4F45-46A8-85A7-C1D9B2C199EE}" sourceName="[AmazonSalesData].[Region]">
  <pivotTables>
    <pivotTable tabId="3" name="Profit and Total Units Sold"/>
  </pivotTables>
  <data>
    <olap pivotCacheId="1721493137">
      <levels count="2">
        <level uniqueName="[AmazonSalesData].[Region].[(All)]" sourceCaption="(All)" count="0"/>
        <level uniqueName="[AmazonSalesData].[Region].[Region]" sourceCaption="Region" count="7">
          <ranges>
            <range startItem="0">
              <i n="[AmazonSalesData].[Region].&amp;[Asia]" c="Asia"/>
              <i n="[AmazonSalesData].[Region].&amp;[Australia and Oceania]" c="Australia and Oceania"/>
              <i n="[AmazonSalesData].[Region].&amp;[Central America and the Caribbean]" c="Central America and the Caribbean"/>
              <i n="[AmazonSalesData].[Region].&amp;[Europe]" c="Europe"/>
              <i n="[AmazonSalesData].[Region].&amp;[Middle East and North Africa]" c="Middle East and North Africa"/>
              <i n="[AmazonSalesData].[Region].&amp;[North America]" c="North America"/>
              <i n="[AmazonSalesData].[Region].&amp;[Sub-Saharan Africa]" c="Sub-Saharan Africa"/>
            </range>
          </ranges>
        </level>
      </levels>
      <selections count="1">
        <selection n="[AmazonSalesData].[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Type 1" xr10:uid="{584931E2-4A33-439C-AC68-8CC273E34719}" cache="Slicer_Item_Type" caption="Item Type" level="1" style="SlicerStyleLight1 2" rowHeight="241300"/>
  <slicer name="Sales Channel 1" xr10:uid="{F34E13F2-3E9A-454E-8735-51F67D0ED568}" cache="Slicer_Sales_Channel" caption="Sales Channel" showCaption="0" level="1" style="SlicerStyleLight1 2" rowHeight="241300"/>
  <slicer name="Region 1" xr10:uid="{8E1551EF-AB25-4B25-8D72-75116D27B7BC}" cache="Slicer_Region" caption="Region" level="1" style="SlicerStyleLight1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3BCD75-1C7D-44EC-9AF1-220AD9DFA67D}" name="AmazonSalesData" displayName="AmazonSalesData" ref="A1:O101" tableType="queryTable" totalsRowShown="0">
  <autoFilter ref="A1:O101" xr:uid="{75315F99-ED60-4A63-8A2A-0680A7BFD2E1}"/>
  <tableColumns count="15">
    <tableColumn id="1" xr3:uid="{8CABB433-3FE8-4873-8BB8-2E1D5AC3FEA7}" uniqueName="1" name="Region" queryTableFieldId="1"/>
    <tableColumn id="2" xr3:uid="{09A140E1-A5CA-4ED0-B45E-FB973F3D57EB}" uniqueName="2" name="Country" queryTableFieldId="2"/>
    <tableColumn id="3" xr3:uid="{2B1C2F19-2294-4BD3-B244-0503DB7206CF}" uniqueName="3" name="Item Type" queryTableFieldId="3"/>
    <tableColumn id="4" xr3:uid="{4D6378E0-4C61-4C74-A87B-B436811CFA9D}" uniqueName="4" name="Sales Channel" queryTableFieldId="4"/>
    <tableColumn id="5" xr3:uid="{26C200CE-0929-40AA-ACD6-7311D48A226B}" uniqueName="5" name="Order Priority" queryTableFieldId="5"/>
    <tableColumn id="6" xr3:uid="{477B703A-59E8-4FEE-9686-4831C4201BD1}" uniqueName="6" name="Order Date" queryTableFieldId="6" dataDxfId="100"/>
    <tableColumn id="7" xr3:uid="{BED5A36D-FF2A-481E-AF6F-A8B70176AF06}" uniqueName="7" name="Order ID" queryTableFieldId="7"/>
    <tableColumn id="8" xr3:uid="{135D2258-289A-4DA7-B0C8-B5676939AC1C}" uniqueName="8" name="Ship Date" queryTableFieldId="8" dataDxfId="99"/>
    <tableColumn id="9" xr3:uid="{C0DF4BFC-776A-4F50-A95A-2505A6FB06A4}" uniqueName="9" name="Units Sold" queryTableFieldId="9" dataDxfId="98"/>
    <tableColumn id="10" xr3:uid="{23AA9FB9-D8DC-4AA7-87B7-E787E821839A}" uniqueName="10" name="Unit Price" queryTableFieldId="10" dataDxfId="97"/>
    <tableColumn id="11" xr3:uid="{7807115C-0350-46A5-8573-8C6199E89C55}" uniqueName="11" name="Unit Cost" queryTableFieldId="11" dataDxfId="96"/>
    <tableColumn id="12" xr3:uid="{859851B9-9125-499C-AD47-A53326E81BE5}" uniqueName="12" name="Total Revenue" queryTableFieldId="12" dataDxfId="95"/>
    <tableColumn id="13" xr3:uid="{7D0CAC5D-C703-480C-A54E-78F7E932CF89}" uniqueName="13" name="Total Cost" queryTableFieldId="13" dataDxfId="94"/>
    <tableColumn id="14" xr3:uid="{5D7E52DF-FC5A-483E-8960-E662EC51FD25}" uniqueName="14" name="Total Profit" queryTableFieldId="14" dataDxfId="93"/>
    <tableColumn id="15" xr3:uid="{6CCC184B-AB95-4FBA-822E-81694AA042BA}" uniqueName="15" name="Packing Time" queryTableFieldId="15" dataDxfId="92">
      <calculatedColumnFormula>IF(AmazonSalesData[[#This Row],[Ship Date]]-AmazonSalesData[[#This Row],[Order Date]]=0,1,AmazonSalesData[[#This Row],[Ship Date]]-AmazonSalesData[[#This Row],[Order 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Retrospect">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CE9C50C0-AE6D-436A-8229-72C162F5C572}" sourceName="[AmazonSalesData].[Order Date]">
  <pivotTables>
    <pivotTable tabId="4" name="PivotTable5"/>
    <pivotTable tabId="3" name="Bottom 7 Countries by Sold Units"/>
    <pivotTable tabId="3" name="Profit and Total Units Sold"/>
    <pivotTable tabId="3" name="Top 7 Countries by Sold Units"/>
    <pivotTable tabId="3" name="Units by Region"/>
  </pivotTables>
  <state minimalRefreshVersion="6" lastRefreshVersion="6" pivotCacheId="2137321193" filterType="unknown">
    <bounds startDate="2010-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961B05E-694C-4022-9C23-510F3D8CC694}" cache="Timeline_Order_Date" caption="Order Date" showSelectionLabel="0" showTimeLevel="0" showHorizontalScrollbar="0" level="0" selectionLevel="0" scrollPosition="2010-01-01T00:00:00" style="Timeline Style 9"/>
</timeline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1C369-7146-4A0F-9BD3-5B7347563940}">
  <dimension ref="A1:O101"/>
  <sheetViews>
    <sheetView topLeftCell="B1" workbookViewId="0">
      <selection activeCell="O10" sqref="O10"/>
    </sheetView>
  </sheetViews>
  <sheetFormatPr defaultRowHeight="14.4" x14ac:dyDescent="0.3"/>
  <cols>
    <col min="1" max="1" width="32.44140625" bestFit="1" customWidth="1"/>
    <col min="2" max="2" width="31.5546875" bestFit="1" customWidth="1"/>
    <col min="3" max="3" width="14.5546875" bestFit="1" customWidth="1"/>
    <col min="4" max="4" width="15.6640625" bestFit="1" customWidth="1"/>
    <col min="5" max="5" width="15.5546875" bestFit="1" customWidth="1"/>
    <col min="6" max="6" width="14.88671875" bestFit="1" customWidth="1"/>
    <col min="7" max="7" width="10.6640625" bestFit="1" customWidth="1"/>
    <col min="8" max="8" width="14.88671875" bestFit="1" customWidth="1"/>
    <col min="9" max="9" width="12.44140625" style="2" bestFit="1" customWidth="1"/>
    <col min="10" max="10" width="12.109375" style="2" bestFit="1" customWidth="1"/>
    <col min="11" max="11" width="11.5546875" style="2" bestFit="1" customWidth="1"/>
    <col min="12" max="12" width="16.33203125" style="2" bestFit="1" customWidth="1"/>
    <col min="13" max="13" width="12.6640625" style="2" bestFit="1" customWidth="1"/>
    <col min="14" max="14" width="13.33203125" style="2" bestFit="1" customWidth="1"/>
    <col min="15" max="15" width="14.88671875" style="5" bestFit="1" customWidth="1"/>
  </cols>
  <sheetData>
    <row r="1" spans="1:15" x14ac:dyDescent="0.3">
      <c r="A1" t="s">
        <v>0</v>
      </c>
      <c r="B1" t="s">
        <v>1</v>
      </c>
      <c r="C1" t="s">
        <v>2</v>
      </c>
      <c r="D1" t="s">
        <v>3</v>
      </c>
      <c r="E1" t="s">
        <v>4</v>
      </c>
      <c r="F1" t="s">
        <v>5</v>
      </c>
      <c r="G1" t="s">
        <v>6</v>
      </c>
      <c r="H1" t="s">
        <v>7</v>
      </c>
      <c r="I1" s="2" t="s">
        <v>8</v>
      </c>
      <c r="J1" s="2" t="s">
        <v>9</v>
      </c>
      <c r="K1" s="2" t="s">
        <v>10</v>
      </c>
      <c r="L1" s="2" t="s">
        <v>11</v>
      </c>
      <c r="M1" s="2" t="s">
        <v>12</v>
      </c>
      <c r="N1" s="2" t="s">
        <v>13</v>
      </c>
      <c r="O1" s="5" t="s">
        <v>129</v>
      </c>
    </row>
    <row r="2" spans="1:15" x14ac:dyDescent="0.3">
      <c r="A2" t="s">
        <v>14</v>
      </c>
      <c r="B2" t="s">
        <v>15</v>
      </c>
      <c r="C2" t="s">
        <v>16</v>
      </c>
      <c r="D2" t="s">
        <v>17</v>
      </c>
      <c r="E2" t="s">
        <v>18</v>
      </c>
      <c r="F2" s="1">
        <v>40326</v>
      </c>
      <c r="G2">
        <v>669165933</v>
      </c>
      <c r="H2" s="1">
        <v>40356</v>
      </c>
      <c r="I2" s="2">
        <v>9925</v>
      </c>
      <c r="J2" s="2">
        <v>255.28</v>
      </c>
      <c r="K2" s="2">
        <v>159.41999999999999</v>
      </c>
      <c r="L2" s="2">
        <v>2533654</v>
      </c>
      <c r="M2" s="2">
        <v>1582243.5</v>
      </c>
      <c r="N2" s="2">
        <v>951410.5</v>
      </c>
      <c r="O2" s="5">
        <f>IF(AmazonSalesData[[#This Row],[Ship Date]]-AmazonSalesData[[#This Row],[Order Date]]=0,1,AmazonSalesData[[#This Row],[Ship Date]]-AmazonSalesData[[#This Row],[Order Date]])</f>
        <v>30</v>
      </c>
    </row>
    <row r="3" spans="1:15" x14ac:dyDescent="0.3">
      <c r="A3" t="s">
        <v>19</v>
      </c>
      <c r="B3" t="s">
        <v>20</v>
      </c>
      <c r="C3" t="s">
        <v>21</v>
      </c>
      <c r="D3" t="s">
        <v>22</v>
      </c>
      <c r="E3" t="s">
        <v>23</v>
      </c>
      <c r="F3" s="1">
        <v>41143</v>
      </c>
      <c r="G3">
        <v>963881480</v>
      </c>
      <c r="H3" s="1">
        <v>41167</v>
      </c>
      <c r="I3" s="2">
        <v>2804</v>
      </c>
      <c r="J3" s="2">
        <v>205.7</v>
      </c>
      <c r="K3" s="2">
        <v>117.11</v>
      </c>
      <c r="L3" s="2">
        <v>576782.80000000005</v>
      </c>
      <c r="M3" s="2">
        <v>328376.44</v>
      </c>
      <c r="N3" s="2">
        <v>248406.36</v>
      </c>
      <c r="O3" s="5">
        <f>IF(AmazonSalesData[[#This Row],[Ship Date]]-AmazonSalesData[[#This Row],[Order Date]]=0,1,AmazonSalesData[[#This Row],[Ship Date]]-AmazonSalesData[[#This Row],[Order Date]])</f>
        <v>24</v>
      </c>
    </row>
    <row r="4" spans="1:15" x14ac:dyDescent="0.3">
      <c r="A4" t="s">
        <v>24</v>
      </c>
      <c r="B4" t="s">
        <v>25</v>
      </c>
      <c r="C4" t="s">
        <v>26</v>
      </c>
      <c r="D4" t="s">
        <v>17</v>
      </c>
      <c r="E4" t="s">
        <v>27</v>
      </c>
      <c r="F4" s="1">
        <v>41761</v>
      </c>
      <c r="G4">
        <v>341417157</v>
      </c>
      <c r="H4" s="1">
        <v>41767</v>
      </c>
      <c r="I4" s="2">
        <v>1779</v>
      </c>
      <c r="J4" s="2">
        <v>651.21</v>
      </c>
      <c r="K4" s="2">
        <v>524.96</v>
      </c>
      <c r="L4" s="2">
        <v>1158502.5900000001</v>
      </c>
      <c r="M4" s="2">
        <v>933903.84</v>
      </c>
      <c r="N4" s="2">
        <v>224598.75</v>
      </c>
      <c r="O4" s="5">
        <f>IF(AmazonSalesData[[#This Row],[Ship Date]]-AmazonSalesData[[#This Row],[Order Date]]=0,1,AmazonSalesData[[#This Row],[Ship Date]]-AmazonSalesData[[#This Row],[Order Date]])</f>
        <v>6</v>
      </c>
    </row>
    <row r="5" spans="1:15" x14ac:dyDescent="0.3">
      <c r="A5" t="s">
        <v>28</v>
      </c>
      <c r="B5" t="s">
        <v>29</v>
      </c>
      <c r="C5" t="s">
        <v>30</v>
      </c>
      <c r="D5" t="s">
        <v>22</v>
      </c>
      <c r="E5" t="s">
        <v>23</v>
      </c>
      <c r="F5" s="1">
        <v>41810</v>
      </c>
      <c r="G5">
        <v>514321792</v>
      </c>
      <c r="H5" s="1">
        <v>41825</v>
      </c>
      <c r="I5" s="2">
        <v>8102</v>
      </c>
      <c r="J5" s="2">
        <v>9.33</v>
      </c>
      <c r="K5" s="2">
        <v>6.92</v>
      </c>
      <c r="L5" s="2">
        <v>75591.66</v>
      </c>
      <c r="M5" s="2">
        <v>56065.84</v>
      </c>
      <c r="N5" s="2">
        <v>19525.82</v>
      </c>
      <c r="O5" s="5">
        <f>IF(AmazonSalesData[[#This Row],[Ship Date]]-AmazonSalesData[[#This Row],[Order Date]]=0,1,AmazonSalesData[[#This Row],[Ship Date]]-AmazonSalesData[[#This Row],[Order Date]])</f>
        <v>15</v>
      </c>
    </row>
    <row r="6" spans="1:15" x14ac:dyDescent="0.3">
      <c r="A6" t="s">
        <v>28</v>
      </c>
      <c r="B6" t="s">
        <v>31</v>
      </c>
      <c r="C6" t="s">
        <v>26</v>
      </c>
      <c r="D6" t="s">
        <v>17</v>
      </c>
      <c r="E6" t="s">
        <v>27</v>
      </c>
      <c r="F6" s="1">
        <v>41306</v>
      </c>
      <c r="G6">
        <v>115456712</v>
      </c>
      <c r="H6" s="1">
        <v>41311</v>
      </c>
      <c r="I6" s="2">
        <v>5062</v>
      </c>
      <c r="J6" s="2">
        <v>651.21</v>
      </c>
      <c r="K6" s="2">
        <v>524.96</v>
      </c>
      <c r="L6" s="2">
        <v>3296425.02</v>
      </c>
      <c r="M6" s="2">
        <v>2657347.52</v>
      </c>
      <c r="N6" s="2">
        <v>639077.5</v>
      </c>
      <c r="O6" s="5">
        <f>IF(AmazonSalesData[[#This Row],[Ship Date]]-AmazonSalesData[[#This Row],[Order Date]]=0,1,AmazonSalesData[[#This Row],[Ship Date]]-AmazonSalesData[[#This Row],[Order Date]])</f>
        <v>5</v>
      </c>
    </row>
    <row r="7" spans="1:15" x14ac:dyDescent="0.3">
      <c r="A7" t="s">
        <v>14</v>
      </c>
      <c r="B7" t="s">
        <v>32</v>
      </c>
      <c r="C7" t="s">
        <v>16</v>
      </c>
      <c r="D7" t="s">
        <v>22</v>
      </c>
      <c r="E7" t="s">
        <v>23</v>
      </c>
      <c r="F7" s="1">
        <v>42039</v>
      </c>
      <c r="G7">
        <v>547995746</v>
      </c>
      <c r="H7" s="1">
        <v>42056</v>
      </c>
      <c r="I7" s="2">
        <v>2974</v>
      </c>
      <c r="J7" s="2">
        <v>255.28</v>
      </c>
      <c r="K7" s="2">
        <v>159.41999999999999</v>
      </c>
      <c r="L7" s="2">
        <v>759202.72</v>
      </c>
      <c r="M7" s="2">
        <v>474115.08</v>
      </c>
      <c r="N7" s="2">
        <v>285087.64</v>
      </c>
      <c r="O7" s="5">
        <f>IF(AmazonSalesData[[#This Row],[Ship Date]]-AmazonSalesData[[#This Row],[Order Date]]=0,1,AmazonSalesData[[#This Row],[Ship Date]]-AmazonSalesData[[#This Row],[Order Date]])</f>
        <v>17</v>
      </c>
    </row>
    <row r="8" spans="1:15" x14ac:dyDescent="0.3">
      <c r="A8" t="s">
        <v>28</v>
      </c>
      <c r="B8" t="s">
        <v>33</v>
      </c>
      <c r="C8" t="s">
        <v>34</v>
      </c>
      <c r="D8" t="s">
        <v>17</v>
      </c>
      <c r="E8" t="s">
        <v>35</v>
      </c>
      <c r="F8" s="1">
        <v>40656</v>
      </c>
      <c r="G8">
        <v>135425221</v>
      </c>
      <c r="H8" s="1">
        <v>40660</v>
      </c>
      <c r="I8" s="2">
        <v>4187</v>
      </c>
      <c r="J8" s="2">
        <v>668.27</v>
      </c>
      <c r="K8" s="2">
        <v>502.54</v>
      </c>
      <c r="L8" s="2">
        <v>2798046.49</v>
      </c>
      <c r="M8" s="2">
        <v>2104134.98</v>
      </c>
      <c r="N8" s="2">
        <v>693911.51</v>
      </c>
      <c r="O8" s="5">
        <f>IF(AmazonSalesData[[#This Row],[Ship Date]]-AmazonSalesData[[#This Row],[Order Date]]=0,1,AmazonSalesData[[#This Row],[Ship Date]]-AmazonSalesData[[#This Row],[Order Date]])</f>
        <v>4</v>
      </c>
    </row>
    <row r="9" spans="1:15" x14ac:dyDescent="0.3">
      <c r="A9" t="s">
        <v>28</v>
      </c>
      <c r="B9" t="s">
        <v>36</v>
      </c>
      <c r="C9" t="s">
        <v>37</v>
      </c>
      <c r="D9" t="s">
        <v>22</v>
      </c>
      <c r="E9" t="s">
        <v>18</v>
      </c>
      <c r="F9" s="1">
        <v>41107</v>
      </c>
      <c r="G9">
        <v>871543967</v>
      </c>
      <c r="H9" s="1">
        <v>41117</v>
      </c>
      <c r="I9" s="2">
        <v>8082</v>
      </c>
      <c r="J9" s="2">
        <v>154.06</v>
      </c>
      <c r="K9" s="2">
        <v>90.93</v>
      </c>
      <c r="L9" s="2">
        <v>1245112.92</v>
      </c>
      <c r="M9" s="2">
        <v>734896.26</v>
      </c>
      <c r="N9" s="2">
        <v>510216.66</v>
      </c>
      <c r="O9" s="5">
        <f>IF(AmazonSalesData[[#This Row],[Ship Date]]-AmazonSalesData[[#This Row],[Order Date]]=0,1,AmazonSalesData[[#This Row],[Ship Date]]-AmazonSalesData[[#This Row],[Order Date]])</f>
        <v>10</v>
      </c>
    </row>
    <row r="10" spans="1:15" x14ac:dyDescent="0.3">
      <c r="A10" t="s">
        <v>28</v>
      </c>
      <c r="B10" t="s">
        <v>38</v>
      </c>
      <c r="C10" t="s">
        <v>39</v>
      </c>
      <c r="D10" t="s">
        <v>17</v>
      </c>
      <c r="E10" t="s">
        <v>35</v>
      </c>
      <c r="F10" s="1">
        <v>42199</v>
      </c>
      <c r="G10">
        <v>770463311</v>
      </c>
      <c r="H10" s="1">
        <v>42241</v>
      </c>
      <c r="I10" s="2">
        <v>6070</v>
      </c>
      <c r="J10" s="2">
        <v>81.73</v>
      </c>
      <c r="K10" s="2">
        <v>56.67</v>
      </c>
      <c r="L10" s="2">
        <v>496101.1</v>
      </c>
      <c r="M10" s="2">
        <v>343986.9</v>
      </c>
      <c r="N10" s="2">
        <v>152114.20000000001</v>
      </c>
      <c r="O10" s="5">
        <f>IF(AmazonSalesData[[#This Row],[Ship Date]]-AmazonSalesData[[#This Row],[Order Date]]=0,1,AmazonSalesData[[#This Row],[Ship Date]]-AmazonSalesData[[#This Row],[Order Date]])</f>
        <v>42</v>
      </c>
    </row>
    <row r="11" spans="1:15" x14ac:dyDescent="0.3">
      <c r="A11" t="s">
        <v>28</v>
      </c>
      <c r="B11" t="s">
        <v>40</v>
      </c>
      <c r="C11" t="s">
        <v>21</v>
      </c>
      <c r="D11" t="s">
        <v>22</v>
      </c>
      <c r="E11" t="s">
        <v>18</v>
      </c>
      <c r="F11" s="1">
        <v>41747</v>
      </c>
      <c r="G11">
        <v>616607081</v>
      </c>
      <c r="H11" s="1">
        <v>41789</v>
      </c>
      <c r="I11" s="2">
        <v>6593</v>
      </c>
      <c r="J11" s="2">
        <v>205.7</v>
      </c>
      <c r="K11" s="2">
        <v>117.11</v>
      </c>
      <c r="L11" s="2">
        <v>1356180.1</v>
      </c>
      <c r="M11" s="2">
        <v>772106.23</v>
      </c>
      <c r="N11" s="2">
        <v>584073.87</v>
      </c>
      <c r="O11" s="5">
        <f>IF(AmazonSalesData[[#This Row],[Ship Date]]-AmazonSalesData[[#This Row],[Order Date]]=0,1,AmazonSalesData[[#This Row],[Ship Date]]-AmazonSalesData[[#This Row],[Order Date]])</f>
        <v>42</v>
      </c>
    </row>
    <row r="12" spans="1:15" x14ac:dyDescent="0.3">
      <c r="A12" t="s">
        <v>41</v>
      </c>
      <c r="B12" t="s">
        <v>42</v>
      </c>
      <c r="C12" t="s">
        <v>37</v>
      </c>
      <c r="D12" t="s">
        <v>22</v>
      </c>
      <c r="E12" t="s">
        <v>18</v>
      </c>
      <c r="F12" s="1">
        <v>40718</v>
      </c>
      <c r="G12">
        <v>814711606</v>
      </c>
      <c r="H12" s="1">
        <v>40736</v>
      </c>
      <c r="I12" s="2">
        <v>124</v>
      </c>
      <c r="J12" s="2">
        <v>154.06</v>
      </c>
      <c r="K12" s="2">
        <v>90.93</v>
      </c>
      <c r="L12" s="2">
        <v>19103.439999999999</v>
      </c>
      <c r="M12" s="2">
        <v>11275.32</v>
      </c>
      <c r="N12" s="2">
        <v>7828.12</v>
      </c>
      <c r="O12" s="5">
        <f>IF(AmazonSalesData[[#This Row],[Ship Date]]-AmazonSalesData[[#This Row],[Order Date]]=0,1,AmazonSalesData[[#This Row],[Ship Date]]-AmazonSalesData[[#This Row],[Order Date]])</f>
        <v>18</v>
      </c>
    </row>
    <row r="13" spans="1:15" x14ac:dyDescent="0.3">
      <c r="A13" t="s">
        <v>28</v>
      </c>
      <c r="B13" t="s">
        <v>43</v>
      </c>
      <c r="C13" t="s">
        <v>44</v>
      </c>
      <c r="D13" t="s">
        <v>17</v>
      </c>
      <c r="E13" t="s">
        <v>18</v>
      </c>
      <c r="F13" s="1">
        <v>41853</v>
      </c>
      <c r="G13">
        <v>939825713</v>
      </c>
      <c r="H13" s="1">
        <v>41870</v>
      </c>
      <c r="I13" s="2">
        <v>4168</v>
      </c>
      <c r="J13" s="2">
        <v>109.28</v>
      </c>
      <c r="K13" s="2">
        <v>35.840000000000003</v>
      </c>
      <c r="L13" s="2">
        <v>455479.03999999998</v>
      </c>
      <c r="M13" s="2">
        <v>149381.12</v>
      </c>
      <c r="N13" s="2">
        <v>306097.91999999998</v>
      </c>
      <c r="O13" s="5">
        <f>IF(AmazonSalesData[[#This Row],[Ship Date]]-AmazonSalesData[[#This Row],[Order Date]]=0,1,AmazonSalesData[[#This Row],[Ship Date]]-AmazonSalesData[[#This Row],[Order Date]])</f>
        <v>17</v>
      </c>
    </row>
    <row r="14" spans="1:15" x14ac:dyDescent="0.3">
      <c r="A14" t="s">
        <v>41</v>
      </c>
      <c r="B14" t="s">
        <v>45</v>
      </c>
      <c r="C14" t="s">
        <v>44</v>
      </c>
      <c r="D14" t="s">
        <v>22</v>
      </c>
      <c r="E14" t="s">
        <v>27</v>
      </c>
      <c r="F14" s="1">
        <v>42748</v>
      </c>
      <c r="G14">
        <v>187310731</v>
      </c>
      <c r="H14" s="1">
        <v>42795</v>
      </c>
      <c r="I14" s="2">
        <v>8263</v>
      </c>
      <c r="J14" s="2">
        <v>109.28</v>
      </c>
      <c r="K14" s="2">
        <v>35.840000000000003</v>
      </c>
      <c r="L14" s="2">
        <v>902980.64</v>
      </c>
      <c r="M14" s="2">
        <v>296145.91999999998</v>
      </c>
      <c r="N14" s="2">
        <v>606834.72</v>
      </c>
      <c r="O14" s="5">
        <f>IF(AmazonSalesData[[#This Row],[Ship Date]]-AmazonSalesData[[#This Row],[Order Date]]=0,1,AmazonSalesData[[#This Row],[Ship Date]]-AmazonSalesData[[#This Row],[Order Date]])</f>
        <v>47</v>
      </c>
    </row>
    <row r="15" spans="1:15" x14ac:dyDescent="0.3">
      <c r="A15" t="s">
        <v>19</v>
      </c>
      <c r="B15" t="s">
        <v>46</v>
      </c>
      <c r="C15" t="s">
        <v>34</v>
      </c>
      <c r="D15" t="s">
        <v>17</v>
      </c>
      <c r="E15" t="s">
        <v>18</v>
      </c>
      <c r="F15" s="1">
        <v>42774</v>
      </c>
      <c r="G15">
        <v>522840487</v>
      </c>
      <c r="H15" s="1">
        <v>42779</v>
      </c>
      <c r="I15" s="2">
        <v>8974</v>
      </c>
      <c r="J15" s="2">
        <v>668.27</v>
      </c>
      <c r="K15" s="2">
        <v>502.54</v>
      </c>
      <c r="L15" s="2">
        <v>5997054.9800000004</v>
      </c>
      <c r="M15" s="2">
        <v>4509793.96</v>
      </c>
      <c r="N15" s="2">
        <v>1487261.02</v>
      </c>
      <c r="O15" s="5">
        <f>IF(AmazonSalesData[[#This Row],[Ship Date]]-AmazonSalesData[[#This Row],[Order Date]]=0,1,AmazonSalesData[[#This Row],[Ship Date]]-AmazonSalesData[[#This Row],[Order Date]])</f>
        <v>5</v>
      </c>
    </row>
    <row r="16" spans="1:15" x14ac:dyDescent="0.3">
      <c r="A16" t="s">
        <v>41</v>
      </c>
      <c r="B16" t="s">
        <v>47</v>
      </c>
      <c r="C16" t="s">
        <v>39</v>
      </c>
      <c r="D16" t="s">
        <v>17</v>
      </c>
      <c r="E16" t="s">
        <v>23</v>
      </c>
      <c r="F16" s="1">
        <v>41689</v>
      </c>
      <c r="G16">
        <v>832401311</v>
      </c>
      <c r="H16" s="1">
        <v>41693</v>
      </c>
      <c r="I16" s="2">
        <v>4901</v>
      </c>
      <c r="J16" s="2">
        <v>81.73</v>
      </c>
      <c r="K16" s="2">
        <v>56.67</v>
      </c>
      <c r="L16" s="2">
        <v>400558.73</v>
      </c>
      <c r="M16" s="2">
        <v>277739.67</v>
      </c>
      <c r="N16" s="2">
        <v>122819.06</v>
      </c>
      <c r="O16" s="5">
        <f>IF(AmazonSalesData[[#This Row],[Ship Date]]-AmazonSalesData[[#This Row],[Order Date]]=0,1,AmazonSalesData[[#This Row],[Ship Date]]-AmazonSalesData[[#This Row],[Order Date]])</f>
        <v>4</v>
      </c>
    </row>
    <row r="17" spans="1:15" x14ac:dyDescent="0.3">
      <c r="A17" t="s">
        <v>24</v>
      </c>
      <c r="B17" t="s">
        <v>48</v>
      </c>
      <c r="C17" t="s">
        <v>44</v>
      </c>
      <c r="D17" t="s">
        <v>22</v>
      </c>
      <c r="E17" t="s">
        <v>35</v>
      </c>
      <c r="F17" s="1">
        <v>41022</v>
      </c>
      <c r="G17">
        <v>972292029</v>
      </c>
      <c r="H17" s="1">
        <v>41063</v>
      </c>
      <c r="I17" s="2">
        <v>1673</v>
      </c>
      <c r="J17" s="2">
        <v>109.28</v>
      </c>
      <c r="K17" s="2">
        <v>35.840000000000003</v>
      </c>
      <c r="L17" s="2">
        <v>182825.44</v>
      </c>
      <c r="M17" s="2">
        <v>59960.32</v>
      </c>
      <c r="N17" s="2">
        <v>122865.12</v>
      </c>
      <c r="O17" s="5">
        <f>IF(AmazonSalesData[[#This Row],[Ship Date]]-AmazonSalesData[[#This Row],[Order Date]]=0,1,AmazonSalesData[[#This Row],[Ship Date]]-AmazonSalesData[[#This Row],[Order Date]])</f>
        <v>41</v>
      </c>
    </row>
    <row r="18" spans="1:15" x14ac:dyDescent="0.3">
      <c r="A18" t="s">
        <v>41</v>
      </c>
      <c r="B18" t="s">
        <v>49</v>
      </c>
      <c r="C18" t="s">
        <v>50</v>
      </c>
      <c r="D18" t="s">
        <v>17</v>
      </c>
      <c r="E18" t="s">
        <v>35</v>
      </c>
      <c r="F18" s="1">
        <v>42693</v>
      </c>
      <c r="G18">
        <v>419123971</v>
      </c>
      <c r="H18" s="1">
        <v>42722</v>
      </c>
      <c r="I18" s="2">
        <v>6952</v>
      </c>
      <c r="J18" s="2">
        <v>437.2</v>
      </c>
      <c r="K18" s="2">
        <v>263.33</v>
      </c>
      <c r="L18" s="2">
        <v>3039414.4</v>
      </c>
      <c r="M18" s="2">
        <v>1830670.16</v>
      </c>
      <c r="N18" s="2">
        <v>1208744.24</v>
      </c>
      <c r="O18" s="5">
        <f>IF(AmazonSalesData[[#This Row],[Ship Date]]-AmazonSalesData[[#This Row],[Order Date]]=0,1,AmazonSalesData[[#This Row],[Ship Date]]-AmazonSalesData[[#This Row],[Order Date]])</f>
        <v>29</v>
      </c>
    </row>
    <row r="19" spans="1:15" x14ac:dyDescent="0.3">
      <c r="A19" t="s">
        <v>28</v>
      </c>
      <c r="B19" t="s">
        <v>51</v>
      </c>
      <c r="C19" t="s">
        <v>52</v>
      </c>
      <c r="D19" t="s">
        <v>17</v>
      </c>
      <c r="E19" t="s">
        <v>23</v>
      </c>
      <c r="F19" s="1">
        <v>42095</v>
      </c>
      <c r="G19">
        <v>519820964</v>
      </c>
      <c r="H19" s="1">
        <v>42112</v>
      </c>
      <c r="I19" s="2">
        <v>5430</v>
      </c>
      <c r="J19" s="2">
        <v>47.45</v>
      </c>
      <c r="K19" s="2">
        <v>31.79</v>
      </c>
      <c r="L19" s="2">
        <v>257653.5</v>
      </c>
      <c r="M19" s="2">
        <v>172619.7</v>
      </c>
      <c r="N19" s="2">
        <v>85033.8</v>
      </c>
      <c r="O19" s="5">
        <f>IF(AmazonSalesData[[#This Row],[Ship Date]]-AmazonSalesData[[#This Row],[Order Date]]=0,1,AmazonSalesData[[#This Row],[Ship Date]]-AmazonSalesData[[#This Row],[Order Date]])</f>
        <v>17</v>
      </c>
    </row>
    <row r="20" spans="1:15" x14ac:dyDescent="0.3">
      <c r="A20" t="s">
        <v>41</v>
      </c>
      <c r="B20" t="s">
        <v>53</v>
      </c>
      <c r="C20" t="s">
        <v>34</v>
      </c>
      <c r="D20" t="s">
        <v>17</v>
      </c>
      <c r="E20" t="s">
        <v>27</v>
      </c>
      <c r="F20" s="1">
        <v>40542</v>
      </c>
      <c r="G20">
        <v>441619336</v>
      </c>
      <c r="H20" s="1">
        <v>40563</v>
      </c>
      <c r="I20" s="2">
        <v>3830</v>
      </c>
      <c r="J20" s="2">
        <v>668.27</v>
      </c>
      <c r="K20" s="2">
        <v>502.54</v>
      </c>
      <c r="L20" s="2">
        <v>2559474.1</v>
      </c>
      <c r="M20" s="2">
        <v>1924728.2</v>
      </c>
      <c r="N20" s="2">
        <v>634745.9</v>
      </c>
      <c r="O20" s="5">
        <f>IF(AmazonSalesData[[#This Row],[Ship Date]]-AmazonSalesData[[#This Row],[Order Date]]=0,1,AmazonSalesData[[#This Row],[Ship Date]]-AmazonSalesData[[#This Row],[Order Date]])</f>
        <v>21</v>
      </c>
    </row>
    <row r="21" spans="1:15" x14ac:dyDescent="0.3">
      <c r="A21" t="s">
        <v>14</v>
      </c>
      <c r="B21" t="s">
        <v>54</v>
      </c>
      <c r="C21" t="s">
        <v>55</v>
      </c>
      <c r="D21" t="s">
        <v>22</v>
      </c>
      <c r="E21" t="s">
        <v>27</v>
      </c>
      <c r="F21" s="1">
        <v>41121</v>
      </c>
      <c r="G21">
        <v>322067916</v>
      </c>
      <c r="H21" s="1">
        <v>41163</v>
      </c>
      <c r="I21" s="2">
        <v>5908</v>
      </c>
      <c r="J21" s="2">
        <v>421.89</v>
      </c>
      <c r="K21" s="2">
        <v>364.69</v>
      </c>
      <c r="L21" s="2">
        <v>2492526.12</v>
      </c>
      <c r="M21" s="2">
        <v>2154588.52</v>
      </c>
      <c r="N21" s="2">
        <v>337937.6</v>
      </c>
      <c r="O21" s="5">
        <f>IF(AmazonSalesData[[#This Row],[Ship Date]]-AmazonSalesData[[#This Row],[Order Date]]=0,1,AmazonSalesData[[#This Row],[Ship Date]]-AmazonSalesData[[#This Row],[Order Date]])</f>
        <v>42</v>
      </c>
    </row>
    <row r="22" spans="1:15" x14ac:dyDescent="0.3">
      <c r="A22" t="s">
        <v>24</v>
      </c>
      <c r="B22" t="s">
        <v>56</v>
      </c>
      <c r="C22" t="s">
        <v>16</v>
      </c>
      <c r="D22" t="s">
        <v>22</v>
      </c>
      <c r="E22" t="s">
        <v>27</v>
      </c>
      <c r="F22" s="1">
        <v>41773</v>
      </c>
      <c r="G22">
        <v>819028031</v>
      </c>
      <c r="H22" s="1">
        <v>41818</v>
      </c>
      <c r="I22" s="2">
        <v>7450</v>
      </c>
      <c r="J22" s="2">
        <v>255.28</v>
      </c>
      <c r="K22" s="2">
        <v>159.41999999999999</v>
      </c>
      <c r="L22" s="2">
        <v>1901836</v>
      </c>
      <c r="M22" s="2">
        <v>1187679</v>
      </c>
      <c r="N22" s="2">
        <v>714157</v>
      </c>
      <c r="O22" s="5">
        <f>IF(AmazonSalesData[[#This Row],[Ship Date]]-AmazonSalesData[[#This Row],[Order Date]]=0,1,AmazonSalesData[[#This Row],[Ship Date]]-AmazonSalesData[[#This Row],[Order Date]])</f>
        <v>45</v>
      </c>
    </row>
    <row r="23" spans="1:15" x14ac:dyDescent="0.3">
      <c r="A23" t="s">
        <v>24</v>
      </c>
      <c r="B23" t="s">
        <v>57</v>
      </c>
      <c r="C23" t="s">
        <v>16</v>
      </c>
      <c r="D23" t="s">
        <v>22</v>
      </c>
      <c r="E23" t="s">
        <v>18</v>
      </c>
      <c r="F23" s="1">
        <v>42216</v>
      </c>
      <c r="G23">
        <v>860673511</v>
      </c>
      <c r="H23" s="1">
        <v>42250</v>
      </c>
      <c r="I23" s="2">
        <v>1273</v>
      </c>
      <c r="J23" s="2">
        <v>255.28</v>
      </c>
      <c r="K23" s="2">
        <v>159.41999999999999</v>
      </c>
      <c r="L23" s="2">
        <v>324971.44</v>
      </c>
      <c r="M23" s="2">
        <v>202941.66</v>
      </c>
      <c r="N23" s="2">
        <v>122029.78</v>
      </c>
      <c r="O23" s="5">
        <f>IF(AmazonSalesData[[#This Row],[Ship Date]]-AmazonSalesData[[#This Row],[Order Date]]=0,1,AmazonSalesData[[#This Row],[Ship Date]]-AmazonSalesData[[#This Row],[Order Date]])</f>
        <v>34</v>
      </c>
    </row>
    <row r="24" spans="1:15" x14ac:dyDescent="0.3">
      <c r="A24" t="s">
        <v>19</v>
      </c>
      <c r="B24" t="s">
        <v>46</v>
      </c>
      <c r="C24" t="s">
        <v>58</v>
      </c>
      <c r="D24" t="s">
        <v>22</v>
      </c>
      <c r="E24" t="s">
        <v>27</v>
      </c>
      <c r="F24" s="1">
        <v>42551</v>
      </c>
      <c r="G24">
        <v>795490682</v>
      </c>
      <c r="H24" s="1">
        <v>42577</v>
      </c>
      <c r="I24" s="2">
        <v>2225</v>
      </c>
      <c r="J24" s="2">
        <v>152.58000000000001</v>
      </c>
      <c r="K24" s="2">
        <v>97.44</v>
      </c>
      <c r="L24" s="2">
        <v>339490.5</v>
      </c>
      <c r="M24" s="2">
        <v>216804</v>
      </c>
      <c r="N24" s="2">
        <v>122686.5</v>
      </c>
      <c r="O24" s="5">
        <f>IF(AmazonSalesData[[#This Row],[Ship Date]]-AmazonSalesData[[#This Row],[Order Date]]=0,1,AmazonSalesData[[#This Row],[Ship Date]]-AmazonSalesData[[#This Row],[Order Date]])</f>
        <v>26</v>
      </c>
    </row>
    <row r="25" spans="1:15" x14ac:dyDescent="0.3">
      <c r="A25" t="s">
        <v>14</v>
      </c>
      <c r="B25" t="s">
        <v>59</v>
      </c>
      <c r="C25" t="s">
        <v>30</v>
      </c>
      <c r="D25" t="s">
        <v>22</v>
      </c>
      <c r="E25" t="s">
        <v>18</v>
      </c>
      <c r="F25" s="1">
        <v>41890</v>
      </c>
      <c r="G25">
        <v>142278373</v>
      </c>
      <c r="H25" s="1">
        <v>41916</v>
      </c>
      <c r="I25" s="2">
        <v>2187</v>
      </c>
      <c r="J25" s="2">
        <v>9.33</v>
      </c>
      <c r="K25" s="2">
        <v>6.92</v>
      </c>
      <c r="L25" s="2">
        <v>20404.71</v>
      </c>
      <c r="M25" s="2">
        <v>15134.04</v>
      </c>
      <c r="N25" s="2">
        <v>5270.67</v>
      </c>
      <c r="O25" s="5">
        <f>IF(AmazonSalesData[[#This Row],[Ship Date]]-AmazonSalesData[[#This Row],[Order Date]]=0,1,AmazonSalesData[[#This Row],[Ship Date]]-AmazonSalesData[[#This Row],[Order Date]])</f>
        <v>26</v>
      </c>
    </row>
    <row r="26" spans="1:15" x14ac:dyDescent="0.3">
      <c r="A26" t="s">
        <v>24</v>
      </c>
      <c r="B26" t="s">
        <v>60</v>
      </c>
      <c r="C26" t="s">
        <v>39</v>
      </c>
      <c r="D26" t="s">
        <v>22</v>
      </c>
      <c r="E26" t="s">
        <v>27</v>
      </c>
      <c r="F26" s="1">
        <v>42497</v>
      </c>
      <c r="G26">
        <v>740147912</v>
      </c>
      <c r="H26" s="1">
        <v>42500</v>
      </c>
      <c r="I26" s="2">
        <v>5070</v>
      </c>
      <c r="J26" s="2">
        <v>81.73</v>
      </c>
      <c r="K26" s="2">
        <v>56.67</v>
      </c>
      <c r="L26" s="2">
        <v>414371.1</v>
      </c>
      <c r="M26" s="2">
        <v>287316.90000000002</v>
      </c>
      <c r="N26" s="2">
        <v>127054.2</v>
      </c>
      <c r="O26" s="5">
        <f>IF(AmazonSalesData[[#This Row],[Ship Date]]-AmazonSalesData[[#This Row],[Order Date]]=0,1,AmazonSalesData[[#This Row],[Ship Date]]-AmazonSalesData[[#This Row],[Order Date]])</f>
        <v>3</v>
      </c>
    </row>
    <row r="27" spans="1:15" x14ac:dyDescent="0.3">
      <c r="A27" t="s">
        <v>24</v>
      </c>
      <c r="B27" t="s">
        <v>61</v>
      </c>
      <c r="C27" t="s">
        <v>50</v>
      </c>
      <c r="D27" t="s">
        <v>22</v>
      </c>
      <c r="E27" t="s">
        <v>18</v>
      </c>
      <c r="F27" s="1">
        <v>42877</v>
      </c>
      <c r="G27">
        <v>898523128</v>
      </c>
      <c r="H27" s="1">
        <v>42891</v>
      </c>
      <c r="I27" s="2">
        <v>1815</v>
      </c>
      <c r="J27" s="2">
        <v>437.2</v>
      </c>
      <c r="K27" s="2">
        <v>263.33</v>
      </c>
      <c r="L27" s="2">
        <v>793518</v>
      </c>
      <c r="M27" s="2">
        <v>477943.95</v>
      </c>
      <c r="N27" s="2">
        <v>315574.05</v>
      </c>
      <c r="O27" s="5">
        <f>IF(AmazonSalesData[[#This Row],[Ship Date]]-AmazonSalesData[[#This Row],[Order Date]]=0,1,AmazonSalesData[[#This Row],[Ship Date]]-AmazonSalesData[[#This Row],[Order Date]])</f>
        <v>14</v>
      </c>
    </row>
    <row r="28" spans="1:15" x14ac:dyDescent="0.3">
      <c r="A28" t="s">
        <v>14</v>
      </c>
      <c r="B28" t="s">
        <v>62</v>
      </c>
      <c r="C28" t="s">
        <v>30</v>
      </c>
      <c r="D28" t="s">
        <v>22</v>
      </c>
      <c r="E28" t="s">
        <v>35</v>
      </c>
      <c r="F28" s="1">
        <v>41925</v>
      </c>
      <c r="G28">
        <v>347140347</v>
      </c>
      <c r="H28" s="1">
        <v>41953</v>
      </c>
      <c r="I28" s="2">
        <v>5398</v>
      </c>
      <c r="J28" s="2">
        <v>9.33</v>
      </c>
      <c r="K28" s="2">
        <v>6.92</v>
      </c>
      <c r="L28" s="2">
        <v>50363.34</v>
      </c>
      <c r="M28" s="2">
        <v>37354.160000000003</v>
      </c>
      <c r="N28" s="2">
        <v>13009.18</v>
      </c>
      <c r="O28" s="5">
        <f>IF(AmazonSalesData[[#This Row],[Ship Date]]-AmazonSalesData[[#This Row],[Order Date]]=0,1,AmazonSalesData[[#This Row],[Ship Date]]-AmazonSalesData[[#This Row],[Order Date]])</f>
        <v>28</v>
      </c>
    </row>
    <row r="29" spans="1:15" x14ac:dyDescent="0.3">
      <c r="A29" t="s">
        <v>28</v>
      </c>
      <c r="B29" t="s">
        <v>63</v>
      </c>
      <c r="C29" t="s">
        <v>30</v>
      </c>
      <c r="D29" t="s">
        <v>22</v>
      </c>
      <c r="E29" t="s">
        <v>27</v>
      </c>
      <c r="F29" s="1">
        <v>40305</v>
      </c>
      <c r="G29">
        <v>686048400</v>
      </c>
      <c r="H29" s="1">
        <v>40308</v>
      </c>
      <c r="I29" s="2">
        <v>5822</v>
      </c>
      <c r="J29" s="2">
        <v>9.33</v>
      </c>
      <c r="K29" s="2">
        <v>6.92</v>
      </c>
      <c r="L29" s="2">
        <v>54319.26</v>
      </c>
      <c r="M29" s="2">
        <v>40288.239999999998</v>
      </c>
      <c r="N29" s="2">
        <v>14031.02</v>
      </c>
      <c r="O29" s="5">
        <f>IF(AmazonSalesData[[#This Row],[Ship Date]]-AmazonSalesData[[#This Row],[Order Date]]=0,1,AmazonSalesData[[#This Row],[Ship Date]]-AmazonSalesData[[#This Row],[Order Date]])</f>
        <v>3</v>
      </c>
    </row>
    <row r="30" spans="1:15" x14ac:dyDescent="0.3">
      <c r="A30" t="s">
        <v>24</v>
      </c>
      <c r="B30" t="s">
        <v>56</v>
      </c>
      <c r="C30" t="s">
        <v>52</v>
      </c>
      <c r="D30" t="s">
        <v>17</v>
      </c>
      <c r="E30" t="s">
        <v>23</v>
      </c>
      <c r="F30" s="1">
        <v>41838</v>
      </c>
      <c r="G30">
        <v>435608613</v>
      </c>
      <c r="H30" s="1">
        <v>41850</v>
      </c>
      <c r="I30" s="2">
        <v>5124</v>
      </c>
      <c r="J30" s="2">
        <v>47.45</v>
      </c>
      <c r="K30" s="2">
        <v>31.79</v>
      </c>
      <c r="L30" s="2">
        <v>243133.8</v>
      </c>
      <c r="M30" s="2">
        <v>162891.96</v>
      </c>
      <c r="N30" s="2">
        <v>80241.84</v>
      </c>
      <c r="O30" s="5">
        <f>IF(AmazonSalesData[[#This Row],[Ship Date]]-AmazonSalesData[[#This Row],[Order Date]]=0,1,AmazonSalesData[[#This Row],[Ship Date]]-AmazonSalesData[[#This Row],[Order Date]])</f>
        <v>12</v>
      </c>
    </row>
    <row r="31" spans="1:15" x14ac:dyDescent="0.3">
      <c r="A31" t="s">
        <v>28</v>
      </c>
      <c r="B31" t="s">
        <v>64</v>
      </c>
      <c r="C31" t="s">
        <v>34</v>
      </c>
      <c r="D31" t="s">
        <v>17</v>
      </c>
      <c r="E31" t="s">
        <v>27</v>
      </c>
      <c r="F31" s="1">
        <v>41055</v>
      </c>
      <c r="G31">
        <v>886494815</v>
      </c>
      <c r="H31" s="1">
        <v>41069</v>
      </c>
      <c r="I31" s="2">
        <v>2370</v>
      </c>
      <c r="J31" s="2">
        <v>668.27</v>
      </c>
      <c r="K31" s="2">
        <v>502.54</v>
      </c>
      <c r="L31" s="2">
        <v>1583799.9</v>
      </c>
      <c r="M31" s="2">
        <v>1191019.8</v>
      </c>
      <c r="N31" s="2">
        <v>392780.1</v>
      </c>
      <c r="O31" s="5">
        <f>IF(AmazonSalesData[[#This Row],[Ship Date]]-AmazonSalesData[[#This Row],[Order Date]]=0,1,AmazonSalesData[[#This Row],[Ship Date]]-AmazonSalesData[[#This Row],[Order Date]])</f>
        <v>14</v>
      </c>
    </row>
    <row r="32" spans="1:15" x14ac:dyDescent="0.3">
      <c r="A32" t="s">
        <v>24</v>
      </c>
      <c r="B32" t="s">
        <v>65</v>
      </c>
      <c r="C32" t="s">
        <v>50</v>
      </c>
      <c r="D32" t="s">
        <v>17</v>
      </c>
      <c r="E32" t="s">
        <v>35</v>
      </c>
      <c r="F32" s="1">
        <v>41169</v>
      </c>
      <c r="G32">
        <v>249693334</v>
      </c>
      <c r="H32" s="1">
        <v>41202</v>
      </c>
      <c r="I32" s="2">
        <v>8661</v>
      </c>
      <c r="J32" s="2">
        <v>437.2</v>
      </c>
      <c r="K32" s="2">
        <v>263.33</v>
      </c>
      <c r="L32" s="2">
        <v>3786589.2</v>
      </c>
      <c r="M32" s="2">
        <v>2280701.13</v>
      </c>
      <c r="N32" s="2">
        <v>1505888.07</v>
      </c>
      <c r="O32" s="5">
        <f>IF(AmazonSalesData[[#This Row],[Ship Date]]-AmazonSalesData[[#This Row],[Order Date]]=0,1,AmazonSalesData[[#This Row],[Ship Date]]-AmazonSalesData[[#This Row],[Order Date]])</f>
        <v>33</v>
      </c>
    </row>
    <row r="33" spans="1:15" x14ac:dyDescent="0.3">
      <c r="A33" t="s">
        <v>28</v>
      </c>
      <c r="B33" t="s">
        <v>66</v>
      </c>
      <c r="C33" t="s">
        <v>39</v>
      </c>
      <c r="D33" t="s">
        <v>17</v>
      </c>
      <c r="E33" t="s">
        <v>23</v>
      </c>
      <c r="F33" s="1">
        <v>41637</v>
      </c>
      <c r="G33">
        <v>406502997</v>
      </c>
      <c r="H33" s="1">
        <v>41667</v>
      </c>
      <c r="I33" s="2">
        <v>2125</v>
      </c>
      <c r="J33" s="2">
        <v>81.73</v>
      </c>
      <c r="K33" s="2">
        <v>56.67</v>
      </c>
      <c r="L33" s="2">
        <v>173676.25</v>
      </c>
      <c r="M33" s="2">
        <v>120423.75</v>
      </c>
      <c r="N33" s="2">
        <v>53252.5</v>
      </c>
      <c r="O33" s="5">
        <f>IF(AmazonSalesData[[#This Row],[Ship Date]]-AmazonSalesData[[#This Row],[Order Date]]=0,1,AmazonSalesData[[#This Row],[Ship Date]]-AmazonSalesData[[#This Row],[Order Date]])</f>
        <v>30</v>
      </c>
    </row>
    <row r="34" spans="1:15" x14ac:dyDescent="0.3">
      <c r="A34" t="s">
        <v>14</v>
      </c>
      <c r="B34" t="s">
        <v>67</v>
      </c>
      <c r="C34" t="s">
        <v>26</v>
      </c>
      <c r="D34" t="s">
        <v>22</v>
      </c>
      <c r="E34" t="s">
        <v>23</v>
      </c>
      <c r="F34" s="1">
        <v>42304</v>
      </c>
      <c r="G34">
        <v>158535134</v>
      </c>
      <c r="H34" s="1">
        <v>42333</v>
      </c>
      <c r="I34" s="2">
        <v>2924</v>
      </c>
      <c r="J34" s="2">
        <v>651.21</v>
      </c>
      <c r="K34" s="2">
        <v>524.96</v>
      </c>
      <c r="L34" s="2">
        <v>1904138.04</v>
      </c>
      <c r="M34" s="2">
        <v>1534983.04</v>
      </c>
      <c r="N34" s="2">
        <v>369155</v>
      </c>
      <c r="O34" s="5">
        <f>IF(AmazonSalesData[[#This Row],[Ship Date]]-AmazonSalesData[[#This Row],[Order Date]]=0,1,AmazonSalesData[[#This Row],[Ship Date]]-AmazonSalesData[[#This Row],[Order Date]])</f>
        <v>29</v>
      </c>
    </row>
    <row r="35" spans="1:15" x14ac:dyDescent="0.3">
      <c r="A35" t="s">
        <v>41</v>
      </c>
      <c r="B35" t="s">
        <v>68</v>
      </c>
      <c r="C35" t="s">
        <v>34</v>
      </c>
      <c r="D35" t="s">
        <v>17</v>
      </c>
      <c r="E35" t="s">
        <v>18</v>
      </c>
      <c r="F35" s="1">
        <v>42020</v>
      </c>
      <c r="G35">
        <v>177713572</v>
      </c>
      <c r="H35" s="1">
        <v>42064</v>
      </c>
      <c r="I35" s="2">
        <v>8250</v>
      </c>
      <c r="J35" s="2">
        <v>668.27</v>
      </c>
      <c r="K35" s="2">
        <v>502.54</v>
      </c>
      <c r="L35" s="2">
        <v>5513227.5</v>
      </c>
      <c r="M35" s="2">
        <v>4145955</v>
      </c>
      <c r="N35" s="2">
        <v>1367272.5</v>
      </c>
      <c r="O35" s="5">
        <f>IF(AmazonSalesData[[#This Row],[Ship Date]]-AmazonSalesData[[#This Row],[Order Date]]=0,1,AmazonSalesData[[#This Row],[Ship Date]]-AmazonSalesData[[#This Row],[Order Date]])</f>
        <v>44</v>
      </c>
    </row>
    <row r="36" spans="1:15" x14ac:dyDescent="0.3">
      <c r="A36" t="s">
        <v>28</v>
      </c>
      <c r="B36" t="s">
        <v>69</v>
      </c>
      <c r="C36" t="s">
        <v>58</v>
      </c>
      <c r="D36" t="s">
        <v>22</v>
      </c>
      <c r="E36" t="s">
        <v>35</v>
      </c>
      <c r="F36" s="1">
        <v>42791</v>
      </c>
      <c r="G36">
        <v>756274640</v>
      </c>
      <c r="H36" s="1">
        <v>42791</v>
      </c>
      <c r="I36" s="2">
        <v>7327</v>
      </c>
      <c r="J36" s="2">
        <v>152.58000000000001</v>
      </c>
      <c r="K36" s="2">
        <v>97.44</v>
      </c>
      <c r="L36" s="2">
        <v>1117953.6599999999</v>
      </c>
      <c r="M36" s="2">
        <v>713942.88</v>
      </c>
      <c r="N36" s="2">
        <v>404010.78</v>
      </c>
      <c r="O36" s="5">
        <f>IF(AmazonSalesData[[#This Row],[Ship Date]]-AmazonSalesData[[#This Row],[Order Date]]=0,1,AmazonSalesData[[#This Row],[Ship Date]]-AmazonSalesData[[#This Row],[Order Date]])</f>
        <v>1</v>
      </c>
    </row>
    <row r="37" spans="1:15" x14ac:dyDescent="0.3">
      <c r="A37" t="s">
        <v>19</v>
      </c>
      <c r="B37" t="s">
        <v>70</v>
      </c>
      <c r="C37" t="s">
        <v>39</v>
      </c>
      <c r="D37" t="s">
        <v>17</v>
      </c>
      <c r="E37" t="s">
        <v>27</v>
      </c>
      <c r="F37" s="1">
        <v>42863</v>
      </c>
      <c r="G37">
        <v>456767165</v>
      </c>
      <c r="H37" s="1">
        <v>42876</v>
      </c>
      <c r="I37" s="2">
        <v>6409</v>
      </c>
      <c r="J37" s="2">
        <v>81.73</v>
      </c>
      <c r="K37" s="2">
        <v>56.67</v>
      </c>
      <c r="L37" s="2">
        <v>523807.57</v>
      </c>
      <c r="M37" s="2">
        <v>363198.03</v>
      </c>
      <c r="N37" s="2">
        <v>160609.54</v>
      </c>
      <c r="O37" s="5">
        <f>IF(AmazonSalesData[[#This Row],[Ship Date]]-AmazonSalesData[[#This Row],[Order Date]]=0,1,AmazonSalesData[[#This Row],[Ship Date]]-AmazonSalesData[[#This Row],[Order Date]])</f>
        <v>13</v>
      </c>
    </row>
    <row r="38" spans="1:15" x14ac:dyDescent="0.3">
      <c r="A38" t="s">
        <v>71</v>
      </c>
      <c r="B38" t="s">
        <v>72</v>
      </c>
      <c r="C38" t="s">
        <v>30</v>
      </c>
      <c r="D38" t="s">
        <v>22</v>
      </c>
      <c r="E38" t="s">
        <v>27</v>
      </c>
      <c r="F38" s="1">
        <v>40869</v>
      </c>
      <c r="G38">
        <v>162052476</v>
      </c>
      <c r="H38" s="1">
        <v>40880</v>
      </c>
      <c r="I38" s="2">
        <v>3784</v>
      </c>
      <c r="J38" s="2">
        <v>9.33</v>
      </c>
      <c r="K38" s="2">
        <v>6.92</v>
      </c>
      <c r="L38" s="2">
        <v>35304.720000000001</v>
      </c>
      <c r="M38" s="2">
        <v>26185.279999999999</v>
      </c>
      <c r="N38" s="2">
        <v>9119.44</v>
      </c>
      <c r="O38" s="5">
        <f>IF(AmazonSalesData[[#This Row],[Ship Date]]-AmazonSalesData[[#This Row],[Order Date]]=0,1,AmazonSalesData[[#This Row],[Ship Date]]-AmazonSalesData[[#This Row],[Order Date]])</f>
        <v>11</v>
      </c>
    </row>
    <row r="39" spans="1:15" x14ac:dyDescent="0.3">
      <c r="A39" t="s">
        <v>28</v>
      </c>
      <c r="B39" t="s">
        <v>64</v>
      </c>
      <c r="C39" t="s">
        <v>55</v>
      </c>
      <c r="D39" t="s">
        <v>22</v>
      </c>
      <c r="E39" t="s">
        <v>35</v>
      </c>
      <c r="F39" s="1">
        <v>42749</v>
      </c>
      <c r="G39">
        <v>825304400</v>
      </c>
      <c r="H39" s="1">
        <v>42758</v>
      </c>
      <c r="I39" s="2">
        <v>4767</v>
      </c>
      <c r="J39" s="2">
        <v>421.89</v>
      </c>
      <c r="K39" s="2">
        <v>364.69</v>
      </c>
      <c r="L39" s="2">
        <v>2011149.63</v>
      </c>
      <c r="M39" s="2">
        <v>1738477.23</v>
      </c>
      <c r="N39" s="2">
        <v>272672.40000000002</v>
      </c>
      <c r="O39" s="5">
        <f>IF(AmazonSalesData[[#This Row],[Ship Date]]-AmazonSalesData[[#This Row],[Order Date]]=0,1,AmazonSalesData[[#This Row],[Ship Date]]-AmazonSalesData[[#This Row],[Order Date]])</f>
        <v>9</v>
      </c>
    </row>
    <row r="40" spans="1:15" x14ac:dyDescent="0.3">
      <c r="A40" t="s">
        <v>41</v>
      </c>
      <c r="B40" t="s">
        <v>73</v>
      </c>
      <c r="C40" t="s">
        <v>26</v>
      </c>
      <c r="D40" t="s">
        <v>22</v>
      </c>
      <c r="E40" t="s">
        <v>27</v>
      </c>
      <c r="F40" s="1">
        <v>41000</v>
      </c>
      <c r="G40">
        <v>320009267</v>
      </c>
      <c r="H40" s="1">
        <v>41037</v>
      </c>
      <c r="I40" s="2">
        <v>6708</v>
      </c>
      <c r="J40" s="2">
        <v>651.21</v>
      </c>
      <c r="K40" s="2">
        <v>524.96</v>
      </c>
      <c r="L40" s="2">
        <v>4368316.68</v>
      </c>
      <c r="M40" s="2">
        <v>3521431.68</v>
      </c>
      <c r="N40" s="2">
        <v>846885</v>
      </c>
      <c r="O40" s="5">
        <f>IF(AmazonSalesData[[#This Row],[Ship Date]]-AmazonSalesData[[#This Row],[Order Date]]=0,1,AmazonSalesData[[#This Row],[Ship Date]]-AmazonSalesData[[#This Row],[Order Date]])</f>
        <v>37</v>
      </c>
    </row>
    <row r="41" spans="1:15" x14ac:dyDescent="0.3">
      <c r="A41" t="s">
        <v>24</v>
      </c>
      <c r="B41" t="s">
        <v>48</v>
      </c>
      <c r="C41" t="s">
        <v>26</v>
      </c>
      <c r="D41" t="s">
        <v>22</v>
      </c>
      <c r="E41" t="s">
        <v>35</v>
      </c>
      <c r="F41" s="1">
        <v>40955</v>
      </c>
      <c r="G41">
        <v>189965903</v>
      </c>
      <c r="H41" s="1">
        <v>40967</v>
      </c>
      <c r="I41" s="2">
        <v>3987</v>
      </c>
      <c r="J41" s="2">
        <v>651.21</v>
      </c>
      <c r="K41" s="2">
        <v>524.96</v>
      </c>
      <c r="L41" s="2">
        <v>2596374.27</v>
      </c>
      <c r="M41" s="2">
        <v>2093015.52</v>
      </c>
      <c r="N41" s="2">
        <v>503358.75</v>
      </c>
      <c r="O41" s="5">
        <f>IF(AmazonSalesData[[#This Row],[Ship Date]]-AmazonSalesData[[#This Row],[Order Date]]=0,1,AmazonSalesData[[#This Row],[Ship Date]]-AmazonSalesData[[#This Row],[Order Date]])</f>
        <v>12</v>
      </c>
    </row>
    <row r="42" spans="1:15" x14ac:dyDescent="0.3">
      <c r="A42" t="s">
        <v>28</v>
      </c>
      <c r="B42" t="s">
        <v>74</v>
      </c>
      <c r="C42" t="s">
        <v>39</v>
      </c>
      <c r="D42" t="s">
        <v>22</v>
      </c>
      <c r="E42" t="s">
        <v>18</v>
      </c>
      <c r="F42" s="1">
        <v>42805</v>
      </c>
      <c r="G42">
        <v>699285638</v>
      </c>
      <c r="H42" s="1">
        <v>42822</v>
      </c>
      <c r="I42" s="2">
        <v>3015</v>
      </c>
      <c r="J42" s="2">
        <v>81.73</v>
      </c>
      <c r="K42" s="2">
        <v>56.67</v>
      </c>
      <c r="L42" s="2">
        <v>246415.95</v>
      </c>
      <c r="M42" s="2">
        <v>170860.05</v>
      </c>
      <c r="N42" s="2">
        <v>75555.899999999994</v>
      </c>
      <c r="O42" s="5">
        <f>IF(AmazonSalesData[[#This Row],[Ship Date]]-AmazonSalesData[[#This Row],[Order Date]]=0,1,AmazonSalesData[[#This Row],[Ship Date]]-AmazonSalesData[[#This Row],[Order Date]])</f>
        <v>17</v>
      </c>
    </row>
    <row r="43" spans="1:15" x14ac:dyDescent="0.3">
      <c r="A43" t="s">
        <v>71</v>
      </c>
      <c r="B43" t="s">
        <v>75</v>
      </c>
      <c r="C43" t="s">
        <v>50</v>
      </c>
      <c r="D43" t="s">
        <v>22</v>
      </c>
      <c r="E43" t="s">
        <v>35</v>
      </c>
      <c r="F43" s="1">
        <v>40215</v>
      </c>
      <c r="G43">
        <v>382392299</v>
      </c>
      <c r="H43" s="1">
        <v>40234</v>
      </c>
      <c r="I43" s="2">
        <v>7234</v>
      </c>
      <c r="J43" s="2">
        <v>437.2</v>
      </c>
      <c r="K43" s="2">
        <v>263.33</v>
      </c>
      <c r="L43" s="2">
        <v>3162704.8</v>
      </c>
      <c r="M43" s="2">
        <v>1904929.22</v>
      </c>
      <c r="N43" s="2">
        <v>1257775.58</v>
      </c>
      <c r="O43" s="5">
        <f>IF(AmazonSalesData[[#This Row],[Ship Date]]-AmazonSalesData[[#This Row],[Order Date]]=0,1,AmazonSalesData[[#This Row],[Ship Date]]-AmazonSalesData[[#This Row],[Order Date]])</f>
        <v>19</v>
      </c>
    </row>
    <row r="44" spans="1:15" x14ac:dyDescent="0.3">
      <c r="A44" t="s">
        <v>28</v>
      </c>
      <c r="B44" t="s">
        <v>64</v>
      </c>
      <c r="C44" t="s">
        <v>21</v>
      </c>
      <c r="D44" t="s">
        <v>17</v>
      </c>
      <c r="E44" t="s">
        <v>18</v>
      </c>
      <c r="F44" s="1">
        <v>41067</v>
      </c>
      <c r="G44">
        <v>994022214</v>
      </c>
      <c r="H44" s="1">
        <v>41068</v>
      </c>
      <c r="I44" s="2">
        <v>2117</v>
      </c>
      <c r="J44" s="2">
        <v>205.7</v>
      </c>
      <c r="K44" s="2">
        <v>117.11</v>
      </c>
      <c r="L44" s="2">
        <v>435466.9</v>
      </c>
      <c r="M44" s="2">
        <v>247921.87</v>
      </c>
      <c r="N44" s="2">
        <v>187545.03</v>
      </c>
      <c r="O44" s="5">
        <f>IF(AmazonSalesData[[#This Row],[Ship Date]]-AmazonSalesData[[#This Row],[Order Date]]=0,1,AmazonSalesData[[#This Row],[Ship Date]]-AmazonSalesData[[#This Row],[Order Date]])</f>
        <v>1</v>
      </c>
    </row>
    <row r="45" spans="1:15" x14ac:dyDescent="0.3">
      <c r="A45" t="s">
        <v>24</v>
      </c>
      <c r="B45" t="s">
        <v>76</v>
      </c>
      <c r="C45" t="s">
        <v>37</v>
      </c>
      <c r="D45" t="s">
        <v>22</v>
      </c>
      <c r="E45" t="s">
        <v>18</v>
      </c>
      <c r="F45" s="1">
        <v>41188</v>
      </c>
      <c r="G45">
        <v>759224212</v>
      </c>
      <c r="H45" s="1">
        <v>41223</v>
      </c>
      <c r="I45" s="2">
        <v>171</v>
      </c>
      <c r="J45" s="2">
        <v>154.06</v>
      </c>
      <c r="K45" s="2">
        <v>90.93</v>
      </c>
      <c r="L45" s="2">
        <v>26344.26</v>
      </c>
      <c r="M45" s="2">
        <v>15549.03</v>
      </c>
      <c r="N45" s="2">
        <v>10795.23</v>
      </c>
      <c r="O45" s="5">
        <f>IF(AmazonSalesData[[#This Row],[Ship Date]]-AmazonSalesData[[#This Row],[Order Date]]=0,1,AmazonSalesData[[#This Row],[Ship Date]]-AmazonSalesData[[#This Row],[Order Date]])</f>
        <v>35</v>
      </c>
    </row>
    <row r="46" spans="1:15" x14ac:dyDescent="0.3">
      <c r="A46" t="s">
        <v>41</v>
      </c>
      <c r="B46" t="s">
        <v>68</v>
      </c>
      <c r="C46" t="s">
        <v>44</v>
      </c>
      <c r="D46" t="s">
        <v>22</v>
      </c>
      <c r="E46" t="s">
        <v>18</v>
      </c>
      <c r="F46" s="1">
        <v>42322</v>
      </c>
      <c r="G46">
        <v>223359620</v>
      </c>
      <c r="H46" s="1">
        <v>42326</v>
      </c>
      <c r="I46" s="2">
        <v>5930</v>
      </c>
      <c r="J46" s="2">
        <v>109.28</v>
      </c>
      <c r="K46" s="2">
        <v>35.840000000000003</v>
      </c>
      <c r="L46" s="2">
        <v>648030.4</v>
      </c>
      <c r="M46" s="2">
        <v>212531.20000000001</v>
      </c>
      <c r="N46" s="2">
        <v>435499.2</v>
      </c>
      <c r="O46" s="5">
        <f>IF(AmazonSalesData[[#This Row],[Ship Date]]-AmazonSalesData[[#This Row],[Order Date]]=0,1,AmazonSalesData[[#This Row],[Ship Date]]-AmazonSalesData[[#This Row],[Order Date]])</f>
        <v>4</v>
      </c>
    </row>
    <row r="47" spans="1:15" x14ac:dyDescent="0.3">
      <c r="A47" t="s">
        <v>28</v>
      </c>
      <c r="B47" t="s">
        <v>77</v>
      </c>
      <c r="C47" t="s">
        <v>21</v>
      </c>
      <c r="D47" t="s">
        <v>17</v>
      </c>
      <c r="E47" t="s">
        <v>18</v>
      </c>
      <c r="F47" s="1">
        <v>42458</v>
      </c>
      <c r="G47">
        <v>902102267</v>
      </c>
      <c r="H47" s="1">
        <v>42489</v>
      </c>
      <c r="I47" s="2">
        <v>962</v>
      </c>
      <c r="J47" s="2">
        <v>205.7</v>
      </c>
      <c r="K47" s="2">
        <v>117.11</v>
      </c>
      <c r="L47" s="2">
        <v>197883.4</v>
      </c>
      <c r="M47" s="2">
        <v>112659.82</v>
      </c>
      <c r="N47" s="2">
        <v>85223.58</v>
      </c>
      <c r="O47" s="5">
        <f>IF(AmazonSalesData[[#This Row],[Ship Date]]-AmazonSalesData[[#This Row],[Order Date]]=0,1,AmazonSalesData[[#This Row],[Ship Date]]-AmazonSalesData[[#This Row],[Order Date]])</f>
        <v>31</v>
      </c>
    </row>
    <row r="48" spans="1:15" x14ac:dyDescent="0.3">
      <c r="A48" t="s">
        <v>24</v>
      </c>
      <c r="B48" t="s">
        <v>78</v>
      </c>
      <c r="C48" t="s">
        <v>50</v>
      </c>
      <c r="D48" t="s">
        <v>22</v>
      </c>
      <c r="E48" t="s">
        <v>23</v>
      </c>
      <c r="F48" s="1">
        <v>42735</v>
      </c>
      <c r="G48">
        <v>331438481</v>
      </c>
      <c r="H48" s="1">
        <v>42735</v>
      </c>
      <c r="I48" s="2">
        <v>8867</v>
      </c>
      <c r="J48" s="2">
        <v>437.2</v>
      </c>
      <c r="K48" s="2">
        <v>263.33</v>
      </c>
      <c r="L48" s="2">
        <v>3876652.4</v>
      </c>
      <c r="M48" s="2">
        <v>2334947.11</v>
      </c>
      <c r="N48" s="2">
        <v>1541705.29</v>
      </c>
      <c r="O48" s="5">
        <f>IF(AmazonSalesData[[#This Row],[Ship Date]]-AmazonSalesData[[#This Row],[Order Date]]=0,1,AmazonSalesData[[#This Row],[Ship Date]]-AmazonSalesData[[#This Row],[Order Date]])</f>
        <v>1</v>
      </c>
    </row>
    <row r="49" spans="1:15" x14ac:dyDescent="0.3">
      <c r="A49" t="s">
        <v>24</v>
      </c>
      <c r="B49" t="s">
        <v>65</v>
      </c>
      <c r="C49" t="s">
        <v>39</v>
      </c>
      <c r="D49" t="s">
        <v>22</v>
      </c>
      <c r="E49" t="s">
        <v>35</v>
      </c>
      <c r="F49" s="1">
        <v>40535</v>
      </c>
      <c r="G49">
        <v>617667090</v>
      </c>
      <c r="H49" s="1">
        <v>40574</v>
      </c>
      <c r="I49" s="2">
        <v>273</v>
      </c>
      <c r="J49" s="2">
        <v>81.73</v>
      </c>
      <c r="K49" s="2">
        <v>56.67</v>
      </c>
      <c r="L49" s="2">
        <v>22312.29</v>
      </c>
      <c r="M49" s="2">
        <v>15470.91</v>
      </c>
      <c r="N49" s="2">
        <v>6841.38</v>
      </c>
      <c r="O49" s="5">
        <f>IF(AmazonSalesData[[#This Row],[Ship Date]]-AmazonSalesData[[#This Row],[Order Date]]=0,1,AmazonSalesData[[#This Row],[Ship Date]]-AmazonSalesData[[#This Row],[Order Date]])</f>
        <v>39</v>
      </c>
    </row>
    <row r="50" spans="1:15" x14ac:dyDescent="0.3">
      <c r="A50" t="s">
        <v>24</v>
      </c>
      <c r="B50" t="s">
        <v>79</v>
      </c>
      <c r="C50" t="s">
        <v>44</v>
      </c>
      <c r="D50" t="s">
        <v>17</v>
      </c>
      <c r="E50" t="s">
        <v>23</v>
      </c>
      <c r="F50" s="1">
        <v>41926</v>
      </c>
      <c r="G50">
        <v>787399423</v>
      </c>
      <c r="H50" s="1">
        <v>41957</v>
      </c>
      <c r="I50" s="2">
        <v>7842</v>
      </c>
      <c r="J50" s="2">
        <v>109.28</v>
      </c>
      <c r="K50" s="2">
        <v>35.840000000000003</v>
      </c>
      <c r="L50" s="2">
        <v>856973.76</v>
      </c>
      <c r="M50" s="2">
        <v>281057.28000000003</v>
      </c>
      <c r="N50" s="2">
        <v>575916.48</v>
      </c>
      <c r="O50" s="5">
        <f>IF(AmazonSalesData[[#This Row],[Ship Date]]-AmazonSalesData[[#This Row],[Order Date]]=0,1,AmazonSalesData[[#This Row],[Ship Date]]-AmazonSalesData[[#This Row],[Order Date]])</f>
        <v>31</v>
      </c>
    </row>
    <row r="51" spans="1:15" x14ac:dyDescent="0.3">
      <c r="A51" t="s">
        <v>28</v>
      </c>
      <c r="B51" t="s">
        <v>80</v>
      </c>
      <c r="C51" t="s">
        <v>26</v>
      </c>
      <c r="D51" t="s">
        <v>17</v>
      </c>
      <c r="E51" t="s">
        <v>23</v>
      </c>
      <c r="F51" s="1">
        <v>40919</v>
      </c>
      <c r="G51">
        <v>837559306</v>
      </c>
      <c r="H51" s="1">
        <v>40921</v>
      </c>
      <c r="I51" s="2">
        <v>1266</v>
      </c>
      <c r="J51" s="2">
        <v>651.21</v>
      </c>
      <c r="K51" s="2">
        <v>524.96</v>
      </c>
      <c r="L51" s="2">
        <v>824431.86</v>
      </c>
      <c r="M51" s="2">
        <v>664599.36</v>
      </c>
      <c r="N51" s="2">
        <v>159832.5</v>
      </c>
      <c r="O51" s="5">
        <f>IF(AmazonSalesData[[#This Row],[Ship Date]]-AmazonSalesData[[#This Row],[Order Date]]=0,1,AmazonSalesData[[#This Row],[Ship Date]]-AmazonSalesData[[#This Row],[Order Date]])</f>
        <v>2</v>
      </c>
    </row>
    <row r="52" spans="1:15" x14ac:dyDescent="0.3">
      <c r="A52" t="s">
        <v>24</v>
      </c>
      <c r="B52" t="s">
        <v>81</v>
      </c>
      <c r="C52" t="s">
        <v>44</v>
      </c>
      <c r="D52" t="s">
        <v>22</v>
      </c>
      <c r="E52" t="s">
        <v>23</v>
      </c>
      <c r="F52" s="1">
        <v>40211</v>
      </c>
      <c r="G52">
        <v>385383069</v>
      </c>
      <c r="H52" s="1">
        <v>40255</v>
      </c>
      <c r="I52" s="2">
        <v>2269</v>
      </c>
      <c r="J52" s="2">
        <v>109.28</v>
      </c>
      <c r="K52" s="2">
        <v>35.840000000000003</v>
      </c>
      <c r="L52" s="2">
        <v>247956.32</v>
      </c>
      <c r="M52" s="2">
        <v>81320.960000000006</v>
      </c>
      <c r="N52" s="2">
        <v>166635.35999999999</v>
      </c>
      <c r="O52" s="5">
        <f>IF(AmazonSalesData[[#This Row],[Ship Date]]-AmazonSalesData[[#This Row],[Order Date]]=0,1,AmazonSalesData[[#This Row],[Ship Date]]-AmazonSalesData[[#This Row],[Order Date]])</f>
        <v>44</v>
      </c>
    </row>
    <row r="53" spans="1:15" x14ac:dyDescent="0.3">
      <c r="A53" t="s">
        <v>28</v>
      </c>
      <c r="B53" t="s">
        <v>82</v>
      </c>
      <c r="C53" t="s">
        <v>30</v>
      </c>
      <c r="D53" t="s">
        <v>22</v>
      </c>
      <c r="E53" t="s">
        <v>27</v>
      </c>
      <c r="F53" s="1">
        <v>41504</v>
      </c>
      <c r="G53">
        <v>918419539</v>
      </c>
      <c r="H53" s="1">
        <v>41535</v>
      </c>
      <c r="I53" s="2">
        <v>9606</v>
      </c>
      <c r="J53" s="2">
        <v>9.33</v>
      </c>
      <c r="K53" s="2">
        <v>6.92</v>
      </c>
      <c r="L53" s="2">
        <v>89623.98</v>
      </c>
      <c r="M53" s="2">
        <v>66473.52</v>
      </c>
      <c r="N53" s="2">
        <v>23150.46</v>
      </c>
      <c r="O53" s="5">
        <f>IF(AmazonSalesData[[#This Row],[Ship Date]]-AmazonSalesData[[#This Row],[Order Date]]=0,1,AmazonSalesData[[#This Row],[Ship Date]]-AmazonSalesData[[#This Row],[Order Date]])</f>
        <v>31</v>
      </c>
    </row>
    <row r="54" spans="1:15" x14ac:dyDescent="0.3">
      <c r="A54" t="s">
        <v>71</v>
      </c>
      <c r="B54" t="s">
        <v>83</v>
      </c>
      <c r="C54" t="s">
        <v>21</v>
      </c>
      <c r="D54" t="s">
        <v>22</v>
      </c>
      <c r="E54" t="s">
        <v>35</v>
      </c>
      <c r="F54" s="1">
        <v>41358</v>
      </c>
      <c r="G54">
        <v>844530045</v>
      </c>
      <c r="H54" s="1">
        <v>41361</v>
      </c>
      <c r="I54" s="2">
        <v>4063</v>
      </c>
      <c r="J54" s="2">
        <v>205.7</v>
      </c>
      <c r="K54" s="2">
        <v>117.11</v>
      </c>
      <c r="L54" s="2">
        <v>835759.1</v>
      </c>
      <c r="M54" s="2">
        <v>475817.93</v>
      </c>
      <c r="N54" s="2">
        <v>359941.17</v>
      </c>
      <c r="O54" s="5">
        <f>IF(AmazonSalesData[[#This Row],[Ship Date]]-AmazonSalesData[[#This Row],[Order Date]]=0,1,AmazonSalesData[[#This Row],[Ship Date]]-AmazonSalesData[[#This Row],[Order Date]])</f>
        <v>3</v>
      </c>
    </row>
    <row r="55" spans="1:15" x14ac:dyDescent="0.3">
      <c r="A55" t="s">
        <v>28</v>
      </c>
      <c r="B55" t="s">
        <v>84</v>
      </c>
      <c r="C55" t="s">
        <v>26</v>
      </c>
      <c r="D55" t="s">
        <v>17</v>
      </c>
      <c r="E55" t="s">
        <v>35</v>
      </c>
      <c r="F55" s="1">
        <v>40873</v>
      </c>
      <c r="G55">
        <v>441888415</v>
      </c>
      <c r="H55" s="1">
        <v>40915</v>
      </c>
      <c r="I55" s="2">
        <v>3457</v>
      </c>
      <c r="J55" s="2">
        <v>651.21</v>
      </c>
      <c r="K55" s="2">
        <v>524.96</v>
      </c>
      <c r="L55" s="2">
        <v>2251232.9700000002</v>
      </c>
      <c r="M55" s="2">
        <v>1814786.72</v>
      </c>
      <c r="N55" s="2">
        <v>436446.25</v>
      </c>
      <c r="O55" s="5">
        <f>IF(AmazonSalesData[[#This Row],[Ship Date]]-AmazonSalesData[[#This Row],[Order Date]]=0,1,AmazonSalesData[[#This Row],[Ship Date]]-AmazonSalesData[[#This Row],[Order Date]])</f>
        <v>42</v>
      </c>
    </row>
    <row r="56" spans="1:15" x14ac:dyDescent="0.3">
      <c r="A56" t="s">
        <v>28</v>
      </c>
      <c r="B56" t="s">
        <v>29</v>
      </c>
      <c r="C56" t="s">
        <v>30</v>
      </c>
      <c r="D56" t="s">
        <v>17</v>
      </c>
      <c r="E56" t="s">
        <v>18</v>
      </c>
      <c r="F56" s="1">
        <v>41534</v>
      </c>
      <c r="G56">
        <v>508980977</v>
      </c>
      <c r="H56" s="1">
        <v>41571</v>
      </c>
      <c r="I56" s="2">
        <v>7637</v>
      </c>
      <c r="J56" s="2">
        <v>9.33</v>
      </c>
      <c r="K56" s="2">
        <v>6.92</v>
      </c>
      <c r="L56" s="2">
        <v>71253.210000000006</v>
      </c>
      <c r="M56" s="2">
        <v>52848.04</v>
      </c>
      <c r="N56" s="2">
        <v>18405.169999999998</v>
      </c>
      <c r="O56" s="5">
        <f>IF(AmazonSalesData[[#This Row],[Ship Date]]-AmazonSalesData[[#This Row],[Order Date]]=0,1,AmazonSalesData[[#This Row],[Ship Date]]-AmazonSalesData[[#This Row],[Order Date]])</f>
        <v>37</v>
      </c>
    </row>
    <row r="57" spans="1:15" x14ac:dyDescent="0.3">
      <c r="A57" t="s">
        <v>28</v>
      </c>
      <c r="B57" t="s">
        <v>85</v>
      </c>
      <c r="C57" t="s">
        <v>44</v>
      </c>
      <c r="D57" t="s">
        <v>22</v>
      </c>
      <c r="E57" t="s">
        <v>23</v>
      </c>
      <c r="F57" s="1">
        <v>41068</v>
      </c>
      <c r="G57">
        <v>114606559</v>
      </c>
      <c r="H57" s="1">
        <v>41087</v>
      </c>
      <c r="I57" s="2">
        <v>3482</v>
      </c>
      <c r="J57" s="2">
        <v>109.28</v>
      </c>
      <c r="K57" s="2">
        <v>35.840000000000003</v>
      </c>
      <c r="L57" s="2">
        <v>380512.96</v>
      </c>
      <c r="M57" s="2">
        <v>124794.88</v>
      </c>
      <c r="N57" s="2">
        <v>255718.08</v>
      </c>
      <c r="O57" s="5">
        <f>IF(AmazonSalesData[[#This Row],[Ship Date]]-AmazonSalesData[[#This Row],[Order Date]]=0,1,AmazonSalesData[[#This Row],[Ship Date]]-AmazonSalesData[[#This Row],[Order Date]])</f>
        <v>19</v>
      </c>
    </row>
    <row r="58" spans="1:15" x14ac:dyDescent="0.3">
      <c r="A58" t="s">
        <v>14</v>
      </c>
      <c r="B58" t="s">
        <v>86</v>
      </c>
      <c r="C58" t="s">
        <v>44</v>
      </c>
      <c r="D58" t="s">
        <v>17</v>
      </c>
      <c r="E58" t="s">
        <v>23</v>
      </c>
      <c r="F58" s="1">
        <v>40359</v>
      </c>
      <c r="G58">
        <v>647876489</v>
      </c>
      <c r="H58" s="1">
        <v>40391</v>
      </c>
      <c r="I58" s="2">
        <v>9905</v>
      </c>
      <c r="J58" s="2">
        <v>109.28</v>
      </c>
      <c r="K58" s="2">
        <v>35.840000000000003</v>
      </c>
      <c r="L58" s="2">
        <v>1082418.3999999999</v>
      </c>
      <c r="M58" s="2">
        <v>354995.20000000001</v>
      </c>
      <c r="N58" s="2">
        <v>727423.2</v>
      </c>
      <c r="O58" s="5">
        <f>IF(AmazonSalesData[[#This Row],[Ship Date]]-AmazonSalesData[[#This Row],[Order Date]]=0,1,AmazonSalesData[[#This Row],[Ship Date]]-AmazonSalesData[[#This Row],[Order Date]])</f>
        <v>32</v>
      </c>
    </row>
    <row r="59" spans="1:15" x14ac:dyDescent="0.3">
      <c r="A59" t="s">
        <v>24</v>
      </c>
      <c r="B59" t="s">
        <v>87</v>
      </c>
      <c r="C59" t="s">
        <v>50</v>
      </c>
      <c r="D59" t="s">
        <v>17</v>
      </c>
      <c r="E59" t="s">
        <v>18</v>
      </c>
      <c r="F59" s="1">
        <v>42058</v>
      </c>
      <c r="G59">
        <v>868214595</v>
      </c>
      <c r="H59" s="1">
        <v>42065</v>
      </c>
      <c r="I59" s="2">
        <v>2847</v>
      </c>
      <c r="J59" s="2">
        <v>437.2</v>
      </c>
      <c r="K59" s="2">
        <v>263.33</v>
      </c>
      <c r="L59" s="2">
        <v>1244708.3999999999</v>
      </c>
      <c r="M59" s="2">
        <v>749700.51</v>
      </c>
      <c r="N59" s="2">
        <v>495007.89</v>
      </c>
      <c r="O59" s="5">
        <f>IF(AmazonSalesData[[#This Row],[Ship Date]]-AmazonSalesData[[#This Row],[Order Date]]=0,1,AmazonSalesData[[#This Row],[Ship Date]]-AmazonSalesData[[#This Row],[Order Date]])</f>
        <v>7</v>
      </c>
    </row>
    <row r="60" spans="1:15" x14ac:dyDescent="0.3">
      <c r="A60" t="s">
        <v>24</v>
      </c>
      <c r="B60" t="s">
        <v>88</v>
      </c>
      <c r="C60" t="s">
        <v>34</v>
      </c>
      <c r="D60" t="s">
        <v>22</v>
      </c>
      <c r="E60" t="s">
        <v>27</v>
      </c>
      <c r="F60" s="1">
        <v>40913</v>
      </c>
      <c r="G60">
        <v>955357205</v>
      </c>
      <c r="H60" s="1">
        <v>40953</v>
      </c>
      <c r="I60" s="2">
        <v>282</v>
      </c>
      <c r="J60" s="2">
        <v>668.27</v>
      </c>
      <c r="K60" s="2">
        <v>502.54</v>
      </c>
      <c r="L60" s="2">
        <v>188452.14</v>
      </c>
      <c r="M60" s="2">
        <v>141716.28</v>
      </c>
      <c r="N60" s="2">
        <v>46735.86</v>
      </c>
      <c r="O60" s="5">
        <f>IF(AmazonSalesData[[#This Row],[Ship Date]]-AmazonSalesData[[#This Row],[Order Date]]=0,1,AmazonSalesData[[#This Row],[Ship Date]]-AmazonSalesData[[#This Row],[Order Date]])</f>
        <v>40</v>
      </c>
    </row>
    <row r="61" spans="1:15" x14ac:dyDescent="0.3">
      <c r="A61" t="s">
        <v>28</v>
      </c>
      <c r="B61" t="s">
        <v>69</v>
      </c>
      <c r="C61" t="s">
        <v>50</v>
      </c>
      <c r="D61" t="s">
        <v>17</v>
      </c>
      <c r="E61" t="s">
        <v>18</v>
      </c>
      <c r="F61" s="1">
        <v>41736</v>
      </c>
      <c r="G61">
        <v>259353148</v>
      </c>
      <c r="H61" s="1">
        <v>41748</v>
      </c>
      <c r="I61" s="2">
        <v>7215</v>
      </c>
      <c r="J61" s="2">
        <v>437.2</v>
      </c>
      <c r="K61" s="2">
        <v>263.33</v>
      </c>
      <c r="L61" s="2">
        <v>3154398</v>
      </c>
      <c r="M61" s="2">
        <v>1899925.95</v>
      </c>
      <c r="N61" s="2">
        <v>1254472.05</v>
      </c>
      <c r="O61" s="5">
        <f>IF(AmazonSalesData[[#This Row],[Ship Date]]-AmazonSalesData[[#This Row],[Order Date]]=0,1,AmazonSalesData[[#This Row],[Ship Date]]-AmazonSalesData[[#This Row],[Order Date]])</f>
        <v>12</v>
      </c>
    </row>
    <row r="62" spans="1:15" x14ac:dyDescent="0.3">
      <c r="A62" t="s">
        <v>14</v>
      </c>
      <c r="B62" t="s">
        <v>67</v>
      </c>
      <c r="C62" t="s">
        <v>21</v>
      </c>
      <c r="D62" t="s">
        <v>17</v>
      </c>
      <c r="E62" t="s">
        <v>18</v>
      </c>
      <c r="F62" s="1">
        <v>41434</v>
      </c>
      <c r="G62">
        <v>450563752</v>
      </c>
      <c r="H62" s="1">
        <v>41457</v>
      </c>
      <c r="I62" s="2">
        <v>682</v>
      </c>
      <c r="J62" s="2">
        <v>205.7</v>
      </c>
      <c r="K62" s="2">
        <v>117.11</v>
      </c>
      <c r="L62" s="2">
        <v>140287.4</v>
      </c>
      <c r="M62" s="2">
        <v>79869.02</v>
      </c>
      <c r="N62" s="2">
        <v>60418.38</v>
      </c>
      <c r="O62" s="5">
        <f>IF(AmazonSalesData[[#This Row],[Ship Date]]-AmazonSalesData[[#This Row],[Order Date]]=0,1,AmazonSalesData[[#This Row],[Ship Date]]-AmazonSalesData[[#This Row],[Order Date]])</f>
        <v>23</v>
      </c>
    </row>
    <row r="63" spans="1:15" x14ac:dyDescent="0.3">
      <c r="A63" t="s">
        <v>24</v>
      </c>
      <c r="B63" t="s">
        <v>89</v>
      </c>
      <c r="C63" t="s">
        <v>16</v>
      </c>
      <c r="D63" t="s">
        <v>22</v>
      </c>
      <c r="E63" t="s">
        <v>27</v>
      </c>
      <c r="F63" s="1">
        <v>41451</v>
      </c>
      <c r="G63">
        <v>569662845</v>
      </c>
      <c r="H63" s="1">
        <v>41456</v>
      </c>
      <c r="I63" s="2">
        <v>4750</v>
      </c>
      <c r="J63" s="2">
        <v>255.28</v>
      </c>
      <c r="K63" s="2">
        <v>159.41999999999999</v>
      </c>
      <c r="L63" s="2">
        <v>1212580</v>
      </c>
      <c r="M63" s="2">
        <v>757245</v>
      </c>
      <c r="N63" s="2">
        <v>455335</v>
      </c>
      <c r="O63" s="5">
        <f>IF(AmazonSalesData[[#This Row],[Ship Date]]-AmazonSalesData[[#This Row],[Order Date]]=0,1,AmazonSalesData[[#This Row],[Ship Date]]-AmazonSalesData[[#This Row],[Order Date]])</f>
        <v>5</v>
      </c>
    </row>
    <row r="64" spans="1:15" x14ac:dyDescent="0.3">
      <c r="A64" t="s">
        <v>28</v>
      </c>
      <c r="B64" t="s">
        <v>51</v>
      </c>
      <c r="C64" t="s">
        <v>26</v>
      </c>
      <c r="D64" t="s">
        <v>22</v>
      </c>
      <c r="E64" t="s">
        <v>35</v>
      </c>
      <c r="F64" s="1">
        <v>40854</v>
      </c>
      <c r="G64">
        <v>177636754</v>
      </c>
      <c r="H64" s="1">
        <v>40862</v>
      </c>
      <c r="I64" s="2">
        <v>5518</v>
      </c>
      <c r="J64" s="2">
        <v>651.21</v>
      </c>
      <c r="K64" s="2">
        <v>524.96</v>
      </c>
      <c r="L64" s="2">
        <v>3593376.78</v>
      </c>
      <c r="M64" s="2">
        <v>2896729.28</v>
      </c>
      <c r="N64" s="2">
        <v>696647.5</v>
      </c>
      <c r="O64" s="5">
        <f>IF(AmazonSalesData[[#This Row],[Ship Date]]-AmazonSalesData[[#This Row],[Order Date]]=0,1,AmazonSalesData[[#This Row],[Ship Date]]-AmazonSalesData[[#This Row],[Order Date]])</f>
        <v>8</v>
      </c>
    </row>
    <row r="65" spans="1:15" x14ac:dyDescent="0.3">
      <c r="A65" t="s">
        <v>71</v>
      </c>
      <c r="B65" t="s">
        <v>90</v>
      </c>
      <c r="C65" t="s">
        <v>44</v>
      </c>
      <c r="D65" t="s">
        <v>17</v>
      </c>
      <c r="E65" t="s">
        <v>18</v>
      </c>
      <c r="F65" s="1">
        <v>40481</v>
      </c>
      <c r="G65">
        <v>705784308</v>
      </c>
      <c r="H65" s="1">
        <v>40499</v>
      </c>
      <c r="I65" s="2">
        <v>6116</v>
      </c>
      <c r="J65" s="2">
        <v>109.28</v>
      </c>
      <c r="K65" s="2">
        <v>35.840000000000003</v>
      </c>
      <c r="L65" s="2">
        <v>668356.48</v>
      </c>
      <c r="M65" s="2">
        <v>219197.44</v>
      </c>
      <c r="N65" s="2">
        <v>449159.04</v>
      </c>
      <c r="O65" s="5">
        <f>IF(AmazonSalesData[[#This Row],[Ship Date]]-AmazonSalesData[[#This Row],[Order Date]]=0,1,AmazonSalesData[[#This Row],[Ship Date]]-AmazonSalesData[[#This Row],[Order Date]])</f>
        <v>18</v>
      </c>
    </row>
    <row r="66" spans="1:15" x14ac:dyDescent="0.3">
      <c r="A66" t="s">
        <v>19</v>
      </c>
      <c r="B66" t="s">
        <v>91</v>
      </c>
      <c r="C66" t="s">
        <v>50</v>
      </c>
      <c r="D66" t="s">
        <v>17</v>
      </c>
      <c r="E66" t="s">
        <v>18</v>
      </c>
      <c r="F66" s="1">
        <v>41560</v>
      </c>
      <c r="G66">
        <v>505716836</v>
      </c>
      <c r="H66" s="1">
        <v>41594</v>
      </c>
      <c r="I66" s="2">
        <v>1705</v>
      </c>
      <c r="J66" s="2">
        <v>437.2</v>
      </c>
      <c r="K66" s="2">
        <v>263.33</v>
      </c>
      <c r="L66" s="2">
        <v>745426</v>
      </c>
      <c r="M66" s="2">
        <v>448977.65</v>
      </c>
      <c r="N66" s="2">
        <v>296448.34999999998</v>
      </c>
      <c r="O66" s="5">
        <f>IF(AmazonSalesData[[#This Row],[Ship Date]]-AmazonSalesData[[#This Row],[Order Date]]=0,1,AmazonSalesData[[#This Row],[Ship Date]]-AmazonSalesData[[#This Row],[Order Date]])</f>
        <v>34</v>
      </c>
    </row>
    <row r="67" spans="1:15" x14ac:dyDescent="0.3">
      <c r="A67" t="s">
        <v>28</v>
      </c>
      <c r="B67" t="s">
        <v>31</v>
      </c>
      <c r="C67" t="s">
        <v>50</v>
      </c>
      <c r="D67" t="s">
        <v>17</v>
      </c>
      <c r="E67" t="s">
        <v>18</v>
      </c>
      <c r="F67" s="1">
        <v>41558</v>
      </c>
      <c r="G67">
        <v>699358165</v>
      </c>
      <c r="H67" s="1">
        <v>41603</v>
      </c>
      <c r="I67" s="2">
        <v>4477</v>
      </c>
      <c r="J67" s="2">
        <v>437.2</v>
      </c>
      <c r="K67" s="2">
        <v>263.33</v>
      </c>
      <c r="L67" s="2">
        <v>1957344.4</v>
      </c>
      <c r="M67" s="2">
        <v>1178928.4099999999</v>
      </c>
      <c r="N67" s="2">
        <v>778415.99</v>
      </c>
      <c r="O67" s="5">
        <f>IF(AmazonSalesData[[#This Row],[Ship Date]]-AmazonSalesData[[#This Row],[Order Date]]=0,1,AmazonSalesData[[#This Row],[Ship Date]]-AmazonSalesData[[#This Row],[Order Date]])</f>
        <v>45</v>
      </c>
    </row>
    <row r="68" spans="1:15" x14ac:dyDescent="0.3">
      <c r="A68" t="s">
        <v>28</v>
      </c>
      <c r="B68" t="s">
        <v>92</v>
      </c>
      <c r="C68" t="s">
        <v>39</v>
      </c>
      <c r="D68" t="s">
        <v>17</v>
      </c>
      <c r="E68" t="s">
        <v>27</v>
      </c>
      <c r="F68" s="1">
        <v>41098</v>
      </c>
      <c r="G68">
        <v>228944623</v>
      </c>
      <c r="H68" s="1">
        <v>41099</v>
      </c>
      <c r="I68" s="2">
        <v>8656</v>
      </c>
      <c r="J68" s="2">
        <v>81.73</v>
      </c>
      <c r="K68" s="2">
        <v>56.67</v>
      </c>
      <c r="L68" s="2">
        <v>707454.88</v>
      </c>
      <c r="M68" s="2">
        <v>490535.52</v>
      </c>
      <c r="N68" s="2">
        <v>216919.36</v>
      </c>
      <c r="O68" s="5">
        <f>IF(AmazonSalesData[[#This Row],[Ship Date]]-AmazonSalesData[[#This Row],[Order Date]]=0,1,AmazonSalesData[[#This Row],[Ship Date]]-AmazonSalesData[[#This Row],[Order Date]])</f>
        <v>1</v>
      </c>
    </row>
    <row r="69" spans="1:15" x14ac:dyDescent="0.3">
      <c r="A69" t="s">
        <v>19</v>
      </c>
      <c r="B69" t="s">
        <v>93</v>
      </c>
      <c r="C69" t="s">
        <v>44</v>
      </c>
      <c r="D69" t="s">
        <v>17</v>
      </c>
      <c r="E69" t="s">
        <v>35</v>
      </c>
      <c r="F69" s="1">
        <v>42576</v>
      </c>
      <c r="G69">
        <v>807025039</v>
      </c>
      <c r="H69" s="1">
        <v>42620</v>
      </c>
      <c r="I69" s="2">
        <v>5498</v>
      </c>
      <c r="J69" s="2">
        <v>109.28</v>
      </c>
      <c r="K69" s="2">
        <v>35.840000000000003</v>
      </c>
      <c r="L69" s="2">
        <v>600821.43999999994</v>
      </c>
      <c r="M69" s="2">
        <v>197048.32000000001</v>
      </c>
      <c r="N69" s="2">
        <v>403773.12</v>
      </c>
      <c r="O69" s="5">
        <f>IF(AmazonSalesData[[#This Row],[Ship Date]]-AmazonSalesData[[#This Row],[Order Date]]=0,1,AmazonSalesData[[#This Row],[Ship Date]]-AmazonSalesData[[#This Row],[Order Date]])</f>
        <v>44</v>
      </c>
    </row>
    <row r="70" spans="1:15" x14ac:dyDescent="0.3">
      <c r="A70" t="s">
        <v>24</v>
      </c>
      <c r="B70" t="s">
        <v>94</v>
      </c>
      <c r="C70" t="s">
        <v>26</v>
      </c>
      <c r="D70" t="s">
        <v>17</v>
      </c>
      <c r="E70" t="s">
        <v>18</v>
      </c>
      <c r="F70" s="1">
        <v>40475</v>
      </c>
      <c r="G70">
        <v>166460740</v>
      </c>
      <c r="H70" s="1">
        <v>40499</v>
      </c>
      <c r="I70" s="2">
        <v>8287</v>
      </c>
      <c r="J70" s="2">
        <v>651.21</v>
      </c>
      <c r="K70" s="2">
        <v>524.96</v>
      </c>
      <c r="L70" s="2">
        <v>5396577.2699999996</v>
      </c>
      <c r="M70" s="2">
        <v>4350343.5199999996</v>
      </c>
      <c r="N70" s="2">
        <v>1046233.75</v>
      </c>
      <c r="O70" s="5">
        <f>IF(AmazonSalesData[[#This Row],[Ship Date]]-AmazonSalesData[[#This Row],[Order Date]]=0,1,AmazonSalesData[[#This Row],[Ship Date]]-AmazonSalesData[[#This Row],[Order Date]])</f>
        <v>24</v>
      </c>
    </row>
    <row r="71" spans="1:15" x14ac:dyDescent="0.3">
      <c r="A71" t="s">
        <v>28</v>
      </c>
      <c r="B71" t="s">
        <v>95</v>
      </c>
      <c r="C71" t="s">
        <v>44</v>
      </c>
      <c r="D71" t="s">
        <v>17</v>
      </c>
      <c r="E71" t="s">
        <v>27</v>
      </c>
      <c r="F71" s="1">
        <v>42119</v>
      </c>
      <c r="G71">
        <v>610425555</v>
      </c>
      <c r="H71" s="1">
        <v>42152</v>
      </c>
      <c r="I71" s="2">
        <v>7342</v>
      </c>
      <c r="J71" s="2">
        <v>109.28</v>
      </c>
      <c r="K71" s="2">
        <v>35.840000000000003</v>
      </c>
      <c r="L71" s="2">
        <v>802333.76</v>
      </c>
      <c r="M71" s="2">
        <v>263137.28000000003</v>
      </c>
      <c r="N71" s="2">
        <v>539196.48</v>
      </c>
      <c r="O71" s="5">
        <f>IF(AmazonSalesData[[#This Row],[Ship Date]]-AmazonSalesData[[#This Row],[Order Date]]=0,1,AmazonSalesData[[#This Row],[Ship Date]]-AmazonSalesData[[#This Row],[Order Date]])</f>
        <v>33</v>
      </c>
    </row>
    <row r="72" spans="1:15" x14ac:dyDescent="0.3">
      <c r="A72" t="s">
        <v>41</v>
      </c>
      <c r="B72" t="s">
        <v>53</v>
      </c>
      <c r="C72" t="s">
        <v>26</v>
      </c>
      <c r="D72" t="s">
        <v>22</v>
      </c>
      <c r="E72" t="s">
        <v>35</v>
      </c>
      <c r="F72" s="1">
        <v>41387</v>
      </c>
      <c r="G72">
        <v>462405812</v>
      </c>
      <c r="H72" s="1">
        <v>41414</v>
      </c>
      <c r="I72" s="2">
        <v>5010</v>
      </c>
      <c r="J72" s="2">
        <v>651.21</v>
      </c>
      <c r="K72" s="2">
        <v>524.96</v>
      </c>
      <c r="L72" s="2">
        <v>3262562.1</v>
      </c>
      <c r="M72" s="2">
        <v>2630049.6</v>
      </c>
      <c r="N72" s="2">
        <v>632512.5</v>
      </c>
      <c r="O72" s="5">
        <f>IF(AmazonSalesData[[#This Row],[Ship Date]]-AmazonSalesData[[#This Row],[Order Date]]=0,1,AmazonSalesData[[#This Row],[Ship Date]]-AmazonSalesData[[#This Row],[Order Date]])</f>
        <v>27</v>
      </c>
    </row>
    <row r="73" spans="1:15" x14ac:dyDescent="0.3">
      <c r="A73" t="s">
        <v>71</v>
      </c>
      <c r="B73" t="s">
        <v>90</v>
      </c>
      <c r="C73" t="s">
        <v>30</v>
      </c>
      <c r="D73" t="s">
        <v>22</v>
      </c>
      <c r="E73" t="s">
        <v>27</v>
      </c>
      <c r="F73" s="1">
        <v>42230</v>
      </c>
      <c r="G73">
        <v>816200339</v>
      </c>
      <c r="H73" s="1">
        <v>42277</v>
      </c>
      <c r="I73" s="2">
        <v>673</v>
      </c>
      <c r="J73" s="2">
        <v>9.33</v>
      </c>
      <c r="K73" s="2">
        <v>6.92</v>
      </c>
      <c r="L73" s="2">
        <v>6279.09</v>
      </c>
      <c r="M73" s="2">
        <v>4657.16</v>
      </c>
      <c r="N73" s="2">
        <v>1621.93</v>
      </c>
      <c r="O73" s="5">
        <f>IF(AmazonSalesData[[#This Row],[Ship Date]]-AmazonSalesData[[#This Row],[Order Date]]=0,1,AmazonSalesData[[#This Row],[Ship Date]]-AmazonSalesData[[#This Row],[Order Date]])</f>
        <v>47</v>
      </c>
    </row>
    <row r="74" spans="1:15" x14ac:dyDescent="0.3">
      <c r="A74" t="s">
        <v>28</v>
      </c>
      <c r="B74" t="s">
        <v>96</v>
      </c>
      <c r="C74" t="s">
        <v>52</v>
      </c>
      <c r="D74" t="s">
        <v>22</v>
      </c>
      <c r="E74" t="s">
        <v>23</v>
      </c>
      <c r="F74" s="1">
        <v>40689</v>
      </c>
      <c r="G74">
        <v>585920464</v>
      </c>
      <c r="H74" s="1">
        <v>40739</v>
      </c>
      <c r="I74" s="2">
        <v>5741</v>
      </c>
      <c r="J74" s="2">
        <v>47.45</v>
      </c>
      <c r="K74" s="2">
        <v>31.79</v>
      </c>
      <c r="L74" s="2">
        <v>272410.45</v>
      </c>
      <c r="M74" s="2">
        <v>182506.39</v>
      </c>
      <c r="N74" s="2">
        <v>89904.06</v>
      </c>
      <c r="O74" s="5">
        <f>IF(AmazonSalesData[[#This Row],[Ship Date]]-AmazonSalesData[[#This Row],[Order Date]]=0,1,AmazonSalesData[[#This Row],[Ship Date]]-AmazonSalesData[[#This Row],[Order Date]])</f>
        <v>50</v>
      </c>
    </row>
    <row r="75" spans="1:15" x14ac:dyDescent="0.3">
      <c r="A75" t="s">
        <v>28</v>
      </c>
      <c r="B75" t="s">
        <v>69</v>
      </c>
      <c r="C75" t="s">
        <v>21</v>
      </c>
      <c r="D75" t="s">
        <v>22</v>
      </c>
      <c r="E75" t="s">
        <v>18</v>
      </c>
      <c r="F75" s="1">
        <v>42875</v>
      </c>
      <c r="G75">
        <v>555990016</v>
      </c>
      <c r="H75" s="1">
        <v>42903</v>
      </c>
      <c r="I75" s="2">
        <v>8656</v>
      </c>
      <c r="J75" s="2">
        <v>205.7</v>
      </c>
      <c r="K75" s="2">
        <v>117.11</v>
      </c>
      <c r="L75" s="2">
        <v>1780539.2</v>
      </c>
      <c r="M75" s="2">
        <v>1013704.16</v>
      </c>
      <c r="N75" s="2">
        <v>766835.04</v>
      </c>
      <c r="O75" s="5">
        <f>IF(AmazonSalesData[[#This Row],[Ship Date]]-AmazonSalesData[[#This Row],[Order Date]]=0,1,AmazonSalesData[[#This Row],[Ship Date]]-AmazonSalesData[[#This Row],[Order Date]])</f>
        <v>28</v>
      </c>
    </row>
    <row r="76" spans="1:15" x14ac:dyDescent="0.3">
      <c r="A76" t="s">
        <v>71</v>
      </c>
      <c r="B76" t="s">
        <v>97</v>
      </c>
      <c r="C76" t="s">
        <v>50</v>
      </c>
      <c r="D76" t="s">
        <v>17</v>
      </c>
      <c r="E76" t="s">
        <v>27</v>
      </c>
      <c r="F76" s="1">
        <v>41460</v>
      </c>
      <c r="G76">
        <v>231145322</v>
      </c>
      <c r="H76" s="1">
        <v>41502</v>
      </c>
      <c r="I76" s="2">
        <v>9892</v>
      </c>
      <c r="J76" s="2">
        <v>437.2</v>
      </c>
      <c r="K76" s="2">
        <v>263.33</v>
      </c>
      <c r="L76" s="2">
        <v>4324782.4000000004</v>
      </c>
      <c r="M76" s="2">
        <v>2604860.36</v>
      </c>
      <c r="N76" s="2">
        <v>1719922.04</v>
      </c>
      <c r="O76" s="5">
        <f>IF(AmazonSalesData[[#This Row],[Ship Date]]-AmazonSalesData[[#This Row],[Order Date]]=0,1,AmazonSalesData[[#This Row],[Ship Date]]-AmazonSalesData[[#This Row],[Order Date]])</f>
        <v>42</v>
      </c>
    </row>
    <row r="77" spans="1:15" x14ac:dyDescent="0.3">
      <c r="A77" t="s">
        <v>98</v>
      </c>
      <c r="B77" t="s">
        <v>99</v>
      </c>
      <c r="C77" t="s">
        <v>34</v>
      </c>
      <c r="D77" t="s">
        <v>17</v>
      </c>
      <c r="E77" t="s">
        <v>23</v>
      </c>
      <c r="F77" s="1">
        <v>41949</v>
      </c>
      <c r="G77">
        <v>986435210</v>
      </c>
      <c r="H77" s="1">
        <v>41985</v>
      </c>
      <c r="I77" s="2">
        <v>6954</v>
      </c>
      <c r="J77" s="2">
        <v>668.27</v>
      </c>
      <c r="K77" s="2">
        <v>502.54</v>
      </c>
      <c r="L77" s="2">
        <v>4647149.58</v>
      </c>
      <c r="M77" s="2">
        <v>3494663.16</v>
      </c>
      <c r="N77" s="2">
        <v>1152486.42</v>
      </c>
      <c r="O77" s="5">
        <f>IF(AmazonSalesData[[#This Row],[Ship Date]]-AmazonSalesData[[#This Row],[Order Date]]=0,1,AmazonSalesData[[#This Row],[Ship Date]]-AmazonSalesData[[#This Row],[Order Date]])</f>
        <v>36</v>
      </c>
    </row>
    <row r="78" spans="1:15" x14ac:dyDescent="0.3">
      <c r="A78" t="s">
        <v>14</v>
      </c>
      <c r="B78" t="s">
        <v>100</v>
      </c>
      <c r="C78" t="s">
        <v>52</v>
      </c>
      <c r="D78" t="s">
        <v>22</v>
      </c>
      <c r="E78" t="s">
        <v>23</v>
      </c>
      <c r="F78" s="1">
        <v>41940</v>
      </c>
      <c r="G78">
        <v>217221009</v>
      </c>
      <c r="H78" s="1">
        <v>41958</v>
      </c>
      <c r="I78" s="2">
        <v>9379</v>
      </c>
      <c r="J78" s="2">
        <v>47.45</v>
      </c>
      <c r="K78" s="2">
        <v>31.79</v>
      </c>
      <c r="L78" s="2">
        <v>445033.55</v>
      </c>
      <c r="M78" s="2">
        <v>298158.40999999997</v>
      </c>
      <c r="N78" s="2">
        <v>146875.14000000001</v>
      </c>
      <c r="O78" s="5">
        <f>IF(AmazonSalesData[[#This Row],[Ship Date]]-AmazonSalesData[[#This Row],[Order Date]]=0,1,AmazonSalesData[[#This Row],[Ship Date]]-AmazonSalesData[[#This Row],[Order Date]])</f>
        <v>18</v>
      </c>
    </row>
    <row r="79" spans="1:15" x14ac:dyDescent="0.3">
      <c r="A79" t="s">
        <v>41</v>
      </c>
      <c r="B79" t="s">
        <v>101</v>
      </c>
      <c r="C79" t="s">
        <v>37</v>
      </c>
      <c r="D79" t="s">
        <v>17</v>
      </c>
      <c r="E79" t="s">
        <v>23</v>
      </c>
      <c r="F79" s="1">
        <v>40801</v>
      </c>
      <c r="G79">
        <v>789176547</v>
      </c>
      <c r="H79" s="1">
        <v>40839</v>
      </c>
      <c r="I79" s="2">
        <v>3732</v>
      </c>
      <c r="J79" s="2">
        <v>154.06</v>
      </c>
      <c r="K79" s="2">
        <v>90.93</v>
      </c>
      <c r="L79" s="2">
        <v>574951.92000000004</v>
      </c>
      <c r="M79" s="2">
        <v>339350.76</v>
      </c>
      <c r="N79" s="2">
        <v>235601.16</v>
      </c>
      <c r="O79" s="5">
        <f>IF(AmazonSalesData[[#This Row],[Ship Date]]-AmazonSalesData[[#This Row],[Order Date]]=0,1,AmazonSalesData[[#This Row],[Ship Date]]-AmazonSalesData[[#This Row],[Order Date]])</f>
        <v>38</v>
      </c>
    </row>
    <row r="80" spans="1:15" x14ac:dyDescent="0.3">
      <c r="A80" t="s">
        <v>24</v>
      </c>
      <c r="B80" t="s">
        <v>102</v>
      </c>
      <c r="C80" t="s">
        <v>16</v>
      </c>
      <c r="D80" t="s">
        <v>17</v>
      </c>
      <c r="E80" t="s">
        <v>18</v>
      </c>
      <c r="F80" s="1">
        <v>41058</v>
      </c>
      <c r="G80">
        <v>688288152</v>
      </c>
      <c r="H80" s="1">
        <v>41062</v>
      </c>
      <c r="I80" s="2">
        <v>8614</v>
      </c>
      <c r="J80" s="2">
        <v>255.28</v>
      </c>
      <c r="K80" s="2">
        <v>159.41999999999999</v>
      </c>
      <c r="L80" s="2">
        <v>2198981.92</v>
      </c>
      <c r="M80" s="2">
        <v>1373243.88</v>
      </c>
      <c r="N80" s="2">
        <v>825738.04</v>
      </c>
      <c r="O80" s="5">
        <f>IF(AmazonSalesData[[#This Row],[Ship Date]]-AmazonSalesData[[#This Row],[Order Date]]=0,1,AmazonSalesData[[#This Row],[Ship Date]]-AmazonSalesData[[#This Row],[Order Date]])</f>
        <v>4</v>
      </c>
    </row>
    <row r="81" spans="1:15" x14ac:dyDescent="0.3">
      <c r="A81" t="s">
        <v>14</v>
      </c>
      <c r="B81" t="s">
        <v>103</v>
      </c>
      <c r="C81" t="s">
        <v>50</v>
      </c>
      <c r="D81" t="s">
        <v>22</v>
      </c>
      <c r="E81" t="s">
        <v>18</v>
      </c>
      <c r="F81" s="1">
        <v>41475</v>
      </c>
      <c r="G81">
        <v>670854651</v>
      </c>
      <c r="H81" s="1">
        <v>41493</v>
      </c>
      <c r="I81" s="2">
        <v>9654</v>
      </c>
      <c r="J81" s="2">
        <v>437.2</v>
      </c>
      <c r="K81" s="2">
        <v>263.33</v>
      </c>
      <c r="L81" s="2">
        <v>4220728.8</v>
      </c>
      <c r="M81" s="2">
        <v>2542187.8199999998</v>
      </c>
      <c r="N81" s="2">
        <v>1678540.98</v>
      </c>
      <c r="O81" s="5">
        <f>IF(AmazonSalesData[[#This Row],[Ship Date]]-AmazonSalesData[[#This Row],[Order Date]]=0,1,AmazonSalesData[[#This Row],[Ship Date]]-AmazonSalesData[[#This Row],[Order Date]])</f>
        <v>18</v>
      </c>
    </row>
    <row r="82" spans="1:15" x14ac:dyDescent="0.3">
      <c r="A82" t="s">
        <v>24</v>
      </c>
      <c r="B82" t="s">
        <v>104</v>
      </c>
      <c r="C82" t="s">
        <v>34</v>
      </c>
      <c r="D82" t="s">
        <v>17</v>
      </c>
      <c r="E82" t="s">
        <v>27</v>
      </c>
      <c r="F82" s="1">
        <v>41203</v>
      </c>
      <c r="G82">
        <v>213487374</v>
      </c>
      <c r="H82" s="1">
        <v>41243</v>
      </c>
      <c r="I82" s="2">
        <v>4513</v>
      </c>
      <c r="J82" s="2">
        <v>668.27</v>
      </c>
      <c r="K82" s="2">
        <v>502.54</v>
      </c>
      <c r="L82" s="2">
        <v>3015902.51</v>
      </c>
      <c r="M82" s="2">
        <v>2267963.02</v>
      </c>
      <c r="N82" s="2">
        <v>747939.49</v>
      </c>
      <c r="O82" s="5">
        <f>IF(AmazonSalesData[[#This Row],[Ship Date]]-AmazonSalesData[[#This Row],[Order Date]]=0,1,AmazonSalesData[[#This Row],[Ship Date]]-AmazonSalesData[[#This Row],[Order Date]])</f>
        <v>40</v>
      </c>
    </row>
    <row r="83" spans="1:15" x14ac:dyDescent="0.3">
      <c r="A83" t="s">
        <v>71</v>
      </c>
      <c r="B83" t="s">
        <v>105</v>
      </c>
      <c r="C83" t="s">
        <v>44</v>
      </c>
      <c r="D83" t="s">
        <v>22</v>
      </c>
      <c r="E83" t="s">
        <v>27</v>
      </c>
      <c r="F83" s="1">
        <v>41170</v>
      </c>
      <c r="G83">
        <v>663110148</v>
      </c>
      <c r="H83" s="1">
        <v>41190</v>
      </c>
      <c r="I83" s="2">
        <v>7884</v>
      </c>
      <c r="J83" s="2">
        <v>109.28</v>
      </c>
      <c r="K83" s="2">
        <v>35.840000000000003</v>
      </c>
      <c r="L83" s="2">
        <v>861563.52</v>
      </c>
      <c r="M83" s="2">
        <v>282562.56</v>
      </c>
      <c r="N83" s="2">
        <v>579000.96</v>
      </c>
      <c r="O83" s="5">
        <f>IF(AmazonSalesData[[#This Row],[Ship Date]]-AmazonSalesData[[#This Row],[Order Date]]=0,1,AmazonSalesData[[#This Row],[Ship Date]]-AmazonSalesData[[#This Row],[Order Date]])</f>
        <v>20</v>
      </c>
    </row>
    <row r="84" spans="1:15" x14ac:dyDescent="0.3">
      <c r="A84" t="s">
        <v>71</v>
      </c>
      <c r="B84" t="s">
        <v>106</v>
      </c>
      <c r="C84" t="s">
        <v>50</v>
      </c>
      <c r="D84" t="s">
        <v>22</v>
      </c>
      <c r="E84" t="s">
        <v>18</v>
      </c>
      <c r="F84" s="1">
        <v>42689</v>
      </c>
      <c r="G84">
        <v>286959302</v>
      </c>
      <c r="H84" s="1">
        <v>42712</v>
      </c>
      <c r="I84" s="2">
        <v>6489</v>
      </c>
      <c r="J84" s="2">
        <v>437.2</v>
      </c>
      <c r="K84" s="2">
        <v>263.33</v>
      </c>
      <c r="L84" s="2">
        <v>2836990.8</v>
      </c>
      <c r="M84" s="2">
        <v>1708748.37</v>
      </c>
      <c r="N84" s="2">
        <v>1128242.43</v>
      </c>
      <c r="O84" s="5">
        <f>IF(AmazonSalesData[[#This Row],[Ship Date]]-AmazonSalesData[[#This Row],[Order Date]]=0,1,AmazonSalesData[[#This Row],[Ship Date]]-AmazonSalesData[[#This Row],[Order Date]])</f>
        <v>23</v>
      </c>
    </row>
    <row r="85" spans="1:15" x14ac:dyDescent="0.3">
      <c r="A85" t="s">
        <v>28</v>
      </c>
      <c r="B85" t="s">
        <v>107</v>
      </c>
      <c r="C85" t="s">
        <v>58</v>
      </c>
      <c r="D85" t="s">
        <v>22</v>
      </c>
      <c r="E85" t="s">
        <v>27</v>
      </c>
      <c r="F85" s="1">
        <v>40547</v>
      </c>
      <c r="G85">
        <v>122583663</v>
      </c>
      <c r="H85" s="1">
        <v>40548</v>
      </c>
      <c r="I85" s="2">
        <v>4085</v>
      </c>
      <c r="J85" s="2">
        <v>152.58000000000001</v>
      </c>
      <c r="K85" s="2">
        <v>97.44</v>
      </c>
      <c r="L85" s="2">
        <v>623289.30000000005</v>
      </c>
      <c r="M85" s="2">
        <v>398042.4</v>
      </c>
      <c r="N85" s="2">
        <v>225246.9</v>
      </c>
      <c r="O85" s="5">
        <f>IF(AmazonSalesData[[#This Row],[Ship Date]]-AmazonSalesData[[#This Row],[Order Date]]=0,1,AmazonSalesData[[#This Row],[Ship Date]]-AmazonSalesData[[#This Row],[Order Date]])</f>
        <v>1</v>
      </c>
    </row>
    <row r="86" spans="1:15" x14ac:dyDescent="0.3">
      <c r="A86" t="s">
        <v>28</v>
      </c>
      <c r="B86" t="s">
        <v>108</v>
      </c>
      <c r="C86" t="s">
        <v>37</v>
      </c>
      <c r="D86" t="s">
        <v>22</v>
      </c>
      <c r="E86" t="s">
        <v>27</v>
      </c>
      <c r="F86" s="1">
        <v>40986</v>
      </c>
      <c r="G86">
        <v>827844560</v>
      </c>
      <c r="H86" s="1">
        <v>41006</v>
      </c>
      <c r="I86" s="2">
        <v>6457</v>
      </c>
      <c r="J86" s="2">
        <v>154.06</v>
      </c>
      <c r="K86" s="2">
        <v>90.93</v>
      </c>
      <c r="L86" s="2">
        <v>994765.42</v>
      </c>
      <c r="M86" s="2">
        <v>587135.01</v>
      </c>
      <c r="N86" s="2">
        <v>407630.41</v>
      </c>
      <c r="O86" s="5">
        <f>IF(AmazonSalesData[[#This Row],[Ship Date]]-AmazonSalesData[[#This Row],[Order Date]]=0,1,AmazonSalesData[[#This Row],[Ship Date]]-AmazonSalesData[[#This Row],[Order Date]])</f>
        <v>20</v>
      </c>
    </row>
    <row r="87" spans="1:15" x14ac:dyDescent="0.3">
      <c r="A87" t="s">
        <v>98</v>
      </c>
      <c r="B87" t="s">
        <v>99</v>
      </c>
      <c r="C87" t="s">
        <v>39</v>
      </c>
      <c r="D87" t="s">
        <v>17</v>
      </c>
      <c r="E87" t="s">
        <v>27</v>
      </c>
      <c r="F87" s="1">
        <v>40956</v>
      </c>
      <c r="G87">
        <v>430915820</v>
      </c>
      <c r="H87" s="1">
        <v>40988</v>
      </c>
      <c r="I87" s="2">
        <v>6422</v>
      </c>
      <c r="J87" s="2">
        <v>81.73</v>
      </c>
      <c r="K87" s="2">
        <v>56.67</v>
      </c>
      <c r="L87" s="2">
        <v>524870.06000000006</v>
      </c>
      <c r="M87" s="2">
        <v>363934.74</v>
      </c>
      <c r="N87" s="2">
        <v>160935.32</v>
      </c>
      <c r="O87" s="5">
        <f>IF(AmazonSalesData[[#This Row],[Ship Date]]-AmazonSalesData[[#This Row],[Order Date]]=0,1,AmazonSalesData[[#This Row],[Ship Date]]-AmazonSalesData[[#This Row],[Order Date]])</f>
        <v>32</v>
      </c>
    </row>
    <row r="88" spans="1:15" x14ac:dyDescent="0.3">
      <c r="A88" t="s">
        <v>28</v>
      </c>
      <c r="B88" t="s">
        <v>29</v>
      </c>
      <c r="C88" t="s">
        <v>52</v>
      </c>
      <c r="D88" t="s">
        <v>17</v>
      </c>
      <c r="E88" t="s">
        <v>23</v>
      </c>
      <c r="F88" s="1">
        <v>40559</v>
      </c>
      <c r="G88">
        <v>180283772</v>
      </c>
      <c r="H88" s="1">
        <v>40564</v>
      </c>
      <c r="I88" s="2">
        <v>8829</v>
      </c>
      <c r="J88" s="2">
        <v>47.45</v>
      </c>
      <c r="K88" s="2">
        <v>31.79</v>
      </c>
      <c r="L88" s="2">
        <v>418936.05</v>
      </c>
      <c r="M88" s="2">
        <v>280673.90999999997</v>
      </c>
      <c r="N88" s="2">
        <v>138262.14000000001</v>
      </c>
      <c r="O88" s="5">
        <f>IF(AmazonSalesData[[#This Row],[Ship Date]]-AmazonSalesData[[#This Row],[Order Date]]=0,1,AmazonSalesData[[#This Row],[Ship Date]]-AmazonSalesData[[#This Row],[Order Date]])</f>
        <v>5</v>
      </c>
    </row>
    <row r="89" spans="1:15" x14ac:dyDescent="0.3">
      <c r="A89" t="s">
        <v>28</v>
      </c>
      <c r="B89" t="s">
        <v>64</v>
      </c>
      <c r="C89" t="s">
        <v>16</v>
      </c>
      <c r="D89" t="s">
        <v>17</v>
      </c>
      <c r="E89" t="s">
        <v>35</v>
      </c>
      <c r="F89" s="1">
        <v>41673</v>
      </c>
      <c r="G89">
        <v>494747245</v>
      </c>
      <c r="H89" s="1">
        <v>41718</v>
      </c>
      <c r="I89" s="2">
        <v>5559</v>
      </c>
      <c r="J89" s="2">
        <v>255.28</v>
      </c>
      <c r="K89" s="2">
        <v>159.41999999999999</v>
      </c>
      <c r="L89" s="2">
        <v>1419101.52</v>
      </c>
      <c r="M89" s="2">
        <v>886215.78</v>
      </c>
      <c r="N89" s="2">
        <v>532885.74</v>
      </c>
      <c r="O89" s="5">
        <f>IF(AmazonSalesData[[#This Row],[Ship Date]]-AmazonSalesData[[#This Row],[Order Date]]=0,1,AmazonSalesData[[#This Row],[Ship Date]]-AmazonSalesData[[#This Row],[Order Date]])</f>
        <v>45</v>
      </c>
    </row>
    <row r="90" spans="1:15" x14ac:dyDescent="0.3">
      <c r="A90" t="s">
        <v>71</v>
      </c>
      <c r="B90" t="s">
        <v>109</v>
      </c>
      <c r="C90" t="s">
        <v>30</v>
      </c>
      <c r="D90" t="s">
        <v>22</v>
      </c>
      <c r="E90" t="s">
        <v>35</v>
      </c>
      <c r="F90" s="1">
        <v>41029</v>
      </c>
      <c r="G90">
        <v>513417565</v>
      </c>
      <c r="H90" s="1">
        <v>41047</v>
      </c>
      <c r="I90" s="2">
        <v>522</v>
      </c>
      <c r="J90" s="2">
        <v>9.33</v>
      </c>
      <c r="K90" s="2">
        <v>6.92</v>
      </c>
      <c r="L90" s="2">
        <v>4870.26</v>
      </c>
      <c r="M90" s="2">
        <v>3612.24</v>
      </c>
      <c r="N90" s="2">
        <v>1258.02</v>
      </c>
      <c r="O90" s="5">
        <f>IF(AmazonSalesData[[#This Row],[Ship Date]]-AmazonSalesData[[#This Row],[Order Date]]=0,1,AmazonSalesData[[#This Row],[Ship Date]]-AmazonSalesData[[#This Row],[Order Date]])</f>
        <v>18</v>
      </c>
    </row>
    <row r="91" spans="1:15" x14ac:dyDescent="0.3">
      <c r="A91" t="s">
        <v>24</v>
      </c>
      <c r="B91" t="s">
        <v>110</v>
      </c>
      <c r="C91" t="s">
        <v>52</v>
      </c>
      <c r="D91" t="s">
        <v>17</v>
      </c>
      <c r="E91" t="s">
        <v>23</v>
      </c>
      <c r="F91" s="1">
        <v>42666</v>
      </c>
      <c r="G91">
        <v>345718562</v>
      </c>
      <c r="H91" s="1">
        <v>42699</v>
      </c>
      <c r="I91" s="2">
        <v>4660</v>
      </c>
      <c r="J91" s="2">
        <v>47.45</v>
      </c>
      <c r="K91" s="2">
        <v>31.79</v>
      </c>
      <c r="L91" s="2">
        <v>221117</v>
      </c>
      <c r="M91" s="2">
        <v>148141.4</v>
      </c>
      <c r="N91" s="2">
        <v>72975.600000000006</v>
      </c>
      <c r="O91" s="5">
        <f>IF(AmazonSalesData[[#This Row],[Ship Date]]-AmazonSalesData[[#This Row],[Order Date]]=0,1,AmazonSalesData[[#This Row],[Ship Date]]-AmazonSalesData[[#This Row],[Order Date]])</f>
        <v>33</v>
      </c>
    </row>
    <row r="92" spans="1:15" x14ac:dyDescent="0.3">
      <c r="A92" t="s">
        <v>28</v>
      </c>
      <c r="B92" t="s">
        <v>84</v>
      </c>
      <c r="C92" t="s">
        <v>26</v>
      </c>
      <c r="D92" t="s">
        <v>17</v>
      </c>
      <c r="E92" t="s">
        <v>18</v>
      </c>
      <c r="F92" s="1">
        <v>42710</v>
      </c>
      <c r="G92">
        <v>621386563</v>
      </c>
      <c r="H92" s="1">
        <v>42718</v>
      </c>
      <c r="I92" s="2">
        <v>948</v>
      </c>
      <c r="J92" s="2">
        <v>651.21</v>
      </c>
      <c r="K92" s="2">
        <v>524.96</v>
      </c>
      <c r="L92" s="2">
        <v>617347.07999999996</v>
      </c>
      <c r="M92" s="2">
        <v>497662.08</v>
      </c>
      <c r="N92" s="2">
        <v>119685</v>
      </c>
      <c r="O92" s="5">
        <f>IF(AmazonSalesData[[#This Row],[Ship Date]]-AmazonSalesData[[#This Row],[Order Date]]=0,1,AmazonSalesData[[#This Row],[Ship Date]]-AmazonSalesData[[#This Row],[Order Date]])</f>
        <v>8</v>
      </c>
    </row>
    <row r="93" spans="1:15" x14ac:dyDescent="0.3">
      <c r="A93" t="s">
        <v>14</v>
      </c>
      <c r="B93" t="s">
        <v>67</v>
      </c>
      <c r="C93" t="s">
        <v>52</v>
      </c>
      <c r="D93" t="s">
        <v>17</v>
      </c>
      <c r="E93" t="s">
        <v>18</v>
      </c>
      <c r="F93" s="1">
        <v>41827</v>
      </c>
      <c r="G93">
        <v>240470397</v>
      </c>
      <c r="H93" s="1">
        <v>41831</v>
      </c>
      <c r="I93" s="2">
        <v>9389</v>
      </c>
      <c r="J93" s="2">
        <v>47.45</v>
      </c>
      <c r="K93" s="2">
        <v>31.79</v>
      </c>
      <c r="L93" s="2">
        <v>445508.05</v>
      </c>
      <c r="M93" s="2">
        <v>298476.31</v>
      </c>
      <c r="N93" s="2">
        <v>147031.74</v>
      </c>
      <c r="O93" s="5">
        <f>IF(AmazonSalesData[[#This Row],[Ship Date]]-AmazonSalesData[[#This Row],[Order Date]]=0,1,AmazonSalesData[[#This Row],[Ship Date]]-AmazonSalesData[[#This Row],[Order Date]])</f>
        <v>4</v>
      </c>
    </row>
    <row r="94" spans="1:15" x14ac:dyDescent="0.3">
      <c r="A94" t="s">
        <v>71</v>
      </c>
      <c r="B94" t="s">
        <v>75</v>
      </c>
      <c r="C94" t="s">
        <v>26</v>
      </c>
      <c r="D94" t="s">
        <v>22</v>
      </c>
      <c r="E94" t="s">
        <v>35</v>
      </c>
      <c r="F94" s="1">
        <v>41073</v>
      </c>
      <c r="G94">
        <v>423331391</v>
      </c>
      <c r="H94" s="1">
        <v>41114</v>
      </c>
      <c r="I94" s="2">
        <v>2021</v>
      </c>
      <c r="J94" s="2">
        <v>651.21</v>
      </c>
      <c r="K94" s="2">
        <v>524.96</v>
      </c>
      <c r="L94" s="2">
        <v>1316095.4099999999</v>
      </c>
      <c r="M94" s="2">
        <v>1060944.1599999999</v>
      </c>
      <c r="N94" s="2">
        <v>255151.25</v>
      </c>
      <c r="O94" s="5">
        <f>IF(AmazonSalesData[[#This Row],[Ship Date]]-AmazonSalesData[[#This Row],[Order Date]]=0,1,AmazonSalesData[[#This Row],[Ship Date]]-AmazonSalesData[[#This Row],[Order Date]])</f>
        <v>41</v>
      </c>
    </row>
    <row r="95" spans="1:15" x14ac:dyDescent="0.3">
      <c r="A95" t="s">
        <v>24</v>
      </c>
      <c r="B95" t="s">
        <v>111</v>
      </c>
      <c r="C95" t="s">
        <v>50</v>
      </c>
      <c r="D95" t="s">
        <v>22</v>
      </c>
      <c r="E95" t="s">
        <v>18</v>
      </c>
      <c r="F95" s="1">
        <v>40508</v>
      </c>
      <c r="G95">
        <v>660643374</v>
      </c>
      <c r="H95" s="1">
        <v>40537</v>
      </c>
      <c r="I95" s="2">
        <v>7910</v>
      </c>
      <c r="J95" s="2">
        <v>437.2</v>
      </c>
      <c r="K95" s="2">
        <v>263.33</v>
      </c>
      <c r="L95" s="2">
        <v>3458252</v>
      </c>
      <c r="M95" s="2">
        <v>2082940.3</v>
      </c>
      <c r="N95" s="2">
        <v>1375311.7</v>
      </c>
      <c r="O95" s="5">
        <f>IF(AmazonSalesData[[#This Row],[Ship Date]]-AmazonSalesData[[#This Row],[Order Date]]=0,1,AmazonSalesData[[#This Row],[Ship Date]]-AmazonSalesData[[#This Row],[Order Date]])</f>
        <v>29</v>
      </c>
    </row>
    <row r="96" spans="1:15" x14ac:dyDescent="0.3">
      <c r="A96" t="s">
        <v>19</v>
      </c>
      <c r="B96" t="s">
        <v>112</v>
      </c>
      <c r="C96" t="s">
        <v>52</v>
      </c>
      <c r="D96" t="s">
        <v>17</v>
      </c>
      <c r="E96" t="s">
        <v>23</v>
      </c>
      <c r="F96" s="1">
        <v>40582</v>
      </c>
      <c r="G96">
        <v>963392674</v>
      </c>
      <c r="H96" s="1">
        <v>40623</v>
      </c>
      <c r="I96" s="2">
        <v>8156</v>
      </c>
      <c r="J96" s="2">
        <v>47.45</v>
      </c>
      <c r="K96" s="2">
        <v>31.79</v>
      </c>
      <c r="L96" s="2">
        <v>387002.2</v>
      </c>
      <c r="M96" s="2">
        <v>259279.24</v>
      </c>
      <c r="N96" s="2">
        <v>127722.96</v>
      </c>
      <c r="O96" s="5">
        <f>IF(AmazonSalesData[[#This Row],[Ship Date]]-AmazonSalesData[[#This Row],[Order Date]]=0,1,AmazonSalesData[[#This Row],[Ship Date]]-AmazonSalesData[[#This Row],[Order Date]])</f>
        <v>41</v>
      </c>
    </row>
    <row r="97" spans="1:15" x14ac:dyDescent="0.3">
      <c r="A97" t="s">
        <v>28</v>
      </c>
      <c r="B97" t="s">
        <v>63</v>
      </c>
      <c r="C97" t="s">
        <v>44</v>
      </c>
      <c r="D97" t="s">
        <v>22</v>
      </c>
      <c r="E97" t="s">
        <v>35</v>
      </c>
      <c r="F97" s="1">
        <v>40750</v>
      </c>
      <c r="G97">
        <v>512878119</v>
      </c>
      <c r="H97" s="1">
        <v>40789</v>
      </c>
      <c r="I97" s="2">
        <v>888</v>
      </c>
      <c r="J97" s="2">
        <v>109.28</v>
      </c>
      <c r="K97" s="2">
        <v>35.840000000000003</v>
      </c>
      <c r="L97" s="2">
        <v>97040.639999999999</v>
      </c>
      <c r="M97" s="2">
        <v>31825.919999999998</v>
      </c>
      <c r="N97" s="2">
        <v>65214.720000000001</v>
      </c>
      <c r="O97" s="5">
        <f>IF(AmazonSalesData[[#This Row],[Ship Date]]-AmazonSalesData[[#This Row],[Order Date]]=0,1,AmazonSalesData[[#This Row],[Ship Date]]-AmazonSalesData[[#This Row],[Order Date]])</f>
        <v>39</v>
      </c>
    </row>
    <row r="98" spans="1:15" x14ac:dyDescent="0.3">
      <c r="A98" t="s">
        <v>41</v>
      </c>
      <c r="B98" t="s">
        <v>113</v>
      </c>
      <c r="C98" t="s">
        <v>30</v>
      </c>
      <c r="D98" t="s">
        <v>17</v>
      </c>
      <c r="E98" t="s">
        <v>27</v>
      </c>
      <c r="F98" s="1">
        <v>40858</v>
      </c>
      <c r="G98">
        <v>810711038</v>
      </c>
      <c r="H98" s="1">
        <v>40905</v>
      </c>
      <c r="I98" s="2">
        <v>6267</v>
      </c>
      <c r="J98" s="2">
        <v>9.33</v>
      </c>
      <c r="K98" s="2">
        <v>6.92</v>
      </c>
      <c r="L98" s="2">
        <v>58471.11</v>
      </c>
      <c r="M98" s="2">
        <v>43367.64</v>
      </c>
      <c r="N98" s="2">
        <v>15103.47</v>
      </c>
      <c r="O98" s="5">
        <f>IF(AmazonSalesData[[#This Row],[Ship Date]]-AmazonSalesData[[#This Row],[Order Date]]=0,1,AmazonSalesData[[#This Row],[Ship Date]]-AmazonSalesData[[#This Row],[Order Date]])</f>
        <v>47</v>
      </c>
    </row>
    <row r="99" spans="1:15" x14ac:dyDescent="0.3">
      <c r="A99" t="s">
        <v>28</v>
      </c>
      <c r="B99" t="s">
        <v>84</v>
      </c>
      <c r="C99" t="s">
        <v>37</v>
      </c>
      <c r="D99" t="s">
        <v>17</v>
      </c>
      <c r="E99" t="s">
        <v>23</v>
      </c>
      <c r="F99" s="1">
        <v>42522</v>
      </c>
      <c r="G99">
        <v>728815257</v>
      </c>
      <c r="H99" s="1">
        <v>42550</v>
      </c>
      <c r="I99" s="2">
        <v>1485</v>
      </c>
      <c r="J99" s="2">
        <v>154.06</v>
      </c>
      <c r="K99" s="2">
        <v>90.93</v>
      </c>
      <c r="L99" s="2">
        <v>228779.1</v>
      </c>
      <c r="M99" s="2">
        <v>135031.04999999999</v>
      </c>
      <c r="N99" s="2">
        <v>93748.05</v>
      </c>
      <c r="O99" s="5">
        <f>IF(AmazonSalesData[[#This Row],[Ship Date]]-AmazonSalesData[[#This Row],[Order Date]]=0,1,AmazonSalesData[[#This Row],[Ship Date]]-AmazonSalesData[[#This Row],[Order Date]])</f>
        <v>28</v>
      </c>
    </row>
    <row r="100" spans="1:15" x14ac:dyDescent="0.3">
      <c r="A100" t="s">
        <v>98</v>
      </c>
      <c r="B100" t="s">
        <v>99</v>
      </c>
      <c r="C100" t="s">
        <v>39</v>
      </c>
      <c r="D100" t="s">
        <v>17</v>
      </c>
      <c r="E100" t="s">
        <v>35</v>
      </c>
      <c r="F100" s="1">
        <v>42215</v>
      </c>
      <c r="G100">
        <v>559427106</v>
      </c>
      <c r="H100" s="1">
        <v>42224</v>
      </c>
      <c r="I100" s="2">
        <v>5767</v>
      </c>
      <c r="J100" s="2">
        <v>81.73</v>
      </c>
      <c r="K100" s="2">
        <v>56.67</v>
      </c>
      <c r="L100" s="2">
        <v>471336.91</v>
      </c>
      <c r="M100" s="2">
        <v>326815.89</v>
      </c>
      <c r="N100" s="2">
        <v>144521.01999999999</v>
      </c>
      <c r="O100" s="5">
        <f>IF(AmazonSalesData[[#This Row],[Ship Date]]-AmazonSalesData[[#This Row],[Order Date]]=0,1,AmazonSalesData[[#This Row],[Ship Date]]-AmazonSalesData[[#This Row],[Order Date]])</f>
        <v>9</v>
      </c>
    </row>
    <row r="101" spans="1:15" x14ac:dyDescent="0.3">
      <c r="A101" t="s">
        <v>28</v>
      </c>
      <c r="B101" t="s">
        <v>114</v>
      </c>
      <c r="C101" t="s">
        <v>34</v>
      </c>
      <c r="D101" t="s">
        <v>17</v>
      </c>
      <c r="E101" t="s">
        <v>27</v>
      </c>
      <c r="F101" s="1">
        <v>40949</v>
      </c>
      <c r="G101">
        <v>665095412</v>
      </c>
      <c r="H101" s="1">
        <v>40954</v>
      </c>
      <c r="I101" s="2">
        <v>5367</v>
      </c>
      <c r="J101" s="2">
        <v>668.27</v>
      </c>
      <c r="K101" s="2">
        <v>502.54</v>
      </c>
      <c r="L101" s="2">
        <v>3586605.09</v>
      </c>
      <c r="M101" s="2">
        <v>2697132.18</v>
      </c>
      <c r="N101" s="2">
        <v>889472.91</v>
      </c>
      <c r="O101" s="5">
        <f>IF(AmazonSalesData[[#This Row],[Ship Date]]-AmazonSalesData[[#This Row],[Order Date]]=0,1,AmazonSalesData[[#This Row],[Ship Date]]-AmazonSalesData[[#This Row],[Order Date]])</f>
        <v>5</v>
      </c>
    </row>
  </sheetData>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E7B63-50C3-4884-AF38-15300310695C}">
  <dimension ref="B4:F5"/>
  <sheetViews>
    <sheetView workbookViewId="0">
      <selection activeCell="E29" sqref="E29"/>
    </sheetView>
  </sheetViews>
  <sheetFormatPr defaultRowHeight="14.4" x14ac:dyDescent="0.3"/>
  <cols>
    <col min="2" max="2" width="14.5546875" bestFit="1" customWidth="1"/>
    <col min="3" max="3" width="16.33203125" bestFit="1" customWidth="1"/>
    <col min="4" max="4" width="11.88671875" bestFit="1" customWidth="1"/>
    <col min="5" max="5" width="10.88671875" bestFit="1" customWidth="1"/>
    <col min="6" max="6" width="19.6640625" bestFit="1" customWidth="1"/>
  </cols>
  <sheetData>
    <row r="4" spans="2:6" x14ac:dyDescent="0.3">
      <c r="B4" t="s">
        <v>126</v>
      </c>
      <c r="C4" t="s">
        <v>125</v>
      </c>
      <c r="D4" t="s">
        <v>127</v>
      </c>
      <c r="E4" t="s">
        <v>128</v>
      </c>
      <c r="F4" t="s">
        <v>130</v>
      </c>
    </row>
    <row r="5" spans="2:6" x14ac:dyDescent="0.3">
      <c r="B5" s="5">
        <v>512871</v>
      </c>
      <c r="C5" s="5">
        <v>100</v>
      </c>
      <c r="D5" s="7">
        <v>137348768.31</v>
      </c>
      <c r="E5" s="7">
        <v>44168198.399999999</v>
      </c>
      <c r="F5" s="5">
        <v>23.38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148C3-7386-4993-BE9B-FEF51F0A2376}">
  <dimension ref="A3:F93"/>
  <sheetViews>
    <sheetView workbookViewId="0">
      <selection activeCell="B85" sqref="B85"/>
    </sheetView>
  </sheetViews>
  <sheetFormatPr defaultColWidth="12.88671875" defaultRowHeight="14.4" x14ac:dyDescent="0.3"/>
  <cols>
    <col min="1" max="1" width="31.5546875" bestFit="1" customWidth="1"/>
    <col min="2" max="2" width="14.5546875" bestFit="1" customWidth="1"/>
    <col min="3" max="3" width="11.33203125" bestFit="1" customWidth="1"/>
    <col min="4" max="5" width="3" bestFit="1" customWidth="1"/>
    <col min="6" max="6" width="11" bestFit="1" customWidth="1"/>
  </cols>
  <sheetData>
    <row r="3" spans="1:3" x14ac:dyDescent="0.3">
      <c r="A3" s="3" t="s">
        <v>115</v>
      </c>
      <c r="B3" t="s">
        <v>127</v>
      </c>
      <c r="C3" t="s">
        <v>128</v>
      </c>
    </row>
    <row r="4" spans="1:3" x14ac:dyDescent="0.3">
      <c r="A4" s="4" t="s">
        <v>117</v>
      </c>
      <c r="B4" s="8">
        <v>19186024.920000002</v>
      </c>
      <c r="C4" s="8">
        <v>6629567.4299999997</v>
      </c>
    </row>
    <row r="5" spans="1:3" x14ac:dyDescent="0.3">
      <c r="A5" s="4" t="s">
        <v>118</v>
      </c>
      <c r="B5" s="8">
        <v>11129166.07</v>
      </c>
      <c r="C5" s="8">
        <v>2741008.23</v>
      </c>
    </row>
    <row r="6" spans="1:3" x14ac:dyDescent="0.3">
      <c r="A6" s="4" t="s">
        <v>119</v>
      </c>
      <c r="B6" s="8">
        <v>31898644.52</v>
      </c>
      <c r="C6" s="8">
        <v>9213010.1199999992</v>
      </c>
    </row>
    <row r="7" spans="1:3" x14ac:dyDescent="0.3">
      <c r="A7" s="4" t="s">
        <v>120</v>
      </c>
      <c r="B7" s="8">
        <v>20330448.66</v>
      </c>
      <c r="C7" s="8">
        <v>6715420.04</v>
      </c>
    </row>
    <row r="8" spans="1:3" x14ac:dyDescent="0.3">
      <c r="A8" s="4" t="s">
        <v>121</v>
      </c>
      <c r="B8" s="8">
        <v>16630214.43</v>
      </c>
      <c r="C8" s="8">
        <v>5879461.6799999997</v>
      </c>
    </row>
    <row r="9" spans="1:3" x14ac:dyDescent="0.3">
      <c r="A9" s="4" t="s">
        <v>122</v>
      </c>
      <c r="B9" s="8">
        <v>12427982.859999999</v>
      </c>
      <c r="C9" s="8">
        <v>3996539.44</v>
      </c>
    </row>
    <row r="10" spans="1:3" x14ac:dyDescent="0.3">
      <c r="A10" s="4" t="s">
        <v>123</v>
      </c>
      <c r="B10" s="8">
        <v>12372867.220000001</v>
      </c>
      <c r="C10" s="8">
        <v>4903838.01</v>
      </c>
    </row>
    <row r="11" spans="1:3" x14ac:dyDescent="0.3">
      <c r="A11" s="4" t="s">
        <v>124</v>
      </c>
      <c r="B11" s="8">
        <v>13373419.630000001</v>
      </c>
      <c r="C11" s="8">
        <v>4089353.45</v>
      </c>
    </row>
    <row r="12" spans="1:3" x14ac:dyDescent="0.3">
      <c r="A12" s="4" t="s">
        <v>116</v>
      </c>
      <c r="B12" s="8">
        <v>137348768.31</v>
      </c>
      <c r="C12" s="8">
        <v>44168198.399999999</v>
      </c>
    </row>
    <row r="22" spans="1:2" x14ac:dyDescent="0.3">
      <c r="A22" s="3" t="s">
        <v>115</v>
      </c>
      <c r="B22" t="s">
        <v>126</v>
      </c>
    </row>
    <row r="23" spans="1:2" x14ac:dyDescent="0.3">
      <c r="A23" s="4" t="s">
        <v>29</v>
      </c>
      <c r="B23" s="5">
        <v>24568</v>
      </c>
    </row>
    <row r="24" spans="1:2" x14ac:dyDescent="0.3">
      <c r="A24" s="4" t="s">
        <v>69</v>
      </c>
      <c r="B24" s="5">
        <v>23198</v>
      </c>
    </row>
    <row r="25" spans="1:2" x14ac:dyDescent="0.3">
      <c r="A25" s="4" t="s">
        <v>99</v>
      </c>
      <c r="B25" s="5">
        <v>19143</v>
      </c>
    </row>
    <row r="26" spans="1:2" x14ac:dyDescent="0.3">
      <c r="A26" s="4" t="s">
        <v>64</v>
      </c>
      <c r="B26" s="5">
        <v>14813</v>
      </c>
    </row>
    <row r="27" spans="1:2" x14ac:dyDescent="0.3">
      <c r="A27" s="4" t="s">
        <v>68</v>
      </c>
      <c r="B27" s="5">
        <v>14180</v>
      </c>
    </row>
    <row r="28" spans="1:2" x14ac:dyDescent="0.3">
      <c r="A28" s="4" t="s">
        <v>67</v>
      </c>
      <c r="B28" s="5">
        <v>12995</v>
      </c>
    </row>
    <row r="29" spans="1:2" x14ac:dyDescent="0.3">
      <c r="A29" s="4" t="s">
        <v>56</v>
      </c>
      <c r="B29" s="5">
        <v>12574</v>
      </c>
    </row>
    <row r="30" spans="1:2" x14ac:dyDescent="0.3">
      <c r="A30" s="4" t="s">
        <v>116</v>
      </c>
      <c r="B30" s="5">
        <v>121471</v>
      </c>
    </row>
    <row r="34" spans="1:3" x14ac:dyDescent="0.3">
      <c r="A34" s="3" t="s">
        <v>115</v>
      </c>
      <c r="B34" t="s">
        <v>126</v>
      </c>
      <c r="C34" s="3"/>
    </row>
    <row r="35" spans="1:3" x14ac:dyDescent="0.3">
      <c r="A35" s="4" t="s">
        <v>57</v>
      </c>
      <c r="B35" s="5">
        <v>1273</v>
      </c>
    </row>
    <row r="36" spans="1:3" x14ac:dyDescent="0.3">
      <c r="A36" s="4" t="s">
        <v>80</v>
      </c>
      <c r="B36" s="5">
        <v>1266</v>
      </c>
    </row>
    <row r="37" spans="1:3" x14ac:dyDescent="0.3">
      <c r="A37" s="4" t="s">
        <v>77</v>
      </c>
      <c r="B37" s="5">
        <v>962</v>
      </c>
    </row>
    <row r="38" spans="1:3" x14ac:dyDescent="0.3">
      <c r="A38" s="4" t="s">
        <v>109</v>
      </c>
      <c r="B38" s="5">
        <v>522</v>
      </c>
    </row>
    <row r="39" spans="1:3" x14ac:dyDescent="0.3">
      <c r="A39" s="4" t="s">
        <v>88</v>
      </c>
      <c r="B39" s="5">
        <v>282</v>
      </c>
    </row>
    <row r="40" spans="1:3" x14ac:dyDescent="0.3">
      <c r="A40" s="4" t="s">
        <v>76</v>
      </c>
      <c r="B40" s="5">
        <v>171</v>
      </c>
    </row>
    <row r="41" spans="1:3" x14ac:dyDescent="0.3">
      <c r="A41" s="4" t="s">
        <v>42</v>
      </c>
      <c r="B41" s="5">
        <v>124</v>
      </c>
    </row>
    <row r="42" spans="1:3" x14ac:dyDescent="0.3">
      <c r="A42" s="4" t="s">
        <v>116</v>
      </c>
      <c r="B42" s="5">
        <v>4600</v>
      </c>
    </row>
    <row r="46" spans="1:3" x14ac:dyDescent="0.3">
      <c r="A46" s="3" t="s">
        <v>115</v>
      </c>
      <c r="B46" t="s">
        <v>126</v>
      </c>
      <c r="C46" s="3"/>
    </row>
    <row r="47" spans="1:3" x14ac:dyDescent="0.3">
      <c r="A47" s="4" t="s">
        <v>28</v>
      </c>
      <c r="B47" s="5">
        <v>182870</v>
      </c>
    </row>
    <row r="48" spans="1:3" x14ac:dyDescent="0.3">
      <c r="A48" s="4" t="s">
        <v>24</v>
      </c>
      <c r="B48" s="5">
        <v>98117</v>
      </c>
    </row>
    <row r="49" spans="1:6" x14ac:dyDescent="0.3">
      <c r="A49" s="4" t="s">
        <v>14</v>
      </c>
      <c r="B49" s="5">
        <v>68325</v>
      </c>
    </row>
    <row r="50" spans="1:6" x14ac:dyDescent="0.3">
      <c r="A50" s="4" t="s">
        <v>41</v>
      </c>
      <c r="B50" s="5">
        <v>59967</v>
      </c>
    </row>
    <row r="51" spans="1:6" x14ac:dyDescent="0.3">
      <c r="A51" s="4" t="s">
        <v>71</v>
      </c>
      <c r="B51" s="5">
        <v>48678</v>
      </c>
    </row>
    <row r="52" spans="1:6" x14ac:dyDescent="0.3">
      <c r="A52" s="4" t="s">
        <v>19</v>
      </c>
      <c r="B52" s="5">
        <v>35771</v>
      </c>
    </row>
    <row r="53" spans="1:6" x14ac:dyDescent="0.3">
      <c r="A53" s="4" t="s">
        <v>98</v>
      </c>
      <c r="B53" s="5">
        <v>19143</v>
      </c>
    </row>
    <row r="54" spans="1:6" x14ac:dyDescent="0.3">
      <c r="A54" s="4" t="s">
        <v>116</v>
      </c>
      <c r="B54" s="5">
        <v>512871</v>
      </c>
    </row>
    <row r="60" spans="1:6" x14ac:dyDescent="0.3">
      <c r="A60" s="3" t="s">
        <v>130</v>
      </c>
      <c r="B60" s="3" t="s">
        <v>131</v>
      </c>
    </row>
    <row r="61" spans="1:6" x14ac:dyDescent="0.3">
      <c r="A61" s="3" t="s">
        <v>115</v>
      </c>
      <c r="B61" t="s">
        <v>23</v>
      </c>
      <c r="C61" t="s">
        <v>18</v>
      </c>
      <c r="D61" t="s">
        <v>27</v>
      </c>
      <c r="E61" t="s">
        <v>35</v>
      </c>
      <c r="F61" t="s">
        <v>116</v>
      </c>
    </row>
    <row r="62" spans="1:6" x14ac:dyDescent="0.3">
      <c r="A62" s="4" t="s">
        <v>117</v>
      </c>
      <c r="B62" s="5">
        <v>38</v>
      </c>
      <c r="C62" s="5">
        <v>25.25</v>
      </c>
      <c r="D62" s="5">
        <v>12</v>
      </c>
      <c r="E62" s="5">
        <v>29</v>
      </c>
      <c r="F62" s="5">
        <v>25.9</v>
      </c>
    </row>
    <row r="63" spans="1:6" x14ac:dyDescent="0.3">
      <c r="A63" s="4" t="s">
        <v>118</v>
      </c>
      <c r="B63" s="5">
        <v>33.5</v>
      </c>
      <c r="C63" s="5">
        <v>18</v>
      </c>
      <c r="D63" s="5">
        <v>19.666666666666668</v>
      </c>
      <c r="E63" s="5">
        <v>23.25</v>
      </c>
      <c r="F63" s="5">
        <v>25.333333333333332</v>
      </c>
    </row>
    <row r="64" spans="1:6" x14ac:dyDescent="0.3">
      <c r="A64" s="4" t="s">
        <v>119</v>
      </c>
      <c r="B64" s="5">
        <v>15</v>
      </c>
      <c r="C64" s="5">
        <v>12.5</v>
      </c>
      <c r="D64" s="5">
        <v>25.1</v>
      </c>
      <c r="E64" s="5">
        <v>29</v>
      </c>
      <c r="F64" s="5">
        <v>22.318181818181817</v>
      </c>
    </row>
    <row r="65" spans="1:6" x14ac:dyDescent="0.3">
      <c r="A65" s="4" t="s">
        <v>120</v>
      </c>
      <c r="B65" s="5">
        <v>30</v>
      </c>
      <c r="C65" s="5">
        <v>31.4</v>
      </c>
      <c r="D65" s="5">
        <v>20.75</v>
      </c>
      <c r="E65" s="5">
        <v>15</v>
      </c>
      <c r="F65" s="5">
        <v>25</v>
      </c>
    </row>
    <row r="66" spans="1:6" x14ac:dyDescent="0.3">
      <c r="A66" s="4" t="s">
        <v>121</v>
      </c>
      <c r="B66" s="5">
        <v>19.333333333333332</v>
      </c>
      <c r="C66" s="5">
        <v>20.2</v>
      </c>
      <c r="D66" s="5">
        <v>25.5</v>
      </c>
      <c r="E66" s="5">
        <v>36.5</v>
      </c>
      <c r="F66" s="5">
        <v>22.733333333333334</v>
      </c>
    </row>
    <row r="67" spans="1:6" x14ac:dyDescent="0.3">
      <c r="A67" s="4" t="s">
        <v>122</v>
      </c>
      <c r="B67" s="5">
        <v>21</v>
      </c>
      <c r="C67" s="5">
        <v>22.25</v>
      </c>
      <c r="D67" s="5">
        <v>40</v>
      </c>
      <c r="E67" s="5">
        <v>25.5</v>
      </c>
      <c r="F67" s="5">
        <v>25.727272727272727</v>
      </c>
    </row>
    <row r="68" spans="1:6" x14ac:dyDescent="0.3">
      <c r="A68" s="4" t="s">
        <v>123</v>
      </c>
      <c r="B68" s="5">
        <v>20.666666666666668</v>
      </c>
      <c r="C68" s="5">
        <v>20.666666666666668</v>
      </c>
      <c r="D68" s="5">
        <v>14.5</v>
      </c>
      <c r="E68" s="5">
        <v>36.5</v>
      </c>
      <c r="F68" s="5">
        <v>22.6</v>
      </c>
    </row>
    <row r="69" spans="1:6" x14ac:dyDescent="0.3">
      <c r="A69" s="4" t="s">
        <v>124</v>
      </c>
      <c r="B69" s="5"/>
      <c r="C69" s="5">
        <v>16</v>
      </c>
      <c r="D69" s="5">
        <v>30</v>
      </c>
      <c r="E69" s="5">
        <v>5</v>
      </c>
      <c r="F69" s="5">
        <v>16.75</v>
      </c>
    </row>
    <row r="70" spans="1:6" x14ac:dyDescent="0.3">
      <c r="A70" s="4" t="s">
        <v>116</v>
      </c>
      <c r="B70" s="5">
        <v>23.90909090909091</v>
      </c>
      <c r="C70" s="5">
        <v>21.4</v>
      </c>
      <c r="D70" s="5">
        <v>23.592592592592592</v>
      </c>
      <c r="E70" s="5">
        <v>25.38095238095238</v>
      </c>
      <c r="F70" s="5">
        <v>23.38</v>
      </c>
    </row>
    <row r="80" spans="1:6" x14ac:dyDescent="0.3">
      <c r="A80" s="3" t="s">
        <v>115</v>
      </c>
      <c r="B80" t="s">
        <v>126</v>
      </c>
      <c r="C80" t="s">
        <v>128</v>
      </c>
    </row>
    <row r="81" spans="1:3" x14ac:dyDescent="0.3">
      <c r="A81" s="4" t="s">
        <v>16</v>
      </c>
      <c r="B81" s="5">
        <v>40545</v>
      </c>
      <c r="C81" s="12">
        <v>3886643.7</v>
      </c>
    </row>
    <row r="82" spans="1:3" x14ac:dyDescent="0.3">
      <c r="A82" s="4" t="s">
        <v>52</v>
      </c>
      <c r="B82" s="5">
        <v>56708</v>
      </c>
      <c r="C82" s="12">
        <v>888047.28</v>
      </c>
    </row>
    <row r="83" spans="1:3" x14ac:dyDescent="0.3">
      <c r="A83" s="4" t="s">
        <v>21</v>
      </c>
      <c r="B83" s="5">
        <v>25877</v>
      </c>
      <c r="C83" s="12">
        <v>2292443.4300000002</v>
      </c>
    </row>
    <row r="84" spans="1:3" x14ac:dyDescent="0.3">
      <c r="A84" s="4" t="s">
        <v>44</v>
      </c>
      <c r="B84" s="5">
        <v>71260</v>
      </c>
      <c r="C84" s="12">
        <v>5233334.4000000004</v>
      </c>
    </row>
    <row r="85" spans="1:3" x14ac:dyDescent="0.3">
      <c r="A85" s="4" t="s">
        <v>50</v>
      </c>
      <c r="B85" s="5">
        <v>83718</v>
      </c>
      <c r="C85" s="12">
        <v>14556048.66</v>
      </c>
    </row>
    <row r="86" spans="1:3" x14ac:dyDescent="0.3">
      <c r="A86" s="4" t="s">
        <v>30</v>
      </c>
      <c r="B86" s="5">
        <v>49998</v>
      </c>
      <c r="C86" s="12">
        <v>120495.18</v>
      </c>
    </row>
    <row r="87" spans="1:3" x14ac:dyDescent="0.3">
      <c r="A87" s="4" t="s">
        <v>34</v>
      </c>
      <c r="B87" s="5">
        <v>44727</v>
      </c>
      <c r="C87" s="12">
        <v>7412605.71</v>
      </c>
    </row>
    <row r="88" spans="1:3" x14ac:dyDescent="0.3">
      <c r="A88" s="4" t="s">
        <v>55</v>
      </c>
      <c r="B88" s="5">
        <v>10675</v>
      </c>
      <c r="C88" s="12">
        <v>610610</v>
      </c>
    </row>
    <row r="89" spans="1:3" x14ac:dyDescent="0.3">
      <c r="A89" s="4" t="s">
        <v>26</v>
      </c>
      <c r="B89" s="5">
        <v>46967</v>
      </c>
      <c r="C89" s="12">
        <v>5929583.75</v>
      </c>
    </row>
    <row r="90" spans="1:3" x14ac:dyDescent="0.3">
      <c r="A90" s="4" t="s">
        <v>39</v>
      </c>
      <c r="B90" s="5">
        <v>48708</v>
      </c>
      <c r="C90" s="12">
        <v>1220622.48</v>
      </c>
    </row>
    <row r="91" spans="1:3" x14ac:dyDescent="0.3">
      <c r="A91" s="4" t="s">
        <v>58</v>
      </c>
      <c r="B91" s="5">
        <v>13637</v>
      </c>
      <c r="C91" s="12">
        <v>751944.18</v>
      </c>
    </row>
    <row r="92" spans="1:3" x14ac:dyDescent="0.3">
      <c r="A92" s="4" t="s">
        <v>37</v>
      </c>
      <c r="B92" s="5">
        <v>20051</v>
      </c>
      <c r="C92" s="12">
        <v>1265819.6299999999</v>
      </c>
    </row>
    <row r="93" spans="1:3" x14ac:dyDescent="0.3">
      <c r="A93" s="4" t="s">
        <v>116</v>
      </c>
      <c r="B93" s="5">
        <v>512871</v>
      </c>
      <c r="C93" s="6">
        <v>44168198.399999999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B6512-C359-491A-B12A-4BCBE57DC926}">
  <dimension ref="A1:AA45"/>
  <sheetViews>
    <sheetView showGridLines="0" tabSelected="1" zoomScaleNormal="100" workbookViewId="0">
      <selection activeCell="K8" sqref="K8"/>
    </sheetView>
  </sheetViews>
  <sheetFormatPr defaultRowHeight="14.4" x14ac:dyDescent="0.3"/>
  <cols>
    <col min="9" max="9" width="10.77734375" customWidth="1"/>
    <col min="11" max="11" width="13.33203125" customWidth="1"/>
    <col min="12" max="12" width="11" customWidth="1"/>
    <col min="13" max="13" width="23" bestFit="1" customWidth="1"/>
    <col min="14" max="14" width="2.21875" customWidth="1"/>
    <col min="15" max="15" width="21.33203125" bestFit="1" customWidth="1"/>
  </cols>
  <sheetData>
    <row r="1" spans="1:27" x14ac:dyDescent="0.3">
      <c r="A1" s="9"/>
      <c r="B1" s="9"/>
      <c r="C1" s="9"/>
      <c r="D1" s="9"/>
      <c r="E1" s="9"/>
      <c r="F1" s="9"/>
      <c r="G1" s="9"/>
      <c r="H1" s="9"/>
      <c r="I1" s="9"/>
      <c r="J1" s="9"/>
      <c r="K1" s="9"/>
      <c r="L1" s="9"/>
      <c r="M1" s="9"/>
      <c r="N1" s="9"/>
      <c r="O1" s="9"/>
      <c r="P1" s="9"/>
      <c r="Q1" s="9"/>
      <c r="R1" s="9"/>
      <c r="S1" s="9"/>
      <c r="T1" s="9"/>
      <c r="U1" s="9"/>
      <c r="V1" s="9"/>
      <c r="W1" s="9"/>
      <c r="X1" s="9"/>
      <c r="Y1" s="9"/>
      <c r="Z1" s="9"/>
      <c r="AA1" s="9"/>
    </row>
    <row r="2" spans="1:27" x14ac:dyDescent="0.3">
      <c r="A2" s="9"/>
      <c r="B2" s="9"/>
      <c r="C2" s="9"/>
      <c r="D2" s="9"/>
      <c r="E2" s="9"/>
      <c r="F2" s="9"/>
      <c r="G2" s="9"/>
      <c r="H2" s="9"/>
      <c r="I2" s="9"/>
      <c r="J2" s="9"/>
      <c r="K2" s="9"/>
      <c r="L2" s="9"/>
      <c r="M2" s="9"/>
      <c r="N2" s="9"/>
      <c r="O2" s="9"/>
      <c r="P2" s="9"/>
      <c r="Q2" s="9"/>
      <c r="R2" s="9"/>
      <c r="S2" s="9"/>
      <c r="T2" s="9"/>
      <c r="U2" s="9"/>
      <c r="V2" s="9"/>
      <c r="W2" s="9"/>
      <c r="X2" s="9"/>
      <c r="Y2" s="9"/>
      <c r="Z2" s="9"/>
      <c r="AA2" s="9"/>
    </row>
    <row r="3" spans="1:27" ht="21" x14ac:dyDescent="0.4">
      <c r="A3" s="9"/>
      <c r="B3" s="9"/>
      <c r="C3" s="9"/>
      <c r="D3" s="9"/>
      <c r="E3" s="9"/>
      <c r="F3" s="9"/>
      <c r="G3" s="9"/>
      <c r="H3" s="9"/>
      <c r="I3" s="10">
        <f>GETPIVOTDATA("[Measures].[Total Units Sold]",Main_indicators!$B$4)</f>
        <v>512871</v>
      </c>
      <c r="J3" s="9"/>
      <c r="K3" s="10">
        <f>GETPIVOTDATA("[Measures].[Total number of orders]",Main_indicators!$B$4)</f>
        <v>100</v>
      </c>
      <c r="L3" s="10"/>
      <c r="M3" s="11">
        <f>GETPIVOTDATA("[Measures].[Revenue]",Main_indicators!$B$4)</f>
        <v>137348768.31</v>
      </c>
      <c r="N3" s="11"/>
      <c r="O3" s="11">
        <f>GETPIVOTDATA("[Measures].[Profit]",Main_indicators!$B$4)</f>
        <v>44168198.399999999</v>
      </c>
      <c r="P3" s="9"/>
      <c r="Q3" s="10">
        <f>GETPIVOTDATA("[Measures].[Average packing time]",Main_indicators!$B$4)</f>
        <v>23.38</v>
      </c>
      <c r="R3" s="9"/>
      <c r="S3" s="9"/>
      <c r="T3" s="9"/>
      <c r="U3" s="9"/>
      <c r="V3" s="9"/>
      <c r="W3" s="9"/>
      <c r="X3" s="9"/>
      <c r="Y3" s="9"/>
      <c r="Z3" s="9"/>
      <c r="AA3" s="9"/>
    </row>
    <row r="4" spans="1:27" x14ac:dyDescent="0.3">
      <c r="A4" s="9"/>
      <c r="B4" s="9"/>
      <c r="C4" s="9"/>
      <c r="D4" s="9"/>
      <c r="E4" s="9"/>
      <c r="F4" s="9"/>
      <c r="G4" s="9"/>
      <c r="H4" s="9"/>
      <c r="I4" s="9"/>
      <c r="J4" s="9"/>
      <c r="K4" s="9"/>
      <c r="L4" s="9"/>
      <c r="M4" s="9"/>
      <c r="N4" s="9"/>
      <c r="O4" s="9"/>
      <c r="P4" s="9"/>
      <c r="Q4" s="9"/>
      <c r="R4" s="9"/>
      <c r="S4" s="9"/>
      <c r="T4" s="9"/>
      <c r="U4" s="9"/>
      <c r="V4" s="9"/>
      <c r="W4" s="9"/>
      <c r="X4" s="9"/>
      <c r="Y4" s="9"/>
      <c r="Z4" s="9"/>
      <c r="AA4" s="9"/>
    </row>
    <row r="5" spans="1:27" x14ac:dyDescent="0.3">
      <c r="A5" s="9"/>
      <c r="B5" s="9"/>
      <c r="C5" s="9"/>
      <c r="D5" s="9"/>
      <c r="E5" s="9"/>
      <c r="F5" s="9"/>
      <c r="G5" s="9"/>
      <c r="H5" s="9"/>
      <c r="I5" s="9"/>
      <c r="J5" s="9"/>
      <c r="K5" s="9"/>
      <c r="L5" s="9"/>
      <c r="M5" s="9"/>
      <c r="N5" s="9"/>
      <c r="O5" s="9"/>
      <c r="P5" s="9"/>
      <c r="Q5" s="9"/>
      <c r="R5" s="9"/>
      <c r="S5" s="9"/>
      <c r="T5" s="9"/>
      <c r="U5" s="9"/>
      <c r="V5" s="9"/>
      <c r="W5" s="9"/>
      <c r="X5" s="9"/>
      <c r="Y5" s="9"/>
      <c r="Z5" s="9"/>
      <c r="AA5" s="9"/>
    </row>
    <row r="6" spans="1:27" x14ac:dyDescent="0.3">
      <c r="A6" s="9"/>
      <c r="B6" s="9"/>
      <c r="C6" s="9"/>
      <c r="D6" s="9"/>
      <c r="E6" s="9"/>
      <c r="F6" s="9"/>
      <c r="G6" s="9"/>
      <c r="H6" s="9"/>
      <c r="I6" s="9"/>
      <c r="J6" s="9"/>
      <c r="K6" s="9"/>
      <c r="L6" s="9"/>
      <c r="M6" s="9"/>
      <c r="N6" s="9"/>
      <c r="O6" s="9"/>
      <c r="P6" s="9"/>
      <c r="Q6" s="9"/>
      <c r="R6" s="9"/>
      <c r="S6" s="9"/>
      <c r="T6" s="9"/>
      <c r="U6" s="9"/>
      <c r="V6" s="9"/>
      <c r="W6" s="9"/>
      <c r="X6" s="9"/>
      <c r="Y6" s="9"/>
      <c r="Z6" s="9"/>
      <c r="AA6" s="9"/>
    </row>
    <row r="7" spans="1:27" x14ac:dyDescent="0.3">
      <c r="A7" s="9"/>
      <c r="B7" s="9"/>
      <c r="C7" s="9"/>
      <c r="D7" s="9"/>
      <c r="E7" s="9"/>
      <c r="F7" s="9"/>
      <c r="G7" s="9"/>
      <c r="H7" s="9"/>
      <c r="I7" s="9"/>
      <c r="J7" s="9"/>
      <c r="K7" s="9"/>
      <c r="L7" s="9"/>
      <c r="M7" s="9"/>
      <c r="N7" s="9"/>
      <c r="O7" s="9"/>
      <c r="P7" s="9"/>
      <c r="Q7" s="9"/>
      <c r="R7" s="9"/>
      <c r="S7" s="9"/>
      <c r="T7" s="9"/>
      <c r="U7" s="9"/>
      <c r="V7" s="9"/>
      <c r="W7" s="9"/>
      <c r="X7" s="9"/>
      <c r="Y7" s="9"/>
      <c r="Z7" s="9"/>
      <c r="AA7" s="9"/>
    </row>
    <row r="8" spans="1:27" x14ac:dyDescent="0.3">
      <c r="A8" s="9"/>
      <c r="B8" s="9"/>
      <c r="C8" s="9"/>
      <c r="D8" s="9"/>
      <c r="E8" s="9"/>
      <c r="F8" s="9"/>
      <c r="G8" s="9"/>
      <c r="H8" s="9"/>
      <c r="I8" s="9"/>
      <c r="J8" s="9"/>
      <c r="K8" s="9"/>
      <c r="L8" s="9"/>
      <c r="M8" s="9"/>
      <c r="N8" s="9"/>
      <c r="O8" s="9"/>
      <c r="P8" s="9"/>
      <c r="Q8" s="9"/>
      <c r="R8" s="9"/>
      <c r="S8" s="9"/>
      <c r="T8" s="9"/>
      <c r="U8" s="9"/>
      <c r="V8" s="9"/>
      <c r="W8" s="9"/>
      <c r="X8" s="9"/>
      <c r="Y8" s="9"/>
      <c r="Z8" s="9"/>
      <c r="AA8" s="9"/>
    </row>
    <row r="9" spans="1:27" x14ac:dyDescent="0.3">
      <c r="A9" s="9"/>
      <c r="B9" s="9"/>
      <c r="C9" s="9"/>
      <c r="D9" s="9"/>
      <c r="E9" s="9"/>
      <c r="F9" s="9"/>
      <c r="G9" s="9"/>
      <c r="H9" s="9"/>
      <c r="I9" s="9"/>
      <c r="J9" s="9"/>
      <c r="K9" s="9"/>
      <c r="L9" s="9"/>
      <c r="M9" s="9"/>
      <c r="N9" s="9"/>
      <c r="O9" s="9"/>
      <c r="P9" s="9"/>
      <c r="Q9" s="9"/>
      <c r="R9" s="9"/>
      <c r="S9" s="9"/>
      <c r="T9" s="9"/>
      <c r="U9" s="9"/>
      <c r="V9" s="9"/>
      <c r="W9" s="9"/>
      <c r="X9" s="9"/>
      <c r="Y9" s="9"/>
      <c r="Z9" s="9"/>
      <c r="AA9" s="9"/>
    </row>
    <row r="10" spans="1:27" x14ac:dyDescent="0.3">
      <c r="A10" s="9"/>
      <c r="B10" s="9"/>
      <c r="C10" s="9"/>
      <c r="D10" s="9"/>
      <c r="E10" s="9"/>
      <c r="F10" s="9"/>
      <c r="G10" s="9"/>
      <c r="H10" s="9"/>
      <c r="I10" s="9"/>
      <c r="J10" s="9"/>
      <c r="K10" s="9"/>
      <c r="L10" s="9"/>
      <c r="M10" s="9"/>
      <c r="N10" s="9"/>
      <c r="O10" s="9"/>
      <c r="P10" s="9"/>
      <c r="Q10" s="9"/>
      <c r="R10" s="9"/>
      <c r="S10" s="9"/>
      <c r="T10" s="9"/>
      <c r="U10" s="9"/>
      <c r="V10" s="9"/>
      <c r="W10" s="9"/>
      <c r="X10" s="9"/>
      <c r="Y10" s="9"/>
      <c r="Z10" s="9"/>
      <c r="AA10" s="9"/>
    </row>
    <row r="11" spans="1:27" x14ac:dyDescent="0.3">
      <c r="A11" s="9"/>
      <c r="B11" s="9"/>
      <c r="C11" s="9"/>
      <c r="D11" s="9"/>
      <c r="E11" s="9"/>
      <c r="F11" s="9"/>
      <c r="G11" s="9"/>
      <c r="H11" s="9"/>
      <c r="I11" s="9"/>
      <c r="J11" s="9"/>
      <c r="K11" s="9"/>
      <c r="L11" s="9"/>
      <c r="M11" s="9"/>
      <c r="N11" s="9"/>
      <c r="O11" s="9"/>
      <c r="P11" s="9"/>
      <c r="Q11" s="9"/>
      <c r="R11" s="9"/>
      <c r="S11" s="9"/>
      <c r="T11" s="9"/>
      <c r="U11" s="9"/>
      <c r="V11" s="9"/>
      <c r="W11" s="9"/>
      <c r="X11" s="9"/>
      <c r="Y11" s="9"/>
      <c r="Z11" s="9"/>
      <c r="AA11" s="9"/>
    </row>
    <row r="12" spans="1:27" x14ac:dyDescent="0.3">
      <c r="A12" s="9"/>
      <c r="B12" s="9"/>
      <c r="C12" s="9"/>
      <c r="D12" s="9"/>
      <c r="E12" s="9"/>
      <c r="F12" s="9"/>
      <c r="G12" s="9"/>
      <c r="H12" s="9"/>
      <c r="I12" s="9"/>
      <c r="J12" s="9"/>
      <c r="K12" s="9"/>
      <c r="L12" s="9"/>
      <c r="M12" s="9"/>
      <c r="N12" s="9"/>
      <c r="O12" s="9"/>
      <c r="P12" s="9"/>
      <c r="Q12" s="9"/>
      <c r="R12" s="9"/>
      <c r="S12" s="9"/>
      <c r="T12" s="9"/>
      <c r="U12" s="9"/>
      <c r="V12" s="9"/>
      <c r="W12" s="9"/>
      <c r="X12" s="9"/>
      <c r="Y12" s="9"/>
      <c r="Z12" s="9"/>
      <c r="AA12" s="9"/>
    </row>
    <row r="13" spans="1:27" x14ac:dyDescent="0.3">
      <c r="A13" s="9"/>
      <c r="B13" s="9"/>
      <c r="C13" s="9"/>
      <c r="D13" s="9"/>
      <c r="E13" s="9"/>
      <c r="F13" s="9"/>
      <c r="G13" s="9"/>
      <c r="H13" s="9"/>
      <c r="I13" s="9"/>
      <c r="J13" s="9"/>
      <c r="K13" s="9"/>
      <c r="L13" s="9"/>
      <c r="M13" s="9"/>
      <c r="N13" s="9"/>
      <c r="O13" s="9"/>
      <c r="P13" s="9"/>
      <c r="Q13" s="9"/>
      <c r="R13" s="9"/>
      <c r="S13" s="9"/>
      <c r="T13" s="9"/>
      <c r="U13" s="9"/>
      <c r="V13" s="9"/>
      <c r="W13" s="9"/>
      <c r="X13" s="9"/>
      <c r="Y13" s="9"/>
      <c r="Z13" s="9"/>
      <c r="AA13" s="9"/>
    </row>
    <row r="14" spans="1:27" x14ac:dyDescent="0.3">
      <c r="A14" s="9"/>
      <c r="B14" s="9"/>
      <c r="C14" s="9"/>
      <c r="D14" s="9"/>
      <c r="E14" s="9"/>
      <c r="F14" s="9"/>
      <c r="G14" s="9"/>
      <c r="H14" s="9"/>
      <c r="I14" s="9"/>
      <c r="J14" s="9"/>
      <c r="K14" s="9"/>
      <c r="L14" s="9"/>
      <c r="M14" s="9"/>
      <c r="N14" s="9"/>
      <c r="O14" s="9"/>
      <c r="P14" s="9"/>
      <c r="Q14" s="9"/>
      <c r="R14" s="9"/>
      <c r="S14" s="9"/>
      <c r="T14" s="9"/>
      <c r="U14" s="9"/>
      <c r="V14" s="9"/>
      <c r="W14" s="9"/>
      <c r="X14" s="9"/>
      <c r="Y14" s="9"/>
      <c r="Z14" s="9"/>
      <c r="AA14" s="9"/>
    </row>
    <row r="15" spans="1:27" x14ac:dyDescent="0.3">
      <c r="A15" s="9"/>
      <c r="B15" s="9"/>
      <c r="C15" s="9"/>
      <c r="D15" s="9"/>
      <c r="E15" s="9"/>
      <c r="F15" s="9"/>
      <c r="G15" s="9"/>
      <c r="H15" s="9"/>
      <c r="I15" s="9"/>
      <c r="J15" s="9"/>
      <c r="K15" s="9"/>
      <c r="L15" s="9"/>
      <c r="M15" s="9"/>
      <c r="N15" s="9"/>
      <c r="O15" s="9"/>
      <c r="P15" s="9"/>
      <c r="Q15" s="9"/>
      <c r="R15" s="9"/>
      <c r="S15" s="9"/>
      <c r="T15" s="9"/>
      <c r="U15" s="9"/>
      <c r="V15" s="9"/>
      <c r="W15" s="9"/>
      <c r="X15" s="9"/>
      <c r="Y15" s="9"/>
      <c r="Z15" s="9"/>
      <c r="AA15" s="9"/>
    </row>
    <row r="16" spans="1:27" x14ac:dyDescent="0.3">
      <c r="A16" s="9"/>
      <c r="B16" s="9"/>
      <c r="C16" s="9"/>
      <c r="D16" s="9"/>
      <c r="E16" s="9"/>
      <c r="F16" s="9"/>
      <c r="G16" s="9"/>
      <c r="H16" s="9"/>
      <c r="I16" s="9"/>
      <c r="J16" s="9"/>
      <c r="K16" s="9"/>
      <c r="L16" s="9"/>
      <c r="M16" s="9"/>
      <c r="N16" s="9"/>
      <c r="O16" s="9"/>
      <c r="P16" s="9"/>
      <c r="Q16" s="9"/>
      <c r="R16" s="9"/>
      <c r="S16" s="9"/>
      <c r="T16" s="9"/>
      <c r="U16" s="9"/>
      <c r="V16" s="9"/>
      <c r="W16" s="9"/>
      <c r="X16" s="9"/>
      <c r="Y16" s="9"/>
      <c r="Z16" s="9"/>
      <c r="AA16" s="9"/>
    </row>
    <row r="17" spans="1:27" x14ac:dyDescent="0.3">
      <c r="A17" s="9"/>
      <c r="B17" s="9"/>
      <c r="C17" s="9"/>
      <c r="D17" s="9"/>
      <c r="E17" s="9"/>
      <c r="F17" s="9"/>
      <c r="G17" s="9"/>
      <c r="H17" s="9"/>
      <c r="I17" s="9"/>
      <c r="J17" s="9"/>
      <c r="K17" s="9"/>
      <c r="L17" s="9"/>
      <c r="M17" s="9"/>
      <c r="N17" s="9"/>
      <c r="O17" s="9"/>
      <c r="P17" s="9"/>
      <c r="Q17" s="9"/>
      <c r="R17" s="9"/>
      <c r="S17" s="9"/>
      <c r="T17" s="9"/>
      <c r="U17" s="9"/>
      <c r="V17" s="9"/>
      <c r="W17" s="9"/>
      <c r="X17" s="9"/>
      <c r="Y17" s="9"/>
      <c r="Z17" s="9"/>
      <c r="AA17" s="9"/>
    </row>
    <row r="18" spans="1:27" x14ac:dyDescent="0.3">
      <c r="A18" s="9"/>
      <c r="B18" s="9"/>
      <c r="C18" s="9"/>
      <c r="D18" s="9"/>
      <c r="E18" s="9"/>
      <c r="F18" s="9"/>
      <c r="G18" s="9"/>
      <c r="H18" s="9"/>
      <c r="I18" s="9"/>
      <c r="J18" s="9"/>
      <c r="K18" s="9"/>
      <c r="L18" s="9"/>
      <c r="M18" s="9"/>
      <c r="N18" s="9"/>
      <c r="O18" s="9"/>
      <c r="P18" s="9"/>
      <c r="Q18" s="9"/>
      <c r="R18" s="9"/>
      <c r="S18" s="9"/>
      <c r="T18" s="9"/>
      <c r="U18" s="9"/>
      <c r="V18" s="9"/>
      <c r="W18" s="9"/>
      <c r="X18" s="9"/>
      <c r="Y18" s="9"/>
      <c r="Z18" s="9"/>
      <c r="AA18" s="9"/>
    </row>
    <row r="19" spans="1:27" x14ac:dyDescent="0.3">
      <c r="A19" s="9"/>
      <c r="B19" s="9"/>
      <c r="C19" s="9"/>
      <c r="D19" s="9"/>
      <c r="E19" s="9"/>
      <c r="F19" s="9"/>
      <c r="G19" s="9"/>
      <c r="H19" s="9"/>
      <c r="I19" s="9"/>
      <c r="J19" s="9"/>
      <c r="K19" s="9"/>
      <c r="L19" s="9"/>
      <c r="M19" s="9"/>
      <c r="N19" s="9"/>
      <c r="O19" s="9"/>
      <c r="P19" s="9"/>
      <c r="Q19" s="9"/>
      <c r="R19" s="9"/>
      <c r="S19" s="9"/>
      <c r="T19" s="9"/>
      <c r="U19" s="9"/>
      <c r="V19" s="9"/>
      <c r="W19" s="9"/>
      <c r="X19" s="9"/>
      <c r="Y19" s="9"/>
      <c r="Z19" s="9"/>
      <c r="AA19" s="9"/>
    </row>
    <row r="20" spans="1:27" x14ac:dyDescent="0.3">
      <c r="A20" s="9"/>
      <c r="B20" s="9"/>
      <c r="C20" s="9"/>
      <c r="D20" s="9"/>
      <c r="E20" s="9"/>
      <c r="F20" s="9"/>
      <c r="G20" s="9"/>
      <c r="H20" s="9"/>
      <c r="I20" s="9"/>
      <c r="J20" s="9"/>
      <c r="K20" s="9"/>
      <c r="L20" s="9"/>
      <c r="M20" s="9"/>
      <c r="N20" s="9"/>
      <c r="O20" s="9"/>
      <c r="P20" s="9"/>
      <c r="Q20" s="9"/>
      <c r="R20" s="9"/>
      <c r="S20" s="9"/>
      <c r="T20" s="9"/>
      <c r="U20" s="9"/>
      <c r="V20" s="9"/>
      <c r="W20" s="9"/>
      <c r="X20" s="9"/>
      <c r="Y20" s="9"/>
      <c r="Z20" s="9"/>
      <c r="AA20" s="9"/>
    </row>
    <row r="21" spans="1:27" x14ac:dyDescent="0.3">
      <c r="A21" s="9"/>
      <c r="B21" s="9"/>
      <c r="C21" s="9"/>
      <c r="D21" s="9"/>
      <c r="E21" s="9"/>
      <c r="F21" s="9"/>
      <c r="G21" s="9"/>
      <c r="H21" s="9"/>
      <c r="I21" s="9"/>
      <c r="J21" s="9"/>
      <c r="K21" s="9"/>
      <c r="L21" s="9"/>
      <c r="M21" s="9"/>
      <c r="N21" s="9"/>
      <c r="O21" s="9"/>
      <c r="P21" s="9"/>
      <c r="Q21" s="9"/>
      <c r="R21" s="9"/>
      <c r="S21" s="9"/>
      <c r="T21" s="9"/>
      <c r="U21" s="9"/>
      <c r="V21" s="9"/>
      <c r="W21" s="9"/>
      <c r="X21" s="9"/>
      <c r="Y21" s="9"/>
      <c r="Z21" s="9"/>
      <c r="AA21" s="9"/>
    </row>
    <row r="22" spans="1:27" x14ac:dyDescent="0.3">
      <c r="A22" s="9"/>
      <c r="B22" s="9"/>
      <c r="C22" s="9"/>
      <c r="D22" s="9"/>
      <c r="E22" s="9"/>
      <c r="F22" s="9"/>
      <c r="G22" s="9"/>
      <c r="H22" s="9"/>
      <c r="I22" s="9"/>
      <c r="J22" s="9"/>
      <c r="K22" s="9"/>
      <c r="L22" s="9"/>
      <c r="M22" s="9"/>
      <c r="N22" s="9"/>
      <c r="O22" s="9"/>
      <c r="P22" s="9"/>
      <c r="Q22" s="9"/>
      <c r="R22" s="9"/>
      <c r="S22" s="9"/>
      <c r="T22" s="9"/>
      <c r="U22" s="9"/>
      <c r="V22" s="9"/>
      <c r="W22" s="9"/>
      <c r="X22" s="9"/>
      <c r="Y22" s="9"/>
      <c r="Z22" s="9"/>
      <c r="AA22" s="9"/>
    </row>
    <row r="23" spans="1:27" x14ac:dyDescent="0.3">
      <c r="A23" s="9"/>
      <c r="B23" s="9"/>
      <c r="C23" s="9"/>
      <c r="D23" s="9"/>
      <c r="E23" s="9"/>
      <c r="F23" s="9"/>
      <c r="G23" s="9"/>
      <c r="H23" s="9"/>
      <c r="I23" s="9"/>
      <c r="J23" s="9"/>
      <c r="K23" s="9"/>
      <c r="L23" s="9"/>
      <c r="M23" s="9"/>
      <c r="N23" s="9"/>
      <c r="O23" s="9"/>
      <c r="P23" s="9"/>
      <c r="Q23" s="9"/>
      <c r="R23" s="9"/>
      <c r="S23" s="9"/>
      <c r="T23" s="9"/>
      <c r="U23" s="9"/>
      <c r="V23" s="9"/>
      <c r="W23" s="9"/>
      <c r="X23" s="9"/>
      <c r="Y23" s="9"/>
      <c r="Z23" s="9"/>
      <c r="AA23" s="9"/>
    </row>
    <row r="24" spans="1:27" x14ac:dyDescent="0.3">
      <c r="A24" s="9"/>
      <c r="B24" s="9"/>
      <c r="C24" s="9"/>
      <c r="D24" s="9"/>
      <c r="E24" s="9"/>
      <c r="F24" s="9"/>
      <c r="G24" s="9"/>
      <c r="H24" s="9"/>
      <c r="I24" s="9"/>
      <c r="J24" s="9"/>
      <c r="K24" s="9"/>
      <c r="L24" s="9"/>
      <c r="M24" s="9"/>
      <c r="N24" s="9"/>
      <c r="O24" s="9"/>
      <c r="P24" s="9"/>
      <c r="Q24" s="9"/>
      <c r="R24" s="9"/>
      <c r="S24" s="9"/>
      <c r="T24" s="9"/>
      <c r="U24" s="9"/>
      <c r="V24" s="9"/>
      <c r="W24" s="9"/>
      <c r="X24" s="9"/>
      <c r="Y24" s="9"/>
      <c r="Z24" s="9"/>
      <c r="AA24" s="9"/>
    </row>
    <row r="25" spans="1:27" x14ac:dyDescent="0.3">
      <c r="A25" s="9"/>
      <c r="B25" s="9"/>
      <c r="C25" s="9"/>
      <c r="D25" s="9"/>
      <c r="E25" s="9"/>
      <c r="F25" s="9"/>
      <c r="G25" s="9"/>
      <c r="H25" s="9"/>
      <c r="I25" s="9"/>
      <c r="J25" s="9"/>
      <c r="K25" s="9"/>
      <c r="L25" s="9"/>
      <c r="M25" s="9"/>
      <c r="N25" s="9"/>
      <c r="O25" s="9"/>
      <c r="P25" s="9"/>
      <c r="Q25" s="9"/>
      <c r="R25" s="9"/>
      <c r="S25" s="9"/>
      <c r="T25" s="9"/>
      <c r="U25" s="9"/>
      <c r="V25" s="9"/>
      <c r="W25" s="9"/>
      <c r="X25" s="9"/>
      <c r="Y25" s="9"/>
      <c r="Z25" s="9"/>
      <c r="AA25" s="9"/>
    </row>
    <row r="26" spans="1:27" x14ac:dyDescent="0.3">
      <c r="A26" s="9"/>
      <c r="B26" s="9"/>
      <c r="C26" s="9"/>
      <c r="D26" s="9"/>
      <c r="E26" s="9"/>
      <c r="F26" s="9"/>
      <c r="G26" s="9"/>
      <c r="H26" s="9"/>
      <c r="I26" s="9"/>
      <c r="J26" s="9"/>
      <c r="K26" s="9"/>
      <c r="L26" s="9"/>
      <c r="M26" s="9"/>
      <c r="N26" s="9"/>
      <c r="O26" s="9"/>
      <c r="P26" s="9"/>
      <c r="Q26" s="9"/>
      <c r="R26" s="9"/>
      <c r="S26" s="9"/>
      <c r="T26" s="9"/>
      <c r="U26" s="9"/>
      <c r="V26" s="9"/>
      <c r="W26" s="9"/>
      <c r="X26" s="9"/>
      <c r="Y26" s="9"/>
      <c r="Z26" s="9"/>
      <c r="AA26" s="9"/>
    </row>
    <row r="27" spans="1:27" x14ac:dyDescent="0.3">
      <c r="A27" s="9"/>
      <c r="B27" s="9"/>
      <c r="C27" s="9"/>
      <c r="D27" s="9"/>
      <c r="E27" s="9"/>
      <c r="F27" s="9"/>
      <c r="G27" s="9"/>
      <c r="H27" s="9"/>
      <c r="I27" s="9"/>
      <c r="J27" s="9"/>
      <c r="K27" s="9"/>
      <c r="L27" s="9"/>
      <c r="M27" s="9"/>
      <c r="N27" s="9"/>
      <c r="O27" s="9"/>
      <c r="P27" s="9"/>
      <c r="Q27" s="9"/>
      <c r="R27" s="9"/>
      <c r="S27" s="9"/>
      <c r="T27" s="9"/>
      <c r="U27" s="9"/>
      <c r="V27" s="9"/>
      <c r="W27" s="9"/>
      <c r="X27" s="9"/>
      <c r="Y27" s="9"/>
      <c r="Z27" s="9"/>
      <c r="AA27" s="9"/>
    </row>
    <row r="28" spans="1:27" x14ac:dyDescent="0.3">
      <c r="A28" s="9"/>
      <c r="B28" s="9"/>
      <c r="C28" s="9"/>
      <c r="D28" s="9"/>
      <c r="E28" s="9"/>
      <c r="F28" s="9"/>
      <c r="G28" s="9"/>
      <c r="H28" s="9"/>
      <c r="I28" s="9"/>
      <c r="J28" s="9"/>
      <c r="K28" s="9"/>
      <c r="L28" s="9"/>
      <c r="M28" s="9"/>
      <c r="N28" s="9"/>
      <c r="O28" s="9"/>
      <c r="P28" s="9"/>
      <c r="Q28" s="9"/>
      <c r="R28" s="9"/>
      <c r="S28" s="9"/>
      <c r="T28" s="9"/>
      <c r="U28" s="9"/>
      <c r="V28" s="9"/>
      <c r="W28" s="9"/>
      <c r="X28" s="9"/>
      <c r="Y28" s="9"/>
      <c r="Z28" s="9"/>
      <c r="AA28" s="9"/>
    </row>
    <row r="29" spans="1:27" x14ac:dyDescent="0.3">
      <c r="A29" s="9"/>
      <c r="B29" s="9"/>
      <c r="C29" s="9"/>
      <c r="D29" s="9"/>
      <c r="E29" s="9"/>
      <c r="F29" s="9"/>
      <c r="G29" s="9"/>
      <c r="H29" s="9"/>
      <c r="I29" s="9"/>
      <c r="J29" s="9"/>
      <c r="K29" s="9"/>
      <c r="L29" s="9"/>
      <c r="M29" s="9"/>
      <c r="N29" s="9"/>
      <c r="O29" s="9"/>
      <c r="P29" s="9"/>
      <c r="Q29" s="9"/>
      <c r="R29" s="9"/>
      <c r="S29" s="9"/>
      <c r="T29" s="9"/>
      <c r="U29" s="9"/>
      <c r="V29" s="9"/>
      <c r="W29" s="9"/>
      <c r="X29" s="9"/>
      <c r="Y29" s="9"/>
      <c r="Z29" s="9"/>
      <c r="AA29" s="9"/>
    </row>
    <row r="30" spans="1:27" x14ac:dyDescent="0.3">
      <c r="A30" s="9"/>
      <c r="B30" s="9"/>
      <c r="C30" s="9"/>
      <c r="D30" s="9"/>
      <c r="E30" s="9"/>
      <c r="F30" s="9"/>
      <c r="G30" s="9"/>
      <c r="H30" s="9"/>
      <c r="I30" s="9"/>
      <c r="J30" s="9"/>
      <c r="K30" s="9"/>
      <c r="L30" s="9"/>
      <c r="M30" s="9"/>
      <c r="N30" s="9"/>
      <c r="O30" s="9"/>
      <c r="P30" s="9"/>
      <c r="Q30" s="9"/>
      <c r="R30" s="9"/>
      <c r="S30" s="9"/>
      <c r="T30" s="9"/>
      <c r="U30" s="9"/>
      <c r="V30" s="9"/>
      <c r="W30" s="9"/>
      <c r="X30" s="9"/>
      <c r="Y30" s="9"/>
      <c r="Z30" s="9"/>
      <c r="AA30" s="9"/>
    </row>
    <row r="31" spans="1:27" x14ac:dyDescent="0.3">
      <c r="A31" s="9"/>
      <c r="B31" s="9"/>
      <c r="C31" s="9"/>
      <c r="D31" s="9"/>
      <c r="E31" s="9"/>
      <c r="F31" s="9"/>
      <c r="G31" s="9"/>
      <c r="H31" s="9"/>
      <c r="I31" s="9"/>
      <c r="J31" s="9"/>
      <c r="K31" s="9"/>
      <c r="L31" s="9"/>
      <c r="M31" s="9"/>
      <c r="N31" s="9"/>
      <c r="O31" s="9"/>
      <c r="P31" s="9"/>
      <c r="Q31" s="9"/>
      <c r="R31" s="9"/>
      <c r="S31" s="9"/>
      <c r="T31" s="9"/>
      <c r="U31" s="9"/>
      <c r="V31" s="9"/>
      <c r="W31" s="9"/>
      <c r="X31" s="9"/>
      <c r="Y31" s="9"/>
      <c r="Z31" s="9"/>
      <c r="AA31" s="9"/>
    </row>
    <row r="32" spans="1:27" x14ac:dyDescent="0.3">
      <c r="A32" s="9"/>
      <c r="B32" s="9"/>
      <c r="C32" s="9"/>
      <c r="D32" s="9"/>
      <c r="E32" s="9"/>
      <c r="F32" s="9"/>
      <c r="G32" s="9"/>
      <c r="H32" s="9"/>
      <c r="I32" s="9"/>
      <c r="J32" s="9"/>
      <c r="K32" s="9"/>
      <c r="L32" s="9"/>
      <c r="M32" s="9"/>
      <c r="N32" s="9"/>
      <c r="O32" s="9"/>
      <c r="P32" s="9"/>
      <c r="Q32" s="9"/>
      <c r="R32" s="9"/>
      <c r="S32" s="9"/>
      <c r="T32" s="9"/>
      <c r="U32" s="9"/>
      <c r="V32" s="9"/>
      <c r="W32" s="9"/>
      <c r="X32" s="9"/>
      <c r="Y32" s="9"/>
      <c r="Z32" s="9"/>
      <c r="AA32" s="9"/>
    </row>
    <row r="33" spans="1:27" x14ac:dyDescent="0.3">
      <c r="A33" s="9"/>
      <c r="B33" s="9"/>
      <c r="C33" s="9"/>
      <c r="D33" s="9"/>
      <c r="E33" s="9"/>
      <c r="F33" s="9"/>
      <c r="G33" s="9"/>
      <c r="H33" s="9"/>
      <c r="I33" s="9"/>
      <c r="J33" s="9"/>
      <c r="K33" s="9"/>
      <c r="L33" s="9"/>
      <c r="M33" s="9"/>
      <c r="N33" s="9"/>
      <c r="O33" s="9"/>
      <c r="P33" s="9"/>
      <c r="Q33" s="9"/>
      <c r="R33" s="9"/>
      <c r="S33" s="9"/>
      <c r="T33" s="9"/>
      <c r="U33" s="9"/>
      <c r="V33" s="9"/>
      <c r="W33" s="9"/>
      <c r="X33" s="9"/>
      <c r="Y33" s="9"/>
      <c r="Z33" s="9"/>
      <c r="AA33" s="9"/>
    </row>
    <row r="34" spans="1:27" x14ac:dyDescent="0.3">
      <c r="A34" s="9"/>
      <c r="B34" s="9"/>
      <c r="C34" s="9"/>
      <c r="D34" s="9"/>
      <c r="E34" s="9"/>
      <c r="F34" s="9"/>
      <c r="G34" s="9"/>
      <c r="H34" s="9"/>
      <c r="I34" s="9"/>
      <c r="J34" s="9"/>
      <c r="K34" s="9"/>
      <c r="L34" s="9"/>
      <c r="M34" s="9"/>
      <c r="N34" s="9"/>
      <c r="O34" s="9"/>
      <c r="P34" s="9"/>
      <c r="Q34" s="9"/>
      <c r="R34" s="9"/>
      <c r="S34" s="9"/>
      <c r="T34" s="9"/>
      <c r="U34" s="9"/>
      <c r="V34" s="9"/>
      <c r="W34" s="9"/>
      <c r="X34" s="9"/>
      <c r="Y34" s="9"/>
      <c r="Z34" s="9"/>
      <c r="AA34" s="9"/>
    </row>
    <row r="35" spans="1:27" x14ac:dyDescent="0.3">
      <c r="A35" s="9"/>
      <c r="B35" s="9"/>
      <c r="C35" s="9"/>
      <c r="D35" s="9"/>
      <c r="E35" s="9"/>
      <c r="F35" s="9"/>
      <c r="G35" s="9"/>
      <c r="H35" s="9"/>
      <c r="I35" s="9"/>
      <c r="J35" s="9"/>
      <c r="K35" s="9"/>
      <c r="L35" s="9"/>
      <c r="M35" s="9"/>
      <c r="N35" s="9"/>
      <c r="O35" s="9"/>
      <c r="P35" s="9"/>
      <c r="Q35" s="9"/>
      <c r="R35" s="9"/>
      <c r="S35" s="9"/>
      <c r="T35" s="9"/>
      <c r="U35" s="9"/>
      <c r="V35" s="9"/>
      <c r="W35" s="9"/>
      <c r="X35" s="9"/>
      <c r="Y35" s="9"/>
      <c r="Z35" s="9"/>
      <c r="AA35" s="9"/>
    </row>
    <row r="36" spans="1:27" x14ac:dyDescent="0.3">
      <c r="A36" s="9"/>
      <c r="B36" s="9"/>
      <c r="C36" s="9"/>
      <c r="D36" s="9"/>
      <c r="E36" s="9"/>
      <c r="F36" s="9"/>
      <c r="G36" s="9"/>
      <c r="H36" s="9"/>
      <c r="I36" s="9"/>
      <c r="J36" s="9"/>
      <c r="K36" s="9"/>
      <c r="L36" s="9"/>
      <c r="M36" s="9"/>
      <c r="N36" s="9"/>
      <c r="O36" s="9"/>
      <c r="P36" s="9"/>
      <c r="Q36" s="9"/>
      <c r="R36" s="9"/>
      <c r="S36" s="9"/>
      <c r="T36" s="9"/>
      <c r="U36" s="9"/>
      <c r="V36" s="9"/>
      <c r="W36" s="9"/>
      <c r="X36" s="9"/>
      <c r="Y36" s="9"/>
      <c r="Z36" s="9"/>
      <c r="AA36" s="9"/>
    </row>
    <row r="37" spans="1:27" x14ac:dyDescent="0.3">
      <c r="A37" s="9"/>
      <c r="B37" s="9"/>
      <c r="C37" s="9"/>
      <c r="D37" s="9"/>
      <c r="E37" s="9"/>
      <c r="F37" s="9"/>
      <c r="G37" s="9"/>
      <c r="H37" s="9"/>
      <c r="I37" s="9"/>
      <c r="J37" s="9"/>
      <c r="K37" s="9"/>
      <c r="L37" s="9"/>
      <c r="M37" s="9"/>
      <c r="N37" s="9"/>
      <c r="O37" s="9"/>
      <c r="P37" s="9"/>
      <c r="Q37" s="9"/>
      <c r="R37" s="9"/>
      <c r="S37" s="9"/>
      <c r="T37" s="9"/>
      <c r="U37" s="9"/>
      <c r="V37" s="9"/>
      <c r="W37" s="9"/>
      <c r="X37" s="9"/>
      <c r="Y37" s="9"/>
      <c r="Z37" s="9"/>
      <c r="AA37" s="9"/>
    </row>
    <row r="38" spans="1:27" x14ac:dyDescent="0.3">
      <c r="A38" s="9"/>
      <c r="B38" s="9"/>
      <c r="C38" s="9"/>
      <c r="D38" s="9"/>
      <c r="E38" s="9"/>
      <c r="F38" s="9"/>
      <c r="G38" s="9"/>
      <c r="H38" s="9"/>
      <c r="I38" s="9"/>
      <c r="J38" s="9"/>
      <c r="K38" s="9"/>
      <c r="L38" s="9"/>
      <c r="M38" s="9"/>
      <c r="N38" s="9"/>
      <c r="O38" s="9"/>
      <c r="P38" s="9"/>
      <c r="Q38" s="9"/>
      <c r="R38" s="9"/>
      <c r="S38" s="9"/>
      <c r="T38" s="9"/>
      <c r="U38" s="9"/>
      <c r="V38" s="9"/>
      <c r="W38" s="9"/>
      <c r="X38" s="9"/>
      <c r="Y38" s="9"/>
      <c r="Z38" s="9"/>
      <c r="AA38" s="9"/>
    </row>
    <row r="39" spans="1:27" x14ac:dyDescent="0.3">
      <c r="A39" s="9"/>
      <c r="B39" s="9"/>
      <c r="C39" s="9"/>
      <c r="D39" s="9"/>
      <c r="E39" s="9"/>
      <c r="F39" s="9"/>
      <c r="G39" s="9"/>
      <c r="H39" s="9"/>
      <c r="I39" s="9"/>
      <c r="J39" s="9"/>
      <c r="K39" s="9"/>
      <c r="L39" s="9"/>
      <c r="M39" s="9"/>
      <c r="N39" s="9"/>
      <c r="O39" s="9"/>
      <c r="P39" s="9"/>
      <c r="Q39" s="9"/>
      <c r="R39" s="9"/>
      <c r="S39" s="9"/>
      <c r="T39" s="9"/>
      <c r="U39" s="9"/>
      <c r="V39" s="9"/>
      <c r="W39" s="9"/>
      <c r="X39" s="9"/>
      <c r="Y39" s="9"/>
      <c r="Z39" s="9"/>
      <c r="AA39" s="9"/>
    </row>
    <row r="40" spans="1:27" x14ac:dyDescent="0.3">
      <c r="A40" s="9"/>
      <c r="B40" s="9"/>
      <c r="C40" s="9"/>
      <c r="D40" s="9"/>
      <c r="E40" s="9"/>
      <c r="F40" s="9"/>
      <c r="G40" s="9"/>
      <c r="H40" s="9"/>
      <c r="I40" s="9"/>
      <c r="J40" s="9"/>
      <c r="K40" s="9"/>
      <c r="L40" s="9"/>
      <c r="M40" s="9"/>
      <c r="N40" s="9"/>
      <c r="O40" s="9"/>
      <c r="P40" s="9"/>
      <c r="Q40" s="9"/>
      <c r="R40" s="9"/>
      <c r="S40" s="9"/>
      <c r="T40" s="9"/>
      <c r="U40" s="9"/>
      <c r="V40" s="9"/>
      <c r="W40" s="9"/>
      <c r="X40" s="9"/>
      <c r="Y40" s="9"/>
      <c r="Z40" s="9"/>
      <c r="AA40" s="9"/>
    </row>
    <row r="41" spans="1:27" x14ac:dyDescent="0.3">
      <c r="A41" s="9"/>
      <c r="B41" s="9"/>
      <c r="C41" s="9"/>
      <c r="D41" s="9"/>
      <c r="E41" s="9"/>
      <c r="F41" s="9"/>
      <c r="G41" s="9"/>
      <c r="H41" s="9"/>
      <c r="I41" s="9"/>
      <c r="J41" s="9"/>
      <c r="K41" s="9"/>
      <c r="L41" s="9"/>
      <c r="M41" s="9"/>
      <c r="N41" s="9"/>
      <c r="O41" s="9"/>
      <c r="P41" s="9"/>
      <c r="Q41" s="9"/>
      <c r="R41" s="9"/>
      <c r="S41" s="9"/>
      <c r="T41" s="9"/>
      <c r="U41" s="9"/>
      <c r="V41" s="9"/>
      <c r="W41" s="9"/>
      <c r="X41" s="9"/>
      <c r="Y41" s="9"/>
      <c r="Z41" s="9"/>
      <c r="AA41" s="9"/>
    </row>
    <row r="42" spans="1:27" x14ac:dyDescent="0.3">
      <c r="A42" s="9"/>
      <c r="B42" s="9"/>
      <c r="C42" s="9"/>
      <c r="D42" s="9"/>
      <c r="E42" s="9"/>
      <c r="F42" s="9"/>
      <c r="G42" s="9"/>
      <c r="H42" s="9"/>
      <c r="I42" s="9"/>
      <c r="J42" s="9"/>
      <c r="K42" s="9"/>
      <c r="L42" s="9"/>
      <c r="M42" s="9"/>
      <c r="N42" s="9"/>
      <c r="O42" s="9"/>
      <c r="P42" s="9"/>
      <c r="Q42" s="9"/>
      <c r="R42" s="9"/>
      <c r="S42" s="9"/>
      <c r="T42" s="9"/>
      <c r="U42" s="9"/>
      <c r="V42" s="9"/>
      <c r="W42" s="9"/>
      <c r="X42" s="9"/>
      <c r="Y42" s="9"/>
      <c r="Z42" s="9"/>
      <c r="AA42" s="9"/>
    </row>
    <row r="43" spans="1:27" x14ac:dyDescent="0.3">
      <c r="A43" s="9"/>
      <c r="B43" s="9"/>
      <c r="C43" s="9"/>
      <c r="D43" s="9"/>
      <c r="E43" s="9"/>
      <c r="F43" s="9"/>
      <c r="G43" s="9"/>
      <c r="H43" s="9"/>
      <c r="I43" s="9"/>
      <c r="J43" s="9"/>
      <c r="K43" s="9"/>
      <c r="L43" s="9"/>
      <c r="M43" s="9"/>
      <c r="N43" s="9"/>
      <c r="O43" s="9"/>
      <c r="P43" s="9"/>
      <c r="Q43" s="9"/>
      <c r="R43" s="9"/>
      <c r="S43" s="9"/>
      <c r="T43" s="9"/>
      <c r="U43" s="9"/>
      <c r="V43" s="9"/>
      <c r="W43" s="9"/>
      <c r="X43" s="9"/>
      <c r="Y43" s="9"/>
      <c r="Z43" s="9"/>
      <c r="AA43" s="9"/>
    </row>
    <row r="44" spans="1:27" x14ac:dyDescent="0.3">
      <c r="A44" s="9"/>
      <c r="B44" s="9"/>
      <c r="C44" s="9"/>
      <c r="D44" s="9"/>
      <c r="E44" s="9"/>
      <c r="F44" s="9"/>
      <c r="G44" s="9"/>
      <c r="H44" s="9"/>
      <c r="I44" s="9"/>
      <c r="J44" s="9"/>
      <c r="K44" s="9"/>
      <c r="L44" s="9"/>
      <c r="M44" s="9"/>
      <c r="N44" s="9"/>
      <c r="O44" s="9"/>
      <c r="P44" s="9"/>
      <c r="Q44" s="9"/>
      <c r="R44" s="9"/>
      <c r="S44" s="9"/>
      <c r="T44" s="9"/>
      <c r="U44" s="9"/>
      <c r="V44" s="9"/>
      <c r="W44" s="9"/>
      <c r="X44" s="9"/>
      <c r="Y44" s="9"/>
      <c r="Z44" s="9"/>
      <c r="AA44" s="9"/>
    </row>
    <row r="45" spans="1:27" x14ac:dyDescent="0.3">
      <c r="A45" s="9"/>
      <c r="B45" s="9"/>
      <c r="C45" s="9"/>
      <c r="D45" s="9"/>
      <c r="E45" s="9"/>
      <c r="F45" s="9"/>
      <c r="G45" s="9"/>
      <c r="H45" s="9"/>
      <c r="I45" s="9"/>
      <c r="J45" s="9"/>
      <c r="K45" s="9"/>
      <c r="L45" s="9"/>
      <c r="M45" s="9"/>
      <c r="N45" s="9"/>
      <c r="O45" s="9"/>
      <c r="P45" s="9"/>
      <c r="Q45" s="9"/>
      <c r="R45" s="9"/>
      <c r="S45" s="9"/>
      <c r="T45" s="9"/>
      <c r="U45" s="9"/>
      <c r="V45" s="9"/>
      <c r="W45" s="9"/>
      <c r="X45" s="9"/>
      <c r="Y45" s="9"/>
      <c r="Z45" s="9"/>
      <c r="AA45" s="9"/>
    </row>
  </sheetData>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4 4 2 8 4 1 e a - 2 e d 4 - 4 f a e - 9 2 8 3 - 8 9 b 4 5 8 d 2 a 0 7 6 " > < C u s t o m C o n t e n t > < ! [ C D A T A [ < ? x m l   v e r s i o n = " 1 . 0 "   e n c o d i n g = " u t f - 1 6 " ? > < S e t t i n g s > < C a l c u l a t e d F i e l d s > < i t e m > < M e a s u r e N a m e > T o t a l   n u m b e r   o f   o r d e r s < / M e a s u r e N a m e > < D i s p l a y N a m e > T o t a l   n u m b e r   o f   o r d e r s < / D i s p l a y N a m e > < V i s i b l e > F a l s e < / V i s i b l e > < / i t e m > < i t e m > < M e a s u r e N a m e > T o t a l   U n i t s   S o l d < / M e a s u r e N a m e > < D i s p l a y N a m e > T o t a l   U n i t s   S o l d < / D i s p l a y N a m e > < V i s i b l e > F a l s e < / V i s i b l e > < / i t e m > < i t e m > < M e a s u r e N a m e > R e v e n u e < / M e a s u r e N a m e > < D i s p l a y N a m e > R e v e n u e < / D i s p l a y N a m e > < V i s i b l e > F a l s e < / V i s i b l e > < / i t e m > < i t e m > < M e a s u r e N a m e > P r o f i t < / M e a s u r e N a m e > < D i s p l a y N a m e > P r o f i t < / D i s p l a y N a m e > < V i s i b l e > F a l s e < / V i s i b l e > < / i t e m > < i t e m > < M e a s u r e N a m e > A v e r a g e   p a c k i n g   t i m e < / M e a s u r e N a m e > < D i s p l a y N a m e > A v e r a g e   p a c k i n g   t i m e < / D i s p l a y N a m e > < V i s i b l e > F a l s e < / V i s i b l e > < / i t e m > < / C a l c u l a t e d F i e l d s > < S A H o s t H a s h > 0 < / S A H o s t H a s h > < G e m i n i F i e l d L i s t V i s i b l e > T r u e < / G e m i n i F i e l d L i s t V i s i b l e > < / S e t t i n g s > ] ] > < / C u s t o m C o n t e n t > < / G e m i n i > 
</file>

<file path=customXml/item10.xml>��< ? x m l   v e r s i o n = " 1 . 0 "   e n c o d i n g = " U T F - 1 6 " ? > < G e m i n i   x m l n s = " h t t p : / / g e m i n i / p i v o t c u s t o m i z a t i o n / T a b l e O r d e r " > < C u s t o m C o n t e n t > < ! [ C D A T A [ A m a z o n S a l e s D a t a ] ] > < / C u s t o m C o n t e n t > < / G e m i n i > 
</file>

<file path=customXml/item11.xml>��< ? x m l   v e r s i o n = " 1 . 0 "   e n c o d i n g = " U T F - 1 6 " ? > < G e m i n i   x m l n s = " h t t p : / / g e m i n i / p i v o t c u s t o m i z a t i o n / 4 a 3 a 4 6 4 a - d 9 e a - 4 3 2 6 - 9 3 d 7 - d 1 9 0 8 8 2 6 b c b 2 " > < C u s t o m C o n t e n t > < ! [ C D A T A [ < ? x m l   v e r s i o n = " 1 . 0 "   e n c o d i n g = " u t f - 1 6 " ? > < S e t t i n g s > < C a l c u l a t e d F i e l d s > < i t e m > < M e a s u r e N a m e > T o t a l   n u m b e r   o f   o r d e r s < / M e a s u r e N a m e > < D i s p l a y N a m e > T o t a l   n u m b e r   o f   o r d e r s < / D i s p l a y N a m e > < V i s i b l e > F a l s e < / V i s i b l e > < / i t e m > < i t e m > < M e a s u r e N a m e > T o t a l   U n i t s   S o l d < / M e a s u r e N a m e > < D i s p l a y N a m e > T o t a l   U n i t s   S o l d < / D i s p l a y N a m e > < V i s i b l e > F a l s e < / V i s i b l e > < / i t e m > < i t e m > < M e a s u r e N a m e > R e v e n u e < / M e a s u r e N a m e > < D i s p l a y N a m e > R e v e n u e < / D i s p l a y N a m e > < V i s i b l e > F a l s e < / V i s i b l e > < / i t e m > < i t e m > < M e a s u r e N a m e > P r o f i t < / M e a s u r e N a m e > < D i s p l a y N a m e > P r o f i t < / D i s p l a y N a m e > < V i s i b l e > F a l s e < / V i s i b l e > < / i t e m > < i t e m > < M e a s u r e N a m e > A v e r a g e   p a c k i n g   t i m e < / M e a s u r e N a m e > < D i s p l a y N a m e > A v e r a g e   p a c k i n g   t i m e < / D i s p l a y N a m e > < V i s i b l e > F a l s e < / V i s i b l e > < / i t e m > < / C a l c u l a t e d F i e l d s > < S A H o s t H a s h > 0 < / S A H o s t H a s h > < G e m i n i F i e l d L i s t V i s i b l e > T r u e < / G e m i n i F i e l d L i s t V i s i b l e > < / S e t t i n g s > ] ] > < / 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 A m a z o n S a l e s D a t a 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 A m a z o n S a l e s D a t a 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  R e v e n u e < / K e y > < / D i a g r a m O b j e c t K e y > < D i a g r a m O b j e c t K e y > < K e y > M e a s u r e s \ S u m   o f   T o t a l   R e v e n u e \ T a g I n f o \ F o r m u l a < / K e y > < / D i a g r a m O b j e c t K e y > < D i a g r a m O b j e c t K e y > < K e y > M e a s u r e s \ S u m   o f   T o t a l   R e v e n u e \ T a g I n f o \ V a l u e < / K e y > < / D i a g r a m O b j e c t K e y > < D i a g r a m O b j e c t K e y > < K e y > M e a s u r e s \ S u m   o f   T o t a l   P r o f i t < / K e y > < / D i a g r a m O b j e c t K e y > < D i a g r a m O b j e c t K e y > < K e y > M e a s u r e s \ S u m   o f   T o t a l   P r o f i t \ T a g I n f o \ F o r m u l a < / K e y > < / D i a g r a m O b j e c t K e y > < D i a g r a m O b j e c t K e y > < K e y > M e a s u r e s \ S u m   o f   T o t a l   P r o f i t \ T a g I n f o \ V a l u e < / K e y > < / D i a g r a m O b j e c t K e y > < D i a g r a m O b j e c t K e y > < K e y > M e a s u r e s \ T o t a l   n u m b e r   o f   o r d e r s < / K e y > < / D i a g r a m O b j e c t K e y > < D i a g r a m O b j e c t K e y > < K e y > M e a s u r e s \ T o t a l   n u m b e r   o f   o r d e r s \ T a g I n f o \ F o r m u l a < / K e y > < / D i a g r a m O b j e c t K e y > < D i a g r a m O b j e c t K e y > < K e y > M e a s u r e s \ T o t a l   n u m b e r   o f   o r d e r s \ T a g I n f o \ V a l u e < / K e y > < / D i a g r a m O b j e c t K e y > < D i a g r a m O b j e c t K e y > < K e y > M e a s u r e s \ T o t a l   U n i t s   S o l d < / K e y > < / D i a g r a m O b j e c t K e y > < D i a g r a m O b j e c t K e y > < K e y > M e a s u r e s \ T o t a l   U n i t s   S o l d \ T a g I n f o \ F o r m u l a < / K e y > < / D i a g r a m O b j e c t K e y > < D i a g r a m O b j e c t K e y > < K e y > M e a s u r e s \ T o t a l   U n i t s   S o l d \ T a g I n f o \ V a l u e < / K e y > < / D i a g r a m O b j e c t K e y > < D i a g r a m O b j e c t K e y > < K e y > M e a s u r e s \ R e v e n u e < / K e y > < / D i a g r a m O b j e c t K e y > < D i a g r a m O b j e c t K e y > < K e y > M e a s u r e s \ R e v e n u e \ T a g I n f o \ F o r m u l a < / K e y > < / D i a g r a m O b j e c t K e y > < D i a g r a m O b j e c t K e y > < K e y > M e a s u r e s \ R e v e n u e \ T a g I n f o \ V a l u e < / K e y > < / D i a g r a m O b j e c t K e y > < D i a g r a m O b j e c t K e y > < K e y > M e a s u r e s \ P r o f i t < / K e y > < / D i a g r a m O b j e c t K e y > < D i a g r a m O b j e c t K e y > < K e y > M e a s u r e s \ P r o f i t \ T a g I n f o \ F o r m u l a < / K e y > < / D i a g r a m O b j e c t K e y > < D i a g r a m O b j e c t K e y > < K e y > M e a s u r e s \ P r o f i t \ T a g I n f o \ V a l u e < / K e y > < / D i a g r a m O b j e c t K e y > < D i a g r a m O b j e c t K e y > < K e y > M e a s u r e s \ A v e r a g e   p a c k i n g   t i m e < / K e y > < / D i a g r a m O b j e c t K e y > < D i a g r a m O b j e c t K e y > < K e y > M e a s u r e s \ A v e r a g e   p a c k i n g   t i m e \ T a g I n f o \ F o r m u l a < / K e y > < / D i a g r a m O b j e c t K e y > < D i a g r a m O b j e c t K e y > < K e y > M e a s u r e s \ A v e r a g e   p a c k i n g   t i m e \ T a g I n f o \ V a l u e < / K e y > < / D i a g r a m O b j e c t K e y > < D i a g r a m O b j e c t K e y > < K e y > C o l u m n s \ R e g i o n < / K e y > < / D i a g r a m O b j e c t K e y > < D i a g r a m O b j e c t K e y > < K e y > C o l u m n s \ C o u n t r y < / K e y > < / D i a g r a m O b j e c t K e y > < D i a g r a m O b j e c t K e y > < K e y > C o l u m n s \ I t e m   T y p e < / K e y > < / D i a g r a m O b j e c t K e y > < D i a g r a m O b j e c t K e y > < K e y > C o l u m n s \ S a l e s   C h a n n e l < / K e y > < / D i a g r a m O b j e c t K e y > < D i a g r a m O b j e c t K e y > < K e y > C o l u m n s \ O r d e r   P r i o r i t y < / K e y > < / D i a g r a m O b j e c t K e y > < D i a g r a m O b j e c t K e y > < K e y > C o l u m n s \ O r d e r   D a t e < / K e y > < / D i a g r a m O b j e c t K e y > < D i a g r a m O b j e c t K e y > < K e y > C o l u m n s \ O r d e r   I D < / K e y > < / D i a g r a m O b j e c t K e y > < D i a g r a m O b j e c t K e y > < K e y > C o l u m n s \ S h i p   D a t e < / K e y > < / D i a g r a m O b j e c t K e y > < D i a g r a m O b j e c t K e y > < K e y > C o l u m n s \ U n i t s   S o l d < / K e y > < / D i a g r a m O b j e c t K e y > < D i a g r a m O b j e c t K e y > < K e y > C o l u m n s \ U n i t   P r i c e < / K e y > < / D i a g r a m O b j e c t K e y > < D i a g r a m O b j e c t K e y > < K e y > C o l u m n s \ U n i t   C o s t < / K e y > < / D i a g r a m O b j e c t K e y > < D i a g r a m O b j e c t K e y > < K e y > C o l u m n s \ T o t a l   R e v e n u e < / K e y > < / D i a g r a m O b j e c t K e y > < D i a g r a m O b j e c t K e y > < K e y > C o l u m n s \ T o t a l   C o s t < / K e y > < / D i a g r a m O b j e c t K e y > < D i a g r a m O b j e c t K e y > < K e y > C o l u m n s \ T o t a l   P r o f i t < / 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 C o l u m n s \ P a c k i n g   T i m e < / K e y > < / D i a g r a m O b j e c t K e y > < D i a g r a m O b j e c t K e y > < K e y > L i n k s \ & l t ; C o l u m n s \ S u m   o f   T o t a l   R e v e n u e & g t ; - & l t ; M e a s u r e s \ T o t a l   R e v e n u e & g t ; < / K e y > < / D i a g r a m O b j e c t K e y > < D i a g r a m O b j e c t K e y > < K e y > L i n k s \ & l t ; C o l u m n s \ S u m   o f   T o t a l   R e v e n u e & g t ; - & l t ; M e a s u r e s \ T o t a l   R e v e n u e & g t ; \ C O L U M N < / K e y > < / D i a g r a m O b j e c t K e y > < D i a g r a m O b j e c t K e y > < K e y > L i n k s \ & l t ; C o l u m n s \ S u m   o f   T o t a l   R e v e n u e & g t ; - & l t ; M e a s u r e s \ T o t a l   R e v e n u e & g t ; \ M E A S U R E < / K e y > < / D i a g r a m O b j e c t K e y > < D i a g r a m O b j e c t K e y > < K e y > L i n k s \ & l t ; C o l u m n s \ S u m   o f   T o t a l   P r o f i t & g t ; - & l t ; M e a s u r e s \ T o t a l   P r o f i t & g t ; < / K e y > < / D i a g r a m O b j e c t K e y > < D i a g r a m O b j e c t K e y > < K e y > L i n k s \ & l t ; C o l u m n s \ S u m   o f   T o t a l   P r o f i t & g t ; - & l t ; M e a s u r e s \ T o t a l   P r o f i t & g t ; \ C O L U M N < / K e y > < / D i a g r a m O b j e c t K e y > < D i a g r a m O b j e c t K e y > < K e y > L i n k s \ & l t ; C o l u m n s \ S u m   o f   T o t a l   P r o f i t & g t ; - & l t ; M e a s u r e s \ T o t a l   P r o f i t & g t ; \ M E A S U R E 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  R e v e n u e < / K e y > < / a : K e y > < a : V a l u e   i : t y p e = " M e a s u r e G r i d N o d e V i e w S t a t e " > < C o l u m n > 1 1 < / C o l u m n > < L a y e d O u t > t r u e < / L a y e d O u t > < W a s U I I n v i s i b l e > t r u e < / W a s U I I n v i s i b l e > < / a : V a l u e > < / a : K e y V a l u e O f D i a g r a m O b j e c t K e y a n y T y p e z b w N T n L X > < a : K e y V a l u e O f D i a g r a m O b j e c t K e y a n y T y p e z b w N T n L X > < a : K e y > < K e y > M e a s u r e s \ S u m   o f   T o t a l   R e v e n u e \ T a g I n f o \ F o r m u l a < / K e y > < / a : K e y > < a : V a l u e   i : t y p e = " M e a s u r e G r i d V i e w S t a t e I D i a g r a m T a g A d d i t i o n a l I n f o " / > < / a : K e y V a l u e O f D i a g r a m O b j e c t K e y a n y T y p e z b w N T n L X > < a : K e y V a l u e O f D i a g r a m O b j e c t K e y a n y T y p e z b w N T n L X > < a : K e y > < K e y > M e a s u r e s \ S u m   o f   T o t a l   R e v e n u e \ T a g I n f o \ V a l u e < / K e y > < / a : K e y > < a : V a l u e   i : t y p e = " M e a s u r e G r i d V i e w S t a t e I D i a g r a m T a g A d d i t i o n a l I n f o " / > < / a : K e y V a l u e O f D i a g r a m O b j e c t K e y a n y T y p e z b w N T n L X > < a : K e y V a l u e O f D i a g r a m O b j e c t K e y a n y T y p e z b w N T n L X > < a : K e y > < K e y > M e a s u r e s \ S u m   o f   T o t a l   P r o f i t < / K e y > < / a : K e y > < a : V a l u e   i : t y p e = " M e a s u r e G r i d N o d e V i e w S t a t e " > < C o l u m n > 1 3 < / C o l u m n > < L a y e d O u t > t r u e < / L a y e d O u t > < W a s U I I n v i s i b l e > t r u e < / W a s U I I n v i s i b l e > < / a : V a l u e > < / a : K e y V a l u e O f D i a g r a m O b j e c t K e y a n y T y p e z b w N T n L X > < a : K e y V a l u e O f D i a g r a m O b j e c t K e y a n y T y p e z b w N T n L X > < a : K e y > < K e y > M e a s u r e s \ S u m   o f   T o t a l   P r o f i t \ T a g I n f o \ F o r m u l a < / K e y > < / a : K e y > < a : V a l u e   i : t y p e = " M e a s u r e G r i d V i e w S t a t e I D i a g r a m T a g A d d i t i o n a l I n f o " / > < / a : K e y V a l u e O f D i a g r a m O b j e c t K e y a n y T y p e z b w N T n L X > < a : K e y V a l u e O f D i a g r a m O b j e c t K e y a n y T y p e z b w N T n L X > < a : K e y > < K e y > M e a s u r e s \ S u m   o f   T o t a l   P r o f i t \ T a g I n f o \ V a l u e < / K e y > < / a : K e y > < a : V a l u e   i : t y p e = " M e a s u r e G r i d V i e w S t a t e I D i a g r a m T a g A d d i t i o n a l I n f o " / > < / a : K e y V a l u e O f D i a g r a m O b j e c t K e y a n y T y p e z b w N T n L X > < a : K e y V a l u e O f D i a g r a m O b j e c t K e y a n y T y p e z b w N T n L X > < a : K e y > < K e y > M e a s u r e s \ T o t a l   n u m b e r   o f   o r d e r s < / K e y > < / a : K e y > < a : V a l u e   i : t y p e = " M e a s u r e G r i d N o d e V i e w S t a t e " > < L a y e d O u t > t r u e < / L a y e d O u t > < / a : V a l u e > < / a : K e y V a l u e O f D i a g r a m O b j e c t K e y a n y T y p e z b w N T n L X > < a : K e y V a l u e O f D i a g r a m O b j e c t K e y a n y T y p e z b w N T n L X > < a : K e y > < K e y > M e a s u r e s \ T o t a l   n u m b e r   o f   o r d e r s \ T a g I n f o \ F o r m u l a < / K e y > < / a : K e y > < a : V a l u e   i : t y p e = " M e a s u r e G r i d V i e w S t a t e I D i a g r a m T a g A d d i t i o n a l I n f o " / > < / a : K e y V a l u e O f D i a g r a m O b j e c t K e y a n y T y p e z b w N T n L X > < a : K e y V a l u e O f D i a g r a m O b j e c t K e y a n y T y p e z b w N T n L X > < a : K e y > < K e y > M e a s u r e s \ T o t a l   n u m b e r   o f   o r d e r s \ T a g I n f o \ V a l u e < / K e y > < / a : K e y > < a : V a l u e   i : t y p e = " M e a s u r e G r i d V i e w S t a t e I D i a g r a m T a g A d d i t i o n a l I n f o " / > < / a : K e y V a l u e O f D i a g r a m O b j e c t K e y a n y T y p e z b w N T n L X > < a : K e y V a l u e O f D i a g r a m O b j e c t K e y a n y T y p e z b w N T n L X > < a : K e y > < K e y > M e a s u r e s \ T o t a l   U n i t s   S o l d < / K e y > < / a : K e y > < a : V a l u e   i : t y p e = " M e a s u r e G r i d N o d e V i e w S t a t e " > < L a y e d O u t > t r u e < / L a y e d O u t > < R o w > 1 < / R o w > < / a : V a l u e > < / a : K e y V a l u e O f D i a g r a m O b j e c t K e y a n y T y p e z b w N T n L X > < a : K e y V a l u e O f D i a g r a m O b j e c t K e y a n y T y p e z b w N T n L X > < a : K e y > < K e y > M e a s u r e s \ T o t a l   U n i t s   S o l d \ T a g I n f o \ F o r m u l a < / K e y > < / a : K e y > < a : V a l u e   i : t y p e = " M e a s u r e G r i d V i e w S t a t e I D i a g r a m T a g A d d i t i o n a l I n f o " / > < / a : K e y V a l u e O f D i a g r a m O b j e c t K e y a n y T y p e z b w N T n L X > < a : K e y V a l u e O f D i a g r a m O b j e c t K e y a n y T y p e z b w N T n L X > < a : K e y > < K e y > M e a s u r e s \ T o t a l   U n i t s   S o l d \ T a g I n f o \ V a l u e < / K e y > < / a : K e y > < a : V a l u e   i : t y p e = " M e a s u r e G r i d V i e w S t a t e I D i a g r a m T a g A d d i t i o n a l I n f o " / > < / a : K e y V a l u e O f D i a g r a m O b j e c t K e y a n y T y p e z b w N T n L X > < a : K e y V a l u e O f D i a g r a m O b j e c t K e y a n y T y p e z b w N T n L X > < a : K e y > < K e y > M e a s u r e s \ R e v e n u e < / K e y > < / a : K e y > < a : V a l u e   i : t y p e = " M e a s u r e G r i d N o d e V i e w S t a t e " > < L a y e d O u t > t r u e < / L a y e d O u t > < R o w > 2 < / R o w > < / a : V a l u e > < / a : K e y V a l u e O f D i a g r a m O b j e c t K e y a n y T y p e z b w N T n L X > < a : K e y V a l u e O f D i a g r a m O b j e c t K e y a n y T y p e z b w N T n L X > < a : K e y > < K e y > M e a s u r e s \ R e v e n u e \ T a g I n f o \ F o r m u l a < / K e y > < / a : K e y > < a : V a l u e   i : t y p e = " M e a s u r e G r i d V i e w S t a t e I D i a g r a m T a g A d d i t i o n a l I n f o " / > < / a : K e y V a l u e O f D i a g r a m O b j e c t K e y a n y T y p e z b w N T n L X > < a : K e y V a l u e O f D i a g r a m O b j e c t K e y a n y T y p e z b w N T n L X > < a : K e y > < K e y > M e a s u r e s \ R e v e n u e \ T a g I n f o \ V a l u e < / K e y > < / a : K e y > < a : V a l u e   i : t y p e = " M e a s u r e G r i d V i e w S t a t e I D i a g r a m T a g A d d i t i o n a l I n f o " / > < / a : K e y V a l u e O f D i a g r a m O b j e c t K e y a n y T y p e z b w N T n L X > < a : K e y V a l u e O f D i a g r a m O b j e c t K e y a n y T y p e z b w N T n L X > < a : K e y > < K e y > M e a s u r e s \ P r o f i t < / K e y > < / a : K e y > < a : V a l u e   i : t y p e = " M e a s u r e G r i d N o d e V i e w S t a t e " > < L a y e d O u t > t r u e < / L a y e d O u t > < R o w > 3 < / R o w > < / a : V a l u e > < / a : K e y V a l u e O f D i a g r a m O b j e c t K e y a n y T y p e z b w N T n L X > < a : K e y V a l u e O f D i a g r a m O b j e c t K e y a n y T y p e z b w N T n L X > < a : K e y > < K e y > M e a s u r e s \ P r o f i t \ T a g I n f o \ F o r m u l a < / K e y > < / a : K e y > < a : V a l u e   i : t y p e = " M e a s u r e G r i d V i e w S t a t e I D i a g r a m T a g A d d i t i o n a l I n f o " / > < / a : K e y V a l u e O f D i a g r a m O b j e c t K e y a n y T y p e z b w N T n L X > < a : K e y V a l u e O f D i a g r a m O b j e c t K e y a n y T y p e z b w N T n L X > < a : K e y > < K e y > M e a s u r e s \ P r o f i t \ T a g I n f o \ V a l u e < / K e y > < / a : K e y > < a : V a l u e   i : t y p e = " M e a s u r e G r i d V i e w S t a t e I D i a g r a m T a g A d d i t i o n a l I n f o " / > < / a : K e y V a l u e O f D i a g r a m O b j e c t K e y a n y T y p e z b w N T n L X > < a : K e y V a l u e O f D i a g r a m O b j e c t K e y a n y T y p e z b w N T n L X > < a : K e y > < K e y > M e a s u r e s \ A v e r a g e   p a c k i n g   t i m e < / K e y > < / a : K e y > < a : V a l u e   i : t y p e = " M e a s u r e G r i d N o d e V i e w S t a t e " > < L a y e d O u t > t r u e < / L a y e d O u t > < R o w > 4 < / R o w > < / a : V a l u e > < / a : K e y V a l u e O f D i a g r a m O b j e c t K e y a n y T y p e z b w N T n L X > < a : K e y V a l u e O f D i a g r a m O b j e c t K e y a n y T y p e z b w N T n L X > < a : K e y > < K e y > M e a s u r e s \ A v e r a g e   p a c k i n g   t i m e \ T a g I n f o \ F o r m u l a < / K e y > < / a : K e y > < a : V a l u e   i : t y p e = " M e a s u r e G r i d V i e w S t a t e I D i a g r a m T a g A d d i t i o n a l I n f o " / > < / a : K e y V a l u e O f D i a g r a m O b j e c t K e y a n y T y p e z b w N T n L X > < a : K e y V a l u e O f D i a g r a m O b j e c t K e y a n y T y p e z b w N T n L X > < a : K e y > < K e y > M e a s u r e s \ A v e r a g e   p a c k i n g   t i m e \ T a g I n f o \ V a l u e < / K e y > < / a : K e y > < a : V a l u e   i : t y p e = " M e a s u r e G r i d V i e w S t a t e I D i a g r a m T a g A d d i t i o n a l I n f o " / > < / a : K e y V a l u e O f D i a g r a m O b j e c t K e y a n y T y p e z b w N T n L X > < a : K e y V a l u e O f D i a g r a m O b j e c t K e y a n y T y p e z b w N T n L X > < a : K e y > < K e y > C o l u m n s \ R e g i o n < / 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 C o l u m n s \ I t e m   T y p e < / K e y > < / a : K e y > < a : V a l u e   i : t y p e = " M e a s u r e G r i d N o d e V i e w S t a t e " > < C o l u m n > 2 < / C o l u m n > < L a y e d O u t > t r u e < / L a y e d O u t > < / a : V a l u e > < / a : K e y V a l u e O f D i a g r a m O b j e c t K e y a n y T y p e z b w N T n L X > < a : K e y V a l u e O f D i a g r a m O b j e c t K e y a n y T y p e z b w N T n L X > < a : K e y > < K e y > C o l u m n s \ S a l e s   C h a n n e l < / K e y > < / a : K e y > < a : V a l u e   i : t y p e = " M e a s u r e G r i d N o d e V i e w S t a t e " > < C o l u m n > 3 < / C o l u m n > < L a y e d O u t > t r u e < / L a y e d O u t > < / a : V a l u e > < / a : K e y V a l u e O f D i a g r a m O b j e c t K e y a n y T y p e z b w N T n L X > < a : K e y V a l u e O f D i a g r a m O b j e c t K e y a n y T y p e z b w N T n L X > < a : K e y > < K e y > C o l u m n s \ O r d e r   P r i o r i t y < / K e y > < / a : K e y > < a : V a l u e   i : t y p e = " M e a s u r e G r i d N o d e V i e w S t a t e " > < C o l u m n > 4 < / C o l u m n > < L a y e d O u t > t r u e < / L a y e d O u t > < / a : V a l u e > < / a : K e y V a l u e O f D i a g r a m O b j e c t K e y a n y T y p e z b w N T n L X > < a : K e y V a l u e O f D i a g r a m O b j e c t K e y a n y T y p e z b w N T n L X > < a : K e y > < K e y > C o l u m n s \ O r d e r   D a t e < / K e y > < / a : K e y > < a : V a l u e   i : t y p e = " M e a s u r e G r i d N o d e V i e w S t a t e " > < C o l u m n > 5 < / C o l u m n > < L a y e d O u t > t r u e < / L a y e d O u t > < / a : V a l u e > < / a : K e y V a l u e O f D i a g r a m O b j e c t K e y a n y T y p e z b w N T n L X > < a : K e y V a l u e O f D i a g r a m O b j e c t K e y a n y T y p e z b w N T n L X > < a : K e y > < K e y > C o l u m n s \ O r d e r   I D < / K e y > < / a : K e y > < a : V a l u e   i : t y p e = " M e a s u r e G r i d N o d e V i e w S t a t e " > < C o l u m n > 6 < / C o l u m n > < L a y e d O u t > t r u e < / L a y e d O u t > < / a : V a l u e > < / a : K e y V a l u e O f D i a g r a m O b j e c t K e y a n y T y p e z b w N T n L X > < a : K e y V a l u e O f D i a g r a m O b j e c t K e y a n y T y p e z b w N T n L X > < a : K e y > < K e y > C o l u m n s \ S h i p   D a t e < / K e y > < / a : K e y > < a : V a l u e   i : t y p e = " M e a s u r e G r i d N o d e V i e w S t a t e " > < C o l u m n > 7 < / C o l u m n > < L a y e d O u t > t r u e < / L a y e d O u t > < / a : V a l u e > < / a : K e y V a l u e O f D i a g r a m O b j e c t K e y a n y T y p e z b w N T n L X > < a : K e y V a l u e O f D i a g r a m O b j e c t K e y a n y T y p e z b w N T n L X > < a : K e y > < K e y > C o l u m n s \ U n i t s   S o l d < / K e y > < / a : K e y > < a : V a l u e   i : t y p e = " M e a s u r e G r i d N o d e V i e w S t a t e " > < C o l u m n > 8 < / C o l u m n > < L a y e d O u t > t r u e < / L a y e d O u t > < / a : V a l u e > < / a : K e y V a l u e O f D i a g r a m O b j e c t K e y a n y T y p e z b w N T n L X > < a : K e y V a l u e O f D i a g r a m O b j e c t K e y a n y T y p e z b w N T n L X > < a : K e y > < K e y > C o l u m n s \ U n i t   P r i c e < / K e y > < / a : K e y > < a : V a l u e   i : t y p e = " M e a s u r e G r i d N o d e V i e w S t a t e " > < C o l u m n > 9 < / C o l u m n > < L a y e d O u t > t r u e < / L a y e d O u t > < / a : V a l u e > < / a : K e y V a l u e O f D i a g r a m O b j e c t K e y a n y T y p e z b w N T n L X > < a : K e y V a l u e O f D i a g r a m O b j e c t K e y a n y T y p e z b w N T n L X > < a : K e y > < K e y > C o l u m n s \ U n i t   C o s t < / K e y > < / a : K e y > < a : V a l u e   i : t y p e = " M e a s u r e G r i d N o d e V i e w S t a t e " > < C o l u m n > 1 0 < / C o l u m n > < L a y e d O u t > t r u e < / L a y e d O u t > < / a : V a l u e > < / a : K e y V a l u e O f D i a g r a m O b j e c t K e y a n y T y p e z b w N T n L X > < a : K e y V a l u e O f D i a g r a m O b j e c t K e y a n y T y p e z b w N T n L X > < a : K e y > < K e y > C o l u m n s \ T o t a l   R e v e n u e < / K e y > < / a : K e y > < a : V a l u e   i : t y p e = " M e a s u r e G r i d N o d e V i e w S t a t e " > < C o l u m n > 1 1 < / C o l u m n > < L a y e d O u t > t r u e < / L a y e d O u t > < / a : V a l u e > < / a : K e y V a l u e O f D i a g r a m O b j e c t K e y a n y T y p e z b w N T n L X > < a : K e y V a l u e O f D i a g r a m O b j e c t K e y a n y T y p e z b w N T n L X > < a : K e y > < K e y > C o l u m n s \ T o t a l   C o s t < / K e y > < / a : K e y > < a : V a l u e   i : t y p e = " M e a s u r e G r i d N o d e V i e w S t a t e " > < C o l u m n > 1 2 < / C o l u m n > < L a y e d O u t > t r u e < / L a y e d O u t > < / a : V a l u e > < / a : K e y V a l u e O f D i a g r a m O b j e c t K e y a n y T y p e z b w N T n L X > < a : K e y V a l u e O f D i a g r a m O b j e c t K e y a n y T y p e z b w N T n L X > < a : K e y > < K e y > C o l u m n s \ T o t a l   P r o f i t < / K e y > < / a : K e y > < a : V a l u e   i : t y p e = " M e a s u r e G r i d N o d e V i e w S t a t e " > < C o l u m n > 1 3 < / C o l u m n > < L a y e d O u t > t r u e < / L a y e d O u t > < / a : V a l u e > < / a : K e y V a l u e O f D i a g r a m O b j e c t K e y a n y T y p e z b w N T n L X > < a : K e y V a l u e O f D i a g r a m O b j e c t K e y a n y T y p e z b w N T n L X > < a : K e y > < K e y > C o l u m n s \ O r d e r   D a t e   ( Y e a r ) < / K e y > < / a : K e y > < a : V a l u e   i : t y p e = " M e a s u r e G r i d N o d e V i e w S t a t e " > < C o l u m n > 1 4 < / C o l u m n > < L a y e d O u t > t r u e < / L a y e d O u t > < / a : V a l u e > < / a : K e y V a l u e O f D i a g r a m O b j e c t K e y a n y T y p e z b w N T n L X > < a : K e y V a l u e O f D i a g r a m O b j e c t K e y a n y T y p e z b w N T n L X > < a : K e y > < K e y > C o l u m n s \ O r d e r   D a t e   ( Q u a r t e r ) < / K e y > < / a : K e y > < a : V a l u e   i : t y p e = " M e a s u r e G r i d N o d e V i e w S t a t e " > < C o l u m n > 1 5 < / C o l u m n > < L a y e d O u t > t r u e < / L a y e d O u t > < / a : V a l u e > < / a : K e y V a l u e O f D i a g r a m O b j e c t K e y a n y T y p e z b w N T n L X > < a : K e y V a l u e O f D i a g r a m O b j e c t K e y a n y T y p e z b w N T n L X > < a : K e y > < K e y > C o l u m n s \ O r d e r   D a t e   ( M o n t h   I n d e x ) < / K e y > < / a : K e y > < a : V a l u e   i : t y p e = " M e a s u r e G r i d N o d e V i e w S t a t e " > < C o l u m n > 1 6 < / C o l u m n > < L a y e d O u t > t r u e < / L a y e d O u t > < / a : V a l u e > < / a : K e y V a l u e O f D i a g r a m O b j e c t K e y a n y T y p e z b w N T n L X > < a : K e y V a l u e O f D i a g r a m O b j e c t K e y a n y T y p e z b w N T n L X > < a : K e y > < K e y > C o l u m n s \ O r d e r   D a t e   ( M o n t h ) < / K e y > < / a : K e y > < a : V a l u e   i : t y p e = " M e a s u r e G r i d N o d e V i e w S t a t e " > < C o l u m n > 1 7 < / C o l u m n > < L a y e d O u t > t r u e < / L a y e d O u t > < / a : V a l u e > < / a : K e y V a l u e O f D i a g r a m O b j e c t K e y a n y T y p e z b w N T n L X > < a : K e y V a l u e O f D i a g r a m O b j e c t K e y a n y T y p e z b w N T n L X > < a : K e y > < K e y > C o l u m n s \ P a c k i n g   T i m e < / K e y > < / a : K e y > < a : V a l u e   i : t y p e = " M e a s u r e G r i d N o d e V i e w S t a t e " > < C o l u m n > 1 8 < / C o l u m n > < L a y e d O u t > t r u e < / L a y e d O u t > < / a : V a l u e > < / a : K e y V a l u e O f D i a g r a m O b j e c t K e y a n y T y p e z b w N T n L X > < a : K e y V a l u e O f D i a g r a m O b j e c t K e y a n y T y p e z b w N T n L X > < a : K e y > < K e y > L i n k s \ & l t ; C o l u m n s \ S u m   o f   T o t a l   R e v e n u e & g t ; - & l t ; M e a s u r e s \ T o t a l   R e v e n u e & g t ; < / K e y > < / a : K e y > < a : V a l u e   i : t y p e = " M e a s u r e G r i d V i e w S t a t e I D i a g r a m L i n k " / > < / a : K e y V a l u e O f D i a g r a m O b j e c t K e y a n y T y p e z b w N T n L X > < a : K e y V a l u e O f D i a g r a m O b j e c t K e y a n y T y p e z b w N T n L X > < a : K e y > < K e y > L i n k s \ & l t ; C o l u m n s \ S u m   o f   T o t a l   R e v e n u e & g t ; - & l t ; M e a s u r e s \ T o t a l   R e v e n u e & g t ; \ C O L U M N < / K e y > < / a : K e y > < a : V a l u e   i : t y p e = " M e a s u r e G r i d V i e w S t a t e I D i a g r a m L i n k E n d p o i n t " / > < / a : K e y V a l u e O f D i a g r a m O b j e c t K e y a n y T y p e z b w N T n L X > < a : K e y V a l u e O f D i a g r a m O b j e c t K e y a n y T y p e z b w N T n L X > < a : K e y > < K e y > L i n k s \ & l t ; C o l u m n s \ S u m   o f   T o t a l   R e v e n u e & g t ; - & l t ; M e a s u r e s \ T o t a l   R e v e n u e & g t ; \ M E A S U R E < / K e y > < / a : K e y > < a : V a l u e   i : t y p e = " M e a s u r e G r i d V i e w S t a t e I D i a g r a m L i n k E n d p o i n t " / > < / a : K e y V a l u e O f D i a g r a m O b j e c t K e y a n y T y p e z b w N T n L X > < a : K e y V a l u e O f D i a g r a m O b j e c t K e y a n y T y p e z b w N T n L X > < a : K e y > < K e y > L i n k s \ & l t ; C o l u m n s \ S u m   o f   T o t a l   P r o f i t & g t ; - & l t ; M e a s u r e s \ T o t a l   P r o f i t & g t ; < / K e y > < / a : K e y > < a : V a l u e   i : t y p e = " M e a s u r e G r i d V i e w S t a t e I D i a g r a m L i n k " / > < / a : K e y V a l u e O f D i a g r a m O b j e c t K e y a n y T y p e z b w N T n L X > < a : K e y V a l u e O f D i a g r a m O b j e c t K e y a n y T y p e z b w N T n L X > < a : K e y > < K e y > L i n k s \ & l t ; C o l u m n s \ S u m   o f   T o t a l   P r o f i t & g t ; - & l t ; M e a s u r e s \ T o t a l   P r o f i t & g t ; \ C O L U M N < / K e y > < / a : K e y > < a : V a l u e   i : t y p e = " M e a s u r e G r i d V i e w S t a t e I D i a g r a m L i n k E n d p o i n t " / > < / a : K e y V a l u e O f D i a g r a m O b j e c t K e y a n y T y p e z b w N T n L X > < a : K e y V a l u e O f D i a g r a m O b j e c t K e y a n y T y p e z b w N T n L X > < a : K e y > < K e y > L i n k s \ & l t ; C o l u m n s \ S u m   o f   T o t a l   P r o f i t & g t ; - & l t ; M e a s u r e s \ T o t a l   P r o f i t & g t ; \ M E A S U R E 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8 1 3 3 2 7 9 a - 8 5 7 e - 4 a 6 1 - 9 a a f - 4 6 5 9 6 e c 6 f 9 b 4 " > < C u s t o m C o n t e n t > < ! [ C D A T A [ < ? x m l   v e r s i o n = " 1 . 0 "   e n c o d i n g = " u t f - 1 6 " ? > < S e t t i n g s > < C a l c u l a t e d F i e l d s > < i t e m > < M e a s u r e N a m e > T o t a l   n u m b e r   o f   o r d e r s < / M e a s u r e N a m e > < D i s p l a y N a m e > T o t a l   n u m b e r   o f   o r d e r s < / D i s p l a y N a m e > < V i s i b l e > F a l s e < / V i s i b l e > < / i t e m > < i t e m > < M e a s u r e N a m e > T o t a l   U n i t s   S o l d < / M e a s u r e N a m e > < D i s p l a y N a m e > T o t a l   U n i t s   S o l d < / D i s p l a y N a m e > < V i s i b l e > F a l s e < / V i s i b l e > < / i t e m > < i t e m > < M e a s u r e N a m e > R e v e n u e < / M e a s u r e N a m e > < D i s p l a y N a m e > R e v e n u e < / D i s p l a y N a m e > < V i s i b l e > F a l s e < / V i s i b l e > < / i t e m > < i t e m > < M e a s u r e N a m e > P r o f i t < / M e a s u r e N a m e > < D i s p l a y N a m e > P r o f i t < / D i s p l a y N a m e > < V i s i b l e > F a l s e < / V i s i b l e > < / i t e m > < i t e m > < M e a s u r e N a m e > A v e r a g e   p a c k i n g   t i m e < / M e a s u r e N a m e > < D i s p l a y N a m e > A v e r a g e   p a c k i n g   t i m e < / D i s p l a y N a m e > < V i s i b l e > F a l s e < / V i s i b l e > < / i t e m > < / C a l c u l a t e d F i e l d s > < S A H o s t H a s h > 0 < / S A H o s t H a s h > < G e m i n i F i e l d L i s t V i s i b l e > T r u e < / G e m i n i F i e l d L i s t V i s i b l e > < / S e t t i n g s > ] ] > < / 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 A m a z o n S a l e s D a t a < / 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 A m a z o n S a l e s D a t a 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 A m a z o n S a l e s D a t a 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 C o l u m n s \ I t e m   T y p e < / K e y > < / a : K e y > < a : V a l u e   i : t y p e = " T a b l e W i d g e t B a s e V i e w S t a t e " / > < / a : K e y V a l u e O f D i a g r a m O b j e c t K e y a n y T y p e z b w N T n L X > < a : K e y V a l u e O f D i a g r a m O b j e c t K e y a n y T y p e z b w N T n L X > < a : K e y > < K e y > C o l u m n s \ S a l e s   C h a n n e l < / 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 C o l u m n s \ T o t a l   R e v e n u e < / K e y > < / a : K e y > < a : V a l u e   i : t y p e = " T a b l e W i d g e t B a s e V i e w S t a t e " / > < / a : K e y V a l u e O f D i a g r a m O b j e c t K e y a n y T y p e z b w N T n L X > < a : K e y V a l u e O f D i a g r a m O b j e c t K e y a n y T y p e z b w N T n L X > < a : K e y > < K e y > C o l u m n s \ T o t a l   C o s t < / K e y > < / a : K e y > < a : V a l u e   i : t y p e = " T a b l e W i d g e t B a s e V i e w S t a t e " / > < / a : K e y V a l u e O f D i a g r a m O b j e c t K e y a n y T y p e z b w N T n L X > < a : K e y V a l u e O f D i a g r a m O b j e c t K e y a n y T y p e z b w N T n L X > < a : K e y > < K e y > C o l u m n s \ T o t a l   P r o f i t < / 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 C o l u m n s \ P a c k i n g   T i m e 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D a t a M a s h u p   x m l n s = " h t t p : / / s c h e m a s . m i c r o s o f t . c o m / D a t a M a s h u p " > A A A A A K k E A A B Q S w M E F A A C A A g A o n Y y W d 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K J 2 M 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d j J Z T P z l u 6 I B A A D 6 A w A A E w A c A E Z v c m 1 1 b G F z L 1 N l Y 3 R p b 2 4 x L m 0 g o h g A K K A U A A A A A A A A A A A A A A A A A A A A A A A A A A A A h Z L N T u s w E I X 3 l f o O V t i 0 k h W p C F i A s k A J V 3 T D X 8 q K s D D O 0 F r X G V f 2 u K J U f X c c U r U 0 y b 1 k E 2 e + m T N n P H E g S R l k e f O e X A 0 H w 4 F b C A s l u 6 7 E p 8 F c a H C Z I M E S p o G G A x a e 3 H g r I U R S t 4 o z I 3 0 F S K M / S k O c G q T w 4 U Z R e l k 8 O 7 C u u L E I j k S R g f t L Z l n A h w R d t O R j 6 V b R m L 9 k o F W l C G w S 8 Y i z 1 G h f o U s m Z 5 z d o D S l w n k y O T 0 / 5 e z R G 4 K c 1 h q S w z G + M w i v Y 9 7 4 P I k e r K k C K 9 k t i D K Y i Y L p m X g L i T u y i 4 + a k T h 7 2 c W v t c 6 l 0 M K 6 h K z / K Z k u B M 6 D 4 m y 9 h I P c z A p 0 7 8 Z W j e M a u l F P f 7 7 Z R E 8 w D 5 c d p q O Q x Q g + a M v Z J k q N R 7 L r T n x K U D X d 2 u T 7 9 l h t C E F 3 6 L 0 N H d m D V c Y q 6 s o 2 O N z 9 X r c M 5 x 9 o m g U w R b o 4 i + v u T c e F W v b X P K M i F / 4 M X X a r a l Y b k f s y 9 N U b 2 A N M j a M e N j M k N H u C F a D v q 2 3 4 f 4 v D B t 5 V G 2 / 7 1 z n 5 d Z 9 H y 6 9 3 e T R a 6 q 0 F l O v W 5 D t / X d o e 7 1 8 Z v w j s R z x O 2 I 6 H A 4 X 9 c 1 5 9 A V B L A Q I t A B Q A A g A I A K J 2 M l n b y C I I p Q A A A P c A A A A S A A A A A A A A A A A A A A A A A A A A A A B D b 2 5 m a W c v U G F j a 2 F n Z S 5 4 b W x Q S w E C L Q A U A A I A C A C i d j J Z D 8 r p q 6 Q A A A D p A A A A E w A A A A A A A A A A A A A A A A D x A A A A W 0 N v b n R l b n R f V H l w Z X N d L n h t b F B L A Q I t A B Q A A g A I A K J 2 M l l M / O W 7 o g E A A P o D A A A T A A A A A A A A A A A A A A A A A O I B A A B G b 3 J t d W x h c y 9 T Z W N 0 a W 9 u M S 5 t U E s F B g A A A A A D A A M A w g A A A N E 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w R A A A A A A A A C h 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B b W F 6 b 2 5 T Y W x l c 0 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W 1 h e m 9 u U 2 F s Z X N E Y X R h I i A v P j x F b n R y e S B U e X B l P S J G a W x s Z W R D b 2 1 w b G V 0 Z V J l c 3 V s d F R v V 2 9 y a 3 N o Z W V 0 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N C 0 w O S 0 x O F Q x M T o 1 M z o w N S 4 1 N z Q w O T Y 0 W i I g L z 4 8 R W 5 0 c n k g V H l w Z T 0 i R m l s b E N v b H V t b l R 5 c G V z I i B W Y W x 1 Z T 0 i c 0 J n W U d C Z 1 l K Q X d r R E V S R V J F U k U 9 I i A v P j x F b n R y e S B U e X B l P S J G a W x s Q 2 9 s d W 1 u T m F t Z X M i I F Z h b H V l P S J z W y Z x d W 9 0 O 1 J l Z 2 l v b i Z x d W 9 0 O y w m c X V v d D t D b 3 V u d H J 5 J n F 1 b 3 Q 7 L C Z x d W 9 0 O 0 l 0 Z W 0 g V H l w Z S Z x d W 9 0 O y w m c X V v d D t T Y W x l c y B D a G F u b m V s J n F 1 b 3 Q 7 L C Z x d W 9 0 O 0 9 y Z G V y I F B y a W 9 y a X R 5 J n F 1 b 3 Q 7 L C Z x d W 9 0 O 0 9 y Z G V y I E R h d G U m c X V v d D s s J n F 1 b 3 Q 7 T 3 J k Z X I g S U Q m c X V v d D s s J n F 1 b 3 Q 7 U 2 h p c C B E Y X R l J n F 1 b 3 Q 7 L C Z x d W 9 0 O 1 V u a X R z I F N v b G Q m c X V v d D s s J n F 1 b 3 Q 7 V W 5 p d C B Q c m l j Z S Z x d W 9 0 O y w m c X V v d D t V b m l 0 I E N v c 3 Q m c X V v d D s s J n F 1 b 3 Q 7 V G 9 0 Y W w g U m V 2 Z W 5 1 Z S Z x d W 9 0 O y w m c X V v d D t U b 3 R h b C B D b 3 N 0 J n F 1 b 3 Q 7 L C Z x d W 9 0 O 1 R v d G F s I F B y b 2 Z p d C 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B b W F 6 b 2 5 T Y W x l c 0 R h d G E v Q 2 h h b m d l Z C B U e X B l L n t S Z W d p b 2 4 s M H 0 m c X V v d D s s J n F 1 b 3 Q 7 U 2 V j d G l v b j E v Q W 1 h e m 9 u U 2 F s Z X N E Y X R h L 0 N o Y W 5 n Z W Q g V H l w Z S 5 7 Q 2 9 1 b n R y e S w x f S Z x d W 9 0 O y w m c X V v d D t T Z W N 0 a W 9 u M S 9 B b W F 6 b 2 5 T Y W x l c 0 R h d G E v Q 2 h h b m d l Z C B U e X B l L n t J d G V t I F R 5 c G U s M n 0 m c X V v d D s s J n F 1 b 3 Q 7 U 2 V j d G l v b j E v Q W 1 h e m 9 u U 2 F s Z X N E Y X R h L 0 N o Y W 5 n Z W Q g V H l w Z S 5 7 U 2 F s Z X M g Q 2 h h b m 5 l b C w z f S Z x d W 9 0 O y w m c X V v d D t T Z W N 0 a W 9 u M S 9 B b W F 6 b 2 5 T Y W x l c 0 R h d G E v Q 2 h h b m d l Z C B U e X B l L n t P c m R l c i B Q c m l v c m l 0 e S w 0 f S Z x d W 9 0 O y w m c X V v d D t T Z W N 0 a W 9 u M S 9 B b W F 6 b 2 5 T Y W x l c 0 R h d G E v Q 2 h h b m d l Z C B U e X B l L n t P c m R l c i B E Y X R l L D V 9 J n F 1 b 3 Q 7 L C Z x d W 9 0 O 1 N l Y 3 R p b 2 4 x L 0 F t Y X p v b l N h b G V z R G F 0 Y S 9 D a G F u Z 2 V k I F R 5 c G U u e 0 9 y Z G V y I E l E L D Z 9 J n F 1 b 3 Q 7 L C Z x d W 9 0 O 1 N l Y 3 R p b 2 4 x L 0 F t Y X p v b l N h b G V z R G F 0 Y S 9 D a G F u Z 2 V k I F R 5 c G U u e 1 N o a X A g R G F 0 Z S w 3 f S Z x d W 9 0 O y w m c X V v d D t T Z W N 0 a W 9 u M S 9 B b W F 6 b 2 5 T Y W x l c 0 R h d G E v Q 2 h h b m d l Z C B U e X B l L n t V b m l 0 c y B T b 2 x k L D h 9 J n F 1 b 3 Q 7 L C Z x d W 9 0 O 1 N l Y 3 R p b 2 4 x L 0 F t Y X p v b l N h b G V z R G F 0 Y S 9 D a G F u Z 2 V k I F R 5 c G U x L n t V b m l 0 I F B y a W N l L D l 9 J n F 1 b 3 Q 7 L C Z x d W 9 0 O 1 N l Y 3 R p b 2 4 x L 0 F t Y X p v b l N h b G V z R G F 0 Y S 9 D a G F u Z 2 V k I F R 5 c G U x L n t V b m l 0 I E N v c 3 Q s M T B 9 J n F 1 b 3 Q 7 L C Z x d W 9 0 O 1 N l Y 3 R p b 2 4 x L 0 F t Y X p v b l N h b G V z R G F 0 Y S 9 D a G F u Z 2 V k I F R 5 c G U x L n t U b 3 R h b C B S Z X Z l b n V l L D E x f S Z x d W 9 0 O y w m c X V v d D t T Z W N 0 a W 9 u M S 9 B b W F 6 b 2 5 T Y W x l c 0 R h d G E v Q 2 h h b m d l Z C B U e X B l M S 5 7 V G 9 0 Y W w g Q 2 9 z d C w x M n 0 m c X V v d D s s J n F 1 b 3 Q 7 U 2 V j d G l v b j E v Q W 1 h e m 9 u U 2 F s Z X N E Y X R h L 0 N o Y W 5 n Z W Q g V H l w Z T E u e 1 R v d G F s I F B y b 2 Z p d C w x M 3 0 m c X V v d D t d L C Z x d W 9 0 O 0 N v b H V t b k N v d W 5 0 J n F 1 b 3 Q 7 O j E 0 L C Z x d W 9 0 O 0 t l e U N v b H V t b k 5 h b W V z J n F 1 b 3 Q 7 O l t d L C Z x d W 9 0 O 0 N v b H V t b k l k Z W 5 0 a X R p Z X M m c X V v d D s 6 W y Z x d W 9 0 O 1 N l Y 3 R p b 2 4 x L 0 F t Y X p v b l N h b G V z R G F 0 Y S 9 D a G F u Z 2 V k I F R 5 c G U u e 1 J l Z 2 l v b i w w f S Z x d W 9 0 O y w m c X V v d D t T Z W N 0 a W 9 u M S 9 B b W F 6 b 2 5 T Y W x l c 0 R h d G E v Q 2 h h b m d l Z C B U e X B l L n t D b 3 V u d H J 5 L D F 9 J n F 1 b 3 Q 7 L C Z x d W 9 0 O 1 N l Y 3 R p b 2 4 x L 0 F t Y X p v b l N h b G V z R G F 0 Y S 9 D a G F u Z 2 V k I F R 5 c G U u e 0 l 0 Z W 0 g V H l w Z S w y f S Z x d W 9 0 O y w m c X V v d D t T Z W N 0 a W 9 u M S 9 B b W F 6 b 2 5 T Y W x l c 0 R h d G E v Q 2 h h b m d l Z C B U e X B l L n t T Y W x l c y B D a G F u b m V s L D N 9 J n F 1 b 3 Q 7 L C Z x d W 9 0 O 1 N l Y 3 R p b 2 4 x L 0 F t Y X p v b l N h b G V z R G F 0 Y S 9 D a G F u Z 2 V k I F R 5 c G U u e 0 9 y Z G V y I F B y a W 9 y a X R 5 L D R 9 J n F 1 b 3 Q 7 L C Z x d W 9 0 O 1 N l Y 3 R p b 2 4 x L 0 F t Y X p v b l N h b G V z R G F 0 Y S 9 D a G F u Z 2 V k I F R 5 c G U u e 0 9 y Z G V y I E R h d G U s N X 0 m c X V v d D s s J n F 1 b 3 Q 7 U 2 V j d G l v b j E v Q W 1 h e m 9 u U 2 F s Z X N E Y X R h L 0 N o Y W 5 n Z W Q g V H l w Z S 5 7 T 3 J k Z X I g S U Q s N n 0 m c X V v d D s s J n F 1 b 3 Q 7 U 2 V j d G l v b j E v Q W 1 h e m 9 u U 2 F s Z X N E Y X R h L 0 N o Y W 5 n Z W Q g V H l w Z S 5 7 U 2 h p c C B E Y X R l L D d 9 J n F 1 b 3 Q 7 L C Z x d W 9 0 O 1 N l Y 3 R p b 2 4 x L 0 F t Y X p v b l N h b G V z R G F 0 Y S 9 D a G F u Z 2 V k I F R 5 c G U u e 1 V u a X R z I F N v b G Q s O H 0 m c X V v d D s s J n F 1 b 3 Q 7 U 2 V j d G l v b j E v Q W 1 h e m 9 u U 2 F s Z X N E Y X R h L 0 N o Y W 5 n Z W Q g V H l w Z T E u e 1 V u a X Q g U H J p Y 2 U s O X 0 m c X V v d D s s J n F 1 b 3 Q 7 U 2 V j d G l v b j E v Q W 1 h e m 9 u U 2 F s Z X N E Y X R h L 0 N o Y W 5 n Z W Q g V H l w Z T E u e 1 V u a X Q g Q 2 9 z d C w x M H 0 m c X V v d D s s J n F 1 b 3 Q 7 U 2 V j d G l v b j E v Q W 1 h e m 9 u U 2 F s Z X N E Y X R h L 0 N o Y W 5 n Z W Q g V H l w Z T E u e 1 R v d G F s I F J l d m V u d W U s M T F 9 J n F 1 b 3 Q 7 L C Z x d W 9 0 O 1 N l Y 3 R p b 2 4 x L 0 F t Y X p v b l N h b G V z R G F 0 Y S 9 D a G F u Z 2 V k I F R 5 c G U x L n t U b 3 R h b C B D b 3 N 0 L D E y f S Z x d W 9 0 O y w m c X V v d D t T Z W N 0 a W 9 u M S 9 B b W F 6 b 2 5 T Y W x l c 0 R h d G E v Q 2 h h b m d l Z C B U e X B l M S 5 7 V G 9 0 Y W w g U H J v Z m l 0 L D E z f S Z x d W 9 0 O 1 0 s J n F 1 b 3 Q 7 U m V s Y X R p b 2 5 z a G l w S W 5 m b y Z x d W 9 0 O z p b X X 0 i I C 8 + P C 9 T d G F i b G V F b n R y a W V z P j w v S X R l b T 4 8 S X R l b T 4 8 S X R l b U x v Y 2 F 0 a W 9 u P j x J d G V t V H l w Z T 5 G b 3 J t d W x h P C 9 J d G V t V H l w Z T 4 8 S X R l b V B h d G g + U 2 V j d G l v b j E v Q W 1 h e m 9 u U 2 F s Z X N E Y X R h L 1 N v d X J j Z T w v S X R l b V B h d G g + P C 9 J d G V t T G 9 j Y X R p b 2 4 + P F N 0 Y W J s Z U V u d H J p Z X M g L z 4 8 L 0 l 0 Z W 0 + P E l 0 Z W 0 + P E l 0 Z W 1 M b 2 N h d G l v b j 4 8 S X R l b V R 5 c G U + R m 9 y b X V s Y T w v S X R l b V R 5 c G U + P E l 0 Z W 1 Q Y X R o P l N l Y 3 R p b 2 4 x L 0 F t Y X p v b l N h b G V z R G F 0 Y S 9 Q c m 9 t b 3 R l Z C U y M E h l Y W R l c n M 8 L 0 l 0 Z W 1 Q Y X R o P j w v S X R l b U x v Y 2 F 0 a W 9 u P j x T d G F i b G V F b n R y a W V z I C 8 + P C 9 J d G V t P j x J d G V t P j x J d G V t T G 9 j Y X R p b 2 4 + P E l 0 Z W 1 U e X B l P k Z v c m 1 1 b G E 8 L 0 l 0 Z W 1 U e X B l P j x J d G V t U G F 0 a D 5 T Z W N 0 a W 9 u M S 9 B b W F 6 b 2 5 T Y W x l c 0 R h d G E v Q 2 h h b m d l Z C U y M F R 5 c G U 8 L 0 l 0 Z W 1 Q Y X R o P j w v S X R l b U x v Y 2 F 0 a W 9 u P j x T d G F i b G V F b n R y a W V z I C 8 + P C 9 J d G V t P j x J d G V t P j x J d G V t T G 9 j Y X R p b 2 4 + P E l 0 Z W 1 U e X B l P k Z v c m 1 1 b G E 8 L 0 l 0 Z W 1 U e X B l P j x J d G V t U G F 0 a D 5 T Z W N 0 a W 9 u M S 9 B b W F 6 b 2 5 T Y W x l c 0 R h d G E v Q 2 h h b m d l Z C U y M F R 5 c G U x P C 9 J d G V t U G F 0 a D 4 8 L 0 l 0 Z W 1 M b 2 N h d G l v b j 4 8 U 3 R h Y m x l R W 5 0 c m l l c y A v P j w v S X R l b T 4 8 L 0 l 0 Z W 1 z P j w v T G 9 j Y W x Q Y W N r Y W d l T W V 0 Y W R h d G F G a W x l P h Y A A A B Q S w U G A A A A A A A A A A A A A A A A A A A A A A A A J g E A A A E A A A D Q j J 3 f A R X R E Y x 6 A M B P w p f r A Q A A A K U q j E n H N y d O k q 4 / W g w r K / 0 A A A A A A g A A A A A A E G Y A A A A B A A A g A A A A x e m t a N e o Z 7 v T v 5 E z y x 2 S G b q 5 i n w e F W O Q + C 9 F J H c M l X U A A A A A D o A A A A A C A A A g A A A A 4 w G f U n 5 u y D y o V p S s B L W J P H 0 r 0 K W l y N H I S a t N I K d 3 R m J Q A A A A F 7 Z J R 0 2 4 r Q k + n O f x K Q G O M 3 4 O F m L W V G S R r I n D M Z B j c N X m 9 y H F s 2 g 1 w T H 5 o S h O E C m l A Y g 6 O E d S N J 8 d P J r R b L b C k Q c L v U 8 5 w L L U + t y c H Y z 3 O p p A A A A A P O V 2 c v M u S T + 2 j S C y A A o r u a J j 4 a d E b m O p O h j t + 6 G x R M n 9 p f P 4 e d q U 2 r c s 3 t 2 3 L 0 K L P P L t J K E N T Y E L 3 z y 9 c Z u D d A = = < / D a t a M a s h u p > 
</file>

<file path=customXml/item19.xml>��< ? x m l   v e r s i o n = " 1 . 0 "   e n c o d i n g = " U T F - 1 6 " ? > < G e m i n i   x m l n s = " h t t p : / / g e m i n i / p i v o t c u s t o m i z a t i o n / 9 5 7 8 d 8 0 2 - 4 0 d 7 - 4 c 7 f - 9 6 c 8 - 0 8 c c 1 e c 1 b d b 7 " > < C u s t o m C o n t e n t > < ! [ C D A T A [ < ? x m l   v e r s i o n = " 1 . 0 "   e n c o d i n g = " u t f - 1 6 " ? > < S e t t i n g s > < C a l c u l a t e d F i e l d s > < i t e m > < M e a s u r e N a m e > T o t a l   n u m b e r   o f   o r d e r s < / M e a s u r e N a m e > < D i s p l a y N a m e > T o t a l   n u m b e r   o f   o r d e r s < / D i s p l a y N a m e > < V i s i b l e > F a l s e < / V i s i b l e > < / i t e m > < i t e m > < M e a s u r e N a m e > T o t a l   U n i t s   S o l d < / M e a s u r e N a m e > < D i s p l a y N a m e > T o t a l   U n i t s   S o l d < / D i s p l a y N a m e > < V i s i b l e > F a l s e < / V i s i b l e > < / i t e m > < i t e m > < M e a s u r e N a m e > R e v e n u e < / M e a s u r e N a m e > < D i s p l a y N a m e > R e v e n u e < / D i s p l a y N a m e > < V i s i b l e > F a l s e < / V i s i b l e > < / i t e m > < i t e m > < M e a s u r e N a m e > P r o f i t < / M e a s u r e N a m e > < D i s p l a y N a m e > P r o f i t < / D i s p l a y N a m e > < V i s i b l e > F a l s e < / V i s i b l e > < / i t e m > < i t e m > < M e a s u r e N a m e > A v e r a g e   p a c k i n g   t i m e < / M e a s u r e N a m e > < D i s p l a y N a m e > A v e r a g e   p a c k i n g   t i m e < / D i s p l a y N a m e > < V i s i b l e > F a l s e < / V i s i b l e > < / i t e m > < / C a l c u l a t e d F i e l d s > < S A H o s t H a s h > 0 < / S A H o s t H a s h > < G e m i n i F i e l d L i s t V i s i b l e > T r u e < / G e m i n i F i e l d L i s t V i s i b l e > < / S e t t i n g s > ] ] > < / C u s t o m C o n t e n t > < / G e m i n i > 
</file>

<file path=customXml/item2.xml>��< ? x m l   v e r s i o n = " 1 . 0 "   e n c o d i n g = " U T F - 1 6 " ? > < G e m i n i   x m l n s = " h t t p : / / g e m i n i / p i v o t c u s t o m i z a t i o n / R e l a t i o n s h i p A u t o D e t e c t i o n E n a b l e d " > < C u s t o m C o n t e n t > < ! [ C D A T A [ T r u e ] ] > < / C u s t o m C o n t e n t > < / G e m i n i > 
</file>

<file path=customXml/item20.xml>��< ? x m l   v e r s i o n = " 1 . 0 "   e n c o d i n g = " U T F - 1 6 " ? > < G e m i n i   x m l n s = " h t t p : / / g e m i n i / p i v o t c u s t o m i z a t i o n / 6 d 1 0 d 1 8 1 - 3 9 4 e - 4 a 0 8 - 9 2 7 5 - e 0 e a d 9 8 d 5 0 1 f " > < C u s t o m C o n t e n t > < ! [ C D A T A [ < ? x m l   v e r s i o n = " 1 . 0 "   e n c o d i n g = " u t f - 1 6 " ? > < S e t t i n g s > < C a l c u l a t e d F i e l d s > < i t e m > < M e a s u r e N a m e > T o t a l   n u m b e r   o f   o r d e r s < / M e a s u r e N a m e > < D i s p l a y N a m e > T o t a l   n u m b e r   o f   o r d e r s < / D i s p l a y N a m e > < V i s i b l e > F a l s e < / V i s i b l e > < / i t e m > < i t e m > < M e a s u r e N a m e > T o t a l   U n i t s   S o l d < / M e a s u r e N a m e > < D i s p l a y N a m e > T o t a l   U n i t s   S o l d < / D i s p l a y N a m e > < V i s i b l e > F a l s e < / V i s i b l e > < / i t e m > < i t e m > < M e a s u r e N a m e > R e v e n u e < / M e a s u r e N a m e > < D i s p l a y N a m e > R e v e n u e < / D i s p l a y N a m e > < V i s i b l e > F a l s e < / V i s i b l e > < / i t e m > < i t e m > < M e a s u r e N a m e > P r o f i t < / M e a s u r e N a m e > < D i s p l a y N a m e > P r o f i t < / D i s p l a y N a m e > < V i s i b l e > F a l s e < / V i s i b l e > < / i t e m > < i t e m > < M e a s u r e N a m e > A v e r a g e   p a c k i n g   t i m e < / M e a s u r e N a m e > < D i s p l a y N a m e > A v e r a g e   p a c k i n g   t i m e < / D i s p l a y N a m e > < V i s i b l e > F a l s e < / V i s i b l e > < / i t e m > < / C a l c u l a t e d F i e l d s > < S A H o s t H a s h > 0 < / S A H o s t H a s h > < G e m i n i F i e l d L i s t V i s i b l e > T r u e < / G e m i n i F i e l d L i s t V i s i b l e > < / S e t t i n g s > ] ] > < / C u s t o m C o n t e n t > < / G e m i n i > 
</file>

<file path=customXml/item21.xml>��< ? x m l   v e r s i o n = " 1 . 0 "   e n c o d i n g = " U T F - 1 6 " ? > < G e m i n i   x m l n s = " h t t p : / / g e m i n i / p i v o t c u s t o m i z a t i o n / P o w e r P i v o t V e r s i o n " > < C u s t o m C o n t e n t > < ! [ C D A T A [ 2 0 1 5 . 1 3 0 . 1 6 0 5 . 1 5 6 7 ] ] > < / C u s t o m C o n t e n t > < / G e m i n i > 
</file>

<file path=customXml/item22.xml>��< ? x m l   v e r s i o n = " 1 . 0 "   e n c o d i n g = " U T F - 1 6 " ? > < G e m i n i   x m l n s = " h t t p : / / g e m i n i / p i v o t c u s t o m i z a t i o n / S h o w H i d d e n " > < C u s t o m C o n t e n t > < ! [ C D A T A [ T r u e ] ] > < / C u s t o m C o n t e n t > < / G e m i n i > 
</file>

<file path=customXml/item23.xml>��< ? x m l   v e r s i o n = " 1 . 0 "   e n c o d i n g = " U T F - 1 6 " ? > < G e m i n i   x m l n s = " h t t p : / / g e m i n i / p i v o t c u s t o m i z a t i o n / 5 6 b 4 d a e 5 - 3 8 e 0 - 4 9 9 7 - a 1 1 c - b c 4 3 8 8 7 c 9 9 d 9 " > < C u s t o m C o n t e n t > < ! [ C D A T A [ < ? x m l   v e r s i o n = " 1 . 0 "   e n c o d i n g = " u t f - 1 6 " ? > < S e t t i n g s > < C a l c u l a t e d F i e l d s > < i t e m > < M e a s u r e N a m e > T o t a l   n u m b e r   o f   o r d e r s < / M e a s u r e N a m e > < D i s p l a y N a m e > T o t a l   n u m b e r   o f   o r d e r s < / D i s p l a y N a m e > < V i s i b l e > F a l s e < / V i s i b l e > < / i t e m > < i t e m > < M e a s u r e N a m e > T o t a l   U n i t s   S o l d < / M e a s u r e N a m e > < D i s p l a y N a m e > T o t a l   U n i t s   S o l d < / D i s p l a y N a m e > < V i s i b l e > F a l s e < / V i s i b l e > < / i t e m > < i t e m > < M e a s u r e N a m e > R e v e n u e < / M e a s u r e N a m e > < D i s p l a y N a m e > R e v e n u e < / D i s p l a y N a m e > < V i s i b l e > F a l s e < / V i s i b l e > < / i t e m > < i t e m > < M e a s u r e N a m e > P r o f i t < / M e a s u r e N a m e > < D i s p l a y N a m e > P r o f i t < / D i s p l a y N a m e > < V i s i b l e > F a l s e < / V i s i b l e > < / i t e m > < i t e m > < M e a s u r e N a m e > A v e r a g e   p a c k i n g   t i m e < / M e a s u r e N a m e > < D i s p l a y N a m e > A v e r a g e   p a c k i n g   t i m e < / D i s p l a y N a m e > < V i s i b l e > F a l s e < / V i s i b l e > < / i t e m > < / C a l c u l a t e d F i e l d s > < S A H o s t H a s h > 0 < / S A H o s t H a s h > < G e m i n i F i e l d L i s t V i s i b l e > T r u e < / G e m i n i F i e l d L i s t V i s i b l e > < / S e t t i n g s > ] ] > < / C u s t o m C o n t e n t > < / G e m i n i > 
</file>

<file path=customXml/item24.xml>��< ? x m l   v e r s i o n = " 1 . 0 "   e n c o d i n g = " U T F - 1 6 " ? > < G e m i n i   x m l n s = " h t t p : / / g e m i n i / p i v o t c u s t o m i z a t i o n / C l i e n t W i n d o w X M L " > < C u s t o m C o n t e n t > < ! [ C D A T A [ A m a z o n S a l e s D a t a ] ] > < / C u s t o m C o n t e n t > < / G e m i n i > 
</file>

<file path=customXml/item3.xml>��< ? x m l   v e r s i o n = " 1 . 0 "   e n c o d i n g = " U T F - 1 6 " ? > < G e m i n i   x m l n s = " h t t p : / / g e m i n i / p i v o t c u s t o m i z a t i o n / T a b l e X M L _ A m a z o n S a l e s D a t a " > < 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 C o u n t r y < / s t r i n g > < / k e y > < v a l u e > < i n t > 1 0 5 < / i n t > < / v a l u e > < / i t e m > < i t e m > < k e y > < s t r i n g > I t e m   T y p e < / s t r i n g > < / k e y > < v a l u e > < i n t > 1 1 9 < / i n t > < / v a l u e > < / i t e m > < i t e m > < k e y > < s t r i n g > S a l e s   C h a n n e l < / s t r i n g > < / k e y > < v a l u e > < i n t > 1 4 8 < / i n t > < / v a l u e > < / i t e m > < i t e m > < k e y > < s t r i n g > O r d e r   P r i o r i t y < / s t r i n g > < / k e y > < v a l u e > < i n t > 1 5 0 < / i n t > < / v a l u e > < / i t e m > < i t e m > < k e y > < s t r i n g > O r d e r   D a t e < / s t r i n g > < / k e y > < v a l u e > < i n t > 1 2 9 < / i n t > < / v a l u e > < / i t e m > < i t e m > < k e y > < s t r i n g > O r d e r   I D < / s t r i n g > < / k e y > < v a l u e > < i n t > 1 1 1 < / i n t > < / v a l u e > < / i t e m > < i t e m > < k e y > < s t r i n g > S h i p   D a t e < / s t r i n g > < / k e y > < v a l u e > < i n t > 1 1 6 < / i n t > < / v a l u e > < / i t e m > < i t e m > < k e y > < s t r i n g > U n i t s   S o l d < / s t r i n g > < / k e y > < v a l u e > < i n t > 1 2 0 < / i n t > < / v a l u e > < / i t e m > < i t e m > < k e y > < s t r i n g > U n i t   P r i c e < / s t r i n g > < / k e y > < v a l u e > < i n t > 1 1 7 < / i n t > < / v a l u e > < / i t e m > < i t e m > < k e y > < s t r i n g > U n i t   C o s t < / s t r i n g > < / k e y > < v a l u e > < i n t > 1 1 3 < / i n t > < / v a l u e > < / i t e m > < i t e m > < k e y > < s t r i n g > T o t a l   R e v e n u e < / s t r i n g > < / k e y > < v a l u e > < i n t > 1 4 9 < / i n t > < / v a l u e > < / i t e m > < i t e m > < k e y > < s t r i n g > T o t a l   C o s t < / s t r i n g > < / k e y > < v a l u e > < i n t > 1 1 7 < / i n t > < / v a l u e > < / i t e m > < i t e m > < k e y > < s t r i n g > T o t a l   P r o f i t < / s t r i n g > < / k e y > < v a l u e > < i n t > 1 2 6 < / i n t > < / v a l u e > < / i t e m > < i t e m > < k e y > < s t r i n g > O r d e r   D a t e   ( Y e a r ) < / s t r i n g > < / k e y > < v a l u e > < i n t > 1 7 8 < / i n t > < / v a l u e > < / i t e m > < i t e m > < k e y > < s t r i n g > O r d e r   D a t e   ( Q u a r t e r ) < / s t r i n g > < / k e y > < v a l u e > < i n t > 2 0 6 < / i n t > < / v a l u e > < / i t e m > < i t e m > < k e y > < s t r i n g > O r d e r   D a t e   ( M o n t h   I n d e x ) < / s t r i n g > < / k e y > < v a l u e > < i n t > 2 4 4 < / i n t > < / v a l u e > < / i t e m > < i t e m > < k e y > < s t r i n g > O r d e r   D a t e   ( M o n t h ) < / s t r i n g > < / k e y > < v a l u e > < i n t > 1 9 7 < / i n t > < / v a l u e > < / i t e m > < i t e m > < k e y > < s t r i n g > P a c k i n g   T i m e < / s t r i n g > < / k e y > < v a l u e > < i n t > 1 4 3 < / i n t > < / v a l u e > < / i t e m > < / C o l u m n W i d t h s > < C o l u m n D i s p l a y I n d e x > < i t e m > < k e y > < s t r i n g > R e g i o n < / s t r i n g > < / k e y > < v a l u e > < i n t > 0 < / i n t > < / v a l u e > < / i t e m > < i t e m > < k e y > < s t r i n g > C o u n t r y < / s t r i n g > < / k e y > < v a l u e > < i n t > 1 < / i n t > < / v a l u e > < / i t e m > < i t e m > < k e y > < s t r i n g > I t e m   T y p e < / s t r i n g > < / k e y > < v a l u e > < i n t > 2 < / i n t > < / v a l u e > < / i t e m > < i t e m > < k e y > < s t r i n g > S a l e s   C h a n n e l < / s t r i n g > < / k e y > < v a l u e > < i n t > 3 < / i n t > < / v a l u e > < / i t e m > < i t e m > < k e y > < s t r i n g > O r d e r   P r i o r i t y < / s t r i n g > < / k e y > < v a l u e > < i n t > 4 < / i n t > < / v a l u e > < / i t e m > < i t e m > < k e y > < s t r i n g > O r d e r   D a t e < / s t r i n g > < / k e y > < v a l u e > < i n t > 5 < / i n t > < / v a l u e > < / i t e m > < i t e m > < k e y > < s t r i n g > O r d e r   I D < / s t r i n g > < / k e y > < v a l u e > < i n t > 6 < / i n t > < / v a l u e > < / i t e m > < i t e m > < k e y > < s t r i n g > S h i p   D a t e < / s t r i n g > < / k e y > < v a l u e > < i n t > 7 < / i n t > < / v a l u e > < / i t e m > < i t e m > < k e y > < s t r i n g > U n i t s   S o l d < / s t r i n g > < / k e y > < v a l u e > < i n t > 8 < / i n t > < / v a l u e > < / i t e m > < i t e m > < k e y > < s t r i n g > U n i t   P r i c e < / s t r i n g > < / k e y > < v a l u e > < i n t > 9 < / i n t > < / v a l u e > < / i t e m > < i t e m > < k e y > < s t r i n g > U n i t   C o s t < / s t r i n g > < / k e y > < v a l u e > < i n t > 1 0 < / i n t > < / v a l u e > < / i t e m > < i t e m > < k e y > < s t r i n g > T o t a l   R e v e n u e < / s t r i n g > < / k e y > < v a l u e > < i n t > 1 1 < / i n t > < / v a l u e > < / i t e m > < i t e m > < k e y > < s t r i n g > T o t a l   C o s t < / s t r i n g > < / k e y > < v a l u e > < i n t > 1 2 < / i n t > < / v a l u e > < / i t e m > < i t e m > < k e y > < s t r i n g > T o t a l   P r o f i t < / s t r i n g > < / k e y > < v a l u e > < i n t > 1 3 < / i n t > < / v a l u e > < / i t e m > < i t e m > < k e y > < s t r i n g > O r d e r   D a t e   ( Y e a r ) < / s t r i n g > < / k e y > < v a l u e > < i n t > 1 4 < / i n t > < / v a l u e > < / i t e m > < i t e m > < k e y > < s t r i n g > O r d e r   D a t e   ( Q u a r t e r ) < / s t r i n g > < / k e y > < v a l u e > < i n t > 1 5 < / i n t > < / v a l u e > < / i t e m > < i t e m > < k e y > < s t r i n g > O r d e r   D a t e   ( M o n t h   I n d e x ) < / s t r i n g > < / k e y > < v a l u e > < i n t > 1 6 < / i n t > < / v a l u e > < / i t e m > < i t e m > < k e y > < s t r i n g > O r d e r   D a t e   ( M o n t h ) < / s t r i n g > < / k e y > < v a l u e > < i n t > 1 7 < / i n t > < / v a l u e > < / i t e m > < i t e m > < k e y > < s t r i n g > P a c k i n g   T i m e < / s t r i n g > < / k e y > < v a l u e > < i n t > 1 8 < / 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a n u a l C a l c M o d e " > < C u s t o m C o n t e n t > < ! [ C D A T A [ F a l s e ] ] > < / C u s t o m C o n t e n t > < / G e m i n i > 
</file>

<file path=customXml/item5.xml>��< ? x m l   v e r s i o n = " 1 . 0 "   e n c o d i n g = " U T F - 1 6 " ? > < G e m i n i   x m l n s = " h t t p : / / g e m i n i / p i v o t c u s t o m i z a t i o n / I s S a n d b o x E m b e d d e d " > < C u s t o m C o n t e n t > < ! [ C D A T A [ y e s ] ] > < / C u s t o m C o n t e n t > < / G e m i n i > 
</file>

<file path=customXml/item6.xml>��< ? x m l   v e r s i o n = " 1 . 0 "   e n c o d i n g = " U T F - 1 6 " ? > < G e m i n i   x m l n s = " h t t p : / / g e m i n i / p i v o t c u s t o m i z a t i o n / S a n d b o x N o n E m p t y " > < C u s t o m C o n t e n t > < ! [ C D A T A [ 1 ] ] > < / C u s t o m C o n t e n t > < / G e m i n i > 
</file>

<file path=customXml/item7.xml>��< ? x m l   v e r s i o n = " 1 . 0 "   e n c o d i n g = " U T F - 1 6 " ? > < G e m i n i   x m l n s = " h t t p : / / g e m i n i / p i v o t c u s t o m i z a t i o n / 5 5 0 e e 4 7 2 - f f 5 2 - 4 2 1 3 - 8 e 5 1 - 6 1 6 8 8 f 8 e 5 4 5 a " > < C u s t o m C o n t e n t > < ! [ C D A T A [ < ? x m l   v e r s i o n = " 1 . 0 "   e n c o d i n g = " u t f - 1 6 " ? > < S e t t i n g s > < C a l c u l a t e d F i e l d s > < i t e m > < M e a s u r e N a m e > T o t a l   n u m b e r   o f   o r d e r s < / M e a s u r e N a m e > < D i s p l a y N a m e > T o t a l   n u m b e r   o f   o r d e r s < / D i s p l a y N a m e > < V i s i b l e > F a l s e < / V i s i b l e > < / i t e m > < i t e m > < M e a s u r e N a m e > T o t a l   U n i t s   S o l d < / M e a s u r e N a m e > < D i s p l a y N a m e > T o t a l   U n i t s   S o l d < / D i s p l a y N a m e > < V i s i b l e > F a l s e < / V i s i b l e > < / i t e m > < i t e m > < M e a s u r e N a m e > R e v e n u e < / M e a s u r e N a m e > < D i s p l a y N a m e > R e v e n u e < / D i s p l a y N a m e > < V i s i b l e > F a l s e < / V i s i b l e > < / i t e m > < i t e m > < M e a s u r e N a m e > P r o f i t < / M e a s u r e N a m e > < D i s p l a y N a m e > P r o f i t < / D i s p l a y N a m e > < V i s i b l e > F a l s e < / V i s i b l e > < / i t e m > < i t e m > < M e a s u r e N a m e > A v e r a g e   p a c k i n g   t i m e < / M e a s u r e N a m e > < D i s p l a y N a m e > A v e r a g e   p a c k i n g   t i m e < / D i s p l a y N a m e > < V i s i b l e > F a l s e < / V i s i b l e > < / i t e m > < / C a l c u l a t e d F i e l d s > < S A H o s t H a s h > 0 < / S A H o s t H a s h > < G e m i n i F i e l d L i s t V i s i b l e > T r u e < / G e m i n i F i e l d L i s t V i s i b l e > < / S e t t i n g s > ] ] > < / C u s t o m C o n t e n t > < / G e m i n i > 
</file>

<file path=customXml/item8.xml>��< ? x m l   v e r s i o n = " 1 . 0 "   e n c o d i n g = " U T F - 1 6 " ? > < G e m i n i   x m l n s = " h t t p : / / g e m i n i / p i v o t c u s t o m i z a t i o n / L i n k e d T a b l e U p d a t e M o d e " > < C u s t o m C o n t e n t > < ! [ C D A T A [ T r u 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 2 0 2 5 - 0 1 - 1 5 T 1 3 : 0 7 : 2 1 . 6 8 2 5 9 1 8 + 0 2 : 0 0 < / L a s t P r o c e s s e d T i m e > < / D a t a M o d e l i n g S a n d b o x . S e r i a l i z e d S a n d b o x E r r o r C a c h e > ] ] > < / C u s t o m C o n t e n t > < / G e m i n i > 
</file>

<file path=customXml/itemProps1.xml><?xml version="1.0" encoding="utf-8"?>
<ds:datastoreItem xmlns:ds="http://schemas.openxmlformats.org/officeDocument/2006/customXml" ds:itemID="{691498DC-E75C-430E-82AF-2C4A874D375F}">
  <ds:schemaRefs/>
</ds:datastoreItem>
</file>

<file path=customXml/itemProps10.xml><?xml version="1.0" encoding="utf-8"?>
<ds:datastoreItem xmlns:ds="http://schemas.openxmlformats.org/officeDocument/2006/customXml" ds:itemID="{04C91881-0945-49DA-9911-7AF57CA116AC}">
  <ds:schemaRefs/>
</ds:datastoreItem>
</file>

<file path=customXml/itemProps11.xml><?xml version="1.0" encoding="utf-8"?>
<ds:datastoreItem xmlns:ds="http://schemas.openxmlformats.org/officeDocument/2006/customXml" ds:itemID="{26054AA0-BEE4-4CD8-BC49-328B429489D2}">
  <ds:schemaRefs/>
</ds:datastoreItem>
</file>

<file path=customXml/itemProps12.xml><?xml version="1.0" encoding="utf-8"?>
<ds:datastoreItem xmlns:ds="http://schemas.openxmlformats.org/officeDocument/2006/customXml" ds:itemID="{8D6B60F5-0503-4980-B3E4-1FF8CE55B982}">
  <ds:schemaRefs/>
</ds:datastoreItem>
</file>

<file path=customXml/itemProps13.xml><?xml version="1.0" encoding="utf-8"?>
<ds:datastoreItem xmlns:ds="http://schemas.openxmlformats.org/officeDocument/2006/customXml" ds:itemID="{9E9C1CA4-E650-4F43-A3AC-8A7C26C87445}">
  <ds:schemaRefs/>
</ds:datastoreItem>
</file>

<file path=customXml/itemProps14.xml><?xml version="1.0" encoding="utf-8"?>
<ds:datastoreItem xmlns:ds="http://schemas.openxmlformats.org/officeDocument/2006/customXml" ds:itemID="{09FC5731-1591-453C-99E6-1E71A7D35A1C}">
  <ds:schemaRefs/>
</ds:datastoreItem>
</file>

<file path=customXml/itemProps15.xml><?xml version="1.0" encoding="utf-8"?>
<ds:datastoreItem xmlns:ds="http://schemas.openxmlformats.org/officeDocument/2006/customXml" ds:itemID="{EA1FC644-6D8B-423E-96D7-7042A029E458}">
  <ds:schemaRefs/>
</ds:datastoreItem>
</file>

<file path=customXml/itemProps16.xml><?xml version="1.0" encoding="utf-8"?>
<ds:datastoreItem xmlns:ds="http://schemas.openxmlformats.org/officeDocument/2006/customXml" ds:itemID="{A6EEBCAC-01F8-4F5C-9029-37220454406F}">
  <ds:schemaRefs/>
</ds:datastoreItem>
</file>

<file path=customXml/itemProps17.xml><?xml version="1.0" encoding="utf-8"?>
<ds:datastoreItem xmlns:ds="http://schemas.openxmlformats.org/officeDocument/2006/customXml" ds:itemID="{264CF242-5729-4C99-8A6D-D990C7EEEE19}">
  <ds:schemaRefs/>
</ds:datastoreItem>
</file>

<file path=customXml/itemProps18.xml><?xml version="1.0" encoding="utf-8"?>
<ds:datastoreItem xmlns:ds="http://schemas.openxmlformats.org/officeDocument/2006/customXml" ds:itemID="{43109E9E-EA09-4338-8490-9B215E010D9F}">
  <ds:schemaRefs>
    <ds:schemaRef ds:uri="http://schemas.microsoft.com/DataMashup"/>
  </ds:schemaRefs>
</ds:datastoreItem>
</file>

<file path=customXml/itemProps19.xml><?xml version="1.0" encoding="utf-8"?>
<ds:datastoreItem xmlns:ds="http://schemas.openxmlformats.org/officeDocument/2006/customXml" ds:itemID="{AD404809-1945-4872-ABCD-E30559BA2DF8}">
  <ds:schemaRefs/>
</ds:datastoreItem>
</file>

<file path=customXml/itemProps2.xml><?xml version="1.0" encoding="utf-8"?>
<ds:datastoreItem xmlns:ds="http://schemas.openxmlformats.org/officeDocument/2006/customXml" ds:itemID="{26F2EFDF-F038-44DC-AD8F-8113AE81F1DC}">
  <ds:schemaRefs/>
</ds:datastoreItem>
</file>

<file path=customXml/itemProps20.xml><?xml version="1.0" encoding="utf-8"?>
<ds:datastoreItem xmlns:ds="http://schemas.openxmlformats.org/officeDocument/2006/customXml" ds:itemID="{70F42DC5-A01B-46DB-8EF1-8923A1E715CB}">
  <ds:schemaRefs/>
</ds:datastoreItem>
</file>

<file path=customXml/itemProps21.xml><?xml version="1.0" encoding="utf-8"?>
<ds:datastoreItem xmlns:ds="http://schemas.openxmlformats.org/officeDocument/2006/customXml" ds:itemID="{31674ACA-34E4-4E1A-B817-CE362F8FDD33}">
  <ds:schemaRefs/>
</ds:datastoreItem>
</file>

<file path=customXml/itemProps22.xml><?xml version="1.0" encoding="utf-8"?>
<ds:datastoreItem xmlns:ds="http://schemas.openxmlformats.org/officeDocument/2006/customXml" ds:itemID="{BA8E71AA-9803-4E18-BDEE-8B6FCB7B7EB3}">
  <ds:schemaRefs/>
</ds:datastoreItem>
</file>

<file path=customXml/itemProps23.xml><?xml version="1.0" encoding="utf-8"?>
<ds:datastoreItem xmlns:ds="http://schemas.openxmlformats.org/officeDocument/2006/customXml" ds:itemID="{9E3005A3-B8F4-4D98-894E-BA2E90351BA5}">
  <ds:schemaRefs/>
</ds:datastoreItem>
</file>

<file path=customXml/itemProps24.xml><?xml version="1.0" encoding="utf-8"?>
<ds:datastoreItem xmlns:ds="http://schemas.openxmlformats.org/officeDocument/2006/customXml" ds:itemID="{FD3F25F4-7AB9-45F7-B5FA-46DE6D9BD194}">
  <ds:schemaRefs/>
</ds:datastoreItem>
</file>

<file path=customXml/itemProps3.xml><?xml version="1.0" encoding="utf-8"?>
<ds:datastoreItem xmlns:ds="http://schemas.openxmlformats.org/officeDocument/2006/customXml" ds:itemID="{E2AB8C5C-EC5E-433F-820F-C560EADEAB4A}">
  <ds:schemaRefs/>
</ds:datastoreItem>
</file>

<file path=customXml/itemProps4.xml><?xml version="1.0" encoding="utf-8"?>
<ds:datastoreItem xmlns:ds="http://schemas.openxmlformats.org/officeDocument/2006/customXml" ds:itemID="{6C38904A-C967-4064-BBC0-983710D86E4F}">
  <ds:schemaRefs/>
</ds:datastoreItem>
</file>

<file path=customXml/itemProps5.xml><?xml version="1.0" encoding="utf-8"?>
<ds:datastoreItem xmlns:ds="http://schemas.openxmlformats.org/officeDocument/2006/customXml" ds:itemID="{758DA39D-D9F5-4A60-91D8-BE695577ACF0}">
  <ds:schemaRefs/>
</ds:datastoreItem>
</file>

<file path=customXml/itemProps6.xml><?xml version="1.0" encoding="utf-8"?>
<ds:datastoreItem xmlns:ds="http://schemas.openxmlformats.org/officeDocument/2006/customXml" ds:itemID="{E624312B-F818-4535-826C-51B3A05A9015}">
  <ds:schemaRefs/>
</ds:datastoreItem>
</file>

<file path=customXml/itemProps7.xml><?xml version="1.0" encoding="utf-8"?>
<ds:datastoreItem xmlns:ds="http://schemas.openxmlformats.org/officeDocument/2006/customXml" ds:itemID="{64538F72-5923-4CCE-83EB-FF6374AB1DC0}">
  <ds:schemaRefs/>
</ds:datastoreItem>
</file>

<file path=customXml/itemProps8.xml><?xml version="1.0" encoding="utf-8"?>
<ds:datastoreItem xmlns:ds="http://schemas.openxmlformats.org/officeDocument/2006/customXml" ds:itemID="{831E7623-F074-4934-A35D-D26F5E0E195D}">
  <ds:schemaRefs/>
</ds:datastoreItem>
</file>

<file path=customXml/itemProps9.xml><?xml version="1.0" encoding="utf-8"?>
<ds:datastoreItem xmlns:ds="http://schemas.openxmlformats.org/officeDocument/2006/customXml" ds:itemID="{20FDBDCD-6651-4868-9A84-7320A5E6F79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Main_indicators</vt:lpstr>
      <vt:lpstr>Pivot_Tables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Ernesta</dc:creator>
  <cp:lastModifiedBy>Ernesta</cp:lastModifiedBy>
  <dcterms:created xsi:type="dcterms:W3CDTF">2024-09-18T11:50:59Z</dcterms:created>
  <dcterms:modified xsi:type="dcterms:W3CDTF">2025-01-21T11:49:54Z</dcterms:modified>
</cp:coreProperties>
</file>