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2345\OneDrive\Stalinis kompiuteris\converter\CSV_to_SQL\CSV_to_SQL\"/>
    </mc:Choice>
  </mc:AlternateContent>
  <xr:revisionPtr revIDLastSave="0" documentId="13_ncr:1_{E8C85731-C123-4CF2-8102-F5019B791F28}" xr6:coauthVersionLast="47" xr6:coauthVersionMax="47" xr10:uidLastSave="{00000000-0000-0000-0000-000000000000}"/>
  <bookViews>
    <workbookView xWindow="14460" yWindow="1305" windowWidth="14340" windowHeight="13485" xr2:uid="{E02DFD1C-5FA8-45A3-8D27-8541CCA672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S43" i="1"/>
  <c r="Q43" i="1"/>
  <c r="Q46" i="1"/>
  <c r="S46" i="1"/>
  <c r="Q45" i="1"/>
  <c r="S45" i="1"/>
  <c r="S44" i="1"/>
  <c r="Q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Q34" i="1"/>
  <c r="Q21" i="1"/>
  <c r="Q8" i="1"/>
  <c r="A3" i="1" l="1"/>
  <c r="J2" i="1"/>
  <c r="D5" i="1"/>
  <c r="J5" i="1" s="1"/>
  <c r="D4" i="1"/>
  <c r="F4" i="1" s="1"/>
  <c r="J4" i="1" s="1"/>
  <c r="D16" i="1"/>
  <c r="F16" i="1" s="1"/>
  <c r="J16" i="1" s="1"/>
  <c r="D15" i="1"/>
  <c r="F15" i="1" s="1"/>
  <c r="J15" i="1" s="1"/>
  <c r="D14" i="1"/>
  <c r="F14" i="1" s="1"/>
  <c r="J14" i="1" s="1"/>
  <c r="D21" i="1"/>
  <c r="F21" i="1" s="1"/>
  <c r="J21" i="1" s="1"/>
  <c r="D20" i="1"/>
  <c r="F20" i="1" s="1"/>
  <c r="J20" i="1" s="1"/>
  <c r="D19" i="1"/>
  <c r="F19" i="1" s="1"/>
  <c r="J19" i="1" s="1"/>
  <c r="D13" i="1"/>
  <c r="F13" i="1" s="1"/>
  <c r="J13" i="1" s="1"/>
  <c r="D3" i="1"/>
  <c r="F3" i="1" s="1"/>
  <c r="J3" i="1" s="1"/>
  <c r="D18" i="1"/>
  <c r="F18" i="1" s="1"/>
  <c r="J18" i="1" s="1"/>
  <c r="D17" i="1"/>
  <c r="F17" i="1" s="1"/>
  <c r="J17" i="1" s="1"/>
  <c r="F7" i="1"/>
  <c r="J7" i="1" s="1"/>
  <c r="F8" i="1"/>
  <c r="J8" i="1" s="1"/>
  <c r="F9" i="1"/>
  <c r="J9" i="1" s="1"/>
  <c r="F10" i="1"/>
  <c r="J10" i="1" s="1"/>
  <c r="F11" i="1"/>
  <c r="J11" i="1" s="1"/>
  <c r="F12" i="1"/>
  <c r="J12" i="1" s="1"/>
  <c r="F6" i="1"/>
  <c r="J6" i="1" s="1"/>
  <c r="D2" i="1"/>
  <c r="Q35" i="1" l="1"/>
  <c r="Q9" i="1"/>
  <c r="Q22" i="1"/>
  <c r="A4" i="1"/>
  <c r="A5" i="1" l="1"/>
  <c r="Q19" i="1"/>
  <c r="Q6" i="1"/>
  <c r="Q32" i="1"/>
  <c r="A6" i="1" l="1"/>
  <c r="A7" i="1" s="1"/>
  <c r="A8" i="1" s="1"/>
  <c r="Q20" i="1"/>
  <c r="Q33" i="1"/>
  <c r="Q7" i="1"/>
  <c r="A9" i="1" l="1"/>
  <c r="Q18" i="1"/>
  <c r="A10" i="1" l="1"/>
  <c r="Q31" i="1"/>
  <c r="Q5" i="1"/>
  <c r="A11" i="1" l="1"/>
  <c r="Q23" i="1"/>
  <c r="A12" i="1" l="1"/>
  <c r="A13" i="1" s="1"/>
  <c r="Q10" i="1"/>
  <c r="Q36" i="1"/>
  <c r="A14" i="1" l="1"/>
  <c r="Q40" i="1"/>
  <c r="Q42" i="1"/>
  <c r="Q41" i="1"/>
  <c r="Q14" i="1"/>
  <c r="Q27" i="1"/>
  <c r="A15" i="1" l="1"/>
  <c r="Q37" i="1"/>
  <c r="Q24" i="1"/>
  <c r="Q11" i="1"/>
  <c r="A16" i="1" l="1"/>
  <c r="Q25" i="1"/>
  <c r="Q38" i="1"/>
  <c r="Q12" i="1"/>
  <c r="A17" i="1" l="1"/>
  <c r="A18" i="1" s="1"/>
  <c r="A19" i="1" s="1"/>
  <c r="Q39" i="1"/>
  <c r="Q13" i="1"/>
  <c r="Q26" i="1"/>
  <c r="A20" i="1" l="1"/>
  <c r="Q28" i="1"/>
  <c r="Q15" i="1"/>
  <c r="Q2" i="1"/>
  <c r="A21" i="1" l="1"/>
  <c r="Q16" i="1"/>
  <c r="Q29" i="1"/>
  <c r="Q3" i="1"/>
  <c r="Q17" i="1" l="1"/>
  <c r="Q30" i="1"/>
  <c r="Q4" i="1"/>
</calcChain>
</file>

<file path=xl/sharedStrings.xml><?xml version="1.0" encoding="utf-8"?>
<sst xmlns="http://schemas.openxmlformats.org/spreadsheetml/2006/main" count="190" uniqueCount="60">
  <si>
    <t>Activity</t>
  </si>
  <si>
    <t>type</t>
  </si>
  <si>
    <t>Bicep Curls</t>
  </si>
  <si>
    <t>Deadlifts</t>
  </si>
  <si>
    <t>Lunges</t>
  </si>
  <si>
    <t>Planks</t>
  </si>
  <si>
    <t>Russian Twists</t>
  </si>
  <si>
    <t>Leg Raises</t>
  </si>
  <si>
    <t>reps</t>
  </si>
  <si>
    <t>4 sets of 9 reps</t>
  </si>
  <si>
    <t>4 sets of 10 reps</t>
  </si>
  <si>
    <t>3 sets of 10 reps</t>
  </si>
  <si>
    <t>3 sets of 6 reps</t>
  </si>
  <si>
    <t>3 sets of 15 reps</t>
  </si>
  <si>
    <t>total METS</t>
  </si>
  <si>
    <t>30 minutes</t>
  </si>
  <si>
    <t>20 minutes</t>
  </si>
  <si>
    <t>15 minutes</t>
  </si>
  <si>
    <t>25 minutes</t>
  </si>
  <si>
    <t>duration</t>
  </si>
  <si>
    <t>3 sets of 40 seconds</t>
  </si>
  <si>
    <t>mph, secs per rep</t>
  </si>
  <si>
    <t>measurement</t>
  </si>
  <si>
    <t>time</t>
  </si>
  <si>
    <t>MET/min</t>
  </si>
  <si>
    <t>3 sets of  6 reps</t>
  </si>
  <si>
    <t>Walking</t>
  </si>
  <si>
    <t>Racewalking</t>
  </si>
  <si>
    <t>Jogging</t>
  </si>
  <si>
    <t>Running</t>
  </si>
  <si>
    <t>Cycling Moderate</t>
  </si>
  <si>
    <t>Cycling Fast</t>
  </si>
  <si>
    <t>Yoga</t>
  </si>
  <si>
    <t>Push Ups</t>
  </si>
  <si>
    <t>Sit Ups</t>
  </si>
  <si>
    <t>Squats</t>
  </si>
  <si>
    <t>Pull Ups</t>
  </si>
  <si>
    <t>Leg Presses</t>
  </si>
  <si>
    <t>Bench Presses</t>
  </si>
  <si>
    <t>Overhead Presses</t>
  </si>
  <si>
    <t>Core</t>
  </si>
  <si>
    <t xml:space="preserve">Holistic </t>
  </si>
  <si>
    <t>Lower</t>
  </si>
  <si>
    <t>Upper</t>
  </si>
  <si>
    <t>kcal</t>
  </si>
  <si>
    <t>name</t>
  </si>
  <si>
    <t>id_plan</t>
  </si>
  <si>
    <t>day</t>
  </si>
  <si>
    <t>id_activity</t>
  </si>
  <si>
    <t>activity name</t>
  </si>
  <si>
    <t>Monday</t>
  </si>
  <si>
    <t>Tuesday</t>
  </si>
  <si>
    <t>Wednesday</t>
  </si>
  <si>
    <t>Thursday</t>
  </si>
  <si>
    <t>Friday</t>
  </si>
  <si>
    <t>Saturday</t>
  </si>
  <si>
    <t>Sunday</t>
  </si>
  <si>
    <t>Daily</t>
  </si>
  <si>
    <t>Weekends Off (moderate)</t>
  </si>
  <si>
    <t>Weekends Off (light)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</si>
</sst>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1" xfId="1" applyBorder="1"/>
    <xf numFmtId="0" fontId="0" fillId="0" borderId="1" xfId="0" applyBorder="1"/>
    <xf numFmtId="0" fontId="0" fillId="3" borderId="1" xfId="0" applyFill="1" applyBorder="1"/>
  </cellXfs>
  <cellStyles count="2">
    <cellStyle name="Good" xfId="1" builtinId="26"/>
    <cellStyle name="Normal" xfId="0" builtinId="0"/>
  </cellStyles>
  <dxfs count="9">
    <dxf>
      <fill>
        <patternFill>
          <bgColor rgb="FFC00000"/>
        </patternFill>
      </fill>
    </dxf>
    <dxf>
      <fill>
        <patternFill>
          <bgColor rgb="FFEE864C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49998474074526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EE864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FDA4-9046-4071-82EC-8E16B1258843}">
  <dimension ref="A1:S46"/>
  <sheetViews>
    <sheetView tabSelected="1" topLeftCell="E1" zoomScale="85" zoomScaleNormal="85" workbookViewId="0">
      <selection activeCell="M4" sqref="M4"/>
    </sheetView>
  </sheetViews>
  <sheetFormatPr defaultRowHeight="15" x14ac:dyDescent="0.25"/>
  <cols>
    <col min="1" max="1" width="17.7109375" customWidth="1"/>
    <col min="2" max="2" width="18.42578125" customWidth="1"/>
    <col min="3" max="3" width="17.85546875" customWidth="1"/>
    <col min="4" max="4" width="14.85546875" customWidth="1"/>
    <col min="5" max="5" width="10.5703125" customWidth="1"/>
    <col min="7" max="7" width="15.85546875" customWidth="1"/>
    <col min="9" max="9" width="9.140625" customWidth="1"/>
    <col min="13" max="13" width="18.5703125" customWidth="1"/>
    <col min="16" max="16" width="14.140625" customWidth="1"/>
    <col min="18" max="18" width="17.140625" customWidth="1"/>
  </cols>
  <sheetData>
    <row r="1" spans="1:19" x14ac:dyDescent="0.25">
      <c r="A1" s="1" t="s">
        <v>0</v>
      </c>
      <c r="B1" s="1" t="s">
        <v>0</v>
      </c>
      <c r="C1" s="1" t="s">
        <v>8</v>
      </c>
      <c r="D1" s="1" t="s">
        <v>19</v>
      </c>
      <c r="E1" s="1" t="s">
        <v>1</v>
      </c>
      <c r="F1" s="1" t="s">
        <v>14</v>
      </c>
      <c r="G1" s="1" t="s">
        <v>24</v>
      </c>
      <c r="H1" s="1" t="s">
        <v>22</v>
      </c>
      <c r="I1" s="1" t="s">
        <v>21</v>
      </c>
      <c r="J1" s="1" t="s">
        <v>44</v>
      </c>
      <c r="L1" s="1" t="s">
        <v>46</v>
      </c>
      <c r="M1" s="1" t="s">
        <v>45</v>
      </c>
      <c r="O1" s="1" t="s">
        <v>46</v>
      </c>
      <c r="P1" s="1" t="s">
        <v>47</v>
      </c>
      <c r="Q1" s="1" t="s">
        <v>48</v>
      </c>
      <c r="R1" s="1" t="s">
        <v>49</v>
      </c>
      <c r="S1" s="1" t="s">
        <v>1</v>
      </c>
    </row>
    <row r="2" spans="1:19" x14ac:dyDescent="0.25">
      <c r="A2" s="2">
        <v>1</v>
      </c>
      <c r="B2" s="2" t="s">
        <v>5</v>
      </c>
      <c r="C2" s="2" t="s">
        <v>20</v>
      </c>
      <c r="D2" s="2">
        <f>3*40/60</f>
        <v>2</v>
      </c>
      <c r="E2" s="2" t="s">
        <v>40</v>
      </c>
      <c r="F2" s="2">
        <v>6</v>
      </c>
      <c r="G2" s="2">
        <v>3</v>
      </c>
      <c r="H2" s="3" t="s">
        <v>23</v>
      </c>
      <c r="I2" s="2"/>
      <c r="J2" s="2">
        <f t="shared" ref="J2:J21" si="0">ROUND(0.0175*F2*100,2)</f>
        <v>10.5</v>
      </c>
      <c r="L2" s="2">
        <v>1</v>
      </c>
      <c r="M2" s="2" t="s">
        <v>58</v>
      </c>
      <c r="O2" s="2">
        <v>1</v>
      </c>
      <c r="P2" s="2" t="s">
        <v>50</v>
      </c>
      <c r="Q2" s="2">
        <f>INDEX(A:A,MATCH(PROPER(TRIM(R2)),B:B,0))</f>
        <v>18</v>
      </c>
      <c r="R2" s="2" t="s">
        <v>38</v>
      </c>
      <c r="S2" s="2" t="str">
        <f>INDEX(E:E,MATCH(PROPER(TRIM(R2)),B:B,0))</f>
        <v>Upper</v>
      </c>
    </row>
    <row r="3" spans="1:19" x14ac:dyDescent="0.25">
      <c r="A3" s="2">
        <f>1+A2</f>
        <v>2</v>
      </c>
      <c r="B3" s="2" t="s">
        <v>34</v>
      </c>
      <c r="C3" s="2" t="s">
        <v>13</v>
      </c>
      <c r="D3" s="2">
        <f>I3*45</f>
        <v>90</v>
      </c>
      <c r="E3" s="2" t="s">
        <v>40</v>
      </c>
      <c r="F3" s="2">
        <f>D3/60*G3</f>
        <v>12</v>
      </c>
      <c r="G3" s="2">
        <v>8</v>
      </c>
      <c r="H3" s="3" t="s">
        <v>8</v>
      </c>
      <c r="I3" s="2">
        <v>2</v>
      </c>
      <c r="J3" s="2">
        <f t="shared" si="0"/>
        <v>21</v>
      </c>
      <c r="L3" s="2">
        <v>2</v>
      </c>
      <c r="M3" s="2" t="s">
        <v>59</v>
      </c>
      <c r="O3" s="2">
        <v>1</v>
      </c>
      <c r="P3" s="2" t="s">
        <v>50</v>
      </c>
      <c r="Q3" s="2">
        <f t="shared" ref="Q3:Q14" si="1">INDEX(A:A,MATCH(PROPER(TRIM(R3)),B:B,0))</f>
        <v>19</v>
      </c>
      <c r="R3" s="2" t="s">
        <v>39</v>
      </c>
      <c r="S3" s="2" t="str">
        <f t="shared" ref="S3:S31" si="2">INDEX(E:E,MATCH(PROPER(TRIM(R3)),B:B,0))</f>
        <v>Upper</v>
      </c>
    </row>
    <row r="4" spans="1:19" x14ac:dyDescent="0.25">
      <c r="A4" s="2">
        <f t="shared" ref="A4:A21" si="3">1+A3</f>
        <v>3</v>
      </c>
      <c r="B4" s="2" t="s">
        <v>6</v>
      </c>
      <c r="C4" s="2" t="s">
        <v>9</v>
      </c>
      <c r="D4" s="2">
        <f>I4*36</f>
        <v>54</v>
      </c>
      <c r="E4" s="2" t="s">
        <v>40</v>
      </c>
      <c r="F4" s="2">
        <f>D4/60*G4</f>
        <v>7.2</v>
      </c>
      <c r="G4" s="2">
        <v>8</v>
      </c>
      <c r="H4" s="3" t="s">
        <v>8</v>
      </c>
      <c r="I4" s="2">
        <v>1.5</v>
      </c>
      <c r="J4" s="2">
        <f t="shared" si="0"/>
        <v>12.6</v>
      </c>
      <c r="L4" s="2">
        <v>3</v>
      </c>
      <c r="M4" s="2" t="s">
        <v>57</v>
      </c>
      <c r="O4" s="2">
        <v>1</v>
      </c>
      <c r="P4" s="2" t="s">
        <v>50</v>
      </c>
      <c r="Q4" s="2">
        <f t="shared" si="1"/>
        <v>20</v>
      </c>
      <c r="R4" s="2" t="s">
        <v>2</v>
      </c>
      <c r="S4" s="2" t="str">
        <f t="shared" si="2"/>
        <v>Upper</v>
      </c>
    </row>
    <row r="5" spans="1:19" x14ac:dyDescent="0.25">
      <c r="A5" s="2">
        <f t="shared" si="3"/>
        <v>4</v>
      </c>
      <c r="B5" s="2" t="s">
        <v>7</v>
      </c>
      <c r="C5" s="2" t="s">
        <v>10</v>
      </c>
      <c r="D5" s="2">
        <f>I5*40</f>
        <v>160</v>
      </c>
      <c r="E5" s="2" t="s">
        <v>40</v>
      </c>
      <c r="F5" s="2">
        <f>ROUND(D5/60*G5, 2)</f>
        <v>21.33</v>
      </c>
      <c r="G5" s="2">
        <v>8</v>
      </c>
      <c r="H5" s="3" t="s">
        <v>8</v>
      </c>
      <c r="I5" s="2">
        <v>4</v>
      </c>
      <c r="J5" s="2">
        <f t="shared" si="0"/>
        <v>37.33</v>
      </c>
      <c r="O5" s="2">
        <v>1</v>
      </c>
      <c r="P5" s="2" t="s">
        <v>51</v>
      </c>
      <c r="Q5" s="2">
        <f t="shared" si="1"/>
        <v>8</v>
      </c>
      <c r="R5" s="2" t="s">
        <v>29</v>
      </c>
      <c r="S5" s="2" t="str">
        <f t="shared" si="2"/>
        <v xml:space="preserve">Holistic </v>
      </c>
    </row>
    <row r="6" spans="1:19" x14ac:dyDescent="0.25">
      <c r="A6" s="2">
        <f t="shared" si="3"/>
        <v>5</v>
      </c>
      <c r="B6" s="2" t="s">
        <v>26</v>
      </c>
      <c r="C6" s="2" t="s">
        <v>15</v>
      </c>
      <c r="D6" s="2">
        <v>30</v>
      </c>
      <c r="E6" s="2" t="s">
        <v>41</v>
      </c>
      <c r="F6" s="2">
        <f t="shared" ref="F6:F12" si="4">D6*G6</f>
        <v>120</v>
      </c>
      <c r="G6" s="2">
        <v>4</v>
      </c>
      <c r="H6" s="3" t="s">
        <v>23</v>
      </c>
      <c r="I6" s="2">
        <v>3.75</v>
      </c>
      <c r="J6" s="2">
        <f t="shared" si="0"/>
        <v>210</v>
      </c>
      <c r="O6" s="2">
        <v>1</v>
      </c>
      <c r="P6" s="2" t="s">
        <v>52</v>
      </c>
      <c r="Q6" s="2">
        <f t="shared" si="1"/>
        <v>3</v>
      </c>
      <c r="R6" s="2" t="s">
        <v>6</v>
      </c>
      <c r="S6" s="2" t="str">
        <f t="shared" si="2"/>
        <v>Core</v>
      </c>
    </row>
    <row r="7" spans="1:19" x14ac:dyDescent="0.25">
      <c r="A7" s="2">
        <f t="shared" si="3"/>
        <v>6</v>
      </c>
      <c r="B7" s="2" t="s">
        <v>27</v>
      </c>
      <c r="C7" s="2" t="s">
        <v>18</v>
      </c>
      <c r="D7" s="2">
        <v>25</v>
      </c>
      <c r="E7" s="2" t="s">
        <v>41</v>
      </c>
      <c r="F7" s="2">
        <f t="shared" si="4"/>
        <v>162.5</v>
      </c>
      <c r="G7" s="2">
        <v>6.5</v>
      </c>
      <c r="H7" s="3" t="s">
        <v>23</v>
      </c>
      <c r="I7" s="2">
        <v>6</v>
      </c>
      <c r="J7" s="2">
        <f t="shared" si="0"/>
        <v>284.38</v>
      </c>
      <c r="O7" s="2">
        <v>1</v>
      </c>
      <c r="P7" s="2" t="s">
        <v>52</v>
      </c>
      <c r="Q7" s="2">
        <f t="shared" si="1"/>
        <v>4</v>
      </c>
      <c r="R7" s="2" t="s">
        <v>7</v>
      </c>
      <c r="S7" s="2" t="str">
        <f t="shared" si="2"/>
        <v>Core</v>
      </c>
    </row>
    <row r="8" spans="1:19" x14ac:dyDescent="0.25">
      <c r="A8" s="2">
        <f t="shared" si="3"/>
        <v>7</v>
      </c>
      <c r="B8" s="2" t="s">
        <v>28</v>
      </c>
      <c r="C8" s="2" t="s">
        <v>16</v>
      </c>
      <c r="D8" s="2">
        <v>20</v>
      </c>
      <c r="E8" s="2" t="s">
        <v>41</v>
      </c>
      <c r="F8" s="2">
        <f t="shared" si="4"/>
        <v>160</v>
      </c>
      <c r="G8" s="2">
        <v>8</v>
      </c>
      <c r="H8" s="3" t="s">
        <v>23</v>
      </c>
      <c r="I8" s="2">
        <v>5</v>
      </c>
      <c r="J8" s="2">
        <f t="shared" si="0"/>
        <v>280</v>
      </c>
      <c r="O8" s="2">
        <v>1</v>
      </c>
      <c r="P8" s="2" t="s">
        <v>52</v>
      </c>
      <c r="Q8" s="2">
        <f t="shared" si="1"/>
        <v>1</v>
      </c>
      <c r="R8" s="2" t="s">
        <v>5</v>
      </c>
      <c r="S8" s="2" t="str">
        <f t="shared" si="2"/>
        <v>Core</v>
      </c>
    </row>
    <row r="9" spans="1:19" x14ac:dyDescent="0.25">
      <c r="A9" s="2">
        <f t="shared" si="3"/>
        <v>8</v>
      </c>
      <c r="B9" s="2" t="s">
        <v>29</v>
      </c>
      <c r="C9" s="2" t="s">
        <v>17</v>
      </c>
      <c r="D9" s="2">
        <v>15</v>
      </c>
      <c r="E9" s="2" t="s">
        <v>41</v>
      </c>
      <c r="F9" s="2">
        <f t="shared" si="4"/>
        <v>202.5</v>
      </c>
      <c r="G9" s="2">
        <v>13.5</v>
      </c>
      <c r="H9" s="3" t="s">
        <v>23</v>
      </c>
      <c r="I9" s="2">
        <v>8</v>
      </c>
      <c r="J9" s="2">
        <f t="shared" si="0"/>
        <v>354.38</v>
      </c>
      <c r="O9" s="2">
        <v>1</v>
      </c>
      <c r="P9" s="2" t="s">
        <v>52</v>
      </c>
      <c r="Q9" s="2">
        <f t="shared" si="1"/>
        <v>2</v>
      </c>
      <c r="R9" s="2" t="s">
        <v>34</v>
      </c>
      <c r="S9" s="2" t="str">
        <f t="shared" si="2"/>
        <v>Core</v>
      </c>
    </row>
    <row r="10" spans="1:19" x14ac:dyDescent="0.25">
      <c r="A10" s="2">
        <f t="shared" si="3"/>
        <v>9</v>
      </c>
      <c r="B10" s="2" t="s">
        <v>30</v>
      </c>
      <c r="C10" s="2" t="s">
        <v>15</v>
      </c>
      <c r="D10" s="2">
        <v>30</v>
      </c>
      <c r="E10" s="2" t="s">
        <v>41</v>
      </c>
      <c r="F10" s="2">
        <f t="shared" si="4"/>
        <v>180</v>
      </c>
      <c r="G10" s="2">
        <v>6</v>
      </c>
      <c r="H10" s="3" t="s">
        <v>23</v>
      </c>
      <c r="I10" s="2">
        <v>10</v>
      </c>
      <c r="J10" s="2">
        <f t="shared" si="0"/>
        <v>315</v>
      </c>
      <c r="O10" s="2">
        <v>1</v>
      </c>
      <c r="P10" s="2" t="s">
        <v>53</v>
      </c>
      <c r="Q10" s="2">
        <f t="shared" si="1"/>
        <v>10</v>
      </c>
      <c r="R10" s="2" t="s">
        <v>31</v>
      </c>
      <c r="S10" s="2" t="str">
        <f t="shared" si="2"/>
        <v xml:space="preserve">Holistic </v>
      </c>
    </row>
    <row r="11" spans="1:19" x14ac:dyDescent="0.25">
      <c r="A11" s="2">
        <f t="shared" si="3"/>
        <v>10</v>
      </c>
      <c r="B11" s="2" t="s">
        <v>31</v>
      </c>
      <c r="C11" s="2" t="s">
        <v>16</v>
      </c>
      <c r="D11" s="2">
        <v>20</v>
      </c>
      <c r="E11" s="2" t="s">
        <v>41</v>
      </c>
      <c r="F11" s="2">
        <f t="shared" si="4"/>
        <v>240</v>
      </c>
      <c r="G11" s="2">
        <v>12</v>
      </c>
      <c r="H11" s="3" t="s">
        <v>23</v>
      </c>
      <c r="I11" s="2">
        <v>18</v>
      </c>
      <c r="J11" s="2">
        <f t="shared" si="0"/>
        <v>420</v>
      </c>
      <c r="O11" s="2">
        <v>1</v>
      </c>
      <c r="P11" s="2" t="s">
        <v>54</v>
      </c>
      <c r="Q11" s="2">
        <f t="shared" si="1"/>
        <v>13</v>
      </c>
      <c r="R11" s="2" t="s">
        <v>3</v>
      </c>
      <c r="S11" s="2" t="str">
        <f t="shared" si="2"/>
        <v>Lower</v>
      </c>
    </row>
    <row r="12" spans="1:19" x14ac:dyDescent="0.25">
      <c r="A12" s="2">
        <f t="shared" si="3"/>
        <v>11</v>
      </c>
      <c r="B12" s="2" t="s">
        <v>32</v>
      </c>
      <c r="C12" s="2" t="s">
        <v>16</v>
      </c>
      <c r="D12" s="2">
        <v>20</v>
      </c>
      <c r="E12" s="2" t="s">
        <v>41</v>
      </c>
      <c r="F12" s="2">
        <f t="shared" si="4"/>
        <v>50</v>
      </c>
      <c r="G12" s="2">
        <v>2.5</v>
      </c>
      <c r="H12" s="3" t="s">
        <v>23</v>
      </c>
      <c r="I12" s="2"/>
      <c r="J12" s="2">
        <f t="shared" si="0"/>
        <v>87.5</v>
      </c>
      <c r="O12" s="2">
        <v>1</v>
      </c>
      <c r="P12" s="2" t="s">
        <v>54</v>
      </c>
      <c r="Q12" s="2">
        <f t="shared" si="1"/>
        <v>14</v>
      </c>
      <c r="R12" s="2" t="s">
        <v>4</v>
      </c>
      <c r="S12" s="2" t="str">
        <f t="shared" si="2"/>
        <v>Lower</v>
      </c>
    </row>
    <row r="13" spans="1:19" x14ac:dyDescent="0.25">
      <c r="A13" s="2">
        <f t="shared" si="3"/>
        <v>12</v>
      </c>
      <c r="B13" s="2" t="s">
        <v>35</v>
      </c>
      <c r="C13" s="2" t="s">
        <v>11</v>
      </c>
      <c r="D13" s="2">
        <f>I13*30</f>
        <v>60</v>
      </c>
      <c r="E13" s="2" t="s">
        <v>42</v>
      </c>
      <c r="F13" s="2">
        <f t="shared" ref="F13:F21" si="5">D13/60*G13</f>
        <v>8</v>
      </c>
      <c r="G13" s="2">
        <v>8</v>
      </c>
      <c r="H13" s="3" t="s">
        <v>8</v>
      </c>
      <c r="I13" s="2">
        <v>2</v>
      </c>
      <c r="J13" s="2">
        <f t="shared" si="0"/>
        <v>14</v>
      </c>
      <c r="O13" s="2">
        <v>1</v>
      </c>
      <c r="P13" s="2" t="s">
        <v>54</v>
      </c>
      <c r="Q13" s="2">
        <f t="shared" si="1"/>
        <v>15</v>
      </c>
      <c r="R13" s="2" t="s">
        <v>37</v>
      </c>
      <c r="S13" s="2" t="str">
        <f t="shared" si="2"/>
        <v>Lower</v>
      </c>
    </row>
    <row r="14" spans="1:19" x14ac:dyDescent="0.25">
      <c r="A14" s="2">
        <f t="shared" si="3"/>
        <v>13</v>
      </c>
      <c r="B14" s="2" t="s">
        <v>3</v>
      </c>
      <c r="C14" s="2" t="s">
        <v>25</v>
      </c>
      <c r="D14" s="2">
        <f>I14*24</f>
        <v>144</v>
      </c>
      <c r="E14" s="2" t="s">
        <v>42</v>
      </c>
      <c r="F14" s="2">
        <f t="shared" si="5"/>
        <v>19.2</v>
      </c>
      <c r="G14" s="2">
        <v>8</v>
      </c>
      <c r="H14" s="3" t="s">
        <v>8</v>
      </c>
      <c r="I14" s="2">
        <v>6</v>
      </c>
      <c r="J14" s="2">
        <f t="shared" si="0"/>
        <v>33.6</v>
      </c>
      <c r="O14" s="2">
        <v>1</v>
      </c>
      <c r="P14" s="2" t="s">
        <v>54</v>
      </c>
      <c r="Q14" s="2">
        <f t="shared" si="1"/>
        <v>12</v>
      </c>
      <c r="R14" s="2" t="s">
        <v>35</v>
      </c>
      <c r="S14" s="2" t="str">
        <f t="shared" si="2"/>
        <v>Lower</v>
      </c>
    </row>
    <row r="15" spans="1:19" x14ac:dyDescent="0.25">
      <c r="A15" s="2">
        <f t="shared" si="3"/>
        <v>14</v>
      </c>
      <c r="B15" s="2" t="s">
        <v>4</v>
      </c>
      <c r="C15" s="2" t="s">
        <v>11</v>
      </c>
      <c r="D15" s="2">
        <f>I15*30</f>
        <v>60</v>
      </c>
      <c r="E15" s="2" t="s">
        <v>42</v>
      </c>
      <c r="F15" s="2">
        <f t="shared" si="5"/>
        <v>8</v>
      </c>
      <c r="G15" s="2">
        <v>8</v>
      </c>
      <c r="H15" s="3" t="s">
        <v>8</v>
      </c>
      <c r="I15" s="2">
        <v>2</v>
      </c>
      <c r="J15" s="2">
        <f t="shared" si="0"/>
        <v>14</v>
      </c>
      <c r="O15" s="2">
        <v>2</v>
      </c>
      <c r="P15" s="2" t="s">
        <v>50</v>
      </c>
      <c r="Q15" s="2">
        <f>INDEX(A:A,MATCH(PROPER(TRIM(R15)),B:B,0))</f>
        <v>18</v>
      </c>
      <c r="R15" s="2" t="s">
        <v>38</v>
      </c>
      <c r="S15" s="2" t="str">
        <f t="shared" si="2"/>
        <v>Upper</v>
      </c>
    </row>
    <row r="16" spans="1:19" x14ac:dyDescent="0.25">
      <c r="A16" s="2">
        <f t="shared" si="3"/>
        <v>15</v>
      </c>
      <c r="B16" s="2" t="s">
        <v>37</v>
      </c>
      <c r="C16" s="2" t="s">
        <v>11</v>
      </c>
      <c r="D16" s="2">
        <f>I16*30</f>
        <v>90</v>
      </c>
      <c r="E16" s="2" t="s">
        <v>42</v>
      </c>
      <c r="F16" s="2">
        <f t="shared" si="5"/>
        <v>12</v>
      </c>
      <c r="G16" s="2">
        <v>8</v>
      </c>
      <c r="H16" s="3" t="s">
        <v>8</v>
      </c>
      <c r="I16" s="2">
        <v>3</v>
      </c>
      <c r="J16" s="2">
        <f t="shared" si="0"/>
        <v>21</v>
      </c>
      <c r="O16" s="2">
        <v>2</v>
      </c>
      <c r="P16" s="2" t="s">
        <v>50</v>
      </c>
      <c r="Q16" s="2">
        <f t="shared" ref="Q16:Q27" si="6">INDEX(A:A,MATCH(PROPER(TRIM(R16)),B:B,0))</f>
        <v>19</v>
      </c>
      <c r="R16" s="2" t="s">
        <v>39</v>
      </c>
      <c r="S16" s="2" t="str">
        <f t="shared" si="2"/>
        <v>Upper</v>
      </c>
    </row>
    <row r="17" spans="1:19" x14ac:dyDescent="0.25">
      <c r="A17" s="2">
        <f t="shared" si="3"/>
        <v>16</v>
      </c>
      <c r="B17" s="2" t="s">
        <v>36</v>
      </c>
      <c r="C17" s="2" t="s">
        <v>12</v>
      </c>
      <c r="D17" s="2">
        <f>I17*18</f>
        <v>54</v>
      </c>
      <c r="E17" s="2" t="s">
        <v>43</v>
      </c>
      <c r="F17" s="2">
        <f t="shared" si="5"/>
        <v>10.8</v>
      </c>
      <c r="G17" s="2">
        <v>12</v>
      </c>
      <c r="H17" s="3" t="s">
        <v>8</v>
      </c>
      <c r="I17" s="2">
        <v>3</v>
      </c>
      <c r="J17" s="2">
        <f t="shared" si="0"/>
        <v>18.899999999999999</v>
      </c>
      <c r="O17" s="2">
        <v>2</v>
      </c>
      <c r="P17" s="2" t="s">
        <v>50</v>
      </c>
      <c r="Q17" s="2">
        <f t="shared" si="6"/>
        <v>20</v>
      </c>
      <c r="R17" s="2" t="s">
        <v>2</v>
      </c>
      <c r="S17" s="2" t="str">
        <f t="shared" si="2"/>
        <v>Upper</v>
      </c>
    </row>
    <row r="18" spans="1:19" x14ac:dyDescent="0.25">
      <c r="A18" s="2">
        <f t="shared" si="3"/>
        <v>17</v>
      </c>
      <c r="B18" s="2" t="s">
        <v>33</v>
      </c>
      <c r="C18" s="2" t="s">
        <v>13</v>
      </c>
      <c r="D18" s="2">
        <f>I18*45</f>
        <v>90</v>
      </c>
      <c r="E18" s="2" t="s">
        <v>43</v>
      </c>
      <c r="F18" s="2">
        <f t="shared" si="5"/>
        <v>12</v>
      </c>
      <c r="G18" s="2">
        <v>8</v>
      </c>
      <c r="H18" s="3" t="s">
        <v>8</v>
      </c>
      <c r="I18" s="2">
        <v>2</v>
      </c>
      <c r="J18" s="2">
        <f t="shared" si="0"/>
        <v>21</v>
      </c>
      <c r="O18" s="2">
        <v>2</v>
      </c>
      <c r="P18" s="2" t="s">
        <v>51</v>
      </c>
      <c r="Q18" s="2">
        <f t="shared" si="6"/>
        <v>7</v>
      </c>
      <c r="R18" s="2" t="s">
        <v>28</v>
      </c>
      <c r="S18" s="2" t="str">
        <f t="shared" si="2"/>
        <v xml:space="preserve">Holistic </v>
      </c>
    </row>
    <row r="19" spans="1:19" x14ac:dyDescent="0.25">
      <c r="A19" s="2">
        <f t="shared" si="3"/>
        <v>18</v>
      </c>
      <c r="B19" s="2" t="s">
        <v>38</v>
      </c>
      <c r="C19" s="2" t="s">
        <v>11</v>
      </c>
      <c r="D19" s="2">
        <f>I19*30</f>
        <v>90</v>
      </c>
      <c r="E19" s="2" t="s">
        <v>43</v>
      </c>
      <c r="F19" s="2">
        <f t="shared" si="5"/>
        <v>12</v>
      </c>
      <c r="G19" s="2">
        <v>8</v>
      </c>
      <c r="H19" s="3" t="s">
        <v>8</v>
      </c>
      <c r="I19" s="2">
        <v>3</v>
      </c>
      <c r="J19" s="2">
        <f t="shared" si="0"/>
        <v>21</v>
      </c>
      <c r="O19" s="2">
        <v>2</v>
      </c>
      <c r="P19" s="2" t="s">
        <v>52</v>
      </c>
      <c r="Q19" s="2">
        <f t="shared" si="6"/>
        <v>3</v>
      </c>
      <c r="R19" s="2" t="s">
        <v>6</v>
      </c>
      <c r="S19" s="2" t="str">
        <f t="shared" si="2"/>
        <v>Core</v>
      </c>
    </row>
    <row r="20" spans="1:19" x14ac:dyDescent="0.25">
      <c r="A20" s="2">
        <f t="shared" si="3"/>
        <v>19</v>
      </c>
      <c r="B20" s="2" t="s">
        <v>39</v>
      </c>
      <c r="C20" s="2" t="s">
        <v>11</v>
      </c>
      <c r="D20" s="2">
        <f>I20*30</f>
        <v>90</v>
      </c>
      <c r="E20" s="2" t="s">
        <v>43</v>
      </c>
      <c r="F20" s="2">
        <f t="shared" si="5"/>
        <v>12</v>
      </c>
      <c r="G20" s="2">
        <v>8</v>
      </c>
      <c r="H20" s="3" t="s">
        <v>8</v>
      </c>
      <c r="I20" s="2">
        <v>3</v>
      </c>
      <c r="J20" s="2">
        <f t="shared" si="0"/>
        <v>21</v>
      </c>
      <c r="O20" s="2">
        <v>2</v>
      </c>
      <c r="P20" s="2" t="s">
        <v>52</v>
      </c>
      <c r="Q20" s="2">
        <f t="shared" si="6"/>
        <v>4</v>
      </c>
      <c r="R20" s="2" t="s">
        <v>7</v>
      </c>
      <c r="S20" s="2" t="str">
        <f t="shared" si="2"/>
        <v>Core</v>
      </c>
    </row>
    <row r="21" spans="1:19" x14ac:dyDescent="0.25">
      <c r="A21" s="2">
        <f t="shared" si="3"/>
        <v>20</v>
      </c>
      <c r="B21" s="2" t="s">
        <v>2</v>
      </c>
      <c r="C21" s="2" t="s">
        <v>11</v>
      </c>
      <c r="D21" s="2">
        <f>I21*30</f>
        <v>60</v>
      </c>
      <c r="E21" s="2" t="s">
        <v>43</v>
      </c>
      <c r="F21" s="2">
        <f t="shared" si="5"/>
        <v>8</v>
      </c>
      <c r="G21" s="2">
        <v>8</v>
      </c>
      <c r="H21" s="3" t="s">
        <v>8</v>
      </c>
      <c r="I21" s="2">
        <v>2</v>
      </c>
      <c r="J21" s="2">
        <f t="shared" si="0"/>
        <v>14</v>
      </c>
      <c r="O21" s="2">
        <v>2</v>
      </c>
      <c r="P21" s="2" t="s">
        <v>52</v>
      </c>
      <c r="Q21" s="2">
        <f t="shared" si="6"/>
        <v>1</v>
      </c>
      <c r="R21" s="2" t="s">
        <v>5</v>
      </c>
      <c r="S21" s="2" t="str">
        <f t="shared" si="2"/>
        <v>Core</v>
      </c>
    </row>
    <row r="22" spans="1:19" x14ac:dyDescent="0.25">
      <c r="O22" s="2">
        <v>2</v>
      </c>
      <c r="P22" s="2" t="s">
        <v>52</v>
      </c>
      <c r="Q22" s="2">
        <f t="shared" si="6"/>
        <v>2</v>
      </c>
      <c r="R22" s="2" t="s">
        <v>34</v>
      </c>
      <c r="S22" s="2" t="str">
        <f t="shared" si="2"/>
        <v>Core</v>
      </c>
    </row>
    <row r="23" spans="1:19" x14ac:dyDescent="0.25">
      <c r="O23" s="2">
        <v>2</v>
      </c>
      <c r="P23" s="2" t="s">
        <v>53</v>
      </c>
      <c r="Q23" s="2">
        <f t="shared" si="6"/>
        <v>9</v>
      </c>
      <c r="R23" s="2" t="s">
        <v>30</v>
      </c>
      <c r="S23" s="2" t="str">
        <f t="shared" si="2"/>
        <v xml:space="preserve">Holistic </v>
      </c>
    </row>
    <row r="24" spans="1:19" x14ac:dyDescent="0.25">
      <c r="O24" s="2">
        <v>2</v>
      </c>
      <c r="P24" s="2" t="s">
        <v>54</v>
      </c>
      <c r="Q24" s="2">
        <f t="shared" si="6"/>
        <v>13</v>
      </c>
      <c r="R24" s="2" t="s">
        <v>3</v>
      </c>
      <c r="S24" s="2" t="str">
        <f t="shared" si="2"/>
        <v>Lower</v>
      </c>
    </row>
    <row r="25" spans="1:19" x14ac:dyDescent="0.25">
      <c r="O25" s="2">
        <v>2</v>
      </c>
      <c r="P25" s="2" t="s">
        <v>54</v>
      </c>
      <c r="Q25" s="2">
        <f t="shared" si="6"/>
        <v>14</v>
      </c>
      <c r="R25" s="2" t="s">
        <v>4</v>
      </c>
      <c r="S25" s="2" t="str">
        <f t="shared" si="2"/>
        <v>Lower</v>
      </c>
    </row>
    <row r="26" spans="1:19" x14ac:dyDescent="0.25">
      <c r="O26" s="2">
        <v>2</v>
      </c>
      <c r="P26" s="2" t="s">
        <v>54</v>
      </c>
      <c r="Q26" s="2">
        <f t="shared" si="6"/>
        <v>15</v>
      </c>
      <c r="R26" s="2" t="s">
        <v>37</v>
      </c>
      <c r="S26" s="2" t="str">
        <f t="shared" si="2"/>
        <v>Lower</v>
      </c>
    </row>
    <row r="27" spans="1:19" x14ac:dyDescent="0.25">
      <c r="O27" s="2">
        <v>2</v>
      </c>
      <c r="P27" s="2" t="s">
        <v>54</v>
      </c>
      <c r="Q27" s="2">
        <f t="shared" si="6"/>
        <v>12</v>
      </c>
      <c r="R27" s="2" t="s">
        <v>35</v>
      </c>
      <c r="S27" s="2" t="str">
        <f t="shared" si="2"/>
        <v>Lower</v>
      </c>
    </row>
    <row r="28" spans="1:19" x14ac:dyDescent="0.25">
      <c r="O28" s="2">
        <v>3</v>
      </c>
      <c r="P28" s="2" t="s">
        <v>50</v>
      </c>
      <c r="Q28" s="2">
        <f>INDEX(A:A,MATCH(PROPER(TRIM(R28)),B:B,0))</f>
        <v>18</v>
      </c>
      <c r="R28" s="2" t="s">
        <v>38</v>
      </c>
      <c r="S28" s="2" t="str">
        <f t="shared" si="2"/>
        <v>Upper</v>
      </c>
    </row>
    <row r="29" spans="1:19" x14ac:dyDescent="0.25">
      <c r="O29" s="2">
        <v>3</v>
      </c>
      <c r="P29" s="2" t="s">
        <v>50</v>
      </c>
      <c r="Q29" s="2">
        <f t="shared" ref="Q29:Q31" si="7">INDEX(A:A,MATCH(PROPER(TRIM(R29)),B:B,0))</f>
        <v>19</v>
      </c>
      <c r="R29" s="2" t="s">
        <v>39</v>
      </c>
      <c r="S29" s="2" t="str">
        <f t="shared" si="2"/>
        <v>Upper</v>
      </c>
    </row>
    <row r="30" spans="1:19" x14ac:dyDescent="0.25">
      <c r="O30" s="2">
        <v>3</v>
      </c>
      <c r="P30" s="2" t="s">
        <v>50</v>
      </c>
      <c r="Q30" s="2">
        <f t="shared" si="7"/>
        <v>20</v>
      </c>
      <c r="R30" s="2" t="s">
        <v>2</v>
      </c>
      <c r="S30" s="2" t="str">
        <f t="shared" si="2"/>
        <v>Upper</v>
      </c>
    </row>
    <row r="31" spans="1:19" x14ac:dyDescent="0.25">
      <c r="O31" s="2">
        <v>3</v>
      </c>
      <c r="P31" s="2" t="s">
        <v>51</v>
      </c>
      <c r="Q31" s="2">
        <f t="shared" si="7"/>
        <v>8</v>
      </c>
      <c r="R31" s="2" t="s">
        <v>29</v>
      </c>
      <c r="S31" s="2" t="str">
        <f t="shared" si="2"/>
        <v xml:space="preserve">Holistic </v>
      </c>
    </row>
    <row r="32" spans="1:19" x14ac:dyDescent="0.25">
      <c r="O32" s="2">
        <v>3</v>
      </c>
      <c r="P32" s="2" t="s">
        <v>52</v>
      </c>
      <c r="Q32" s="2">
        <f t="shared" ref="Q32:Q46" si="8">INDEX(A:A,MATCH(PROPER(TRIM(R32)),B:B,0))</f>
        <v>3</v>
      </c>
      <c r="R32" s="2" t="s">
        <v>6</v>
      </c>
      <c r="S32" s="2" t="str">
        <f t="shared" ref="S32:S46" si="9">INDEX(E:E,MATCH(PROPER(TRIM(R32)),B:B,0))</f>
        <v>Core</v>
      </c>
    </row>
    <row r="33" spans="15:19" x14ac:dyDescent="0.25">
      <c r="O33" s="2">
        <v>3</v>
      </c>
      <c r="P33" s="2" t="s">
        <v>52</v>
      </c>
      <c r="Q33" s="2">
        <f t="shared" si="8"/>
        <v>4</v>
      </c>
      <c r="R33" s="2" t="s">
        <v>7</v>
      </c>
      <c r="S33" s="2" t="str">
        <f t="shared" si="9"/>
        <v>Core</v>
      </c>
    </row>
    <row r="34" spans="15:19" x14ac:dyDescent="0.25">
      <c r="O34" s="2">
        <v>3</v>
      </c>
      <c r="P34" s="2" t="s">
        <v>52</v>
      </c>
      <c r="Q34" s="2">
        <f t="shared" si="8"/>
        <v>1</v>
      </c>
      <c r="R34" s="2" t="s">
        <v>5</v>
      </c>
      <c r="S34" s="2" t="str">
        <f t="shared" si="9"/>
        <v>Core</v>
      </c>
    </row>
    <row r="35" spans="15:19" x14ac:dyDescent="0.25">
      <c r="O35" s="2">
        <v>3</v>
      </c>
      <c r="P35" s="2" t="s">
        <v>52</v>
      </c>
      <c r="Q35" s="2">
        <f t="shared" si="8"/>
        <v>2</v>
      </c>
      <c r="R35" s="2" t="s">
        <v>34</v>
      </c>
      <c r="S35" s="2" t="str">
        <f t="shared" si="9"/>
        <v>Core</v>
      </c>
    </row>
    <row r="36" spans="15:19" x14ac:dyDescent="0.25">
      <c r="O36" s="2">
        <v>3</v>
      </c>
      <c r="P36" s="2" t="s">
        <v>53</v>
      </c>
      <c r="Q36" s="2">
        <f t="shared" si="8"/>
        <v>10</v>
      </c>
      <c r="R36" s="2" t="s">
        <v>31</v>
      </c>
      <c r="S36" s="2" t="str">
        <f t="shared" si="9"/>
        <v xml:space="preserve">Holistic </v>
      </c>
    </row>
    <row r="37" spans="15:19" x14ac:dyDescent="0.25">
      <c r="O37" s="2">
        <v>3</v>
      </c>
      <c r="P37" s="2" t="s">
        <v>54</v>
      </c>
      <c r="Q37" s="2">
        <f t="shared" si="8"/>
        <v>13</v>
      </c>
      <c r="R37" s="2" t="s">
        <v>3</v>
      </c>
      <c r="S37" s="2" t="str">
        <f t="shared" si="9"/>
        <v>Lower</v>
      </c>
    </row>
    <row r="38" spans="15:19" x14ac:dyDescent="0.25">
      <c r="O38" s="2">
        <v>3</v>
      </c>
      <c r="P38" s="2" t="s">
        <v>54</v>
      </c>
      <c r="Q38" s="2">
        <f t="shared" si="8"/>
        <v>14</v>
      </c>
      <c r="R38" s="2" t="s">
        <v>4</v>
      </c>
      <c r="S38" s="2" t="str">
        <f t="shared" si="9"/>
        <v>Lower</v>
      </c>
    </row>
    <row r="39" spans="15:19" x14ac:dyDescent="0.25">
      <c r="O39" s="2">
        <v>3</v>
      </c>
      <c r="P39" s="2" t="s">
        <v>54</v>
      </c>
      <c r="Q39" s="2">
        <f t="shared" si="8"/>
        <v>15</v>
      </c>
      <c r="R39" s="2" t="s">
        <v>37</v>
      </c>
      <c r="S39" s="2" t="str">
        <f t="shared" si="9"/>
        <v>Lower</v>
      </c>
    </row>
    <row r="40" spans="15:19" x14ac:dyDescent="0.25">
      <c r="O40" s="2">
        <v>3</v>
      </c>
      <c r="P40" s="2" t="s">
        <v>54</v>
      </c>
      <c r="Q40" s="2">
        <f t="shared" si="8"/>
        <v>12</v>
      </c>
      <c r="R40" s="2" t="s">
        <v>35</v>
      </c>
      <c r="S40" s="2" t="str">
        <f t="shared" si="9"/>
        <v>Lower</v>
      </c>
    </row>
    <row r="41" spans="15:19" x14ac:dyDescent="0.25">
      <c r="O41" s="2">
        <v>3</v>
      </c>
      <c r="P41" s="2" t="s">
        <v>55</v>
      </c>
      <c r="Q41" s="2">
        <f t="shared" si="8"/>
        <v>11</v>
      </c>
      <c r="R41" s="2" t="s">
        <v>32</v>
      </c>
      <c r="S41" s="2" t="str">
        <f t="shared" si="9"/>
        <v xml:space="preserve">Holistic </v>
      </c>
    </row>
    <row r="42" spans="15:19" x14ac:dyDescent="0.25">
      <c r="O42" s="2">
        <v>3</v>
      </c>
      <c r="P42" s="2" t="s">
        <v>55</v>
      </c>
      <c r="Q42" s="2">
        <f t="shared" si="8"/>
        <v>9</v>
      </c>
      <c r="R42" s="2" t="s">
        <v>30</v>
      </c>
      <c r="S42" s="2" t="str">
        <f t="shared" si="9"/>
        <v xml:space="preserve">Holistic </v>
      </c>
    </row>
    <row r="43" spans="15:19" x14ac:dyDescent="0.25">
      <c r="O43" s="2">
        <v>3</v>
      </c>
      <c r="P43" s="2" t="s">
        <v>55</v>
      </c>
      <c r="Q43" s="2">
        <f t="shared" si="8"/>
        <v>2</v>
      </c>
      <c r="R43" s="2" t="s">
        <v>34</v>
      </c>
      <c r="S43" s="2" t="str">
        <f t="shared" si="9"/>
        <v>Core</v>
      </c>
    </row>
    <row r="44" spans="15:19" x14ac:dyDescent="0.25">
      <c r="O44" s="2">
        <v>3</v>
      </c>
      <c r="P44" s="2" t="s">
        <v>56</v>
      </c>
      <c r="Q44" s="2">
        <f t="shared" si="8"/>
        <v>6</v>
      </c>
      <c r="R44" s="2" t="s">
        <v>27</v>
      </c>
      <c r="S44" s="2" t="str">
        <f t="shared" si="9"/>
        <v xml:space="preserve">Holistic </v>
      </c>
    </row>
    <row r="45" spans="15:19" x14ac:dyDescent="0.25">
      <c r="O45" s="2">
        <v>3</v>
      </c>
      <c r="P45" s="2" t="s">
        <v>56</v>
      </c>
      <c r="Q45" s="2">
        <f t="shared" si="8"/>
        <v>17</v>
      </c>
      <c r="R45" s="2" t="s">
        <v>33</v>
      </c>
      <c r="S45" s="2" t="str">
        <f t="shared" si="9"/>
        <v>Upper</v>
      </c>
    </row>
    <row r="46" spans="15:19" x14ac:dyDescent="0.25">
      <c r="O46" s="2">
        <v>3</v>
      </c>
      <c r="P46" s="2" t="s">
        <v>56</v>
      </c>
      <c r="Q46" s="2">
        <f t="shared" si="8"/>
        <v>2</v>
      </c>
      <c r="R46" s="2" t="s">
        <v>34</v>
      </c>
      <c r="S46" s="2" t="str">
        <f t="shared" si="9"/>
        <v>Core</v>
      </c>
    </row>
  </sheetData>
  <sortState xmlns:xlrd2="http://schemas.microsoft.com/office/spreadsheetml/2017/richdata2" ref="B2:J21">
    <sortCondition ref="E2:E21"/>
  </sortState>
  <phoneticPr fontId="2" type="noConversion"/>
  <conditionalFormatting sqref="H1:H21 G22:G1048576">
    <cfRule type="cellIs" dxfId="8" priority="15" operator="equal">
      <formula>"reps"</formula>
    </cfRule>
  </conditionalFormatting>
  <conditionalFormatting sqref="P1:P1048576">
    <cfRule type="cellIs" dxfId="7" priority="1" operator="equal">
      <formula>"Monday"</formula>
    </cfRule>
    <cfRule type="cellIs" dxfId="6" priority="2" operator="equal">
      <formula>"Tuesday"</formula>
    </cfRule>
    <cfRule type="cellIs" dxfId="5" priority="3" operator="equal">
      <formula>"Wednesday"</formula>
    </cfRule>
    <cfRule type="cellIs" dxfId="4" priority="4" operator="equal">
      <formula>"Thursday"</formula>
    </cfRule>
    <cfRule type="cellIs" dxfId="3" priority="5" operator="equal">
      <formula>"Friday"</formula>
    </cfRule>
    <cfRule type="cellIs" dxfId="2" priority="6" operator="equal">
      <formula>"Saturday"</formula>
    </cfRule>
    <cfRule type="cellIs" dxfId="1" priority="7" operator="equal">
      <formula>"Sunday"</formula>
    </cfRule>
    <cfRule type="expression" dxfId="0" priority="9">
      <formula>NOT(OR(P1="Monday", P1="Tuesday", P1="Wednesday", P1="Thursday", P1="Friday", P1="Saturday", P1="Sunday", P1="day", P1=""))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Kuprys Ernestas</dc:creator>
  <cp:lastModifiedBy>Kuprys Ernestas</cp:lastModifiedBy>
  <dcterms:created xsi:type="dcterms:W3CDTF">2024-04-06T19:34:47Z</dcterms:created>
  <dcterms:modified xsi:type="dcterms:W3CDTF">2024-04-15T02:48:41Z</dcterms:modified>
</cp:coreProperties>
</file>