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arix\Desktop\Matricula.TE\Mejorados\MA\TMETR (Tablero de Control)\"/>
    </mc:Choice>
  </mc:AlternateContent>
  <bookViews>
    <workbookView xWindow="0" yWindow="0" windowWidth="15345" windowHeight="6990" activeTab="1"/>
  </bookViews>
  <sheets>
    <sheet name="Tableros" sheetId="1" r:id="rId1"/>
    <sheet name="FMNCONPRO" sheetId="6" r:id="rId2"/>
    <sheet name="FMVREQM" sheetId="7" r:id="rId3"/>
    <sheet name="FMEXRI" sheetId="8" r:id="rId4"/>
    <sheet name="FMICIC" sheetId="10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9" i="10" l="1"/>
  <c r="E29" i="10"/>
  <c r="E28" i="10"/>
  <c r="D28" i="10"/>
  <c r="E28" i="6" l="1"/>
  <c r="D28" i="6"/>
  <c r="C39" i="6"/>
  <c r="C38" i="6"/>
  <c r="J17" i="7" l="1"/>
  <c r="H17" i="7"/>
  <c r="E17" i="7" l="1"/>
  <c r="D17" i="7"/>
  <c r="G29" i="7"/>
  <c r="G23" i="7"/>
  <c r="B43" i="8" l="1"/>
  <c r="B44" i="8"/>
  <c r="F35" i="8" l="1"/>
  <c r="F17" i="8"/>
  <c r="D35" i="8"/>
  <c r="E35" i="8"/>
  <c r="D33" i="8"/>
  <c r="E33" i="8"/>
  <c r="E34" i="8" s="1"/>
  <c r="F24" i="8"/>
  <c r="D34" i="8" l="1"/>
  <c r="E39" i="7" l="1"/>
  <c r="E38" i="7"/>
  <c r="D39" i="7"/>
  <c r="D38" i="7"/>
  <c r="E29" i="6"/>
  <c r="D29" i="6"/>
  <c r="E40" i="7" l="1"/>
  <c r="B46" i="7" s="1"/>
  <c r="G17" i="6"/>
  <c r="G35" i="8" l="1"/>
  <c r="P23" i="1" l="1"/>
  <c r="N23" i="1"/>
  <c r="M23" i="1"/>
  <c r="L23" i="1"/>
  <c r="N22" i="1"/>
  <c r="H22" i="10" l="1"/>
  <c r="I22" i="10" s="1"/>
  <c r="H17" i="10"/>
  <c r="I17" i="10" s="1"/>
  <c r="C39" i="10"/>
  <c r="F30" i="10"/>
  <c r="O21" i="1" s="1"/>
  <c r="N21" i="1"/>
  <c r="E30" i="10"/>
  <c r="M21" i="1" s="1"/>
  <c r="D30" i="10"/>
  <c r="G30" i="10" s="1"/>
  <c r="C38" i="10" l="1"/>
  <c r="L21" i="1"/>
  <c r="P21" i="1"/>
  <c r="D30" i="6"/>
  <c r="L20" i="1" s="1"/>
  <c r="E30" i="6"/>
  <c r="N20" i="1"/>
  <c r="F30" i="6"/>
  <c r="O20" i="1" s="1"/>
  <c r="M20" i="1" l="1"/>
  <c r="G30" i="6"/>
  <c r="P20" i="1" s="1"/>
  <c r="O23" i="1" l="1"/>
  <c r="D40" i="7" l="1"/>
  <c r="F40" i="7"/>
  <c r="O22" i="1" s="1"/>
  <c r="H29" i="7"/>
  <c r="H23" i="7"/>
  <c r="G22" i="6"/>
  <c r="H22" i="6" s="1"/>
  <c r="H17" i="6"/>
  <c r="B45" i="7" l="1"/>
  <c r="L22" i="1"/>
  <c r="M22" i="1"/>
  <c r="G40" i="7"/>
  <c r="P22" i="1" s="1"/>
  <c r="I17" i="7" l="1"/>
  <c r="G17" i="7" l="1"/>
</calcChain>
</file>

<file path=xl/sharedStrings.xml><?xml version="1.0" encoding="utf-8"?>
<sst xmlns="http://schemas.openxmlformats.org/spreadsheetml/2006/main" count="262" uniqueCount="70">
  <si>
    <t xml:space="preserve">Proyecto </t>
  </si>
  <si>
    <t>AREA DE PROCESO</t>
  </si>
  <si>
    <t>NOMBRE DE METRICA</t>
  </si>
  <si>
    <t>PPQA</t>
  </si>
  <si>
    <t>CM</t>
  </si>
  <si>
    <t>REQM</t>
  </si>
  <si>
    <t>PP-PMC</t>
  </si>
  <si>
    <t>Numero de N conformidades QA del Producto</t>
  </si>
  <si>
    <t>Indice Cambios Items de Configuracion</t>
  </si>
  <si>
    <t>Volatilidad de REQM</t>
  </si>
  <si>
    <t>Exposicion al Riesgo</t>
  </si>
  <si>
    <t>SEMAFORO</t>
  </si>
  <si>
    <t>RESULTADO</t>
  </si>
  <si>
    <t>PP_PMC</t>
  </si>
  <si>
    <t>Semáforo</t>
  </si>
  <si>
    <t>Margen Mínimo</t>
  </si>
  <si>
    <t>Margen Máximo</t>
  </si>
  <si>
    <t>Verde</t>
  </si>
  <si>
    <t>Amarillo</t>
  </si>
  <si>
    <t>Rojo</t>
  </si>
  <si>
    <t>&gt;10</t>
  </si>
  <si>
    <t>TABLERO DE METRICAS DE PROCESOS</t>
  </si>
  <si>
    <t>TABLA DE INDICADORES DE METRICAS</t>
  </si>
  <si>
    <t>TABLERO DE METRICAS DE N CONFORMIDADES QA DE PRODUCTO</t>
  </si>
  <si>
    <t>VALORES</t>
  </si>
  <si>
    <t>MESES</t>
  </si>
  <si>
    <t>TABLERO DE METRICAS DE NUMERO DE N CONFORMIDADES QA DE PRODUCTO</t>
  </si>
  <si>
    <t>TABLA DE INDICADORES PPQA</t>
  </si>
  <si>
    <t xml:space="preserve"> METRICA</t>
  </si>
  <si>
    <t>PROYECTO</t>
  </si>
  <si>
    <t>RESULTADO GLOBAL</t>
  </si>
  <si>
    <t>SEMAFORO MENSUAL</t>
  </si>
  <si>
    <t>RESULTADO MENSUAL</t>
  </si>
  <si>
    <t>SEMAFORO GLOBAL</t>
  </si>
  <si>
    <t>Volatilidad de Requerimientos</t>
  </si>
  <si>
    <t>TABLERO DE METRICAS DE VOLATILIDAD DE REQUERIMIENTOS</t>
  </si>
  <si>
    <t>MES</t>
  </si>
  <si>
    <t>CANTIDAD N CONFORMIDADES</t>
  </si>
  <si>
    <t>NRO DE ENTREGABLES</t>
  </si>
  <si>
    <t>Numero de Entregables</t>
  </si>
  <si>
    <t>Resultados</t>
  </si>
  <si>
    <t>REQUERIMIENTOS CAMBIADOS</t>
  </si>
  <si>
    <t>REQUERIMIENTOS EN PROCESO</t>
  </si>
  <si>
    <t>Numero de REQUERIMIENTOS</t>
  </si>
  <si>
    <t>TABLERO DE METRICAS DE EXPOSICION AL RIESGO</t>
  </si>
  <si>
    <t>PPPMC</t>
  </si>
  <si>
    <t xml:space="preserve">EXPOSICION </t>
  </si>
  <si>
    <t>EXPOSICION AL RIESGO</t>
  </si>
  <si>
    <t>TABLA DE INDICADORES CM</t>
  </si>
  <si>
    <t>Indice de Cambios de ítems de Configuración</t>
  </si>
  <si>
    <t>TABLERO DE METRICAS DE INDICE DE CAMBIOS DE ITEMS DE CONFIGURACIÓN</t>
  </si>
  <si>
    <t>CANTIDAD DE CAMBIOS DE REQUERIMIENTOS</t>
  </si>
  <si>
    <t>NRO DE ITEMS MODIFICADOS</t>
  </si>
  <si>
    <t>NRO DE ITEMS TOTAL</t>
  </si>
  <si>
    <t>Numero de Items Modificados</t>
  </si>
  <si>
    <t>CANTIDAD DE ITEM TOTALES</t>
  </si>
  <si>
    <t>&gt;0.5</t>
  </si>
  <si>
    <t>&gt;1</t>
  </si>
  <si>
    <t>&gt;2</t>
  </si>
  <si>
    <t>MAYO</t>
  </si>
  <si>
    <t>JUNIO</t>
  </si>
  <si>
    <t>JULIO</t>
  </si>
  <si>
    <t>JavaDevs</t>
  </si>
  <si>
    <t>TMETR- TABLERO DE CONTROL DE METRICAS DEL PROYECTO Matricula.TE</t>
  </si>
  <si>
    <t>Matricula.TE</t>
  </si>
  <si>
    <t xml:space="preserve">    JavaDevs</t>
  </si>
  <si>
    <t xml:space="preserve">  JavaDevs</t>
  </si>
  <si>
    <t>TABLA DE INDICADORES PP-PMC</t>
  </si>
  <si>
    <t>TABLA DE INDICADORES REQM</t>
  </si>
  <si>
    <t>NRO. DE ENTREGABLES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</si>
</sst>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10"/>
      <name val="Geneva"/>
    </font>
    <font>
      <b/>
      <sz val="36"/>
      <name val="Verdana"/>
      <family val="2"/>
    </font>
    <font>
      <sz val="11"/>
      <color rgb="FF000000"/>
      <name val="Calibri"/>
      <family val="2"/>
    </font>
    <font>
      <sz val="10"/>
      <color rgb="FFFFFFFF"/>
      <name val="Arial"/>
      <family val="2"/>
    </font>
    <font>
      <sz val="8"/>
      <color rgb="FF000000"/>
      <name val="Arial"/>
      <family val="2"/>
    </font>
    <font>
      <b/>
      <sz val="11"/>
      <color rgb="FF000000"/>
      <name val="Calibri"/>
      <family val="2"/>
    </font>
    <font>
      <b/>
      <sz val="14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8"/>
      <color theme="0"/>
      <name val="Arial"/>
      <family val="2"/>
    </font>
    <font>
      <b/>
      <sz val="12"/>
      <color theme="1"/>
      <name val="Calibri"/>
      <family val="2"/>
      <scheme val="minor"/>
    </font>
    <font>
      <b/>
      <sz val="14"/>
      <color theme="4" tint="0.59999389629810485"/>
      <name val="Calibri"/>
      <family val="2"/>
      <scheme val="minor"/>
    </font>
    <font>
      <b/>
      <sz val="16"/>
      <color theme="4" tint="0.59999389629810485"/>
      <name val="Calibri"/>
      <family val="2"/>
      <scheme val="minor"/>
    </font>
    <font>
      <b/>
      <sz val="9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20"/>
      <name val="Calibri"/>
      <family val="2"/>
      <scheme val="minor"/>
    </font>
    <font>
      <b/>
      <sz val="36"/>
      <color theme="0"/>
      <name val="Verdana"/>
      <family val="2"/>
    </font>
    <font>
      <b/>
      <sz val="16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36"/>
      <color theme="1"/>
      <name val="Verdana"/>
      <family val="2"/>
    </font>
  </fonts>
  <fills count="1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</fills>
  <borders count="3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163">
    <xf numFmtId="0" fontId="0" fillId="0" borderId="0" xfId="0"/>
    <xf numFmtId="0" fontId="5" fillId="6" borderId="9" xfId="0" applyFont="1" applyFill="1" applyBorder="1" applyAlignment="1">
      <alignment horizontal="center" vertical="top" wrapText="1"/>
    </xf>
    <xf numFmtId="0" fontId="5" fillId="6" borderId="10" xfId="0" applyFont="1" applyFill="1" applyBorder="1" applyAlignment="1">
      <alignment horizontal="center" vertical="top" wrapText="1"/>
    </xf>
    <xf numFmtId="0" fontId="6" fillId="7" borderId="9" xfId="0" applyFont="1" applyFill="1" applyBorder="1" applyAlignment="1">
      <alignment horizontal="center" wrapText="1"/>
    </xf>
    <xf numFmtId="0" fontId="6" fillId="0" borderId="9" xfId="0" applyFont="1" applyBorder="1" applyAlignment="1">
      <alignment horizontal="center" wrapText="1"/>
    </xf>
    <xf numFmtId="9" fontId="6" fillId="0" borderId="9" xfId="0" applyNumberFormat="1" applyFont="1" applyBorder="1" applyAlignment="1">
      <alignment horizontal="center" vertical="center" wrapText="1"/>
    </xf>
    <xf numFmtId="9" fontId="6" fillId="0" borderId="11" xfId="0" applyNumberFormat="1" applyFont="1" applyBorder="1" applyAlignment="1">
      <alignment horizontal="center" vertical="center" wrapText="1"/>
    </xf>
    <xf numFmtId="0" fontId="6" fillId="3" borderId="9" xfId="0" applyFont="1" applyFill="1" applyBorder="1" applyAlignment="1">
      <alignment horizontal="center" wrapText="1"/>
    </xf>
    <xf numFmtId="9" fontId="6" fillId="0" borderId="10" xfId="0" applyNumberFormat="1" applyFont="1" applyBorder="1" applyAlignment="1">
      <alignment horizontal="center" vertical="center" wrapText="1"/>
    </xf>
    <xf numFmtId="9" fontId="6" fillId="0" borderId="8" xfId="0" applyNumberFormat="1" applyFont="1" applyBorder="1" applyAlignment="1">
      <alignment horizontal="center" vertical="center" wrapText="1"/>
    </xf>
    <xf numFmtId="0" fontId="6" fillId="8" borderId="9" xfId="0" applyFont="1" applyFill="1" applyBorder="1" applyAlignment="1">
      <alignment horizontal="center" wrapText="1"/>
    </xf>
    <xf numFmtId="0" fontId="0" fillId="0" borderId="0" xfId="0" applyAlignment="1">
      <alignment horizontal="center" vertical="center"/>
    </xf>
    <xf numFmtId="0" fontId="10" fillId="0" borderId="18" xfId="0" applyFont="1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11" fillId="0" borderId="18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wrapText="1"/>
    </xf>
    <xf numFmtId="9" fontId="6" fillId="0" borderId="0" xfId="0" applyNumberFormat="1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/>
    </xf>
    <xf numFmtId="0" fontId="1" fillId="5" borderId="19" xfId="0" applyFont="1" applyFill="1" applyBorder="1" applyAlignment="1">
      <alignment horizontal="center" vertical="center"/>
    </xf>
    <xf numFmtId="0" fontId="14" fillId="9" borderId="0" xfId="0" applyFont="1" applyFill="1" applyBorder="1" applyAlignment="1">
      <alignment horizontal="center" wrapText="1"/>
    </xf>
    <xf numFmtId="0" fontId="0" fillId="0" borderId="18" xfId="0" applyBorder="1" applyAlignment="1">
      <alignment horizontal="center" vertical="center"/>
    </xf>
    <xf numFmtId="0" fontId="13" fillId="0" borderId="0" xfId="0" applyFont="1" applyFill="1" applyBorder="1" applyAlignment="1"/>
    <xf numFmtId="0" fontId="15" fillId="0" borderId="18" xfId="0" applyFont="1" applyBorder="1" applyAlignment="1">
      <alignment horizontal="center" vertical="center"/>
    </xf>
    <xf numFmtId="0" fontId="18" fillId="9" borderId="23" xfId="0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18" fillId="9" borderId="12" xfId="0" applyFont="1" applyFill="1" applyBorder="1" applyAlignment="1">
      <alignment horizontal="center" vertical="center" wrapText="1"/>
    </xf>
    <xf numFmtId="0" fontId="18" fillId="9" borderId="22" xfId="0" applyFont="1" applyFill="1" applyBorder="1" applyAlignment="1">
      <alignment horizontal="center" vertical="center" wrapText="1"/>
    </xf>
    <xf numFmtId="0" fontId="18" fillId="9" borderId="25" xfId="0" applyFont="1" applyFill="1" applyBorder="1" applyAlignment="1">
      <alignment horizontal="center" vertical="center" wrapText="1"/>
    </xf>
    <xf numFmtId="0" fontId="12" fillId="0" borderId="0" xfId="0" applyFont="1" applyAlignment="1">
      <alignment wrapText="1"/>
    </xf>
    <xf numFmtId="0" fontId="19" fillId="9" borderId="22" xfId="0" applyFont="1" applyFill="1" applyBorder="1" applyAlignment="1">
      <alignment horizontal="center" vertical="center" wrapText="1"/>
    </xf>
    <xf numFmtId="0" fontId="3" fillId="0" borderId="0" xfId="1" applyFont="1" applyFill="1" applyBorder="1" applyAlignment="1">
      <alignment vertical="center"/>
    </xf>
    <xf numFmtId="0" fontId="20" fillId="0" borderId="24" xfId="0" applyFont="1" applyBorder="1" applyAlignment="1">
      <alignment horizontal="center" vertical="center" wrapText="1"/>
    </xf>
    <xf numFmtId="164" fontId="0" fillId="0" borderId="18" xfId="0" applyNumberFormat="1" applyBorder="1" applyAlignment="1">
      <alignment horizontal="center" vertical="center"/>
    </xf>
    <xf numFmtId="0" fontId="18" fillId="9" borderId="1" xfId="0" applyFont="1" applyFill="1" applyBorder="1" applyAlignment="1">
      <alignment horizontal="center" vertical="center" wrapText="1"/>
    </xf>
    <xf numFmtId="0" fontId="18" fillId="9" borderId="27" xfId="0" applyFont="1" applyFill="1" applyBorder="1" applyAlignment="1">
      <alignment horizontal="center" vertical="center" wrapText="1"/>
    </xf>
    <xf numFmtId="0" fontId="18" fillId="9" borderId="28" xfId="0" applyFont="1" applyFill="1" applyBorder="1" applyAlignment="1">
      <alignment horizontal="center" vertical="center" wrapText="1"/>
    </xf>
    <xf numFmtId="0" fontId="18" fillId="9" borderId="29" xfId="0" applyFont="1" applyFill="1" applyBorder="1" applyAlignment="1">
      <alignment horizontal="center" vertical="center" wrapText="1"/>
    </xf>
    <xf numFmtId="0" fontId="18" fillId="9" borderId="3" xfId="0" applyFont="1" applyFill="1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11" fillId="0" borderId="22" xfId="0" applyFont="1" applyBorder="1" applyAlignment="1">
      <alignment horizontal="center" vertical="center"/>
    </xf>
    <xf numFmtId="0" fontId="10" fillId="0" borderId="22" xfId="0" applyFont="1" applyBorder="1" applyAlignment="1">
      <alignment horizontal="center" vertical="center" wrapText="1"/>
    </xf>
    <xf numFmtId="0" fontId="0" fillId="0" borderId="22" xfId="0" applyBorder="1" applyAlignment="1">
      <alignment horizontal="center" vertical="center"/>
    </xf>
    <xf numFmtId="164" fontId="0" fillId="0" borderId="22" xfId="0" applyNumberFormat="1" applyBorder="1" applyAlignment="1">
      <alignment horizontal="center" vertical="center"/>
    </xf>
    <xf numFmtId="164" fontId="0" fillId="0" borderId="23" xfId="0" applyNumberFormat="1" applyBorder="1" applyAlignment="1">
      <alignment horizontal="center" vertical="center"/>
    </xf>
    <xf numFmtId="0" fontId="16" fillId="0" borderId="0" xfId="0" applyFont="1" applyFill="1" applyBorder="1" applyAlignment="1">
      <alignment vertical="center" wrapText="1"/>
    </xf>
    <xf numFmtId="17" fontId="0" fillId="0" borderId="0" xfId="0" applyNumberFormat="1"/>
    <xf numFmtId="0" fontId="18" fillId="9" borderId="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164" fontId="0" fillId="0" borderId="0" xfId="0" applyNumberFormat="1" applyBorder="1" applyAlignment="1">
      <alignment horizontal="center" vertical="center" wrapText="1"/>
    </xf>
    <xf numFmtId="0" fontId="18" fillId="9" borderId="31" xfId="0" applyFont="1" applyFill="1" applyBorder="1" applyAlignment="1">
      <alignment horizontal="center" vertical="center" wrapText="1"/>
    </xf>
    <xf numFmtId="0" fontId="18" fillId="9" borderId="32" xfId="0" applyFont="1" applyFill="1" applyBorder="1" applyAlignment="1">
      <alignment horizontal="center" vertical="center" wrapText="1"/>
    </xf>
    <xf numFmtId="0" fontId="18" fillId="9" borderId="33" xfId="0" applyFont="1" applyFill="1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21" fillId="0" borderId="0" xfId="0" applyFont="1"/>
    <xf numFmtId="2" fontId="21" fillId="3" borderId="30" xfId="0" applyNumberFormat="1" applyFont="1" applyFill="1" applyBorder="1" applyAlignment="1">
      <alignment horizontal="center" vertical="center"/>
    </xf>
    <xf numFmtId="0" fontId="21" fillId="3" borderId="18" xfId="0" applyFont="1" applyFill="1" applyBorder="1" applyAlignment="1">
      <alignment horizontal="center" vertical="center" wrapText="1"/>
    </xf>
    <xf numFmtId="2" fontId="21" fillId="3" borderId="35" xfId="0" applyNumberFormat="1" applyFont="1" applyFill="1" applyBorder="1" applyAlignment="1">
      <alignment horizontal="center" vertical="center"/>
    </xf>
    <xf numFmtId="0" fontId="18" fillId="9" borderId="9" xfId="0" applyFont="1" applyFill="1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18" fillId="9" borderId="27" xfId="0" applyFont="1" applyFill="1" applyBorder="1" applyAlignment="1">
      <alignment horizontal="center" vertical="center" wrapText="1"/>
    </xf>
    <xf numFmtId="2" fontId="21" fillId="5" borderId="35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wrapText="1"/>
    </xf>
    <xf numFmtId="9" fontId="6" fillId="0" borderId="0" xfId="0" applyNumberFormat="1" applyFont="1" applyFill="1" applyBorder="1" applyAlignment="1">
      <alignment horizontal="center" vertical="center" wrapText="1"/>
    </xf>
    <xf numFmtId="1" fontId="0" fillId="0" borderId="18" xfId="0" applyNumberFormat="1" applyBorder="1" applyAlignment="1">
      <alignment horizontal="center" vertical="center"/>
    </xf>
    <xf numFmtId="2" fontId="0" fillId="0" borderId="22" xfId="0" applyNumberFormat="1" applyBorder="1" applyAlignment="1">
      <alignment horizontal="center" vertical="center"/>
    </xf>
    <xf numFmtId="1" fontId="0" fillId="0" borderId="22" xfId="0" applyNumberForma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2" xfId="0" applyBorder="1"/>
    <xf numFmtId="0" fontId="4" fillId="0" borderId="6" xfId="0" applyFont="1" applyBorder="1"/>
    <xf numFmtId="0" fontId="0" fillId="0" borderId="18" xfId="0" applyBorder="1" applyAlignment="1">
      <alignment horizontal="center" vertical="center"/>
    </xf>
    <xf numFmtId="0" fontId="18" fillId="9" borderId="27" xfId="0" applyFont="1" applyFill="1" applyBorder="1" applyAlignment="1">
      <alignment horizontal="center" vertical="center" wrapText="1"/>
    </xf>
    <xf numFmtId="0" fontId="18" fillId="9" borderId="3" xfId="0" applyFont="1" applyFill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2" fontId="0" fillId="0" borderId="18" xfId="0" applyNumberFormat="1" applyBorder="1" applyAlignment="1">
      <alignment horizontal="center" vertical="center" wrapText="1"/>
    </xf>
    <xf numFmtId="1" fontId="0" fillId="0" borderId="18" xfId="0" applyNumberFormat="1" applyBorder="1" applyAlignment="1">
      <alignment horizontal="center" vertical="center" wrapText="1"/>
    </xf>
    <xf numFmtId="0" fontId="20" fillId="0" borderId="0" xfId="0" applyFont="1" applyBorder="1" applyAlignment="1">
      <alignment horizontal="center" vertical="center" wrapText="1"/>
    </xf>
    <xf numFmtId="2" fontId="0" fillId="0" borderId="0" xfId="0" applyNumberFormat="1" applyBorder="1" applyAlignment="1">
      <alignment horizontal="center" vertical="center"/>
    </xf>
    <xf numFmtId="0" fontId="6" fillId="0" borderId="9" xfId="0" applyNumberFormat="1" applyFont="1" applyBorder="1" applyAlignment="1">
      <alignment horizontal="center" wrapText="1"/>
    </xf>
    <xf numFmtId="0" fontId="0" fillId="0" borderId="18" xfId="0" applyBorder="1" applyAlignment="1">
      <alignment horizontal="center" vertical="center"/>
    </xf>
    <xf numFmtId="9" fontId="0" fillId="0" borderId="25" xfId="0" applyNumberFormat="1" applyBorder="1" applyAlignment="1">
      <alignment horizontal="center" vertical="center"/>
    </xf>
    <xf numFmtId="9" fontId="0" fillId="0" borderId="9" xfId="0" applyNumberFormat="1" applyBorder="1" applyAlignment="1">
      <alignment horizontal="center" vertical="center"/>
    </xf>
    <xf numFmtId="9" fontId="0" fillId="0" borderId="18" xfId="0" applyNumberFormat="1" applyBorder="1" applyAlignment="1">
      <alignment horizontal="center" vertical="center" wrapText="1"/>
    </xf>
    <xf numFmtId="1" fontId="0" fillId="0" borderId="24" xfId="0" applyNumberFormat="1" applyBorder="1" applyAlignment="1">
      <alignment horizontal="center" vertical="center" wrapText="1"/>
    </xf>
    <xf numFmtId="2" fontId="0" fillId="0" borderId="24" xfId="0" applyNumberFormat="1" applyBorder="1" applyAlignment="1">
      <alignment horizontal="center" vertical="center" wrapText="1"/>
    </xf>
    <xf numFmtId="0" fontId="13" fillId="2" borderId="12" xfId="0" applyFont="1" applyFill="1" applyBorder="1" applyAlignment="1">
      <alignment horizontal="center"/>
    </xf>
    <xf numFmtId="0" fontId="13" fillId="2" borderId="13" xfId="0" applyFont="1" applyFill="1" applyBorder="1" applyAlignment="1">
      <alignment horizontal="center"/>
    </xf>
    <xf numFmtId="0" fontId="13" fillId="2" borderId="11" xfId="0" applyFont="1" applyFill="1" applyBorder="1" applyAlignment="1">
      <alignment horizontal="center"/>
    </xf>
    <xf numFmtId="0" fontId="3" fillId="4" borderId="1" xfId="1" applyFont="1" applyFill="1" applyBorder="1" applyAlignment="1">
      <alignment horizontal="center" vertical="center"/>
    </xf>
    <xf numFmtId="0" fontId="3" fillId="4" borderId="2" xfId="1" applyFont="1" applyFill="1" applyBorder="1" applyAlignment="1">
      <alignment horizontal="center" vertical="center"/>
    </xf>
    <xf numFmtId="0" fontId="3" fillId="4" borderId="3" xfId="1" applyFont="1" applyFill="1" applyBorder="1" applyAlignment="1">
      <alignment horizontal="center" vertical="center"/>
    </xf>
    <xf numFmtId="0" fontId="3" fillId="4" borderId="4" xfId="1" applyFont="1" applyFill="1" applyBorder="1" applyAlignment="1">
      <alignment horizontal="center" vertical="center"/>
    </xf>
    <xf numFmtId="0" fontId="3" fillId="4" borderId="0" xfId="1" applyFont="1" applyFill="1" applyBorder="1" applyAlignment="1">
      <alignment horizontal="center" vertical="center"/>
    </xf>
    <xf numFmtId="0" fontId="3" fillId="4" borderId="5" xfId="1" applyFont="1" applyFill="1" applyBorder="1" applyAlignment="1">
      <alignment horizontal="center" vertical="center"/>
    </xf>
    <xf numFmtId="0" fontId="3" fillId="4" borderId="6" xfId="1" applyFont="1" applyFill="1" applyBorder="1" applyAlignment="1">
      <alignment horizontal="center" vertical="center"/>
    </xf>
    <xf numFmtId="0" fontId="3" fillId="4" borderId="7" xfId="1" applyFont="1" applyFill="1" applyBorder="1" applyAlignment="1">
      <alignment horizontal="center" vertical="center"/>
    </xf>
    <xf numFmtId="0" fontId="3" fillId="4" borderId="8" xfId="1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0" fontId="8" fillId="4" borderId="6" xfId="0" applyFont="1" applyFill="1" applyBorder="1" applyAlignment="1">
      <alignment horizontal="center" vertical="center"/>
    </xf>
    <xf numFmtId="0" fontId="8" fillId="4" borderId="7" xfId="0" applyFont="1" applyFill="1" applyBorder="1" applyAlignment="1">
      <alignment horizontal="center" vertical="center"/>
    </xf>
    <xf numFmtId="0" fontId="8" fillId="4" borderId="8" xfId="0" applyFont="1" applyFill="1" applyBorder="1" applyAlignment="1">
      <alignment horizontal="center" vertical="center"/>
    </xf>
    <xf numFmtId="0" fontId="7" fillId="5" borderId="14" xfId="0" applyFont="1" applyFill="1" applyBorder="1" applyAlignment="1">
      <alignment horizontal="center"/>
    </xf>
    <xf numFmtId="0" fontId="7" fillId="5" borderId="15" xfId="0" applyFont="1" applyFill="1" applyBorder="1" applyAlignment="1">
      <alignment horizontal="center"/>
    </xf>
    <xf numFmtId="0" fontId="7" fillId="5" borderId="16" xfId="0" applyFont="1" applyFill="1" applyBorder="1" applyAlignment="1">
      <alignment horizontal="center"/>
    </xf>
    <xf numFmtId="0" fontId="7" fillId="5" borderId="17" xfId="0" applyFont="1" applyFill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9" fillId="2" borderId="12" xfId="0" applyFont="1" applyFill="1" applyBorder="1" applyAlignment="1">
      <alignment horizontal="center"/>
    </xf>
    <xf numFmtId="0" fontId="9" fillId="2" borderId="13" xfId="0" applyFont="1" applyFill="1" applyBorder="1" applyAlignment="1">
      <alignment horizontal="center"/>
    </xf>
    <xf numFmtId="0" fontId="9" fillId="2" borderId="11" xfId="0" applyFont="1" applyFill="1" applyBorder="1" applyAlignment="1">
      <alignment horizontal="center"/>
    </xf>
    <xf numFmtId="0" fontId="17" fillId="2" borderId="1" xfId="0" applyFont="1" applyFill="1" applyBorder="1" applyAlignment="1">
      <alignment horizontal="center" vertical="center" wrapText="1"/>
    </xf>
    <xf numFmtId="0" fontId="17" fillId="2" borderId="2" xfId="0" applyFont="1" applyFill="1" applyBorder="1" applyAlignment="1">
      <alignment horizontal="center" vertical="center" wrapText="1"/>
    </xf>
    <xf numFmtId="0" fontId="17" fillId="2" borderId="3" xfId="0" applyFont="1" applyFill="1" applyBorder="1" applyAlignment="1">
      <alignment horizontal="center" vertical="center" wrapText="1"/>
    </xf>
    <xf numFmtId="0" fontId="17" fillId="2" borderId="6" xfId="0" applyFont="1" applyFill="1" applyBorder="1" applyAlignment="1">
      <alignment horizontal="center" vertical="center" wrapText="1"/>
    </xf>
    <xf numFmtId="0" fontId="17" fillId="2" borderId="7" xfId="0" applyFont="1" applyFill="1" applyBorder="1" applyAlignment="1">
      <alignment horizontal="center" vertical="center" wrapText="1"/>
    </xf>
    <xf numFmtId="0" fontId="17" fillId="2" borderId="8" xfId="0" applyFont="1" applyFill="1" applyBorder="1" applyAlignment="1">
      <alignment horizontal="center" vertical="center" wrapText="1"/>
    </xf>
    <xf numFmtId="0" fontId="16" fillId="2" borderId="20" xfId="0" applyFont="1" applyFill="1" applyBorder="1" applyAlignment="1">
      <alignment horizontal="center" wrapText="1"/>
    </xf>
    <xf numFmtId="0" fontId="16" fillId="2" borderId="21" xfId="0" applyFont="1" applyFill="1" applyBorder="1" applyAlignment="1">
      <alignment horizontal="center" wrapText="1"/>
    </xf>
    <xf numFmtId="0" fontId="16" fillId="2" borderId="12" xfId="0" applyFont="1" applyFill="1" applyBorder="1" applyAlignment="1">
      <alignment horizontal="center" vertical="center" wrapText="1"/>
    </xf>
    <xf numFmtId="0" fontId="16" fillId="2" borderId="13" xfId="0" applyFont="1" applyFill="1" applyBorder="1" applyAlignment="1">
      <alignment horizontal="center" vertical="center" wrapText="1"/>
    </xf>
    <xf numFmtId="0" fontId="0" fillId="0" borderId="34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 wrapText="1"/>
    </xf>
    <xf numFmtId="0" fontId="16" fillId="2" borderId="2" xfId="0" applyFont="1" applyFill="1" applyBorder="1" applyAlignment="1">
      <alignment horizontal="center" vertical="center" wrapText="1"/>
    </xf>
    <xf numFmtId="0" fontId="22" fillId="3" borderId="36" xfId="0" applyFont="1" applyFill="1" applyBorder="1" applyAlignment="1">
      <alignment horizontal="center" vertical="center"/>
    </xf>
    <xf numFmtId="0" fontId="22" fillId="3" borderId="37" xfId="0" applyFont="1" applyFill="1" applyBorder="1" applyAlignment="1">
      <alignment horizontal="center" vertical="center"/>
    </xf>
    <xf numFmtId="0" fontId="22" fillId="3" borderId="38" xfId="0" applyFont="1" applyFill="1" applyBorder="1" applyAlignment="1">
      <alignment horizontal="center" vertical="center"/>
    </xf>
    <xf numFmtId="0" fontId="18" fillId="9" borderId="27" xfId="0" applyFont="1" applyFill="1" applyBorder="1" applyAlignment="1">
      <alignment horizontal="center" vertical="center" wrapText="1"/>
    </xf>
    <xf numFmtId="0" fontId="18" fillId="9" borderId="3" xfId="0" applyFont="1" applyFill="1" applyBorder="1" applyAlignment="1">
      <alignment horizontal="center" vertical="center" wrapText="1"/>
    </xf>
    <xf numFmtId="0" fontId="18" fillId="9" borderId="15" xfId="0" applyFont="1" applyFill="1" applyBorder="1" applyAlignment="1">
      <alignment horizontal="center" vertical="center" wrapText="1"/>
    </xf>
    <xf numFmtId="0" fontId="18" fillId="9" borderId="8" xfId="0" applyFont="1" applyFill="1" applyBorder="1" applyAlignment="1">
      <alignment horizontal="center" vertical="center" wrapText="1"/>
    </xf>
    <xf numFmtId="0" fontId="16" fillId="2" borderId="3" xfId="0" applyFont="1" applyFill="1" applyBorder="1" applyAlignment="1">
      <alignment horizontal="center" vertical="center" wrapText="1"/>
    </xf>
    <xf numFmtId="0" fontId="22" fillId="5" borderId="36" xfId="0" applyFont="1" applyFill="1" applyBorder="1" applyAlignment="1">
      <alignment horizontal="center" vertical="center"/>
    </xf>
    <xf numFmtId="0" fontId="22" fillId="5" borderId="37" xfId="0" applyFont="1" applyFill="1" applyBorder="1" applyAlignment="1">
      <alignment horizontal="center" vertical="center"/>
    </xf>
    <xf numFmtId="0" fontId="22" fillId="5" borderId="38" xfId="0" applyFont="1" applyFill="1" applyBorder="1" applyAlignment="1">
      <alignment horizontal="center" vertical="center"/>
    </xf>
    <xf numFmtId="0" fontId="0" fillId="0" borderId="34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25" fillId="10" borderId="12" xfId="0" applyFont="1" applyFill="1" applyBorder="1" applyAlignment="1">
      <alignment horizontal="center" vertical="center" wrapText="1"/>
    </xf>
    <xf numFmtId="0" fontId="25" fillId="10" borderId="13" xfId="0" applyFont="1" applyFill="1" applyBorder="1" applyAlignment="1">
      <alignment horizontal="center" vertical="center" wrapText="1"/>
    </xf>
    <xf numFmtId="0" fontId="26" fillId="4" borderId="1" xfId="1" applyFont="1" applyFill="1" applyBorder="1" applyAlignment="1">
      <alignment horizontal="center" vertical="center"/>
    </xf>
    <xf numFmtId="0" fontId="23" fillId="4" borderId="2" xfId="1" applyFont="1" applyFill="1" applyBorder="1" applyAlignment="1">
      <alignment horizontal="center" vertical="center"/>
    </xf>
    <xf numFmtId="0" fontId="23" fillId="4" borderId="3" xfId="1" applyFont="1" applyFill="1" applyBorder="1" applyAlignment="1">
      <alignment horizontal="center" vertical="center"/>
    </xf>
    <xf numFmtId="0" fontId="23" fillId="4" borderId="4" xfId="1" applyFont="1" applyFill="1" applyBorder="1" applyAlignment="1">
      <alignment horizontal="center" vertical="center"/>
    </xf>
    <xf numFmtId="0" fontId="23" fillId="4" borderId="0" xfId="1" applyFont="1" applyFill="1" applyBorder="1" applyAlignment="1">
      <alignment horizontal="center" vertical="center"/>
    </xf>
    <xf numFmtId="0" fontId="23" fillId="4" borderId="5" xfId="1" applyFont="1" applyFill="1" applyBorder="1" applyAlignment="1">
      <alignment horizontal="center" vertical="center"/>
    </xf>
    <xf numFmtId="0" fontId="23" fillId="4" borderId="6" xfId="1" applyFont="1" applyFill="1" applyBorder="1" applyAlignment="1">
      <alignment horizontal="center" vertical="center"/>
    </xf>
    <xf numFmtId="0" fontId="23" fillId="4" borderId="7" xfId="1" applyFont="1" applyFill="1" applyBorder="1" applyAlignment="1">
      <alignment horizontal="center" vertical="center"/>
    </xf>
    <xf numFmtId="0" fontId="23" fillId="4" borderId="8" xfId="1" applyFont="1" applyFill="1" applyBorder="1" applyAlignment="1">
      <alignment horizontal="center" vertical="center"/>
    </xf>
    <xf numFmtId="0" fontId="24" fillId="10" borderId="1" xfId="0" applyFont="1" applyFill="1" applyBorder="1" applyAlignment="1">
      <alignment horizontal="center" vertical="center" wrapText="1"/>
    </xf>
    <xf numFmtId="0" fontId="24" fillId="10" borderId="2" xfId="0" applyFont="1" applyFill="1" applyBorder="1" applyAlignment="1">
      <alignment horizontal="center" vertical="center" wrapText="1"/>
    </xf>
    <xf numFmtId="0" fontId="24" fillId="10" borderId="3" xfId="0" applyFont="1" applyFill="1" applyBorder="1" applyAlignment="1">
      <alignment horizontal="center" vertical="center" wrapText="1"/>
    </xf>
    <xf numFmtId="0" fontId="24" fillId="10" borderId="6" xfId="0" applyFont="1" applyFill="1" applyBorder="1" applyAlignment="1">
      <alignment horizontal="center" vertical="center" wrapText="1"/>
    </xf>
    <xf numFmtId="0" fontId="24" fillId="10" borderId="7" xfId="0" applyFont="1" applyFill="1" applyBorder="1" applyAlignment="1">
      <alignment horizontal="center" vertical="center" wrapText="1"/>
    </xf>
    <xf numFmtId="0" fontId="24" fillId="10" borderId="8" xfId="0" applyFont="1" applyFill="1" applyBorder="1" applyAlignment="1">
      <alignment horizontal="center" vertical="center" wrapText="1"/>
    </xf>
  </cellXfs>
  <cellStyles count="2">
    <cellStyle name="Cancel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4528213774602677"/>
          <c:y val="2.31481801368553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FMNCONPRO!$B$28:$C$28</c:f>
              <c:strCache>
                <c:ptCount val="2"/>
                <c:pt idx="0">
                  <c:v>PPQA</c:v>
                </c:pt>
                <c:pt idx="1">
                  <c:v>Numero de N conformidades QA del Producto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FMNCONPRO!$D$27:$E$27</c:f>
              <c:strCache>
                <c:ptCount val="2"/>
                <c:pt idx="0">
                  <c:v>MAYO</c:v>
                </c:pt>
                <c:pt idx="1">
                  <c:v>JUNIO</c:v>
                </c:pt>
              </c:strCache>
            </c:strRef>
          </c:cat>
          <c:val>
            <c:numRef>
              <c:f>FMNCONPRO!$D$28:$E$28</c:f>
              <c:numCache>
                <c:formatCode>General</c:formatCode>
                <c:ptCount val="2"/>
                <c:pt idx="0">
                  <c:v>0</c:v>
                </c:pt>
                <c:pt idx="1">
                  <c:v>16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1FF-448D-A7F9-4D55DB2741D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62090616"/>
        <c:axId val="362092968"/>
      </c:lineChart>
      <c:catAx>
        <c:axId val="362090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MES DE REVISION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362092968"/>
        <c:crosses val="autoZero"/>
        <c:auto val="1"/>
        <c:lblAlgn val="ctr"/>
        <c:lblOffset val="100"/>
        <c:noMultiLvlLbl val="0"/>
      </c:catAx>
      <c:valAx>
        <c:axId val="36209296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 CONFORMIDADES QA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crossAx val="362090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NUMERO DE N CONFORMIDADES QA DE PRODUCTO</a:t>
            </a:r>
          </a:p>
        </c:rich>
      </c:tx>
      <c:layout>
        <c:manualLayout>
          <c:xMode val="edge"/>
          <c:yMode val="edge"/>
          <c:x val="0.10591666666666667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FMNCONPRO!$C$36:$C$37</c:f>
              <c:strCache>
                <c:ptCount val="2"/>
                <c:pt idx="0">
                  <c:v>TABLERO DE METRICAS DE N CONFORMIDADES QA DE PRODUCTO</c:v>
                </c:pt>
                <c:pt idx="1">
                  <c:v>VALORES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FMNCONPRO!$B$38:$B$39</c:f>
              <c:strCache>
                <c:ptCount val="2"/>
                <c:pt idx="0">
                  <c:v>MAYO</c:v>
                </c:pt>
                <c:pt idx="1">
                  <c:v>JUNIO</c:v>
                </c:pt>
              </c:strCache>
            </c:strRef>
          </c:cat>
          <c:val>
            <c:numRef>
              <c:f>FMNCONPRO!$C$38:$C$39</c:f>
              <c:numCache>
                <c:formatCode>0.000</c:formatCode>
                <c:ptCount val="2"/>
                <c:pt idx="0">
                  <c:v>0</c:v>
                </c:pt>
                <c:pt idx="1">
                  <c:v>0.64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C88-429B-9B94-D693452364F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362093752"/>
        <c:axId val="362092576"/>
      </c:barChart>
      <c:catAx>
        <c:axId val="362093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362092576"/>
        <c:crosses val="autoZero"/>
        <c:auto val="1"/>
        <c:lblAlgn val="ctr"/>
        <c:lblOffset val="100"/>
        <c:noMultiLvlLbl val="0"/>
      </c:catAx>
      <c:valAx>
        <c:axId val="36209257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rgbClr val="00B050"/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crossAx val="362093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285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Cambios</a:t>
            </a:r>
            <a:r>
              <a:rPr lang="es-PE" baseline="0"/>
              <a:t> de Requerimientos Matricula.TE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65000"/>
                  <a:lumOff val="35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FMVREQM!$D$37:$E$37</c:f>
              <c:strCache>
                <c:ptCount val="2"/>
                <c:pt idx="0">
                  <c:v>MAYO</c:v>
                </c:pt>
                <c:pt idx="1">
                  <c:v>JUNIO</c:v>
                </c:pt>
              </c:strCache>
            </c:strRef>
          </c:cat>
          <c:val>
            <c:numRef>
              <c:f>FMVREQM!$D$38:$E$38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CE4-4D1A-8C0D-A8986C73C9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6926160"/>
        <c:axId val="296927336"/>
      </c:lineChart>
      <c:catAx>
        <c:axId val="296926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Meses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96927336"/>
        <c:crosses val="autoZero"/>
        <c:auto val="1"/>
        <c:lblAlgn val="ctr"/>
        <c:lblOffset val="100"/>
        <c:noMultiLvlLbl val="0"/>
      </c:catAx>
      <c:valAx>
        <c:axId val="296927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Requerimientos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96926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zero"/>
    <c:showDLblsOverMax val="0"/>
  </c:chart>
  <c:spPr>
    <a:solidFill>
      <a:schemeClr val="bg1"/>
    </a:solidFill>
    <a:ln w="285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1946522309711285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FMVREQM!$B$43:$B$44</c:f>
              <c:strCache>
                <c:ptCount val="2"/>
                <c:pt idx="0">
                  <c:v>TABLERO DE METRICAS DE N CONFORMIDADES QA DE PRODUCTO</c:v>
                </c:pt>
                <c:pt idx="1">
                  <c:v>VALORES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FMVREQM!$A$45:$A$46</c:f>
              <c:strCache>
                <c:ptCount val="2"/>
                <c:pt idx="0">
                  <c:v>MAYO</c:v>
                </c:pt>
                <c:pt idx="1">
                  <c:v>JUNIO</c:v>
                </c:pt>
              </c:strCache>
            </c:strRef>
          </c:cat>
          <c:val>
            <c:numRef>
              <c:f>FMVREQM!$B$45:$B$46</c:f>
              <c:numCache>
                <c:formatCode>0.000</c:formatCode>
                <c:ptCount val="2"/>
                <c:pt idx="0">
                  <c:v>0</c:v>
                </c:pt>
                <c:pt idx="1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2EA-4E10-B8DC-B0F15286BC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1456848"/>
        <c:axId val="298600096"/>
        <c:axId val="0"/>
      </c:bar3DChart>
      <c:catAx>
        <c:axId val="181456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98600096"/>
        <c:crosses val="autoZero"/>
        <c:auto val="1"/>
        <c:lblAlgn val="ctr"/>
        <c:lblOffset val="100"/>
        <c:noMultiLvlLbl val="0"/>
      </c:catAx>
      <c:valAx>
        <c:axId val="298600096"/>
        <c:scaling>
          <c:orientation val="minMax"/>
        </c:scaling>
        <c:delete val="0"/>
        <c:axPos val="l"/>
        <c:majorGridlines>
          <c:spPr>
            <a:ln w="31750" cap="flat" cmpd="sng" algn="ctr">
              <a:solidFill>
                <a:srgbClr val="00B050"/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81456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381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Grafico de Exposicion al Riesgo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>
        <c:manualLayout>
          <c:layoutTarget val="inner"/>
          <c:xMode val="edge"/>
          <c:yMode val="edge"/>
          <c:x val="5.5139982502187259E-3"/>
          <c:y val="0.18905165549810679"/>
          <c:w val="0.90004155730533686"/>
          <c:h val="0.71238383110946113"/>
        </c:manualLayout>
      </c:layout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FMEXRI!$D$32:$E$32</c:f>
              <c:strCache>
                <c:ptCount val="2"/>
                <c:pt idx="0">
                  <c:v>MAYO</c:v>
                </c:pt>
                <c:pt idx="1">
                  <c:v>JUNIO</c:v>
                </c:pt>
              </c:strCache>
            </c:strRef>
          </c:cat>
          <c:val>
            <c:numRef>
              <c:f>FMEXRI!$D$33:$E$33</c:f>
              <c:numCache>
                <c:formatCode>0%</c:formatCode>
                <c:ptCount val="2"/>
                <c:pt idx="0">
                  <c:v>0.16</c:v>
                </c:pt>
                <c:pt idx="1">
                  <c:v>0.24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0BD-4EF6-9D79-6DA9D624871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1182992"/>
        <c:axId val="353571544"/>
      </c:lineChart>
      <c:catAx>
        <c:axId val="291182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MESES</a:t>
                </a:r>
                <a:r>
                  <a:rPr lang="es-PE" baseline="0"/>
                  <a:t> DE MEDICION</a:t>
                </a:r>
                <a:endParaRPr lang="es-PE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353571544"/>
        <c:crosses val="autoZero"/>
        <c:auto val="1"/>
        <c:lblAlgn val="ctr"/>
        <c:lblOffset val="100"/>
        <c:noMultiLvlLbl val="0"/>
      </c:catAx>
      <c:valAx>
        <c:axId val="35357154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PORCENTAJE</a:t>
                </a:r>
                <a:r>
                  <a:rPr lang="en-US" baseline="0"/>
                  <a:t> DE EXPOSICION AL RIESGO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0%" sourceLinked="1"/>
        <c:majorTickMark val="none"/>
        <c:minorTickMark val="none"/>
        <c:tickLblPos val="nextTo"/>
        <c:crossAx val="291182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3175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PE"/>
              <a:t>VALORES CORRESPONDIENTES A CADA MES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>
        <c:manualLayout>
          <c:layoutTarget val="inner"/>
          <c:xMode val="edge"/>
          <c:yMode val="edge"/>
          <c:x val="0.18130681926852127"/>
          <c:y val="0.27268952900595067"/>
          <c:w val="0.79924870050715058"/>
          <c:h val="0.514074706392186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FMEXRI!$B$42</c:f>
              <c:strCache>
                <c:ptCount val="1"/>
                <c:pt idx="0">
                  <c:v>VALORES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FMEXRI!$A$43:$A$45</c:f>
              <c:strCache>
                <c:ptCount val="2"/>
                <c:pt idx="0">
                  <c:v>MAYO</c:v>
                </c:pt>
                <c:pt idx="1">
                  <c:v>JUNIO</c:v>
                </c:pt>
              </c:strCache>
            </c:strRef>
          </c:cat>
          <c:val>
            <c:numRef>
              <c:f>FMEXRI!$B$43:$B$45</c:f>
              <c:numCache>
                <c:formatCode>0</c:formatCode>
                <c:ptCount val="3"/>
                <c:pt idx="0">
                  <c:v>0.16</c:v>
                </c:pt>
                <c:pt idx="1">
                  <c:v>0.24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209-487D-ADE6-3545591C93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53572720"/>
        <c:axId val="353573112"/>
      </c:barChart>
      <c:catAx>
        <c:axId val="353572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MESES DE MEDICION DE METRICAS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353573112"/>
        <c:crossesAt val="0"/>
        <c:auto val="1"/>
        <c:lblAlgn val="ctr"/>
        <c:lblOffset val="100"/>
        <c:noMultiLvlLbl val="0"/>
      </c:catAx>
      <c:valAx>
        <c:axId val="353573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EXPOSICION AL RIESGO %</a:t>
                </a:r>
              </a:p>
            </c:rich>
          </c:tx>
          <c:layout>
            <c:manualLayout>
              <c:xMode val="edge"/>
              <c:yMode val="edge"/>
              <c:x val="2.6658485433619008E-2"/>
              <c:y val="0.275990880564994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353572720"/>
        <c:crosses val="autoZero"/>
        <c:crossBetween val="between"/>
        <c:majorUnit val="5.000000000000001E-2"/>
        <c:minorUnit val="1.0000000000000002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 w="31750">
      <a:solidFill>
        <a:schemeClr val="tx1"/>
      </a:solidFill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5998728169947249"/>
          <c:y val="1.66298761920550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FMICIC!$B$28:$C$28</c:f>
              <c:strCache>
                <c:ptCount val="2"/>
                <c:pt idx="0">
                  <c:v>CM</c:v>
                </c:pt>
                <c:pt idx="1">
                  <c:v>Numero de Items Modificados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FMICIC!$D$27:$E$27</c:f>
              <c:strCache>
                <c:ptCount val="2"/>
                <c:pt idx="0">
                  <c:v>MAYO</c:v>
                </c:pt>
                <c:pt idx="1">
                  <c:v>JUNIO</c:v>
                </c:pt>
              </c:strCache>
            </c:strRef>
          </c:cat>
          <c:val>
            <c:numRef>
              <c:f>FMICIC!$D$28:$E$28</c:f>
              <c:numCache>
                <c:formatCode>General</c:formatCode>
                <c:ptCount val="2"/>
                <c:pt idx="0">
                  <c:v>0</c:v>
                </c:pt>
                <c:pt idx="1">
                  <c:v>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1FF-448D-A7F9-4D55DB2741D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53573896"/>
        <c:axId val="353574288"/>
      </c:lineChart>
      <c:catAx>
        <c:axId val="353573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MES DE REVISION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353574288"/>
        <c:crosses val="autoZero"/>
        <c:auto val="1"/>
        <c:lblAlgn val="ctr"/>
        <c:lblOffset val="100"/>
        <c:noMultiLvlLbl val="0"/>
      </c:catAx>
      <c:valAx>
        <c:axId val="35357428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 CONFORMIDADES QA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crossAx val="353573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NUMERO DE N CONFORMIDADES QA DE PRODUCTO</a:t>
            </a:r>
          </a:p>
        </c:rich>
      </c:tx>
      <c:layout>
        <c:manualLayout>
          <c:xMode val="edge"/>
          <c:yMode val="edge"/>
          <c:x val="0.10591666666666667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FMICIC!$C$36:$C$37</c:f>
              <c:strCache>
                <c:ptCount val="2"/>
                <c:pt idx="0">
                  <c:v>TABLERO DE METRICAS DE N CONFORMIDADES QA DE PRODUCTO</c:v>
                </c:pt>
                <c:pt idx="1">
                  <c:v>VALORES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FMICIC!$B$38:$B$39</c:f>
              <c:strCache>
                <c:ptCount val="2"/>
                <c:pt idx="0">
                  <c:v>MAYO</c:v>
                </c:pt>
                <c:pt idx="1">
                  <c:v>JUNIO</c:v>
                </c:pt>
              </c:strCache>
            </c:strRef>
          </c:cat>
          <c:val>
            <c:numRef>
              <c:f>FMICIC!$C$38:$C$39</c:f>
              <c:numCache>
                <c:formatCode>0.000</c:formatCode>
                <c:ptCount val="2"/>
                <c:pt idx="0">
                  <c:v>0</c:v>
                </c:pt>
                <c:pt idx="1">
                  <c:v>5.4054054054054057E-2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C88-429B-9B94-D693452364F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353575072"/>
        <c:axId val="354758600"/>
      </c:barChart>
      <c:catAx>
        <c:axId val="353575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354758600"/>
        <c:crosses val="autoZero"/>
        <c:auto val="1"/>
        <c:lblAlgn val="ctr"/>
        <c:lblOffset val="100"/>
        <c:noMultiLvlLbl val="0"/>
      </c:catAx>
      <c:valAx>
        <c:axId val="35475860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rgbClr val="00B050"/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crossAx val="353575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285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</xdr:colOff>
      <xdr:row>0</xdr:row>
      <xdr:rowOff>152399</xdr:rowOff>
    </xdr:from>
    <xdr:to>
      <xdr:col>2</xdr:col>
      <xdr:colOff>104775</xdr:colOff>
      <xdr:row>4</xdr:row>
      <xdr:rowOff>180974</xdr:rowOff>
    </xdr:to>
    <xdr:sp macro="" textlink="">
      <xdr:nvSpPr>
        <xdr:cNvPr id="4" name="Elipse 3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SpPr/>
      </xdr:nvSpPr>
      <xdr:spPr>
        <a:xfrm>
          <a:off x="1190625" y="152399"/>
          <a:ext cx="790575" cy="790575"/>
        </a:xfrm>
        <a:prstGeom prst="ellipse">
          <a:avLst/>
        </a:prstGeom>
        <a:solidFill>
          <a:schemeClr val="bg2">
            <a:lumMod val="25000"/>
          </a:schemeClr>
        </a:solidFill>
        <a:ln w="38100"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defPPr>
            <a:defRPr lang="es-PE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PE" sz="2400" b="1">
              <a:latin typeface="Forte" panose="03060902040502070203" pitchFamily="66" charset="0"/>
            </a:rPr>
            <a:t>JD</a:t>
          </a:r>
          <a:endParaRPr lang="es-PE" sz="4000" b="1">
            <a:latin typeface="Forte" panose="03060902040502070203" pitchFamily="66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628650</xdr:colOff>
      <xdr:row>25</xdr:row>
      <xdr:rowOff>219075</xdr:rowOff>
    </xdr:from>
    <xdr:to>
      <xdr:col>14</xdr:col>
      <xdr:colOff>542925</xdr:colOff>
      <xdr:row>29</xdr:row>
      <xdr:rowOff>557211</xdr:rowOff>
    </xdr:to>
    <xdr:graphicFrame macro="">
      <xdr:nvGraphicFramePr>
        <xdr:cNvPr id="3" name="Gráfico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433387</xdr:colOff>
      <xdr:row>32</xdr:row>
      <xdr:rowOff>128587</xdr:rowOff>
    </xdr:from>
    <xdr:to>
      <xdr:col>11</xdr:col>
      <xdr:colOff>271462</xdr:colOff>
      <xdr:row>47</xdr:row>
      <xdr:rowOff>61912</xdr:rowOff>
    </xdr:to>
    <xdr:graphicFrame macro="">
      <xdr:nvGraphicFramePr>
        <xdr:cNvPr id="4" name="Gráfico 3">
          <a:extLst>
            <a:ext uri="{FF2B5EF4-FFF2-40B4-BE49-F238E27FC236}">
              <a16:creationId xmlns=""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285750</xdr:colOff>
      <xdr:row>26</xdr:row>
      <xdr:rowOff>190500</xdr:rowOff>
    </xdr:from>
    <xdr:to>
      <xdr:col>6</xdr:col>
      <xdr:colOff>333375</xdr:colOff>
      <xdr:row>27</xdr:row>
      <xdr:rowOff>285750</xdr:rowOff>
    </xdr:to>
    <xdr:sp macro="" textlink="">
      <xdr:nvSpPr>
        <xdr:cNvPr id="6" name="Elipse 5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SpPr/>
      </xdr:nvSpPr>
      <xdr:spPr>
        <a:xfrm>
          <a:off x="4705350" y="9991725"/>
          <a:ext cx="790575" cy="790575"/>
        </a:xfrm>
        <a:prstGeom prst="ellipse">
          <a:avLst/>
        </a:prstGeom>
        <a:solidFill>
          <a:schemeClr val="bg2">
            <a:lumMod val="25000"/>
          </a:schemeClr>
        </a:solidFill>
        <a:ln w="38100"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defPPr>
            <a:defRPr lang="es-PE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PE" sz="2400" b="1">
              <a:latin typeface="Forte" panose="03060902040502070203" pitchFamily="66" charset="0"/>
            </a:rPr>
            <a:t>JD</a:t>
          </a:r>
          <a:endParaRPr lang="es-PE" sz="4000" b="1">
            <a:latin typeface="Forte" panose="03060902040502070203" pitchFamily="66" charset="0"/>
          </a:endParaRPr>
        </a:p>
      </xdr:txBody>
    </xdr:sp>
    <xdr:clientData/>
  </xdr:twoCellAnchor>
  <xdr:twoCellAnchor>
    <xdr:from>
      <xdr:col>1</xdr:col>
      <xdr:colOff>152400</xdr:colOff>
      <xdr:row>0</xdr:row>
      <xdr:rowOff>142875</xdr:rowOff>
    </xdr:from>
    <xdr:to>
      <xdr:col>2</xdr:col>
      <xdr:colOff>171450</xdr:colOff>
      <xdr:row>4</xdr:row>
      <xdr:rowOff>171450</xdr:rowOff>
    </xdr:to>
    <xdr:sp macro="" textlink="">
      <xdr:nvSpPr>
        <xdr:cNvPr id="8" name="Elipse 7">
          <a:extLst>
            <a:ext uri="{FF2B5EF4-FFF2-40B4-BE49-F238E27FC236}">
              <a16:creationId xmlns="" xmlns:a16="http://schemas.microsoft.com/office/drawing/2014/main" id="{00000000-0008-0000-0100-000008000000}"/>
            </a:ext>
          </a:extLst>
        </xdr:cNvPr>
        <xdr:cNvSpPr/>
      </xdr:nvSpPr>
      <xdr:spPr>
        <a:xfrm>
          <a:off x="752475" y="142875"/>
          <a:ext cx="790575" cy="790575"/>
        </a:xfrm>
        <a:prstGeom prst="ellipse">
          <a:avLst/>
        </a:prstGeom>
        <a:solidFill>
          <a:schemeClr val="bg2">
            <a:lumMod val="25000"/>
          </a:schemeClr>
        </a:solidFill>
        <a:ln w="38100"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defPPr>
            <a:defRPr lang="es-PE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PE" sz="2400" b="1">
              <a:latin typeface="Forte" panose="03060902040502070203" pitchFamily="66" charset="0"/>
            </a:rPr>
            <a:t>JD</a:t>
          </a:r>
          <a:endParaRPr lang="es-PE" sz="4000" b="1">
            <a:latin typeface="Forte" panose="03060902040502070203" pitchFamily="66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95250</xdr:colOff>
      <xdr:row>23</xdr:row>
      <xdr:rowOff>90487</xdr:rowOff>
    </xdr:from>
    <xdr:to>
      <xdr:col>15</xdr:col>
      <xdr:colOff>95250</xdr:colOff>
      <xdr:row>37</xdr:row>
      <xdr:rowOff>42862</xdr:rowOff>
    </xdr:to>
    <xdr:graphicFrame macro="">
      <xdr:nvGraphicFramePr>
        <xdr:cNvPr id="4" name="Gráfico 3">
          <a:extLst>
            <a:ext uri="{FF2B5EF4-FFF2-40B4-BE49-F238E27FC236}">
              <a16:creationId xmlns=""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471487</xdr:colOff>
      <xdr:row>40</xdr:row>
      <xdr:rowOff>100012</xdr:rowOff>
    </xdr:from>
    <xdr:to>
      <xdr:col>14</xdr:col>
      <xdr:colOff>471487</xdr:colOff>
      <xdr:row>52</xdr:row>
      <xdr:rowOff>71437</xdr:rowOff>
    </xdr:to>
    <xdr:graphicFrame macro="">
      <xdr:nvGraphicFramePr>
        <xdr:cNvPr id="5" name="Gráfico 4">
          <a:extLst>
            <a:ext uri="{FF2B5EF4-FFF2-40B4-BE49-F238E27FC236}">
              <a16:creationId xmlns=""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314325</xdr:colOff>
      <xdr:row>0</xdr:row>
      <xdr:rowOff>171450</xdr:rowOff>
    </xdr:from>
    <xdr:to>
      <xdr:col>1</xdr:col>
      <xdr:colOff>342900</xdr:colOff>
      <xdr:row>5</xdr:row>
      <xdr:rowOff>9525</xdr:rowOff>
    </xdr:to>
    <xdr:sp macro="" textlink="">
      <xdr:nvSpPr>
        <xdr:cNvPr id="8" name="Elipse 7">
          <a:extLst>
            <a:ext uri="{FF2B5EF4-FFF2-40B4-BE49-F238E27FC236}">
              <a16:creationId xmlns="" xmlns:a16="http://schemas.microsoft.com/office/drawing/2014/main" id="{00000000-0008-0000-0200-000008000000}"/>
            </a:ext>
          </a:extLst>
        </xdr:cNvPr>
        <xdr:cNvSpPr/>
      </xdr:nvSpPr>
      <xdr:spPr>
        <a:xfrm>
          <a:off x="314325" y="171450"/>
          <a:ext cx="790575" cy="790575"/>
        </a:xfrm>
        <a:prstGeom prst="ellipse">
          <a:avLst/>
        </a:prstGeom>
        <a:solidFill>
          <a:schemeClr val="bg2">
            <a:lumMod val="25000"/>
          </a:schemeClr>
        </a:solidFill>
        <a:ln w="38100"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defPPr>
            <a:defRPr lang="es-PE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PE" sz="2400" b="1">
              <a:latin typeface="Forte" panose="03060902040502070203" pitchFamily="66" charset="0"/>
            </a:rPr>
            <a:t>JD</a:t>
          </a:r>
          <a:endParaRPr lang="es-PE" sz="4000" b="1">
            <a:latin typeface="Forte" panose="03060902040502070203" pitchFamily="66" charset="0"/>
          </a:endParaRPr>
        </a:p>
      </xdr:txBody>
    </xdr:sp>
    <xdr:clientData/>
  </xdr:twoCellAnchor>
  <xdr:twoCellAnchor>
    <xdr:from>
      <xdr:col>5</xdr:col>
      <xdr:colOff>304240</xdr:colOff>
      <xdr:row>36</xdr:row>
      <xdr:rowOff>80682</xdr:rowOff>
    </xdr:from>
    <xdr:to>
      <xdr:col>6</xdr:col>
      <xdr:colOff>470647</xdr:colOff>
      <xdr:row>37</xdr:row>
      <xdr:rowOff>605118</xdr:rowOff>
    </xdr:to>
    <xdr:sp macro="" textlink="">
      <xdr:nvSpPr>
        <xdr:cNvPr id="9" name="Elipse 8">
          <a:extLst>
            <a:ext uri="{FF2B5EF4-FFF2-40B4-BE49-F238E27FC236}">
              <a16:creationId xmlns="" xmlns:a16="http://schemas.microsoft.com/office/drawing/2014/main" id="{00000000-0008-0000-0200-000009000000}"/>
            </a:ext>
          </a:extLst>
        </xdr:cNvPr>
        <xdr:cNvSpPr/>
      </xdr:nvSpPr>
      <xdr:spPr>
        <a:xfrm>
          <a:off x="4080622" y="9067800"/>
          <a:ext cx="872378" cy="838200"/>
        </a:xfrm>
        <a:prstGeom prst="ellipse">
          <a:avLst/>
        </a:prstGeom>
        <a:solidFill>
          <a:schemeClr val="bg2">
            <a:lumMod val="25000"/>
          </a:schemeClr>
        </a:solidFill>
        <a:ln w="38100"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defPPr>
            <a:defRPr lang="es-PE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PE" sz="2400" b="1">
              <a:latin typeface="Forte" panose="03060902040502070203" pitchFamily="66" charset="0"/>
            </a:rPr>
            <a:t>JD</a:t>
          </a:r>
          <a:endParaRPr lang="es-PE" sz="4000" b="1">
            <a:latin typeface="Forte" panose="03060902040502070203" pitchFamily="66" charset="0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351367</xdr:colOff>
      <xdr:row>8</xdr:row>
      <xdr:rowOff>223836</xdr:rowOff>
    </xdr:from>
    <xdr:to>
      <xdr:col>16</xdr:col>
      <xdr:colOff>351367</xdr:colOff>
      <xdr:row>23</xdr:row>
      <xdr:rowOff>227011</xdr:rowOff>
    </xdr:to>
    <xdr:graphicFrame macro="">
      <xdr:nvGraphicFramePr>
        <xdr:cNvPr id="5" name="Gráfico 4">
          <a:extLst>
            <a:ext uri="{FF2B5EF4-FFF2-40B4-BE49-F238E27FC236}">
              <a16:creationId xmlns=""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389996</xdr:colOff>
      <xdr:row>36</xdr:row>
      <xdr:rowOff>89429</xdr:rowOff>
    </xdr:from>
    <xdr:to>
      <xdr:col>11</xdr:col>
      <xdr:colOff>179918</xdr:colOff>
      <xdr:row>50</xdr:row>
      <xdr:rowOff>98954</xdr:rowOff>
    </xdr:to>
    <xdr:graphicFrame macro="">
      <xdr:nvGraphicFramePr>
        <xdr:cNvPr id="6" name="Gráfico 5">
          <a:extLst>
            <a:ext uri="{FF2B5EF4-FFF2-40B4-BE49-F238E27FC236}">
              <a16:creationId xmlns="" xmlns:a16="http://schemas.microsoft.com/office/drawing/2014/main" id="{00000000-0008-0000-03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276226</xdr:colOff>
      <xdr:row>0</xdr:row>
      <xdr:rowOff>133350</xdr:rowOff>
    </xdr:from>
    <xdr:to>
      <xdr:col>1</xdr:col>
      <xdr:colOff>266701</xdr:colOff>
      <xdr:row>4</xdr:row>
      <xdr:rowOff>161925</xdr:rowOff>
    </xdr:to>
    <xdr:sp macro="" textlink="">
      <xdr:nvSpPr>
        <xdr:cNvPr id="9" name="Elipse 8">
          <a:extLst>
            <a:ext uri="{FF2B5EF4-FFF2-40B4-BE49-F238E27FC236}">
              <a16:creationId xmlns="" xmlns:a16="http://schemas.microsoft.com/office/drawing/2014/main" id="{7651C9FA-F1C1-4DC1-8B65-83F177D81ABA}"/>
            </a:ext>
          </a:extLst>
        </xdr:cNvPr>
        <xdr:cNvSpPr/>
      </xdr:nvSpPr>
      <xdr:spPr>
        <a:xfrm>
          <a:off x="276226" y="133350"/>
          <a:ext cx="857250" cy="790575"/>
        </a:xfrm>
        <a:prstGeom prst="ellipse">
          <a:avLst/>
        </a:prstGeom>
        <a:solidFill>
          <a:schemeClr val="bg2">
            <a:lumMod val="25000"/>
          </a:schemeClr>
        </a:solidFill>
        <a:ln w="38100"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defPPr>
            <a:defRPr lang="es-PE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PE" sz="2400" b="1">
              <a:latin typeface="Forte" panose="03060902040502070203" pitchFamily="66" charset="0"/>
            </a:rPr>
            <a:t>JD</a:t>
          </a:r>
          <a:endParaRPr lang="es-PE" sz="4000" b="1">
            <a:latin typeface="Forte" panose="03060902040502070203" pitchFamily="66" charset="0"/>
          </a:endParaRPr>
        </a:p>
      </xdr:txBody>
    </xdr:sp>
    <xdr:clientData/>
  </xdr:twoCellAnchor>
  <xdr:twoCellAnchor>
    <xdr:from>
      <xdr:col>5</xdr:col>
      <xdr:colOff>314325</xdr:colOff>
      <xdr:row>31</xdr:row>
      <xdr:rowOff>104775</xdr:rowOff>
    </xdr:from>
    <xdr:to>
      <xdr:col>6</xdr:col>
      <xdr:colOff>361950</xdr:colOff>
      <xdr:row>32</xdr:row>
      <xdr:rowOff>581025</xdr:rowOff>
    </xdr:to>
    <xdr:sp macro="" textlink="">
      <xdr:nvSpPr>
        <xdr:cNvPr id="10" name="Elipse 9">
          <a:extLst>
            <a:ext uri="{FF2B5EF4-FFF2-40B4-BE49-F238E27FC236}">
              <a16:creationId xmlns="" xmlns:a16="http://schemas.microsoft.com/office/drawing/2014/main" id="{4117B433-E503-4469-B571-0E679D86533C}"/>
            </a:ext>
          </a:extLst>
        </xdr:cNvPr>
        <xdr:cNvSpPr/>
      </xdr:nvSpPr>
      <xdr:spPr>
        <a:xfrm>
          <a:off x="4991100" y="8048625"/>
          <a:ext cx="809625" cy="790575"/>
        </a:xfrm>
        <a:prstGeom prst="ellipse">
          <a:avLst/>
        </a:prstGeom>
        <a:solidFill>
          <a:schemeClr val="bg2">
            <a:lumMod val="25000"/>
          </a:schemeClr>
        </a:solidFill>
        <a:ln w="38100"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defPPr>
            <a:defRPr lang="es-PE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PE" sz="2400" b="1">
              <a:latin typeface="Forte" panose="03060902040502070203" pitchFamily="66" charset="0"/>
            </a:rPr>
            <a:t>JD</a:t>
          </a:r>
          <a:endParaRPr lang="es-PE" sz="4000" b="1">
            <a:latin typeface="Forte" panose="03060902040502070203" pitchFamily="66" charset="0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124385</xdr:colOff>
      <xdr:row>24</xdr:row>
      <xdr:rowOff>420781</xdr:rowOff>
    </xdr:from>
    <xdr:to>
      <xdr:col>16</xdr:col>
      <xdr:colOff>632572</xdr:colOff>
      <xdr:row>29</xdr:row>
      <xdr:rowOff>318526</xdr:rowOff>
    </xdr:to>
    <xdr:graphicFrame macro="">
      <xdr:nvGraphicFramePr>
        <xdr:cNvPr id="2" name="Gráfico 1">
          <a:extLst>
            <a:ext uri="{FF2B5EF4-FFF2-40B4-BE49-F238E27FC236}">
              <a16:creationId xmlns=""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433387</xdr:colOff>
      <xdr:row>35</xdr:row>
      <xdr:rowOff>128587</xdr:rowOff>
    </xdr:from>
    <xdr:to>
      <xdr:col>12</xdr:col>
      <xdr:colOff>271462</xdr:colOff>
      <xdr:row>51</xdr:row>
      <xdr:rowOff>61912</xdr:rowOff>
    </xdr:to>
    <xdr:graphicFrame macro="">
      <xdr:nvGraphicFramePr>
        <xdr:cNvPr id="3" name="Gráfico 2">
          <a:extLst>
            <a:ext uri="{FF2B5EF4-FFF2-40B4-BE49-F238E27FC236}">
              <a16:creationId xmlns=""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561975</xdr:colOff>
      <xdr:row>0</xdr:row>
      <xdr:rowOff>171450</xdr:rowOff>
    </xdr:from>
    <xdr:to>
      <xdr:col>2</xdr:col>
      <xdr:colOff>600075</xdr:colOff>
      <xdr:row>5</xdr:row>
      <xdr:rowOff>0</xdr:rowOff>
    </xdr:to>
    <xdr:sp macro="" textlink="">
      <xdr:nvSpPr>
        <xdr:cNvPr id="8" name="Elipse 7">
          <a:extLst>
            <a:ext uri="{FF2B5EF4-FFF2-40B4-BE49-F238E27FC236}">
              <a16:creationId xmlns="" xmlns:a16="http://schemas.microsoft.com/office/drawing/2014/main" id="{BD4244F5-343D-45FC-BFE2-FFB5549963FA}"/>
            </a:ext>
          </a:extLst>
        </xdr:cNvPr>
        <xdr:cNvSpPr/>
      </xdr:nvSpPr>
      <xdr:spPr>
        <a:xfrm>
          <a:off x="1162050" y="171450"/>
          <a:ext cx="809625" cy="790575"/>
        </a:xfrm>
        <a:prstGeom prst="ellipse">
          <a:avLst/>
        </a:prstGeom>
        <a:solidFill>
          <a:schemeClr val="bg2">
            <a:lumMod val="25000"/>
          </a:schemeClr>
        </a:solidFill>
        <a:ln w="38100"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defPPr>
            <a:defRPr lang="es-PE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PE" sz="2400" b="1">
              <a:latin typeface="Forte" panose="03060902040502070203" pitchFamily="66" charset="0"/>
            </a:rPr>
            <a:t>JD</a:t>
          </a:r>
          <a:endParaRPr lang="es-PE" sz="4000" b="1">
            <a:latin typeface="Forte" panose="03060902040502070203" pitchFamily="66" charset="0"/>
          </a:endParaRPr>
        </a:p>
      </xdr:txBody>
    </xdr:sp>
    <xdr:clientData/>
  </xdr:twoCellAnchor>
  <xdr:twoCellAnchor>
    <xdr:from>
      <xdr:col>5</xdr:col>
      <xdr:colOff>651063</xdr:colOff>
      <xdr:row>26</xdr:row>
      <xdr:rowOff>25774</xdr:rowOff>
    </xdr:from>
    <xdr:to>
      <xdr:col>6</xdr:col>
      <xdr:colOff>302560</xdr:colOff>
      <xdr:row>27</xdr:row>
      <xdr:rowOff>324971</xdr:rowOff>
    </xdr:to>
    <xdr:sp macro="" textlink="">
      <xdr:nvSpPr>
        <xdr:cNvPr id="9" name="Elipse 8">
          <a:extLst>
            <a:ext uri="{FF2B5EF4-FFF2-40B4-BE49-F238E27FC236}">
              <a16:creationId xmlns="" xmlns:a16="http://schemas.microsoft.com/office/drawing/2014/main" id="{83645D1D-B8D5-4236-A259-66485682E79F}"/>
            </a:ext>
          </a:extLst>
        </xdr:cNvPr>
        <xdr:cNvSpPr/>
      </xdr:nvSpPr>
      <xdr:spPr>
        <a:xfrm>
          <a:off x="5144622" y="8452598"/>
          <a:ext cx="648820" cy="612961"/>
        </a:xfrm>
        <a:prstGeom prst="ellipse">
          <a:avLst/>
        </a:prstGeom>
        <a:solidFill>
          <a:schemeClr val="bg2">
            <a:lumMod val="25000"/>
          </a:schemeClr>
        </a:solidFill>
        <a:ln w="38100"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defPPr>
            <a:defRPr lang="es-PE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PE" sz="1600" b="1">
              <a:latin typeface="Forte" panose="03060902040502070203" pitchFamily="66" charset="0"/>
            </a:rPr>
            <a:t>JD</a:t>
          </a:r>
          <a:endParaRPr lang="es-PE" sz="2800" b="1">
            <a:latin typeface="Forte" panose="03060902040502070203" pitchFamily="66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P24"/>
  <sheetViews>
    <sheetView topLeftCell="C4" workbookViewId="0">
      <selection activeCell="L20" sqref="L20"/>
    </sheetView>
  </sheetViews>
  <sheetFormatPr baseColWidth="10" defaultRowHeight="15"/>
  <cols>
    <col min="1" max="1" width="16.85546875" customWidth="1"/>
    <col min="2" max="2" width="11.28515625" customWidth="1"/>
    <col min="9" max="9" width="7.7109375" customWidth="1"/>
    <col min="10" max="10" width="17.28515625" customWidth="1"/>
    <col min="11" max="11" width="24.85546875" customWidth="1"/>
    <col min="15" max="16" width="13.85546875" bestFit="1" customWidth="1"/>
  </cols>
  <sheetData>
    <row r="1" spans="1:16" ht="15" customHeight="1">
      <c r="A1" s="94" t="s">
        <v>62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6"/>
    </row>
    <row r="2" spans="1:16" ht="15" customHeight="1">
      <c r="A2" s="97"/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  <c r="P2" s="99"/>
    </row>
    <row r="3" spans="1:16" ht="15" customHeight="1">
      <c r="A3" s="97"/>
      <c r="B3" s="98"/>
      <c r="C3" s="98"/>
      <c r="D3" s="98"/>
      <c r="E3" s="98"/>
      <c r="F3" s="98"/>
      <c r="G3" s="98"/>
      <c r="H3" s="98"/>
      <c r="I3" s="98"/>
      <c r="J3" s="98"/>
      <c r="K3" s="98"/>
      <c r="L3" s="98"/>
      <c r="M3" s="98"/>
      <c r="N3" s="98"/>
      <c r="O3" s="98"/>
      <c r="P3" s="99"/>
    </row>
    <row r="4" spans="1:16" ht="15" customHeight="1">
      <c r="A4" s="97"/>
      <c r="B4" s="98"/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9"/>
    </row>
    <row r="5" spans="1:16" ht="15.75" customHeight="1">
      <c r="A5" s="97"/>
      <c r="B5" s="98"/>
      <c r="C5" s="98"/>
      <c r="D5" s="98"/>
      <c r="E5" s="98"/>
      <c r="F5" s="98"/>
      <c r="G5" s="98"/>
      <c r="H5" s="98"/>
      <c r="I5" s="98"/>
      <c r="J5" s="98"/>
      <c r="K5" s="98"/>
      <c r="L5" s="98"/>
      <c r="M5" s="98"/>
      <c r="N5" s="98"/>
      <c r="O5" s="98"/>
      <c r="P5" s="99"/>
    </row>
    <row r="6" spans="1:16" ht="15.75" customHeight="1" thickBot="1">
      <c r="A6" s="100"/>
      <c r="B6" s="101"/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2"/>
    </row>
    <row r="7" spans="1:16" ht="15" customHeight="1">
      <c r="A7" s="103" t="s">
        <v>63</v>
      </c>
      <c r="B7" s="104"/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5"/>
    </row>
    <row r="8" spans="1:16" ht="15.75" customHeight="1" thickBot="1">
      <c r="A8" s="106"/>
      <c r="B8" s="107"/>
      <c r="C8" s="107"/>
      <c r="D8" s="107"/>
      <c r="E8" s="107"/>
      <c r="F8" s="107"/>
      <c r="G8" s="107"/>
      <c r="H8" s="107"/>
      <c r="I8" s="107"/>
      <c r="J8" s="107"/>
      <c r="K8" s="107"/>
      <c r="L8" s="107"/>
      <c r="M8" s="107"/>
      <c r="N8" s="107"/>
      <c r="O8" s="107"/>
      <c r="P8" s="108"/>
    </row>
    <row r="9" spans="1:16" ht="15.75" thickBot="1">
      <c r="A9" s="19"/>
      <c r="B9" s="15"/>
      <c r="C9" s="15"/>
      <c r="D9" s="15"/>
      <c r="E9" s="15"/>
      <c r="F9" s="15"/>
      <c r="G9" s="15"/>
      <c r="H9" s="16"/>
      <c r="I9" s="16"/>
    </row>
    <row r="10" spans="1:16" ht="15.75" thickBot="1">
      <c r="A10" s="71" t="s">
        <v>0</v>
      </c>
      <c r="B10" s="113" t="s">
        <v>64</v>
      </c>
      <c r="C10" s="114"/>
      <c r="D10" s="114"/>
      <c r="E10" s="114"/>
      <c r="F10" s="114"/>
      <c r="G10" s="114"/>
      <c r="H10" s="114"/>
      <c r="I10" s="115"/>
    </row>
    <row r="11" spans="1:16" ht="16.5" thickBot="1">
      <c r="A11" s="116" t="s">
        <v>22</v>
      </c>
      <c r="B11" s="117"/>
      <c r="C11" s="117"/>
      <c r="D11" s="117"/>
      <c r="E11" s="117"/>
      <c r="F11" s="117"/>
      <c r="G11" s="117"/>
      <c r="H11" s="117"/>
      <c r="I11" s="118"/>
    </row>
    <row r="12" spans="1:16" ht="15.75" thickBot="1">
      <c r="A12" s="72"/>
      <c r="B12" s="109" t="s">
        <v>3</v>
      </c>
      <c r="C12" s="110"/>
      <c r="D12" s="109" t="s">
        <v>4</v>
      </c>
      <c r="E12" s="111"/>
      <c r="F12" s="112" t="s">
        <v>5</v>
      </c>
      <c r="G12" s="111"/>
      <c r="H12" s="112" t="s">
        <v>13</v>
      </c>
      <c r="I12" s="111"/>
    </row>
    <row r="13" spans="1:16" ht="26.25" thickBot="1">
      <c r="A13" s="1" t="s">
        <v>14</v>
      </c>
      <c r="B13" s="2" t="s">
        <v>15</v>
      </c>
      <c r="C13" s="2" t="s">
        <v>16</v>
      </c>
      <c r="D13" s="2" t="s">
        <v>15</v>
      </c>
      <c r="E13" s="2" t="s">
        <v>16</v>
      </c>
      <c r="F13" s="2" t="s">
        <v>15</v>
      </c>
      <c r="G13" s="2" t="s">
        <v>16</v>
      </c>
      <c r="H13" s="2" t="s">
        <v>15</v>
      </c>
      <c r="I13" s="2" t="s">
        <v>16</v>
      </c>
    </row>
    <row r="14" spans="1:16" ht="15.75" thickBot="1">
      <c r="A14" s="3" t="s">
        <v>17</v>
      </c>
      <c r="B14" s="4">
        <v>0</v>
      </c>
      <c r="C14" s="4">
        <v>1</v>
      </c>
      <c r="D14" s="4">
        <v>0</v>
      </c>
      <c r="E14" s="84">
        <v>0.5</v>
      </c>
      <c r="F14" s="4">
        <v>0</v>
      </c>
      <c r="G14" s="4">
        <v>10</v>
      </c>
      <c r="H14" s="5">
        <v>0</v>
      </c>
      <c r="I14" s="6">
        <v>0.05</v>
      </c>
    </row>
    <row r="15" spans="1:16" ht="15.75" thickBot="1">
      <c r="A15" s="7" t="s">
        <v>18</v>
      </c>
      <c r="B15" s="4">
        <v>2</v>
      </c>
      <c r="C15" s="4">
        <v>5</v>
      </c>
      <c r="D15" s="4" t="s">
        <v>56</v>
      </c>
      <c r="E15" s="4">
        <v>1</v>
      </c>
      <c r="F15" s="4">
        <v>11</v>
      </c>
      <c r="G15" s="4">
        <v>35</v>
      </c>
      <c r="H15" s="8">
        <v>0.06</v>
      </c>
      <c r="I15" s="9">
        <v>0.2</v>
      </c>
    </row>
    <row r="16" spans="1:16" ht="15.75" thickBot="1">
      <c r="A16" s="10" t="s">
        <v>19</v>
      </c>
      <c r="B16" s="4">
        <v>6</v>
      </c>
      <c r="C16" s="4" t="s">
        <v>20</v>
      </c>
      <c r="D16" s="4" t="s">
        <v>57</v>
      </c>
      <c r="E16" s="4" t="s">
        <v>58</v>
      </c>
      <c r="F16" s="4">
        <v>36</v>
      </c>
      <c r="G16" s="4">
        <v>100</v>
      </c>
      <c r="H16" s="8">
        <v>0.21</v>
      </c>
      <c r="I16" s="9">
        <v>1</v>
      </c>
    </row>
    <row r="17" spans="1:16" ht="15.75" thickBot="1">
      <c r="A17" s="19"/>
      <c r="B17" s="15"/>
      <c r="C17" s="15"/>
      <c r="D17" s="15"/>
      <c r="E17" s="15"/>
      <c r="F17" s="15"/>
      <c r="G17" s="15"/>
      <c r="H17" s="16"/>
      <c r="I17" s="16"/>
    </row>
    <row r="18" spans="1:16" ht="19.5" thickBot="1">
      <c r="J18" s="91" t="s">
        <v>21</v>
      </c>
      <c r="K18" s="92"/>
      <c r="L18" s="92"/>
      <c r="M18" s="92"/>
      <c r="N18" s="92"/>
      <c r="O18" s="92"/>
      <c r="P18" s="93"/>
    </row>
    <row r="19" spans="1:16" ht="32.25" customHeight="1">
      <c r="J19" s="17" t="s">
        <v>1</v>
      </c>
      <c r="K19" s="18" t="s">
        <v>2</v>
      </c>
      <c r="L19" s="18" t="s">
        <v>59</v>
      </c>
      <c r="M19" s="18" t="s">
        <v>60</v>
      </c>
      <c r="N19" s="18" t="s">
        <v>61</v>
      </c>
      <c r="O19" s="18" t="s">
        <v>11</v>
      </c>
      <c r="P19" s="18" t="s">
        <v>12</v>
      </c>
    </row>
    <row r="20" spans="1:16" ht="30" customHeight="1">
      <c r="J20" s="14" t="s">
        <v>3</v>
      </c>
      <c r="K20" s="12" t="s">
        <v>7</v>
      </c>
      <c r="L20" s="80">
        <f>FMNCONPRO!D30</f>
        <v>0</v>
      </c>
      <c r="M20" s="80">
        <f>FMNCONPRO!E30</f>
        <v>0.64</v>
      </c>
      <c r="N20" s="80" t="e">
        <f>FMNCONPRO!#REF!</f>
        <v>#REF!</v>
      </c>
      <c r="O20" s="13">
        <f>FMNCONPRO!F30</f>
        <v>0</v>
      </c>
      <c r="P20" s="80">
        <f>FMNCONPRO!G30</f>
        <v>0.32</v>
      </c>
    </row>
    <row r="21" spans="1:16" ht="30" customHeight="1">
      <c r="J21" s="14" t="s">
        <v>4</v>
      </c>
      <c r="K21" s="12" t="s">
        <v>8</v>
      </c>
      <c r="L21" s="80">
        <f>FMICIC!D30</f>
        <v>0</v>
      </c>
      <c r="M21" s="80">
        <f>FMICIC!E30</f>
        <v>7.407407407407407E-2</v>
      </c>
      <c r="N21" s="80" t="e">
        <f>FMICIC!#REF!</f>
        <v>#REF!</v>
      </c>
      <c r="O21" s="13">
        <f>FMICIC!F30</f>
        <v>0</v>
      </c>
      <c r="P21" s="80">
        <f>FMICIC!G30</f>
        <v>3.7037037037037035E-2</v>
      </c>
    </row>
    <row r="22" spans="1:16" ht="30" customHeight="1">
      <c r="J22" s="14" t="s">
        <v>5</v>
      </c>
      <c r="K22" s="12" t="s">
        <v>9</v>
      </c>
      <c r="L22" s="80">
        <f>FMVREQM!D40</f>
        <v>0</v>
      </c>
      <c r="M22" s="80">
        <f>FMVREQM!E40</f>
        <v>10</v>
      </c>
      <c r="N22" s="13" t="e">
        <f>FMVREQM!#REF!</f>
        <v>#REF!</v>
      </c>
      <c r="O22" s="13">
        <f>FMVREQM!F40</f>
        <v>0</v>
      </c>
      <c r="P22" s="80">
        <f>FMVREQM!G40</f>
        <v>5</v>
      </c>
    </row>
    <row r="23" spans="1:16" ht="30" customHeight="1">
      <c r="J23" s="14" t="s">
        <v>6</v>
      </c>
      <c r="K23" s="12" t="s">
        <v>10</v>
      </c>
      <c r="L23" s="81">
        <f>FMEXRI!D35</f>
        <v>0.16</v>
      </c>
      <c r="M23" s="81">
        <f>FMEXRI!E35</f>
        <v>0.24</v>
      </c>
      <c r="N23" s="13" t="e">
        <f>FMEXRI!#REF!</f>
        <v>#REF!</v>
      </c>
      <c r="O23" s="80">
        <f>FMEXRI!F35</f>
        <v>0.2</v>
      </c>
      <c r="P23" s="80">
        <f>FMEXRI!G35</f>
        <v>0.2</v>
      </c>
    </row>
    <row r="24" spans="1:16">
      <c r="J24" s="11"/>
      <c r="K24" s="11"/>
      <c r="L24" s="11"/>
      <c r="M24" s="11"/>
      <c r="N24" s="11"/>
      <c r="O24" s="11"/>
      <c r="P24" s="11"/>
    </row>
  </sheetData>
  <mergeCells count="9">
    <mergeCell ref="J18:P18"/>
    <mergeCell ref="A1:P6"/>
    <mergeCell ref="A7:P8"/>
    <mergeCell ref="B12:C12"/>
    <mergeCell ref="D12:E12"/>
    <mergeCell ref="F12:G12"/>
    <mergeCell ref="H12:I12"/>
    <mergeCell ref="B10:I10"/>
    <mergeCell ref="A11:I11"/>
  </mergeCell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" id="{CCA3A825-497D-4484-8327-414925287DC9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O20</xm:sqref>
        </x14:conditionalFormatting>
        <x14:conditionalFormatting xmlns:xm="http://schemas.microsoft.com/office/excel/2006/main">
          <x14:cfRule type="iconSet" priority="3" id="{3131A288-8D96-4CFA-A78E-6BFB61EF6712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O21</xm:sqref>
        </x14:conditionalFormatting>
        <x14:conditionalFormatting xmlns:xm="http://schemas.microsoft.com/office/excel/2006/main">
          <x14:cfRule type="iconSet" priority="2" id="{96336BB9-20C3-4573-9C55-FC931DAE3DE1}">
            <x14:iconSet iconSet="3TrafficLights2" showValue="0" custom="1">
              <x14:cfvo type="percent">
                <xm:f>0</xm:f>
              </x14:cfvo>
              <x14:cfvo type="num">
                <xm:f>11</xm:f>
              </x14:cfvo>
              <x14:cfvo type="num">
                <xm:f>36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O22</xm:sqref>
        </x14:conditionalFormatting>
        <x14:conditionalFormatting xmlns:xm="http://schemas.microsoft.com/office/excel/2006/main">
          <x14:cfRule type="iconSet" priority="1" id="{FB5FBEBF-82BD-43A6-9FF0-2FA48EB8A399}">
            <x14:iconSet iconSet="3TrafficLights2" showValue="0" custom="1">
              <x14:cfvo type="percent">
                <xm:f>0</xm:f>
              </x14:cfvo>
              <x14:cfvo type="num">
                <xm:f>6</xm:f>
              </x14:cfvo>
              <x14:cfvo type="num">
                <xm:f>21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O23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9"/>
  <sheetViews>
    <sheetView tabSelected="1" topLeftCell="A2" zoomScaleNormal="100" workbookViewId="0">
      <selection activeCell="C42" sqref="C42:C43"/>
    </sheetView>
  </sheetViews>
  <sheetFormatPr baseColWidth="10" defaultRowHeight="15"/>
  <cols>
    <col min="1" max="2" width="11.5703125" customWidth="1"/>
    <col min="3" max="3" width="14.42578125" customWidth="1"/>
    <col min="4" max="4" width="15.42578125" customWidth="1"/>
    <col min="5" max="5" width="21.42578125" customWidth="1"/>
    <col min="6" max="6" width="18.42578125" customWidth="1"/>
    <col min="7" max="7" width="11.140625" customWidth="1"/>
    <col min="8" max="8" width="9.42578125" customWidth="1"/>
    <col min="9" max="9" width="9.7109375" customWidth="1"/>
    <col min="10" max="10" width="10.5703125" customWidth="1"/>
  </cols>
  <sheetData>
    <row r="1" spans="1:18" ht="15" customHeight="1">
      <c r="A1" s="94" t="s">
        <v>65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6"/>
      <c r="M1" s="34"/>
      <c r="N1" s="34"/>
      <c r="O1" s="34"/>
      <c r="P1" s="34"/>
      <c r="Q1" s="34"/>
      <c r="R1" s="34"/>
    </row>
    <row r="2" spans="1:18" ht="15" customHeight="1">
      <c r="A2" s="97"/>
      <c r="B2" s="98"/>
      <c r="C2" s="98"/>
      <c r="D2" s="98"/>
      <c r="E2" s="98"/>
      <c r="F2" s="98"/>
      <c r="G2" s="98"/>
      <c r="H2" s="98"/>
      <c r="I2" s="98"/>
      <c r="J2" s="98"/>
      <c r="K2" s="98"/>
      <c r="L2" s="99"/>
      <c r="M2" s="34"/>
      <c r="N2" s="34"/>
      <c r="O2" s="34"/>
      <c r="P2" s="34"/>
      <c r="Q2" s="34"/>
      <c r="R2" s="34"/>
    </row>
    <row r="3" spans="1:18" ht="15" customHeight="1">
      <c r="A3" s="97"/>
      <c r="B3" s="98"/>
      <c r="C3" s="98"/>
      <c r="D3" s="98"/>
      <c r="E3" s="98"/>
      <c r="F3" s="98"/>
      <c r="G3" s="98"/>
      <c r="H3" s="98"/>
      <c r="I3" s="98"/>
      <c r="J3" s="98"/>
      <c r="K3" s="98"/>
      <c r="L3" s="99"/>
      <c r="M3" s="34"/>
      <c r="N3" s="34"/>
      <c r="O3" s="34"/>
      <c r="P3" s="34"/>
      <c r="Q3" s="34"/>
      <c r="R3" s="34"/>
    </row>
    <row r="4" spans="1:18" ht="15" customHeight="1">
      <c r="A4" s="97"/>
      <c r="B4" s="98"/>
      <c r="C4" s="98"/>
      <c r="D4" s="98"/>
      <c r="E4" s="98"/>
      <c r="F4" s="98"/>
      <c r="G4" s="98"/>
      <c r="H4" s="98"/>
      <c r="I4" s="98"/>
      <c r="J4" s="98"/>
      <c r="K4" s="98"/>
      <c r="L4" s="99"/>
      <c r="M4" s="34"/>
      <c r="N4" s="34"/>
      <c r="O4" s="34"/>
      <c r="P4" s="34"/>
      <c r="Q4" s="34"/>
      <c r="R4" s="34"/>
    </row>
    <row r="5" spans="1:18" ht="15.75" customHeight="1">
      <c r="A5" s="97"/>
      <c r="B5" s="98"/>
      <c r="C5" s="98"/>
      <c r="D5" s="98"/>
      <c r="E5" s="98"/>
      <c r="F5" s="98"/>
      <c r="G5" s="98"/>
      <c r="H5" s="98"/>
      <c r="I5" s="98"/>
      <c r="J5" s="98"/>
      <c r="K5" s="98"/>
      <c r="L5" s="99"/>
      <c r="M5" s="34"/>
      <c r="N5" s="34"/>
      <c r="O5" s="34"/>
      <c r="P5" s="34"/>
      <c r="Q5" s="34"/>
      <c r="R5" s="34"/>
    </row>
    <row r="6" spans="1:18" ht="15.75" customHeight="1" thickBot="1">
      <c r="A6" s="100"/>
      <c r="B6" s="101"/>
      <c r="C6" s="101"/>
      <c r="D6" s="101"/>
      <c r="E6" s="101"/>
      <c r="F6" s="101"/>
      <c r="G6" s="101"/>
      <c r="H6" s="101"/>
      <c r="I6" s="101"/>
      <c r="J6" s="101"/>
      <c r="K6" s="101"/>
      <c r="L6" s="102"/>
      <c r="M6" s="34"/>
      <c r="N6" s="34"/>
      <c r="O6" s="34"/>
      <c r="P6" s="34"/>
      <c r="Q6" s="34"/>
      <c r="R6" s="34"/>
    </row>
    <row r="7" spans="1:18" ht="15.75" thickBot="1"/>
    <row r="8" spans="1:18">
      <c r="C8" s="119" t="s">
        <v>27</v>
      </c>
      <c r="D8" s="120"/>
      <c r="E8" s="121"/>
    </row>
    <row r="9" spans="1:18" ht="23.25" customHeight="1" thickBot="1">
      <c r="C9" s="122"/>
      <c r="D9" s="123"/>
      <c r="E9" s="124"/>
    </row>
    <row r="10" spans="1:18" ht="15.75" thickBot="1">
      <c r="C10" s="2" t="s">
        <v>14</v>
      </c>
      <c r="D10" s="2" t="s">
        <v>15</v>
      </c>
      <c r="E10" s="2" t="s">
        <v>16</v>
      </c>
    </row>
    <row r="11" spans="1:18" ht="15.75" thickBot="1">
      <c r="C11" s="3" t="s">
        <v>17</v>
      </c>
      <c r="D11" s="4">
        <v>0</v>
      </c>
      <c r="E11" s="4">
        <v>1</v>
      </c>
    </row>
    <row r="12" spans="1:18" ht="15.75" thickBot="1">
      <c r="C12" s="7" t="s">
        <v>18</v>
      </c>
      <c r="D12" s="4">
        <v>2</v>
      </c>
      <c r="E12" s="4">
        <v>5</v>
      </c>
    </row>
    <row r="13" spans="1:18" ht="15.75" thickBot="1">
      <c r="C13" s="10" t="s">
        <v>19</v>
      </c>
      <c r="D13" s="4">
        <v>6</v>
      </c>
      <c r="E13" s="4" t="s">
        <v>20</v>
      </c>
    </row>
    <row r="14" spans="1:18" ht="15.75" thickBot="1"/>
    <row r="15" spans="1:18" ht="32.25" customHeight="1" thickBot="1">
      <c r="A15" s="127" t="s">
        <v>26</v>
      </c>
      <c r="B15" s="128"/>
      <c r="C15" s="128"/>
      <c r="D15" s="128"/>
      <c r="E15" s="128"/>
      <c r="F15" s="128"/>
      <c r="G15" s="128"/>
      <c r="H15" s="128"/>
      <c r="I15" s="48"/>
      <c r="J15" s="48"/>
    </row>
    <row r="16" spans="1:18" ht="24.75" thickBot="1">
      <c r="A16" s="37" t="s">
        <v>29</v>
      </c>
      <c r="B16" s="38" t="s">
        <v>1</v>
      </c>
      <c r="C16" s="39" t="s">
        <v>28</v>
      </c>
      <c r="D16" s="40" t="s">
        <v>36</v>
      </c>
      <c r="E16" s="40" t="s">
        <v>37</v>
      </c>
      <c r="F16" s="40" t="s">
        <v>69</v>
      </c>
      <c r="G16" s="40" t="s">
        <v>12</v>
      </c>
      <c r="H16" s="41" t="s">
        <v>11</v>
      </c>
    </row>
    <row r="17" spans="1:11" ht="39" thickBot="1">
      <c r="A17" s="42" t="s">
        <v>64</v>
      </c>
      <c r="B17" s="43" t="s">
        <v>3</v>
      </c>
      <c r="C17" s="44" t="s">
        <v>7</v>
      </c>
      <c r="D17" s="45" t="s">
        <v>59</v>
      </c>
      <c r="E17" s="45">
        <v>0</v>
      </c>
      <c r="F17" s="45">
        <v>25</v>
      </c>
      <c r="G17" s="46">
        <f>E17/F17</f>
        <v>0</v>
      </c>
      <c r="H17" s="47">
        <f>+G17</f>
        <v>0</v>
      </c>
    </row>
    <row r="19" spans="1:11" ht="15.75" thickBot="1"/>
    <row r="20" spans="1:11" ht="30.75" customHeight="1" thickBot="1">
      <c r="A20" s="127" t="s">
        <v>26</v>
      </c>
      <c r="B20" s="128"/>
      <c r="C20" s="128"/>
      <c r="D20" s="128"/>
      <c r="E20" s="128"/>
      <c r="F20" s="128"/>
      <c r="G20" s="128"/>
      <c r="H20" s="128"/>
    </row>
    <row r="21" spans="1:11" ht="24.75" thickBot="1">
      <c r="A21" s="37" t="s">
        <v>29</v>
      </c>
      <c r="B21" s="38" t="s">
        <v>1</v>
      </c>
      <c r="C21" s="39" t="s">
        <v>28</v>
      </c>
      <c r="D21" s="40" t="s">
        <v>36</v>
      </c>
      <c r="E21" s="40" t="s">
        <v>37</v>
      </c>
      <c r="F21" s="40" t="s">
        <v>38</v>
      </c>
      <c r="G21" s="40" t="s">
        <v>12</v>
      </c>
      <c r="H21" s="41" t="s">
        <v>11</v>
      </c>
    </row>
    <row r="22" spans="1:11" ht="39" thickBot="1">
      <c r="A22" s="42" t="s">
        <v>64</v>
      </c>
      <c r="B22" s="43" t="s">
        <v>3</v>
      </c>
      <c r="C22" s="44" t="s">
        <v>7</v>
      </c>
      <c r="D22" s="45" t="s">
        <v>60</v>
      </c>
      <c r="E22" s="45">
        <v>16</v>
      </c>
      <c r="F22" s="45">
        <v>25</v>
      </c>
      <c r="G22" s="46">
        <f>E22/F22</f>
        <v>0.64</v>
      </c>
      <c r="H22" s="47">
        <f>+G22</f>
        <v>0.64</v>
      </c>
    </row>
    <row r="23" spans="1:11" ht="33.75" customHeight="1">
      <c r="A23" s="51"/>
      <c r="B23" s="76"/>
      <c r="C23" s="77"/>
      <c r="D23" s="78"/>
      <c r="E23" s="78"/>
      <c r="F23" s="78"/>
      <c r="G23" s="79"/>
      <c r="H23" s="79"/>
    </row>
    <row r="24" spans="1:11" ht="21">
      <c r="A24" s="51"/>
      <c r="B24" s="76"/>
      <c r="C24" s="77"/>
      <c r="D24" s="78"/>
      <c r="E24" s="78"/>
      <c r="F24" s="78"/>
      <c r="G24" s="79"/>
      <c r="H24" s="79"/>
    </row>
    <row r="25" spans="1:11" ht="15.75" thickBot="1"/>
    <row r="26" spans="1:11" ht="42.75" customHeight="1" thickBot="1">
      <c r="A26" s="131" t="s">
        <v>26</v>
      </c>
      <c r="B26" s="132"/>
      <c r="C26" s="132"/>
      <c r="D26" s="132"/>
      <c r="E26" s="132"/>
      <c r="F26" s="132"/>
      <c r="G26" s="132"/>
      <c r="H26" s="132"/>
      <c r="I26" s="48"/>
      <c r="J26" s="48"/>
    </row>
    <row r="27" spans="1:11" s="32" customFormat="1" ht="54.75" customHeight="1">
      <c r="A27" s="53" t="s">
        <v>29</v>
      </c>
      <c r="B27" s="54" t="s">
        <v>1</v>
      </c>
      <c r="C27" s="54" t="s">
        <v>28</v>
      </c>
      <c r="D27" s="54" t="s">
        <v>59</v>
      </c>
      <c r="E27" s="54" t="s">
        <v>60</v>
      </c>
      <c r="F27" s="136"/>
      <c r="G27" s="137"/>
      <c r="H27" s="50"/>
      <c r="I27" s="50"/>
    </row>
    <row r="28" spans="1:11" ht="36" customHeight="1" thickBot="1">
      <c r="A28" s="56" t="s">
        <v>64</v>
      </c>
      <c r="B28" s="14" t="s">
        <v>3</v>
      </c>
      <c r="C28" s="12" t="s">
        <v>7</v>
      </c>
      <c r="D28" s="13">
        <f>E17</f>
        <v>0</v>
      </c>
      <c r="E28" s="13">
        <f>E22</f>
        <v>16</v>
      </c>
      <c r="F28" s="138"/>
      <c r="G28" s="139"/>
      <c r="H28" s="51"/>
      <c r="I28" s="52"/>
    </row>
    <row r="29" spans="1:11" ht="24">
      <c r="A29" s="129" t="s">
        <v>39</v>
      </c>
      <c r="B29" s="130"/>
      <c r="C29" s="130"/>
      <c r="D29" s="20">
        <f>F17</f>
        <v>25</v>
      </c>
      <c r="E29" s="20">
        <f>F22</f>
        <v>25</v>
      </c>
      <c r="F29" s="54" t="s">
        <v>33</v>
      </c>
      <c r="G29" s="55" t="s">
        <v>30</v>
      </c>
    </row>
    <row r="30" spans="1:11" ht="27" thickBot="1">
      <c r="A30" s="133" t="s">
        <v>40</v>
      </c>
      <c r="B30" s="134"/>
      <c r="C30" s="135"/>
      <c r="D30" s="58">
        <f>D28/D29</f>
        <v>0</v>
      </c>
      <c r="E30" s="58">
        <f>E28/E29</f>
        <v>0.64</v>
      </c>
      <c r="F30" s="59">
        <f>+I30</f>
        <v>0</v>
      </c>
      <c r="G30" s="60">
        <f>AVERAGE(D30:E30)</f>
        <v>0.32</v>
      </c>
    </row>
    <row r="31" spans="1:11">
      <c r="K31" s="57"/>
    </row>
    <row r="35" spans="2:20" ht="15.75" thickBot="1"/>
    <row r="36" spans="2:20" ht="39.75" customHeight="1">
      <c r="B36" s="125" t="s">
        <v>23</v>
      </c>
      <c r="C36" s="126"/>
      <c r="D36" s="21"/>
      <c r="E36" s="21"/>
      <c r="F36" s="21"/>
      <c r="G36" s="21"/>
      <c r="H36" s="21"/>
      <c r="I36" s="21"/>
      <c r="J36" s="21"/>
      <c r="T36" s="49"/>
    </row>
    <row r="37" spans="2:20" ht="15.75">
      <c r="B37" s="22" t="s">
        <v>25</v>
      </c>
      <c r="C37" s="22" t="s">
        <v>24</v>
      </c>
    </row>
    <row r="38" spans="2:20">
      <c r="B38" s="70" t="s">
        <v>59</v>
      </c>
      <c r="C38" s="36">
        <f>G17</f>
        <v>0</v>
      </c>
    </row>
    <row r="39" spans="2:20">
      <c r="B39" s="70" t="s">
        <v>60</v>
      </c>
      <c r="C39" s="36">
        <f>G22</f>
        <v>0.64</v>
      </c>
    </row>
  </sheetData>
  <mergeCells count="9">
    <mergeCell ref="C8:E9"/>
    <mergeCell ref="B36:C36"/>
    <mergeCell ref="A1:L6"/>
    <mergeCell ref="A15:H15"/>
    <mergeCell ref="A20:H20"/>
    <mergeCell ref="A29:C29"/>
    <mergeCell ref="A26:H26"/>
    <mergeCell ref="A30:C30"/>
    <mergeCell ref="F27:G28"/>
  </mergeCells>
  <conditionalFormatting sqref="H28">
    <cfRule type="iconSet" priority="5">
      <iconSet iconSet="3TrafficLights2" showValue="0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6" id="{D77E4CC9-CE3D-4BBD-8FDF-2035D6D65AED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H28</xm:sqref>
        </x14:conditionalFormatting>
        <x14:conditionalFormatting xmlns:xm="http://schemas.microsoft.com/office/excel/2006/main">
          <x14:cfRule type="iconSet" priority="4" id="{B7B11DFA-2019-4954-A4A8-4D6BB815C7E1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H17</xm:sqref>
        </x14:conditionalFormatting>
        <x14:conditionalFormatting xmlns:xm="http://schemas.microsoft.com/office/excel/2006/main">
          <x14:cfRule type="iconSet" priority="2" id="{0766904C-7CC9-4295-A584-6460DB31FA2E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F30</xm:sqref>
        </x14:conditionalFormatting>
        <x14:conditionalFormatting xmlns:xm="http://schemas.microsoft.com/office/excel/2006/main">
          <x14:cfRule type="iconSet" priority="7" id="{61D5B203-D035-40E1-B44F-563AE0BAF98A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H22:H24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6"/>
  <sheetViews>
    <sheetView topLeftCell="A24" zoomScale="85" zoomScaleNormal="85" workbookViewId="0">
      <selection activeCell="H33" sqref="H33"/>
    </sheetView>
  </sheetViews>
  <sheetFormatPr baseColWidth="10" defaultRowHeight="15"/>
  <cols>
    <col min="1" max="1" width="12.28515625" customWidth="1"/>
    <col min="3" max="3" width="12.5703125" customWidth="1"/>
    <col min="4" max="4" width="11.85546875" customWidth="1"/>
    <col min="5" max="5" width="8.42578125" customWidth="1"/>
    <col min="6" max="6" width="10.5703125" customWidth="1"/>
    <col min="7" max="7" width="13.140625" customWidth="1"/>
    <col min="8" max="8" width="12.5703125" customWidth="1"/>
    <col min="9" max="9" width="13.7109375" customWidth="1"/>
    <col min="10" max="10" width="15.85546875" customWidth="1"/>
  </cols>
  <sheetData>
    <row r="1" spans="1:12">
      <c r="A1" s="94" t="s">
        <v>66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6"/>
    </row>
    <row r="2" spans="1:12">
      <c r="A2" s="97"/>
      <c r="B2" s="98"/>
      <c r="C2" s="98"/>
      <c r="D2" s="98"/>
      <c r="E2" s="98"/>
      <c r="F2" s="98"/>
      <c r="G2" s="98"/>
      <c r="H2" s="98"/>
      <c r="I2" s="98"/>
      <c r="J2" s="98"/>
      <c r="K2" s="98"/>
      <c r="L2" s="99"/>
    </row>
    <row r="3" spans="1:12">
      <c r="A3" s="97"/>
      <c r="B3" s="98"/>
      <c r="C3" s="98"/>
      <c r="D3" s="98"/>
      <c r="E3" s="98"/>
      <c r="F3" s="98"/>
      <c r="G3" s="98"/>
      <c r="H3" s="98"/>
      <c r="I3" s="98"/>
      <c r="J3" s="98"/>
      <c r="K3" s="98"/>
      <c r="L3" s="99"/>
    </row>
    <row r="4" spans="1:12">
      <c r="A4" s="97"/>
      <c r="B4" s="98"/>
      <c r="C4" s="98"/>
      <c r="D4" s="98"/>
      <c r="E4" s="98"/>
      <c r="F4" s="98"/>
      <c r="G4" s="98"/>
      <c r="H4" s="98"/>
      <c r="I4" s="98"/>
      <c r="J4" s="98"/>
      <c r="K4" s="98"/>
      <c r="L4" s="99"/>
    </row>
    <row r="5" spans="1:12">
      <c r="A5" s="97"/>
      <c r="B5" s="98"/>
      <c r="C5" s="98"/>
      <c r="D5" s="98"/>
      <c r="E5" s="98"/>
      <c r="F5" s="98"/>
      <c r="G5" s="98"/>
      <c r="H5" s="98"/>
      <c r="I5" s="98"/>
      <c r="J5" s="98"/>
      <c r="K5" s="98"/>
      <c r="L5" s="99"/>
    </row>
    <row r="6" spans="1:12" ht="15.75" thickBot="1">
      <c r="A6" s="100"/>
      <c r="B6" s="101"/>
      <c r="C6" s="101"/>
      <c r="D6" s="101"/>
      <c r="E6" s="101"/>
      <c r="F6" s="101"/>
      <c r="G6" s="101"/>
      <c r="H6" s="101"/>
      <c r="I6" s="101"/>
      <c r="J6" s="101"/>
      <c r="K6" s="101"/>
      <c r="L6" s="102"/>
    </row>
    <row r="7" spans="1:12" ht="15.75" thickBot="1"/>
    <row r="8" spans="1:12">
      <c r="A8" s="119" t="s">
        <v>68</v>
      </c>
      <c r="B8" s="120"/>
      <c r="C8" s="121"/>
    </row>
    <row r="9" spans="1:12" ht="33" customHeight="1" thickBot="1">
      <c r="A9" s="122"/>
      <c r="B9" s="123"/>
      <c r="C9" s="124"/>
    </row>
    <row r="10" spans="1:12" ht="26.25" thickBot="1">
      <c r="A10" s="2" t="s">
        <v>14</v>
      </c>
      <c r="B10" s="2" t="s">
        <v>15</v>
      </c>
      <c r="C10" s="2" t="s">
        <v>16</v>
      </c>
    </row>
    <row r="11" spans="1:12" ht="15.75" thickBot="1">
      <c r="A11" s="3" t="s">
        <v>17</v>
      </c>
      <c r="B11" s="4">
        <v>0</v>
      </c>
      <c r="C11" s="4">
        <v>10</v>
      </c>
    </row>
    <row r="12" spans="1:12" ht="15.75" thickBot="1">
      <c r="A12" s="7" t="s">
        <v>18</v>
      </c>
      <c r="B12" s="4">
        <v>11</v>
      </c>
      <c r="C12" s="4">
        <v>35</v>
      </c>
    </row>
    <row r="13" spans="1:12" ht="15.75" thickBot="1">
      <c r="A13" s="10" t="s">
        <v>19</v>
      </c>
      <c r="B13" s="4">
        <v>36</v>
      </c>
      <c r="C13" s="4">
        <v>100</v>
      </c>
    </row>
    <row r="14" spans="1:12" ht="15.75" thickBot="1"/>
    <row r="15" spans="1:12" ht="19.5" thickBot="1">
      <c r="A15" s="131" t="s">
        <v>35</v>
      </c>
      <c r="B15" s="132"/>
      <c r="C15" s="132"/>
      <c r="D15" s="132"/>
      <c r="E15" s="132"/>
      <c r="F15" s="132"/>
      <c r="G15" s="132"/>
      <c r="H15" s="132"/>
      <c r="I15" s="132"/>
      <c r="J15" s="140"/>
    </row>
    <row r="16" spans="1:12" ht="30.75" customHeight="1" thickBot="1">
      <c r="A16" s="29" t="s">
        <v>29</v>
      </c>
      <c r="B16" s="30" t="s">
        <v>1</v>
      </c>
      <c r="C16" s="30" t="s">
        <v>28</v>
      </c>
      <c r="D16" s="33" t="s">
        <v>59</v>
      </c>
      <c r="E16" s="30" t="s">
        <v>60</v>
      </c>
      <c r="F16" s="30"/>
      <c r="G16" s="30" t="s">
        <v>33</v>
      </c>
      <c r="H16" s="31" t="s">
        <v>30</v>
      </c>
      <c r="I16" s="31" t="s">
        <v>31</v>
      </c>
      <c r="J16" s="23" t="s">
        <v>32</v>
      </c>
    </row>
    <row r="17" spans="1:10" ht="23.25" thickBot="1">
      <c r="A17" s="24" t="s">
        <v>64</v>
      </c>
      <c r="B17" s="25" t="s">
        <v>5</v>
      </c>
      <c r="C17" s="35" t="s">
        <v>34</v>
      </c>
      <c r="D17" s="89">
        <f>G23</f>
        <v>0</v>
      </c>
      <c r="E17" s="90">
        <f>G29</f>
        <v>10</v>
      </c>
      <c r="F17" s="26"/>
      <c r="G17" s="26">
        <f>+J17</f>
        <v>5</v>
      </c>
      <c r="H17" s="27">
        <f>(D17+E17)/2</f>
        <v>5</v>
      </c>
      <c r="I17" s="28">
        <f>J17</f>
        <v>5</v>
      </c>
      <c r="J17" s="27">
        <f>(E17/2)</f>
        <v>5</v>
      </c>
    </row>
    <row r="20" spans="1:10" ht="15.75" thickBot="1"/>
    <row r="21" spans="1:10" ht="19.5" thickBot="1">
      <c r="A21" s="127" t="s">
        <v>35</v>
      </c>
      <c r="B21" s="128"/>
      <c r="C21" s="128"/>
      <c r="D21" s="128"/>
      <c r="E21" s="128"/>
      <c r="F21" s="128"/>
      <c r="G21" s="128"/>
      <c r="H21" s="128"/>
    </row>
    <row r="22" spans="1:10" ht="48.75" thickBot="1">
      <c r="A22" s="37" t="s">
        <v>29</v>
      </c>
      <c r="B22" s="38" t="s">
        <v>1</v>
      </c>
      <c r="C22" s="61" t="s">
        <v>28</v>
      </c>
      <c r="D22" s="40" t="s">
        <v>36</v>
      </c>
      <c r="E22" s="40" t="s">
        <v>41</v>
      </c>
      <c r="F22" s="40" t="s">
        <v>42</v>
      </c>
      <c r="G22" s="40" t="s">
        <v>12</v>
      </c>
      <c r="H22" s="41" t="s">
        <v>11</v>
      </c>
    </row>
    <row r="23" spans="1:10" ht="23.25" thickBot="1">
      <c r="A23" s="24" t="s">
        <v>64</v>
      </c>
      <c r="B23" s="43" t="s">
        <v>5</v>
      </c>
      <c r="C23" s="35" t="s">
        <v>34</v>
      </c>
      <c r="D23" s="45" t="s">
        <v>59</v>
      </c>
      <c r="E23" s="45">
        <v>0</v>
      </c>
      <c r="F23" s="45">
        <v>10</v>
      </c>
      <c r="G23" s="69">
        <f>(E23/F23)*100</f>
        <v>0</v>
      </c>
      <c r="H23" s="47">
        <f>+G23</f>
        <v>0</v>
      </c>
    </row>
    <row r="26" spans="1:10" ht="15.75" thickBot="1"/>
    <row r="27" spans="1:10" ht="19.5" thickBot="1">
      <c r="A27" s="127" t="s">
        <v>35</v>
      </c>
      <c r="B27" s="128"/>
      <c r="C27" s="128"/>
      <c r="D27" s="128"/>
      <c r="E27" s="128"/>
      <c r="F27" s="128"/>
      <c r="G27" s="128"/>
      <c r="H27" s="128"/>
    </row>
    <row r="28" spans="1:10" ht="48.75" thickBot="1">
      <c r="A28" s="37" t="s">
        <v>29</v>
      </c>
      <c r="B28" s="38" t="s">
        <v>1</v>
      </c>
      <c r="C28" s="61" t="s">
        <v>28</v>
      </c>
      <c r="D28" s="40" t="s">
        <v>36</v>
      </c>
      <c r="E28" s="40" t="s">
        <v>41</v>
      </c>
      <c r="F28" s="40" t="s">
        <v>42</v>
      </c>
      <c r="G28" s="40" t="s">
        <v>12</v>
      </c>
      <c r="H28" s="41" t="s">
        <v>11</v>
      </c>
    </row>
    <row r="29" spans="1:10" ht="23.25" thickBot="1">
      <c r="A29" s="24" t="s">
        <v>64</v>
      </c>
      <c r="B29" s="43" t="s">
        <v>5</v>
      </c>
      <c r="C29" s="35" t="s">
        <v>34</v>
      </c>
      <c r="D29" s="45" t="s">
        <v>60</v>
      </c>
      <c r="E29" s="45">
        <v>1</v>
      </c>
      <c r="F29" s="45">
        <v>10</v>
      </c>
      <c r="G29" s="68">
        <f>(E29/F29)*100</f>
        <v>10</v>
      </c>
      <c r="H29" s="47">
        <f>+G29</f>
        <v>10</v>
      </c>
    </row>
    <row r="30" spans="1:10" ht="21">
      <c r="A30" s="51"/>
      <c r="B30" s="76"/>
      <c r="C30" s="82"/>
      <c r="D30" s="78"/>
      <c r="E30" s="78"/>
      <c r="F30" s="78"/>
      <c r="G30" s="83"/>
      <c r="H30" s="79"/>
    </row>
    <row r="35" spans="1:8" ht="15.75" thickBot="1"/>
    <row r="36" spans="1:8" ht="19.5" thickBot="1">
      <c r="A36" s="131" t="s">
        <v>35</v>
      </c>
      <c r="B36" s="132"/>
      <c r="C36" s="132"/>
      <c r="D36" s="132"/>
      <c r="E36" s="132"/>
      <c r="F36" s="132"/>
      <c r="G36" s="132"/>
      <c r="H36" s="132"/>
    </row>
    <row r="37" spans="1:8" ht="24.75" thickBot="1">
      <c r="A37" s="53" t="s">
        <v>29</v>
      </c>
      <c r="B37" s="54" t="s">
        <v>1</v>
      </c>
      <c r="C37" s="54" t="s">
        <v>28</v>
      </c>
      <c r="D37" s="54" t="s">
        <v>59</v>
      </c>
      <c r="E37" s="54" t="s">
        <v>60</v>
      </c>
      <c r="F37" s="136"/>
      <c r="G37" s="137"/>
    </row>
    <row r="38" spans="1:8" ht="54" customHeight="1" thickBot="1">
      <c r="A38" s="56" t="s">
        <v>64</v>
      </c>
      <c r="B38" s="43" t="s">
        <v>5</v>
      </c>
      <c r="C38" s="35" t="s">
        <v>34</v>
      </c>
      <c r="D38" s="13">
        <f>E23</f>
        <v>0</v>
      </c>
      <c r="E38" s="13">
        <f>E29</f>
        <v>1</v>
      </c>
      <c r="F38" s="138"/>
      <c r="G38" s="139"/>
    </row>
    <row r="39" spans="1:8" ht="24">
      <c r="A39" s="129" t="s">
        <v>43</v>
      </c>
      <c r="B39" s="130"/>
      <c r="C39" s="130"/>
      <c r="D39" s="20">
        <f>F23</f>
        <v>10</v>
      </c>
      <c r="E39" s="20">
        <f>F29</f>
        <v>10</v>
      </c>
      <c r="F39" s="54" t="s">
        <v>33</v>
      </c>
      <c r="G39" s="55" t="s">
        <v>30</v>
      </c>
    </row>
    <row r="40" spans="1:8" ht="27" thickBot="1">
      <c r="A40" s="133" t="s">
        <v>40</v>
      </c>
      <c r="B40" s="134"/>
      <c r="C40" s="135"/>
      <c r="D40" s="58">
        <f>D38/D39*100</f>
        <v>0</v>
      </c>
      <c r="E40" s="58">
        <f>E38/E39*100</f>
        <v>10</v>
      </c>
      <c r="F40" s="59">
        <f>+I40</f>
        <v>0</v>
      </c>
      <c r="G40" s="60">
        <f>AVERAGE(D40:E40)</f>
        <v>5</v>
      </c>
    </row>
    <row r="42" spans="1:8" ht="15.75" thickBot="1"/>
    <row r="43" spans="1:8" ht="36.75" customHeight="1">
      <c r="A43" s="125" t="s">
        <v>23</v>
      </c>
      <c r="B43" s="126"/>
    </row>
    <row r="44" spans="1:8" ht="15.75">
      <c r="A44" s="22" t="s">
        <v>25</v>
      </c>
      <c r="B44" s="22" t="s">
        <v>24</v>
      </c>
    </row>
    <row r="45" spans="1:8">
      <c r="A45" s="20" t="s">
        <v>59</v>
      </c>
      <c r="B45" s="36">
        <f>D40</f>
        <v>0</v>
      </c>
    </row>
    <row r="46" spans="1:8">
      <c r="A46" s="20" t="s">
        <v>60</v>
      </c>
      <c r="B46" s="36">
        <f>E40</f>
        <v>10</v>
      </c>
    </row>
  </sheetData>
  <mergeCells count="10">
    <mergeCell ref="A1:L6"/>
    <mergeCell ref="A8:C9"/>
    <mergeCell ref="A15:J15"/>
    <mergeCell ref="A21:H21"/>
    <mergeCell ref="A27:H27"/>
    <mergeCell ref="A36:H36"/>
    <mergeCell ref="F37:G38"/>
    <mergeCell ref="A39:C39"/>
    <mergeCell ref="A40:C40"/>
    <mergeCell ref="A43:B43"/>
  </mergeCells>
  <pageMargins left="0.7" right="0.7" top="0.75" bottom="0.75" header="0.3" footer="0.3"/>
  <pageSetup paperSize="9" orientation="portrait" horizontalDpi="0" verticalDpi="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5" id="{CBD7A6D0-C43B-416D-BE21-A198B74C68DD}">
            <x14:iconSet iconSet="3TrafficLights2" showValue="0" custom="1">
              <x14:cfvo type="percent">
                <xm:f>0</xm:f>
              </x14:cfvo>
              <x14:cfvo type="num">
                <xm:f>11</xm:f>
              </x14:cfvo>
              <x14:cfvo type="num">
                <xm:f>36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I17</xm:sqref>
        </x14:conditionalFormatting>
        <x14:conditionalFormatting xmlns:xm="http://schemas.microsoft.com/office/excel/2006/main">
          <x14:cfRule type="iconSet" priority="6" id="{2288E40A-70D3-4ECB-BEE8-C44463D6F431}">
            <x14:iconSet iconSet="3TrafficLights2" showValue="0" custom="1">
              <x14:cfvo type="percent">
                <xm:f>0</xm:f>
              </x14:cfvo>
              <x14:cfvo type="num">
                <xm:f>11</xm:f>
              </x14:cfvo>
              <x14:cfvo type="num">
                <xm:f>36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G17 I17</xm:sqref>
        </x14:conditionalFormatting>
        <x14:conditionalFormatting xmlns:xm="http://schemas.microsoft.com/office/excel/2006/main">
          <x14:cfRule type="iconSet" priority="4" id="{41E02EDB-031B-4DF7-BBD9-AC625B797F68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H23</xm:sqref>
        </x14:conditionalFormatting>
        <x14:conditionalFormatting xmlns:xm="http://schemas.microsoft.com/office/excel/2006/main">
          <x14:cfRule type="iconSet" priority="3" id="{95565DB4-CDAC-41EE-8CE8-0B42918B93FF}">
            <x14:iconSet iconSet="3TrafficLights2" showValue="0" custom="1">
              <x14:cfvo type="percent">
                <xm:f>0</xm:f>
              </x14:cfvo>
              <x14:cfvo type="num">
                <xm:f>11</xm:f>
              </x14:cfvo>
              <x14:cfvo type="num">
                <xm:f>36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H29:H30</xm:sqref>
        </x14:conditionalFormatting>
        <x14:conditionalFormatting xmlns:xm="http://schemas.microsoft.com/office/excel/2006/main">
          <x14:cfRule type="iconSet" priority="2" id="{15408CE2-3B91-4EE8-98CD-28A71309B928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F40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5"/>
  <sheetViews>
    <sheetView topLeftCell="A25" zoomScale="90" zoomScaleNormal="90" workbookViewId="0">
      <selection activeCell="F35" sqref="F35"/>
    </sheetView>
  </sheetViews>
  <sheetFormatPr baseColWidth="10" defaultRowHeight="15"/>
  <cols>
    <col min="1" max="1" width="13" customWidth="1"/>
    <col min="7" max="7" width="10.85546875" customWidth="1"/>
    <col min="8" max="8" width="1" hidden="1" customWidth="1"/>
  </cols>
  <sheetData>
    <row r="1" spans="1:10">
      <c r="A1" s="94" t="s">
        <v>65</v>
      </c>
      <c r="B1" s="95"/>
      <c r="C1" s="95"/>
      <c r="D1" s="95"/>
      <c r="E1" s="95"/>
      <c r="F1" s="95"/>
      <c r="G1" s="95"/>
      <c r="H1" s="95"/>
      <c r="I1" s="95"/>
      <c r="J1" s="96"/>
    </row>
    <row r="2" spans="1:10">
      <c r="A2" s="97"/>
      <c r="B2" s="98"/>
      <c r="C2" s="98"/>
      <c r="D2" s="98"/>
      <c r="E2" s="98"/>
      <c r="F2" s="98"/>
      <c r="G2" s="98"/>
      <c r="H2" s="98"/>
      <c r="I2" s="98"/>
      <c r="J2" s="99"/>
    </row>
    <row r="3" spans="1:10">
      <c r="A3" s="97"/>
      <c r="B3" s="98"/>
      <c r="C3" s="98"/>
      <c r="D3" s="98"/>
      <c r="E3" s="98"/>
      <c r="F3" s="98"/>
      <c r="G3" s="98"/>
      <c r="H3" s="98"/>
      <c r="I3" s="98"/>
      <c r="J3" s="99"/>
    </row>
    <row r="4" spans="1:10">
      <c r="A4" s="97"/>
      <c r="B4" s="98"/>
      <c r="C4" s="98"/>
      <c r="D4" s="98"/>
      <c r="E4" s="98"/>
      <c r="F4" s="98"/>
      <c r="G4" s="98"/>
      <c r="H4" s="98"/>
      <c r="I4" s="98"/>
      <c r="J4" s="99"/>
    </row>
    <row r="5" spans="1:10">
      <c r="A5" s="97"/>
      <c r="B5" s="98"/>
      <c r="C5" s="98"/>
      <c r="D5" s="98"/>
      <c r="E5" s="98"/>
      <c r="F5" s="98"/>
      <c r="G5" s="98"/>
      <c r="H5" s="98"/>
      <c r="I5" s="98"/>
      <c r="J5" s="99"/>
    </row>
    <row r="6" spans="1:10" ht="15.75" thickBot="1">
      <c r="A6" s="100"/>
      <c r="B6" s="101"/>
      <c r="C6" s="101"/>
      <c r="D6" s="101"/>
      <c r="E6" s="101"/>
      <c r="F6" s="101"/>
      <c r="G6" s="101"/>
      <c r="H6" s="101"/>
      <c r="I6" s="101"/>
      <c r="J6" s="102"/>
    </row>
    <row r="7" spans="1:10" ht="15.75" thickBot="1"/>
    <row r="8" spans="1:10">
      <c r="A8" s="119" t="s">
        <v>67</v>
      </c>
      <c r="B8" s="120"/>
      <c r="C8" s="121"/>
    </row>
    <row r="9" spans="1:10" ht="33" customHeight="1" thickBot="1">
      <c r="A9" s="122"/>
      <c r="B9" s="123"/>
      <c r="C9" s="124"/>
    </row>
    <row r="10" spans="1:10" ht="26.25" thickBot="1">
      <c r="A10" s="1" t="s">
        <v>14</v>
      </c>
      <c r="B10" s="2" t="s">
        <v>15</v>
      </c>
      <c r="C10" s="2" t="s">
        <v>16</v>
      </c>
    </row>
    <row r="11" spans="1:10" ht="15.75" thickBot="1">
      <c r="A11" s="3" t="s">
        <v>17</v>
      </c>
      <c r="B11" s="5">
        <v>0</v>
      </c>
      <c r="C11" s="6">
        <v>0.05</v>
      </c>
    </row>
    <row r="12" spans="1:10" ht="15.75" thickBot="1">
      <c r="A12" s="7" t="s">
        <v>18</v>
      </c>
      <c r="B12" s="8">
        <v>0.06</v>
      </c>
      <c r="C12" s="9">
        <v>0.2</v>
      </c>
    </row>
    <row r="13" spans="1:10" ht="15.75" thickBot="1">
      <c r="A13" s="10" t="s">
        <v>19</v>
      </c>
      <c r="B13" s="8">
        <v>0.21</v>
      </c>
      <c r="C13" s="9">
        <v>1</v>
      </c>
    </row>
    <row r="14" spans="1:10" ht="15.75" thickBot="1"/>
    <row r="15" spans="1:10" ht="19.5" thickBot="1">
      <c r="A15" s="127" t="s">
        <v>44</v>
      </c>
      <c r="B15" s="128"/>
      <c r="C15" s="128"/>
      <c r="D15" s="128"/>
      <c r="E15" s="128"/>
      <c r="F15" s="128"/>
    </row>
    <row r="16" spans="1:10" ht="24.75" thickBot="1">
      <c r="A16" s="37" t="s">
        <v>29</v>
      </c>
      <c r="B16" s="63" t="s">
        <v>1</v>
      </c>
      <c r="C16" s="61" t="s">
        <v>28</v>
      </c>
      <c r="D16" s="40" t="s">
        <v>36</v>
      </c>
      <c r="E16" s="40" t="s">
        <v>46</v>
      </c>
      <c r="F16" s="40" t="s">
        <v>11</v>
      </c>
    </row>
    <row r="17" spans="1:14" ht="23.25" thickBot="1">
      <c r="A17" s="42" t="s">
        <v>64</v>
      </c>
      <c r="B17" s="43" t="s">
        <v>45</v>
      </c>
      <c r="C17" s="35" t="s">
        <v>10</v>
      </c>
      <c r="D17" s="45" t="s">
        <v>59</v>
      </c>
      <c r="E17" s="86">
        <v>0.16</v>
      </c>
      <c r="F17" s="86">
        <f>+E17</f>
        <v>0.16</v>
      </c>
    </row>
    <row r="21" spans="1:14" ht="15.75" thickBot="1"/>
    <row r="22" spans="1:14" ht="19.5" thickBot="1">
      <c r="A22" s="127" t="s">
        <v>44</v>
      </c>
      <c r="B22" s="128"/>
      <c r="C22" s="128"/>
      <c r="D22" s="128"/>
      <c r="E22" s="128"/>
      <c r="F22" s="128"/>
    </row>
    <row r="23" spans="1:14" ht="24.75" thickBot="1">
      <c r="A23" s="37" t="s">
        <v>29</v>
      </c>
      <c r="B23" s="63" t="s">
        <v>1</v>
      </c>
      <c r="C23" s="61" t="s">
        <v>28</v>
      </c>
      <c r="D23" s="40" t="s">
        <v>36</v>
      </c>
      <c r="E23" s="40" t="s">
        <v>46</v>
      </c>
      <c r="F23" s="40" t="s">
        <v>11</v>
      </c>
    </row>
    <row r="24" spans="1:14" ht="23.25" thickBot="1">
      <c r="A24" s="42" t="s">
        <v>64</v>
      </c>
      <c r="B24" s="43" t="s">
        <v>45</v>
      </c>
      <c r="C24" s="35" t="s">
        <v>10</v>
      </c>
      <c r="D24" s="45" t="s">
        <v>60</v>
      </c>
      <c r="E24" s="86">
        <v>0.24</v>
      </c>
      <c r="F24" s="87">
        <f>+E24</f>
        <v>0.24</v>
      </c>
    </row>
    <row r="30" spans="1:14" ht="15.75" thickBot="1"/>
    <row r="31" spans="1:14" ht="19.5" thickBot="1">
      <c r="A31" s="131" t="s">
        <v>44</v>
      </c>
      <c r="B31" s="132"/>
      <c r="C31" s="132"/>
      <c r="D31" s="132"/>
      <c r="E31" s="132"/>
      <c r="F31" s="132"/>
      <c r="G31" s="132"/>
      <c r="H31" s="132"/>
      <c r="L31" s="65"/>
      <c r="M31" s="66"/>
      <c r="N31" s="66"/>
    </row>
    <row r="32" spans="1:14" ht="24.75" thickBot="1">
      <c r="A32" s="53" t="s">
        <v>29</v>
      </c>
      <c r="B32" s="54" t="s">
        <v>1</v>
      </c>
      <c r="C32" s="54" t="s">
        <v>28</v>
      </c>
      <c r="D32" s="54" t="s">
        <v>59</v>
      </c>
      <c r="E32" s="54" t="s">
        <v>60</v>
      </c>
      <c r="F32" s="136"/>
      <c r="G32" s="137"/>
      <c r="K32" s="65"/>
      <c r="L32" s="66"/>
      <c r="M32" s="66"/>
    </row>
    <row r="33" spans="1:13" ht="53.25" customHeight="1" thickBot="1">
      <c r="A33" s="42" t="s">
        <v>64</v>
      </c>
      <c r="B33" s="43" t="s">
        <v>45</v>
      </c>
      <c r="C33" s="35" t="s">
        <v>10</v>
      </c>
      <c r="D33" s="88">
        <f>E17</f>
        <v>0.16</v>
      </c>
      <c r="E33" s="88">
        <f>E24</f>
        <v>0.24</v>
      </c>
      <c r="F33" s="138"/>
      <c r="G33" s="139"/>
      <c r="K33" s="65"/>
      <c r="L33" s="66"/>
      <c r="M33" s="66"/>
    </row>
    <row r="34" spans="1:13" ht="24.75" thickBot="1">
      <c r="A34" s="129" t="s">
        <v>47</v>
      </c>
      <c r="B34" s="130"/>
      <c r="C34" s="130"/>
      <c r="D34" s="62">
        <f>D33</f>
        <v>0.16</v>
      </c>
      <c r="E34" s="85">
        <f>E33</f>
        <v>0.24</v>
      </c>
      <c r="F34" s="54" t="s">
        <v>33</v>
      </c>
      <c r="G34" s="55" t="s">
        <v>30</v>
      </c>
    </row>
    <row r="35" spans="1:13" ht="27" thickBot="1">
      <c r="A35" s="141" t="s">
        <v>40</v>
      </c>
      <c r="B35" s="142"/>
      <c r="C35" s="143"/>
      <c r="D35" s="85">
        <f>D34</f>
        <v>0.16</v>
      </c>
      <c r="E35" s="85">
        <f>E34</f>
        <v>0.24</v>
      </c>
      <c r="F35" s="86">
        <f>+G35</f>
        <v>0.2</v>
      </c>
      <c r="G35" s="64">
        <f>AVERAGE(D35:E35)</f>
        <v>0.2</v>
      </c>
    </row>
    <row r="40" spans="1:13" ht="15.75" thickBot="1"/>
    <row r="41" spans="1:13" ht="18.75">
      <c r="A41" s="125" t="s">
        <v>23</v>
      </c>
      <c r="B41" s="126"/>
    </row>
    <row r="42" spans="1:13" ht="15.75">
      <c r="A42" s="22" t="s">
        <v>25</v>
      </c>
      <c r="B42" s="22" t="s">
        <v>24</v>
      </c>
    </row>
    <row r="43" spans="1:13">
      <c r="A43" s="62" t="s">
        <v>59</v>
      </c>
      <c r="B43" s="67">
        <f>D35</f>
        <v>0.16</v>
      </c>
    </row>
    <row r="44" spans="1:13">
      <c r="A44" s="62" t="s">
        <v>60</v>
      </c>
      <c r="B44" s="67">
        <f>E34</f>
        <v>0.24</v>
      </c>
    </row>
    <row r="45" spans="1:13">
      <c r="A45" s="62"/>
      <c r="B45" s="67"/>
    </row>
  </sheetData>
  <mergeCells count="9">
    <mergeCell ref="A34:C34"/>
    <mergeCell ref="A35:C35"/>
    <mergeCell ref="A41:B41"/>
    <mergeCell ref="A1:J6"/>
    <mergeCell ref="A8:C9"/>
    <mergeCell ref="A15:F15"/>
    <mergeCell ref="A22:F22"/>
    <mergeCell ref="A31:H31"/>
    <mergeCell ref="F32:G33"/>
  </mergeCells>
  <conditionalFormatting sqref="H9:H11 H14">
    <cfRule type="iconSet" priority="20">
      <iconSet iconSet="3TrafficLights2">
        <cfvo type="percent" val="0"/>
        <cfvo type="percent" val="33"/>
        <cfvo type="percent" val="67"/>
      </iconSet>
    </cfRule>
  </conditionalFormatting>
  <conditionalFormatting sqref="H10">
    <cfRule type="colorScale" priority="18">
      <colorScale>
        <cfvo type="num" val="&quot;$B$11,$B$13&quot;"/>
        <cfvo type="num" val="&quot;$B$12&quot;"/>
        <cfvo type="num" val="$B$11"/>
        <color rgb="FFF8696B"/>
        <color rgb="FFFFEB84"/>
        <color rgb="FF63BE7B"/>
      </colorScale>
    </cfRule>
  </conditionalFormatting>
  <conditionalFormatting sqref="F17">
    <cfRule type="iconSet" priority="3">
      <iconSet iconSet="3TrafficLights2" showValue="0" reverse="1">
        <cfvo type="percent" val="0"/>
        <cfvo type="percent" val="6"/>
        <cfvo type="num" val="21"/>
      </iconSet>
    </cfRule>
    <cfRule type="iconSet" priority="4">
      <iconSet iconSet="3TrafficLights2" showValue="0" reverse="1">
        <cfvo type="percent" val="0"/>
        <cfvo type="percent" val="5"/>
        <cfvo type="percent" val="21"/>
      </iconSet>
    </cfRule>
  </conditionalFormatting>
  <conditionalFormatting sqref="F35">
    <cfRule type="iconSet" priority="1">
      <iconSet iconSet="3TrafficLights2" showValue="0" reverse="1">
        <cfvo type="percent" val="0"/>
        <cfvo type="percent" val="6"/>
        <cfvo type="num" val="21"/>
      </iconSet>
    </cfRule>
    <cfRule type="iconSet" priority="2">
      <iconSet iconSet="3TrafficLights2" showValue="0" reverse="1">
        <cfvo type="percent" val="0"/>
        <cfvo type="percent" val="5"/>
        <cfvo type="percent" val="21"/>
      </iconSet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4" id="{E57B240F-D749-429C-A5AD-243B0754C0FF}">
            <x14:iconSet iconSet="3TrafficLights2" showValue="0" custom="1">
              <x14:cfvo type="percent">
                <xm:f>0</xm:f>
              </x14:cfvo>
              <x14:cfvo type="percent">
                <xm:f>6</xm:f>
              </x14:cfvo>
              <x14:cfvo type="percent">
                <xm:f>21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F24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9"/>
  <sheetViews>
    <sheetView topLeftCell="A25" zoomScale="85" zoomScaleNormal="85" workbookViewId="0">
      <selection activeCell="B22" sqref="B22"/>
    </sheetView>
  </sheetViews>
  <sheetFormatPr baseColWidth="10" defaultRowHeight="15"/>
  <cols>
    <col min="1" max="1" width="12.140625" customWidth="1"/>
    <col min="2" max="2" width="11.5703125" customWidth="1"/>
    <col min="3" max="3" width="14.42578125" customWidth="1"/>
    <col min="4" max="4" width="15.42578125" customWidth="1"/>
    <col min="5" max="5" width="23.42578125" customWidth="1"/>
    <col min="6" max="6" width="15" bestFit="1" customWidth="1"/>
    <col min="7" max="7" width="14.42578125" customWidth="1"/>
    <col min="8" max="8" width="11.140625" customWidth="1"/>
    <col min="9" max="9" width="9.42578125" customWidth="1"/>
    <col min="10" max="10" width="9.7109375" customWidth="1"/>
    <col min="11" max="11" width="10.5703125" customWidth="1"/>
  </cols>
  <sheetData>
    <row r="1" spans="1:19" ht="15" customHeight="1">
      <c r="A1" s="148" t="s">
        <v>62</v>
      </c>
      <c r="B1" s="149"/>
      <c r="C1" s="149"/>
      <c r="D1" s="149"/>
      <c r="E1" s="149"/>
      <c r="F1" s="149"/>
      <c r="G1" s="149"/>
      <c r="H1" s="149"/>
      <c r="I1" s="149"/>
      <c r="J1" s="149"/>
      <c r="K1" s="149"/>
      <c r="L1" s="149"/>
      <c r="M1" s="150"/>
      <c r="N1" s="34"/>
      <c r="O1" s="34"/>
      <c r="P1" s="34"/>
      <c r="Q1" s="34"/>
      <c r="R1" s="34"/>
      <c r="S1" s="34"/>
    </row>
    <row r="2" spans="1:19" ht="15" customHeight="1">
      <c r="A2" s="151"/>
      <c r="B2" s="152"/>
      <c r="C2" s="152"/>
      <c r="D2" s="152"/>
      <c r="E2" s="152"/>
      <c r="F2" s="152"/>
      <c r="G2" s="152"/>
      <c r="H2" s="152"/>
      <c r="I2" s="152"/>
      <c r="J2" s="152"/>
      <c r="K2" s="152"/>
      <c r="L2" s="152"/>
      <c r="M2" s="153"/>
      <c r="N2" s="34"/>
      <c r="O2" s="34"/>
      <c r="P2" s="34"/>
      <c r="Q2" s="34"/>
      <c r="R2" s="34"/>
      <c r="S2" s="34"/>
    </row>
    <row r="3" spans="1:19" ht="15" customHeight="1">
      <c r="A3" s="151"/>
      <c r="B3" s="152"/>
      <c r="C3" s="152"/>
      <c r="D3" s="152"/>
      <c r="E3" s="152"/>
      <c r="F3" s="152"/>
      <c r="G3" s="152"/>
      <c r="H3" s="152"/>
      <c r="I3" s="152"/>
      <c r="J3" s="152"/>
      <c r="K3" s="152"/>
      <c r="L3" s="152"/>
      <c r="M3" s="153"/>
      <c r="N3" s="34"/>
      <c r="O3" s="34"/>
      <c r="P3" s="34"/>
      <c r="Q3" s="34"/>
      <c r="R3" s="34"/>
      <c r="S3" s="34"/>
    </row>
    <row r="4" spans="1:19" ht="15" customHeight="1">
      <c r="A4" s="151"/>
      <c r="B4" s="152"/>
      <c r="C4" s="152"/>
      <c r="D4" s="152"/>
      <c r="E4" s="152"/>
      <c r="F4" s="152"/>
      <c r="G4" s="152"/>
      <c r="H4" s="152"/>
      <c r="I4" s="152"/>
      <c r="J4" s="152"/>
      <c r="K4" s="152"/>
      <c r="L4" s="152"/>
      <c r="M4" s="153"/>
      <c r="N4" s="34"/>
      <c r="O4" s="34"/>
      <c r="P4" s="34"/>
      <c r="Q4" s="34"/>
      <c r="R4" s="34"/>
      <c r="S4" s="34"/>
    </row>
    <row r="5" spans="1:19" ht="15.75" customHeight="1">
      <c r="A5" s="151"/>
      <c r="B5" s="152"/>
      <c r="C5" s="152"/>
      <c r="D5" s="152"/>
      <c r="E5" s="152"/>
      <c r="F5" s="152"/>
      <c r="G5" s="152"/>
      <c r="H5" s="152"/>
      <c r="I5" s="152"/>
      <c r="J5" s="152"/>
      <c r="K5" s="152"/>
      <c r="L5" s="152"/>
      <c r="M5" s="153"/>
      <c r="N5" s="34"/>
      <c r="O5" s="34"/>
      <c r="P5" s="34"/>
      <c r="Q5" s="34"/>
      <c r="R5" s="34"/>
      <c r="S5" s="34"/>
    </row>
    <row r="6" spans="1:19" ht="15.75" customHeight="1" thickBot="1">
      <c r="A6" s="154"/>
      <c r="B6" s="155"/>
      <c r="C6" s="155"/>
      <c r="D6" s="155"/>
      <c r="E6" s="155"/>
      <c r="F6" s="155"/>
      <c r="G6" s="155"/>
      <c r="H6" s="155"/>
      <c r="I6" s="155"/>
      <c r="J6" s="155"/>
      <c r="K6" s="155"/>
      <c r="L6" s="155"/>
      <c r="M6" s="156"/>
      <c r="N6" s="34"/>
      <c r="O6" s="34"/>
      <c r="P6" s="34"/>
      <c r="Q6" s="34"/>
      <c r="R6" s="34"/>
      <c r="S6" s="34"/>
    </row>
    <row r="7" spans="1:19" ht="15.75" thickBot="1"/>
    <row r="8" spans="1:19">
      <c r="C8" s="157" t="s">
        <v>48</v>
      </c>
      <c r="D8" s="158"/>
      <c r="E8" s="159"/>
    </row>
    <row r="9" spans="1:19" ht="23.25" customHeight="1" thickBot="1">
      <c r="C9" s="160"/>
      <c r="D9" s="161"/>
      <c r="E9" s="162"/>
    </row>
    <row r="10" spans="1:19" ht="26.25" thickBot="1">
      <c r="C10" s="2" t="s">
        <v>14</v>
      </c>
      <c r="D10" s="2" t="s">
        <v>15</v>
      </c>
      <c r="E10" s="2" t="s">
        <v>16</v>
      </c>
    </row>
    <row r="11" spans="1:19" ht="15.75" thickBot="1">
      <c r="C11" s="3" t="s">
        <v>17</v>
      </c>
      <c r="D11" s="4">
        <v>0</v>
      </c>
      <c r="E11" s="4">
        <v>1</v>
      </c>
    </row>
    <row r="12" spans="1:19" ht="15.75" thickBot="1">
      <c r="C12" s="7" t="s">
        <v>18</v>
      </c>
      <c r="D12" s="4">
        <v>2</v>
      </c>
      <c r="E12" s="4">
        <v>5</v>
      </c>
    </row>
    <row r="13" spans="1:19" ht="15.75" thickBot="1">
      <c r="C13" s="10" t="s">
        <v>19</v>
      </c>
      <c r="D13" s="4">
        <v>6</v>
      </c>
      <c r="E13" s="4" t="s">
        <v>20</v>
      </c>
    </row>
    <row r="14" spans="1:19" ht="15.75" thickBot="1"/>
    <row r="15" spans="1:19" ht="32.25" customHeight="1" thickBot="1">
      <c r="A15" s="146" t="s">
        <v>50</v>
      </c>
      <c r="B15" s="147"/>
      <c r="C15" s="147"/>
      <c r="D15" s="147"/>
      <c r="E15" s="147"/>
      <c r="F15" s="147"/>
      <c r="G15" s="147"/>
      <c r="H15" s="147"/>
      <c r="I15" s="147"/>
      <c r="J15" s="48"/>
      <c r="K15" s="48"/>
    </row>
    <row r="16" spans="1:19" ht="48.75" thickBot="1">
      <c r="A16" s="37" t="s">
        <v>29</v>
      </c>
      <c r="B16" s="74" t="s">
        <v>1</v>
      </c>
      <c r="C16" s="39" t="s">
        <v>28</v>
      </c>
      <c r="D16" s="40" t="s">
        <v>36</v>
      </c>
      <c r="E16" s="40" t="s">
        <v>51</v>
      </c>
      <c r="F16" s="40" t="s">
        <v>52</v>
      </c>
      <c r="G16" s="40" t="s">
        <v>53</v>
      </c>
      <c r="H16" s="40" t="s">
        <v>12</v>
      </c>
      <c r="I16" s="75" t="s">
        <v>11</v>
      </c>
    </row>
    <row r="17" spans="1:11" ht="51.75" thickBot="1">
      <c r="A17" s="42" t="s">
        <v>64</v>
      </c>
      <c r="B17" s="43" t="s">
        <v>4</v>
      </c>
      <c r="C17" s="44" t="s">
        <v>49</v>
      </c>
      <c r="D17" s="45" t="s">
        <v>59</v>
      </c>
      <c r="E17" s="45">
        <v>0</v>
      </c>
      <c r="F17" s="45">
        <v>0</v>
      </c>
      <c r="G17" s="45">
        <v>27</v>
      </c>
      <c r="H17" s="46">
        <f>F17/G17</f>
        <v>0</v>
      </c>
      <c r="I17" s="47">
        <f>+H17</f>
        <v>0</v>
      </c>
    </row>
    <row r="19" spans="1:11" ht="15.75" thickBot="1"/>
    <row r="20" spans="1:11" ht="30.75" customHeight="1" thickBot="1">
      <c r="A20" s="146" t="s">
        <v>50</v>
      </c>
      <c r="B20" s="147"/>
      <c r="C20" s="147"/>
      <c r="D20" s="147"/>
      <c r="E20" s="147"/>
      <c r="F20" s="147"/>
      <c r="G20" s="147"/>
      <c r="H20" s="147"/>
      <c r="I20" s="147"/>
    </row>
    <row r="21" spans="1:11" ht="48.75" customHeight="1" thickBot="1">
      <c r="A21" s="37" t="s">
        <v>29</v>
      </c>
      <c r="B21" s="74" t="s">
        <v>1</v>
      </c>
      <c r="C21" s="39" t="s">
        <v>28</v>
      </c>
      <c r="D21" s="40" t="s">
        <v>36</v>
      </c>
      <c r="E21" s="40" t="s">
        <v>51</v>
      </c>
      <c r="F21" s="40" t="s">
        <v>52</v>
      </c>
      <c r="G21" s="40" t="s">
        <v>53</v>
      </c>
      <c r="H21" s="40" t="s">
        <v>12</v>
      </c>
      <c r="I21" s="75" t="s">
        <v>11</v>
      </c>
    </row>
    <row r="22" spans="1:11" ht="51.75" thickBot="1">
      <c r="A22" s="42" t="s">
        <v>64</v>
      </c>
      <c r="B22" s="43" t="s">
        <v>4</v>
      </c>
      <c r="C22" s="44" t="s">
        <v>49</v>
      </c>
      <c r="D22" s="45" t="s">
        <v>60</v>
      </c>
      <c r="E22" s="45">
        <v>1</v>
      </c>
      <c r="F22" s="45">
        <v>2</v>
      </c>
      <c r="G22" s="45">
        <v>27</v>
      </c>
      <c r="H22" s="46">
        <f>F22/G22</f>
        <v>7.407407407407407E-2</v>
      </c>
      <c r="I22" s="47">
        <f>+H22</f>
        <v>7.407407407407407E-2</v>
      </c>
    </row>
    <row r="23" spans="1:11" ht="33.75" customHeight="1">
      <c r="A23" s="51"/>
      <c r="B23" s="76"/>
      <c r="C23" s="77"/>
      <c r="D23" s="78"/>
      <c r="E23" s="78"/>
      <c r="F23" s="78"/>
      <c r="G23" s="78"/>
      <c r="H23" s="79"/>
      <c r="I23" s="79"/>
    </row>
    <row r="24" spans="1:11" ht="30.75" customHeight="1">
      <c r="A24" s="51"/>
      <c r="B24" s="76"/>
      <c r="C24" s="77"/>
      <c r="D24" s="78"/>
      <c r="E24" s="78"/>
      <c r="F24" s="78"/>
      <c r="G24" s="78"/>
      <c r="H24" s="79"/>
      <c r="I24" s="79"/>
    </row>
    <row r="25" spans="1:11" ht="48.75" customHeight="1" thickBot="1"/>
    <row r="26" spans="1:11" ht="19.5" customHeight="1" thickBot="1">
      <c r="A26" s="146" t="s">
        <v>50</v>
      </c>
      <c r="B26" s="147"/>
      <c r="C26" s="147"/>
      <c r="D26" s="147"/>
      <c r="E26" s="147"/>
      <c r="F26" s="147"/>
      <c r="G26" s="147"/>
    </row>
    <row r="27" spans="1:11" ht="24.75" thickBot="1">
      <c r="A27" s="53" t="s">
        <v>29</v>
      </c>
      <c r="B27" s="54" t="s">
        <v>1</v>
      </c>
      <c r="C27" s="54" t="s">
        <v>28</v>
      </c>
      <c r="D27" s="54" t="s">
        <v>59</v>
      </c>
      <c r="E27" s="54" t="s">
        <v>60</v>
      </c>
      <c r="F27" s="136"/>
      <c r="G27" s="137"/>
    </row>
    <row r="28" spans="1:11" ht="26.25" thickBot="1">
      <c r="A28" s="56" t="s">
        <v>64</v>
      </c>
      <c r="B28" s="43" t="s">
        <v>4</v>
      </c>
      <c r="C28" s="44" t="s">
        <v>54</v>
      </c>
      <c r="D28" s="13">
        <f>F17</f>
        <v>0</v>
      </c>
      <c r="E28" s="13">
        <f>F22</f>
        <v>2</v>
      </c>
      <c r="F28" s="138"/>
      <c r="G28" s="139"/>
      <c r="H28" s="48"/>
      <c r="I28" s="48"/>
    </row>
    <row r="29" spans="1:11" ht="42.75" customHeight="1">
      <c r="A29" s="144" t="s">
        <v>55</v>
      </c>
      <c r="B29" s="145"/>
      <c r="C29" s="145"/>
      <c r="D29" s="73">
        <f>G17</f>
        <v>27</v>
      </c>
      <c r="E29" s="73">
        <f>G22</f>
        <v>27</v>
      </c>
      <c r="F29" s="54" t="s">
        <v>33</v>
      </c>
      <c r="G29" s="55" t="s">
        <v>30</v>
      </c>
      <c r="H29" s="50"/>
      <c r="I29" s="50"/>
    </row>
    <row r="30" spans="1:11" s="32" customFormat="1" ht="45.75" customHeight="1" thickBot="1">
      <c r="A30" s="133" t="s">
        <v>40</v>
      </c>
      <c r="B30" s="134"/>
      <c r="C30" s="135"/>
      <c r="D30" s="58">
        <f>D28/D29</f>
        <v>0</v>
      </c>
      <c r="E30" s="58">
        <f>E28/E29</f>
        <v>7.407407407407407E-2</v>
      </c>
      <c r="F30" s="59">
        <f>+K33</f>
        <v>0</v>
      </c>
      <c r="G30" s="60">
        <f>AVERAGE(D30:E30)</f>
        <v>3.7037037037037035E-2</v>
      </c>
      <c r="H30"/>
      <c r="I30"/>
    </row>
    <row r="31" spans="1:11" ht="39" customHeight="1">
      <c r="J31" s="51"/>
      <c r="K31" s="52"/>
    </row>
    <row r="32" spans="1:11" ht="28.5" customHeight="1"/>
    <row r="34" spans="2:21" ht="24" customHeight="1">
      <c r="L34" s="57"/>
    </row>
    <row r="35" spans="2:21" ht="19.5" thickBot="1">
      <c r="H35" s="21"/>
      <c r="I35" s="21"/>
    </row>
    <row r="36" spans="2:21" ht="18.75">
      <c r="B36" s="125" t="s">
        <v>23</v>
      </c>
      <c r="C36" s="126"/>
      <c r="D36" s="21"/>
      <c r="E36" s="21"/>
      <c r="F36" s="21"/>
      <c r="G36" s="21"/>
    </row>
    <row r="37" spans="2:21" ht="15.75">
      <c r="B37" s="22" t="s">
        <v>25</v>
      </c>
      <c r="C37" s="22" t="s">
        <v>24</v>
      </c>
    </row>
    <row r="38" spans="2:21">
      <c r="B38" s="73" t="s">
        <v>59</v>
      </c>
      <c r="C38" s="36">
        <f>D30</f>
        <v>0</v>
      </c>
    </row>
    <row r="39" spans="2:21" ht="39.75" customHeight="1">
      <c r="B39" s="73" t="s">
        <v>60</v>
      </c>
      <c r="C39" s="36">
        <f>E28/37</f>
        <v>5.4054054054054057E-2</v>
      </c>
      <c r="J39" s="21"/>
      <c r="K39" s="21"/>
      <c r="U39" s="49"/>
    </row>
  </sheetData>
  <mergeCells count="9">
    <mergeCell ref="A1:M6"/>
    <mergeCell ref="C8:E9"/>
    <mergeCell ref="A15:I15"/>
    <mergeCell ref="A20:I20"/>
    <mergeCell ref="A26:G26"/>
    <mergeCell ref="F27:G28"/>
    <mergeCell ref="A29:C29"/>
    <mergeCell ref="A30:C30"/>
    <mergeCell ref="B36:C36"/>
  </mergeCells>
  <conditionalFormatting sqref="J31">
    <cfRule type="iconSet" priority="4">
      <iconSet iconSet="3TrafficLights2" showValue="0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5" id="{E69DA7A2-E926-4C7D-828C-71F6858F5A5C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J31</xm:sqref>
        </x14:conditionalFormatting>
        <x14:conditionalFormatting xmlns:xm="http://schemas.microsoft.com/office/excel/2006/main">
          <x14:cfRule type="iconSet" priority="3" id="{86BDC164-8F58-4C78-A362-C0EB70FBF0E9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I17</xm:sqref>
        </x14:conditionalFormatting>
        <x14:conditionalFormatting xmlns:xm="http://schemas.microsoft.com/office/excel/2006/main">
          <x14:cfRule type="iconSet" priority="2" id="{44D61DE1-DB14-4399-AA12-3E732A1D0D2F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F30</xm:sqref>
        </x14:conditionalFormatting>
        <x14:conditionalFormatting xmlns:xm="http://schemas.microsoft.com/office/excel/2006/main">
          <x14:cfRule type="iconSet" priority="6" id="{CAA3DA5F-84D4-42D2-9E29-2B5389DABFF7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I22:I24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Tableros</vt:lpstr>
      <vt:lpstr>FMNCONPRO</vt:lpstr>
      <vt:lpstr>FMVREQM</vt:lpstr>
      <vt:lpstr>FMEXRI</vt:lpstr>
      <vt:lpstr>FMICIC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Perochena</dc:creator>
  <cp:lastModifiedBy>Farix</cp:lastModifiedBy>
  <dcterms:created xsi:type="dcterms:W3CDTF">2015-10-15T17:29:00Z</dcterms:created>
  <dcterms:modified xsi:type="dcterms:W3CDTF">2017-07-12T21:17:50Z</dcterms:modified>
</cp:coreProperties>
</file>