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rix\Desktop\Matricula.TE\Mejorados\MA\TMETR (Tablero de Control)\"/>
    </mc:Choice>
  </mc:AlternateContent>
  <bookViews>
    <workbookView xWindow="0" yWindow="0" windowWidth="15345" windowHeight="6990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0" l="1"/>
  <c r="C43" i="10"/>
  <c r="H33" i="10"/>
  <c r="F32" i="10"/>
  <c r="F31" i="10"/>
  <c r="G33" i="10"/>
  <c r="H27" i="10"/>
  <c r="I27" i="10" s="1"/>
  <c r="C44" i="6"/>
  <c r="H34" i="6"/>
  <c r="F34" i="6"/>
  <c r="G34" i="6"/>
  <c r="G27" i="6"/>
  <c r="H27" i="6" s="1"/>
  <c r="B49" i="7"/>
  <c r="H42" i="7"/>
  <c r="F42" i="7"/>
  <c r="G42" i="7"/>
  <c r="J17" i="7"/>
  <c r="H17" i="7"/>
  <c r="F17" i="7"/>
  <c r="G34" i="7"/>
  <c r="H34" i="7" s="1"/>
  <c r="B45" i="8"/>
  <c r="H35" i="8"/>
  <c r="F35" i="8"/>
  <c r="F34" i="8"/>
  <c r="F33" i="8"/>
  <c r="F21" i="8"/>
  <c r="F17" i="8"/>
  <c r="F25" i="8"/>
  <c r="F33" i="10" l="1"/>
  <c r="D32" i="10"/>
  <c r="E32" i="10"/>
  <c r="E31" i="10"/>
  <c r="D31" i="10"/>
  <c r="E32" i="6" l="1"/>
  <c r="D32" i="6"/>
  <c r="G29" i="7" l="1"/>
  <c r="E17" i="7" s="1"/>
  <c r="G23" i="7"/>
  <c r="D17" i="7" s="1"/>
  <c r="D33" i="8" l="1"/>
  <c r="E33" i="8"/>
  <c r="E34" i="8" s="1"/>
  <c r="B44" i="8" s="1"/>
  <c r="E35" i="8" l="1"/>
  <c r="D34" i="8"/>
  <c r="B43" i="8" l="1"/>
  <c r="D35" i="8"/>
  <c r="E41" i="7"/>
  <c r="E40" i="7"/>
  <c r="D41" i="7"/>
  <c r="D40" i="7"/>
  <c r="E33" i="6"/>
  <c r="D33" i="6"/>
  <c r="E42" i="7" l="1"/>
  <c r="B48" i="7" s="1"/>
  <c r="G17" i="6"/>
  <c r="C42" i="6" s="1"/>
  <c r="G35" i="8" l="1"/>
  <c r="P23" i="1" l="1"/>
  <c r="N23" i="1"/>
  <c r="M23" i="1"/>
  <c r="L23" i="1"/>
  <c r="N22" i="1"/>
  <c r="H22" i="10" l="1"/>
  <c r="I22" i="10" s="1"/>
  <c r="H17" i="10"/>
  <c r="I17" i="10" s="1"/>
  <c r="O21" i="1"/>
  <c r="N21" i="1"/>
  <c r="E33" i="10"/>
  <c r="M21" i="1" s="1"/>
  <c r="D33" i="10"/>
  <c r="C41" i="10" l="1"/>
  <c r="L21" i="1"/>
  <c r="P21" i="1"/>
  <c r="D34" i="6"/>
  <c r="L20" i="1" s="1"/>
  <c r="E34" i="6"/>
  <c r="N20" i="1"/>
  <c r="O20" i="1"/>
  <c r="M20" i="1" l="1"/>
  <c r="P20" i="1"/>
  <c r="O23" i="1" l="1"/>
  <c r="D42" i="7" l="1"/>
  <c r="O22" i="1"/>
  <c r="H29" i="7"/>
  <c r="H23" i="7"/>
  <c r="G22" i="6"/>
  <c r="H17" i="6"/>
  <c r="H22" i="6" l="1"/>
  <c r="C43" i="6"/>
  <c r="B47" i="7"/>
  <c r="L22" i="1"/>
  <c r="M22" i="1"/>
  <c r="P22" i="1"/>
  <c r="I17" i="7"/>
  <c r="G17" i="7"/>
</calcChain>
</file>

<file path=xl/sharedStrings.xml><?xml version="1.0" encoding="utf-8"?>
<sst xmlns="http://schemas.openxmlformats.org/spreadsheetml/2006/main" count="322" uniqueCount="70">
  <si>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</si>
  <si>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</si>
  <si>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</si>
  <si>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</si>
  <si>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</si>
  <si>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</si>
  <si>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</si>
  <si>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</si>
  <si>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</si>
  <si>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</si>
  <si>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</si>
  <si>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</si>
  <si>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</si>
  <si>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</si>
  <si>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</si>
  <si>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</si>
  <si>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</si>
  <si>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</si>
  <si>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</si>
  <si>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</si>
  <si>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</si>
  <si>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</si>
  <si>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</si>
  <si>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</si>
  <si>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</si>
  <si>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</si>
  <si>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</si>
  <si>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</si>
  <si>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</si>
  <si>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</si>
  <si>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</si>
  <si>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</si>
  <si>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</si>
  <si>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</si>
  <si>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</si>
  <si>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</si>
  <si>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</si>
  <si>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</si>
  <si>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</si>
  <si>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</si>
  <si>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</si>
  <si>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</si>
  <si>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</si>
  <si>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</si>
  <si>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</si>
  <si>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</si>
  <si>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</si>
  <si>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</si>
  <si>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</si>
  <si>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</si>
  <si>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</si>
  <si>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</si>
  <si>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</si>
  <si>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</si>
  <si>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</si>
  <si>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</si>
  <si>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</si>
  <si>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</si>
  <si>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</si>
  <si>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MAYO</t>
  </si>
  <si>
    <t>JUNIO</t>
  </si>
  <si>
    <t>JULIO</t>
  </si>
  <si>
    <t>JavaDevs</t>
  </si>
  <si>
    <t>TMETR- TABLERO DE CONTROL DE METRICAS DEL PROYECTO Matricula.TE</t>
  </si>
  <si>
    <t>Matricula.TE</t>
  </si>
  <si>
    <t xml:space="preserve">    JavaDevs</t>
  </si>
  <si>
    <t xml:space="preserve">  JavaDevs</t>
  </si>
  <si>
    <t>TABLA DE INDICADORES PP-PMC</t>
  </si>
  <si>
    <t>TABLA DE INDICADORES REQM</t>
  </si>
  <si>
    <t>NRO. DE ENTREGABLES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</si>
</sst>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Verdana"/>
      <family val="2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5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8" fillId="9" borderId="39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8" fillId="9" borderId="43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vertical="center" wrapText="1"/>
    </xf>
    <xf numFmtId="0" fontId="27" fillId="9" borderId="32" xfId="0" applyFont="1" applyFill="1" applyBorder="1" applyAlignment="1">
      <alignment horizontal="center" vertical="center" wrapText="1"/>
    </xf>
    <xf numFmtId="0" fontId="27" fillId="9" borderId="15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3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FMNCONPRO!$B$32:$C$32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FMNCONPRO!$D$31:$F$31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FMNCONPRO!$D$32:$F$32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61704"/>
        <c:axId val="207654512"/>
      </c:lineChart>
      <c:catAx>
        <c:axId val="20796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654512"/>
        <c:crosses val="autoZero"/>
        <c:auto val="1"/>
        <c:lblAlgn val="ctr"/>
        <c:lblOffset val="100"/>
        <c:noMultiLvlLbl val="0"/>
      </c:catAx>
      <c:valAx>
        <c:axId val="20765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0796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FMNCONPRO!$C$40:$C$41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FMNCONPRO!$B$42:$B$44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FMNCONPRO!$C$42:$C$44</c:f>
              <c:numCache>
                <c:formatCode>0.000</c:formatCode>
                <c:ptCount val="3"/>
                <c:pt idx="0">
                  <c:v>0</c:v>
                </c:pt>
                <c:pt idx="1">
                  <c:v>0.64</c:v>
                </c:pt>
                <c:pt idx="2">
                  <c:v>0.52777777777777779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397704"/>
        <c:axId val="207466312"/>
      </c:barChart>
      <c:catAx>
        <c:axId val="20739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466312"/>
        <c:crosses val="autoZero"/>
        <c:auto val="1"/>
        <c:lblAlgn val="ctr"/>
        <c:lblOffset val="100"/>
        <c:noMultiLvlLbl val="0"/>
      </c:catAx>
      <c:valAx>
        <c:axId val="207466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0739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Matricula.TE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FMVREQM!$D$39:$F$39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FMVREQM!$D$40:$F$40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9800"/>
        <c:axId val="207519080"/>
      </c:lineChart>
      <c:catAx>
        <c:axId val="20701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519080"/>
        <c:crosses val="autoZero"/>
        <c:auto val="1"/>
        <c:lblAlgn val="ctr"/>
        <c:lblOffset val="100"/>
        <c:noMultiLvlLbl val="0"/>
      </c:catAx>
      <c:valAx>
        <c:axId val="2075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01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FMVREQM!$B$45:$B$46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FMVREQM!$A$47:$A$49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FMVREQM!$B$47:$B$49</c:f>
              <c:numCache>
                <c:formatCode>0.000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005464"/>
        <c:axId val="208332272"/>
        <c:axId val="0"/>
      </c:bar3DChart>
      <c:catAx>
        <c:axId val="2080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332272"/>
        <c:crosses val="autoZero"/>
        <c:auto val="1"/>
        <c:lblAlgn val="ctr"/>
        <c:lblOffset val="100"/>
        <c:noMultiLvlLbl val="0"/>
      </c:catAx>
      <c:valAx>
        <c:axId val="20833227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00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5139982502187259E-3"/>
          <c:y val="0.18905165549810679"/>
          <c:w val="0.90004155730533686"/>
          <c:h val="0.7123838311094611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FMEXRI!$D$32:$F$32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FMEXRI!$D$33:$F$33</c:f>
              <c:numCache>
                <c:formatCode>0%</c:formatCode>
                <c:ptCount val="3"/>
                <c:pt idx="0">
                  <c:v>0.16</c:v>
                </c:pt>
                <c:pt idx="1">
                  <c:v>0.24</c:v>
                </c:pt>
                <c:pt idx="2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410664"/>
        <c:axId val="181774328"/>
      </c:lineChart>
      <c:catAx>
        <c:axId val="20841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4328"/>
        <c:crosses val="autoZero"/>
        <c:auto val="1"/>
        <c:lblAlgn val="ctr"/>
        <c:lblOffset val="100"/>
        <c:noMultiLvlLbl val="0"/>
      </c:catAx>
      <c:valAx>
        <c:axId val="181774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crossAx val="20841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8130681926852127"/>
          <c:y val="0.27268952900595067"/>
          <c:w val="0.79924870050715058"/>
          <c:h val="0.51407470639218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FMEXRI!$B$43:$B$45</c:f>
              <c:numCache>
                <c:formatCode>General</c:formatCode>
                <c:ptCount val="3"/>
                <c:pt idx="0">
                  <c:v>0.16</c:v>
                </c:pt>
                <c:pt idx="1">
                  <c:v>0.24</c:v>
                </c:pt>
                <c:pt idx="2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775504"/>
        <c:axId val="181775896"/>
      </c:barChart>
      <c:catAx>
        <c:axId val="1817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5896"/>
        <c:crossesAt val="0"/>
        <c:auto val="1"/>
        <c:lblAlgn val="ctr"/>
        <c:lblOffset val="100"/>
        <c:noMultiLvlLbl val="0"/>
      </c:catAx>
      <c:valAx>
        <c:axId val="1817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>
            <c:manualLayout>
              <c:xMode val="edge"/>
              <c:yMode val="edge"/>
              <c:x val="2.6658485433619008E-2"/>
              <c:y val="0.2759908805649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5504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998728169947249"/>
          <c:y val="1.662987619205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775112"/>
        <c:axId val="181773936"/>
      </c:lineChart>
      <c:catAx>
        <c:axId val="18177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3936"/>
        <c:crosses val="autoZero"/>
        <c:auto val="1"/>
        <c:lblAlgn val="ctr"/>
        <c:lblOffset val="100"/>
        <c:noMultiLvlLbl val="0"/>
      </c:catAx>
      <c:valAx>
        <c:axId val="181773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8177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7.407407407407407E-2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773152"/>
        <c:axId val="181772760"/>
      </c:barChart>
      <c:catAx>
        <c:axId val="1817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2760"/>
        <c:crosses val="autoZero"/>
        <c:auto val="1"/>
        <c:lblAlgn val="ctr"/>
        <c:lblOffset val="100"/>
        <c:noMultiLvlLbl val="0"/>
      </c:catAx>
      <c:valAx>
        <c:axId val="181772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817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152399</xdr:rowOff>
    </xdr:from>
    <xdr:to>
      <xdr:col>2</xdr:col>
      <xdr:colOff>104775</xdr:colOff>
      <xdr:row>4</xdr:row>
      <xdr:rowOff>180974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190625" y="152399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24</xdr:row>
      <xdr:rowOff>291353</xdr:rowOff>
    </xdr:from>
    <xdr:to>
      <xdr:col>15</xdr:col>
      <xdr:colOff>425823</xdr:colOff>
      <xdr:row>34</xdr:row>
      <xdr:rowOff>279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36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0</xdr:row>
      <xdr:rowOff>142875</xdr:rowOff>
    </xdr:from>
    <xdr:to>
      <xdr:col>2</xdr:col>
      <xdr:colOff>171450</xdr:colOff>
      <xdr:row>4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52475" y="14287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285750</xdr:colOff>
      <xdr:row>30</xdr:row>
      <xdr:rowOff>190500</xdr:rowOff>
    </xdr:from>
    <xdr:to>
      <xdr:col>7</xdr:col>
      <xdr:colOff>333375</xdr:colOff>
      <xdr:row>31</xdr:row>
      <xdr:rowOff>285750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5395632" y="8662147"/>
          <a:ext cx="1280272" cy="79001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39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42</xdr:row>
      <xdr:rowOff>100012</xdr:rowOff>
    </xdr:from>
    <xdr:to>
      <xdr:col>14</xdr:col>
      <xdr:colOff>471487</xdr:colOff>
      <xdr:row>54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0</xdr:row>
      <xdr:rowOff>171450</xdr:rowOff>
    </xdr:from>
    <xdr:to>
      <xdr:col>1</xdr:col>
      <xdr:colOff>342900</xdr:colOff>
      <xdr:row>5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314325" y="171450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371474</xdr:colOff>
      <xdr:row>38</xdr:row>
      <xdr:rowOff>103094</xdr:rowOff>
    </xdr:from>
    <xdr:to>
      <xdr:col>7</xdr:col>
      <xdr:colOff>369793</xdr:colOff>
      <xdr:row>39</xdr:row>
      <xdr:rowOff>627530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4853827" y="10143565"/>
          <a:ext cx="872378" cy="838200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351367</xdr:colOff>
      <xdr:row>8</xdr:row>
      <xdr:rowOff>223836</xdr:rowOff>
    </xdr:from>
    <xdr:to>
      <xdr:col>17</xdr:col>
      <xdr:colOff>296334</xdr:colOff>
      <xdr:row>22</xdr:row>
      <xdr:rowOff>179917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389996</xdr:colOff>
      <xdr:row>36</xdr:row>
      <xdr:rowOff>89429</xdr:rowOff>
    </xdr:from>
    <xdr:to>
      <xdr:col>12</xdr:col>
      <xdr:colOff>179918</xdr:colOff>
      <xdr:row>50</xdr:row>
      <xdr:rowOff>98954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0</xdr:row>
      <xdr:rowOff>133350</xdr:rowOff>
    </xdr:from>
    <xdr:to>
      <xdr:col>1</xdr:col>
      <xdr:colOff>266701</xdr:colOff>
      <xdr:row>4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651C9FA-F1C1-4DC1-8B65-83F177D81ABA}"/>
            </a:ext>
          </a:extLst>
        </xdr:cNvPr>
        <xdr:cNvSpPr/>
      </xdr:nvSpPr>
      <xdr:spPr>
        <a:xfrm>
          <a:off x="276226" y="133350"/>
          <a:ext cx="857250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314325</xdr:colOff>
      <xdr:row>31</xdr:row>
      <xdr:rowOff>104775</xdr:rowOff>
    </xdr:from>
    <xdr:to>
      <xdr:col>7</xdr:col>
      <xdr:colOff>361950</xdr:colOff>
      <xdr:row>32</xdr:row>
      <xdr:rowOff>581025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4117B433-E503-4469-B571-0E679D86533C}"/>
            </a:ext>
          </a:extLst>
        </xdr:cNvPr>
        <xdr:cNvSpPr/>
      </xdr:nvSpPr>
      <xdr:spPr>
        <a:xfrm>
          <a:off x="4991100" y="8048625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169209</xdr:colOff>
      <xdr:row>21</xdr:row>
      <xdr:rowOff>582705</xdr:rowOff>
    </xdr:from>
    <xdr:to>
      <xdr:col>17</xdr:col>
      <xdr:colOff>33618</xdr:colOff>
      <xdr:row>30</xdr:row>
      <xdr:rowOff>257735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38</xdr:row>
      <xdr:rowOff>128587</xdr:rowOff>
    </xdr:from>
    <xdr:to>
      <xdr:col>12</xdr:col>
      <xdr:colOff>271462</xdr:colOff>
      <xdr:row>54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0</xdr:row>
      <xdr:rowOff>171450</xdr:rowOff>
    </xdr:from>
    <xdr:to>
      <xdr:col>2</xdr:col>
      <xdr:colOff>600075</xdr:colOff>
      <xdr:row>5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BD4244F5-343D-45FC-BFE2-FFB5549963FA}"/>
            </a:ext>
          </a:extLst>
        </xdr:cNvPr>
        <xdr:cNvSpPr/>
      </xdr:nvSpPr>
      <xdr:spPr>
        <a:xfrm>
          <a:off x="1162050" y="1714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639856</xdr:colOff>
      <xdr:row>29</xdr:row>
      <xdr:rowOff>193861</xdr:rowOff>
    </xdr:from>
    <xdr:to>
      <xdr:col>7</xdr:col>
      <xdr:colOff>414617</xdr:colOff>
      <xdr:row>30</xdr:row>
      <xdr:rowOff>235323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xmlns="" id="{83645D1D-B8D5-4236-A259-66485682E79F}"/>
            </a:ext>
          </a:extLst>
        </xdr:cNvPr>
        <xdr:cNvSpPr/>
      </xdr:nvSpPr>
      <xdr:spPr>
        <a:xfrm>
          <a:off x="6769474" y="9461126"/>
          <a:ext cx="738467" cy="601756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latin typeface="Forte" panose="03060902040502070203" pitchFamily="66" charset="0"/>
            </a:rPr>
            <a:t>JD</a:t>
          </a:r>
          <a:endParaRPr lang="es-PE" sz="2800" b="1">
            <a:latin typeface="Forte" panose="03060902040502070203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C4" workbookViewId="0">
      <selection activeCell="L20" sqref="L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7" t="s">
        <v>62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</row>
    <row r="2" spans="1:16" ht="1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3" spans="1:16" ht="15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</row>
    <row r="4" spans="1:16" ht="15" customHeight="1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</row>
    <row r="5" spans="1:16" ht="15.75" customHeight="1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/>
    </row>
    <row r="6" spans="1:16" ht="15.75" customHeight="1" thickBo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1:16" ht="15" customHeight="1">
      <c r="A7" s="106" t="s">
        <v>63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1:16" ht="15.75" customHeight="1" thickBot="1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1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0" t="s">
        <v>0</v>
      </c>
      <c r="B10" s="116" t="s">
        <v>64</v>
      </c>
      <c r="C10" s="117"/>
      <c r="D10" s="117"/>
      <c r="E10" s="117"/>
      <c r="F10" s="117"/>
      <c r="G10" s="117"/>
      <c r="H10" s="117"/>
      <c r="I10" s="118"/>
    </row>
    <row r="11" spans="1:16" ht="16.5" thickBot="1">
      <c r="A11" s="119" t="s">
        <v>22</v>
      </c>
      <c r="B11" s="120"/>
      <c r="C11" s="120"/>
      <c r="D11" s="120"/>
      <c r="E11" s="120"/>
      <c r="F11" s="120"/>
      <c r="G11" s="120"/>
      <c r="H11" s="120"/>
      <c r="I11" s="121"/>
    </row>
    <row r="12" spans="1:16" ht="15.75" thickBot="1">
      <c r="A12" s="71"/>
      <c r="B12" s="112" t="s">
        <v>3</v>
      </c>
      <c r="C12" s="113"/>
      <c r="D12" s="112" t="s">
        <v>4</v>
      </c>
      <c r="E12" s="114"/>
      <c r="F12" s="115" t="s">
        <v>5</v>
      </c>
      <c r="G12" s="114"/>
      <c r="H12" s="115" t="s">
        <v>13</v>
      </c>
      <c r="I12" s="114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83">
        <v>0.5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56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57</v>
      </c>
      <c r="E16" s="4" t="s">
        <v>58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4" t="s">
        <v>21</v>
      </c>
      <c r="K18" s="95"/>
      <c r="L18" s="95"/>
      <c r="M18" s="95"/>
      <c r="N18" s="95"/>
      <c r="O18" s="95"/>
      <c r="P18" s="96"/>
    </row>
    <row r="19" spans="1:16" ht="32.25" customHeight="1">
      <c r="J19" s="17" t="s">
        <v>1</v>
      </c>
      <c r="K19" s="18" t="s">
        <v>2</v>
      </c>
      <c r="L19" s="18" t="s">
        <v>59</v>
      </c>
      <c r="M19" s="18" t="s">
        <v>60</v>
      </c>
      <c r="N19" s="18" t="s">
        <v>61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79">
        <f>FMNCONPRO!D34</f>
        <v>0</v>
      </c>
      <c r="M20" s="79">
        <f>FMNCONPRO!E34</f>
        <v>0.64</v>
      </c>
      <c r="N20" s="79" t="e">
        <f>FMNCONPRO!#REF!</f>
        <v>#REF!</v>
      </c>
      <c r="O20" s="13">
        <f>FMNCONPRO!F34</f>
        <v>0.52777777777777779</v>
      </c>
      <c r="P20" s="79">
        <f>FMNCONPRO!G34</f>
        <v>0</v>
      </c>
    </row>
    <row r="21" spans="1:16" ht="30" customHeight="1">
      <c r="J21" s="14" t="s">
        <v>4</v>
      </c>
      <c r="K21" s="12" t="s">
        <v>8</v>
      </c>
      <c r="L21" s="79">
        <f>FMICIC!D33</f>
        <v>0</v>
      </c>
      <c r="M21" s="79">
        <f>FMICIC!E33</f>
        <v>7.407407407407407E-2</v>
      </c>
      <c r="N21" s="79" t="e">
        <f>FMICIC!#REF!</f>
        <v>#REF!</v>
      </c>
      <c r="O21" s="13">
        <f>FMICIC!F33</f>
        <v>0</v>
      </c>
      <c r="P21" s="79">
        <f>FMICIC!G33</f>
        <v>0</v>
      </c>
    </row>
    <row r="22" spans="1:16" ht="30" customHeight="1">
      <c r="J22" s="14" t="s">
        <v>5</v>
      </c>
      <c r="K22" s="12" t="s">
        <v>9</v>
      </c>
      <c r="L22" s="79">
        <f>FMVREQM!D42</f>
        <v>0</v>
      </c>
      <c r="M22" s="79">
        <f>FMVREQM!E42</f>
        <v>10</v>
      </c>
      <c r="N22" s="13" t="e">
        <f>FMVREQM!#REF!</f>
        <v>#REF!</v>
      </c>
      <c r="O22" s="13">
        <f>FMVREQM!F42</f>
        <v>0</v>
      </c>
      <c r="P22" s="79">
        <f>FMVREQM!G42</f>
        <v>0</v>
      </c>
    </row>
    <row r="23" spans="1:16" ht="30" customHeight="1">
      <c r="J23" s="14" t="s">
        <v>6</v>
      </c>
      <c r="K23" s="12" t="s">
        <v>10</v>
      </c>
      <c r="L23" s="80">
        <f>FMEXRI!D35</f>
        <v>0.16</v>
      </c>
      <c r="M23" s="80">
        <f>FMEXRI!E35</f>
        <v>0.24</v>
      </c>
      <c r="N23" s="13" t="e">
        <f>FMEXRI!#REF!</f>
        <v>#REF!</v>
      </c>
      <c r="O23" s="79">
        <f>FMEXRI!G35</f>
        <v>0.17333333333333334</v>
      </c>
      <c r="P23" s="79">
        <f>FMEXRI!H35</f>
        <v>0.17333333333333334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26" zoomScale="85" zoomScaleNormal="85" workbookViewId="0">
      <selection activeCell="O52" sqref="O52"/>
    </sheetView>
  </sheetViews>
  <sheetFormatPr baseColWidth="10" defaultRowHeight="15"/>
  <cols>
    <col min="1" max="1" width="13.5703125" customWidth="1"/>
    <col min="2" max="2" width="11.5703125" customWidth="1"/>
    <col min="3" max="3" width="14.42578125" customWidth="1"/>
    <col min="4" max="4" width="15.42578125" customWidth="1"/>
    <col min="5" max="5" width="21.42578125" customWidth="1"/>
    <col min="6" max="6" width="16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7" t="s">
        <v>65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34"/>
      <c r="N1" s="34"/>
      <c r="O1" s="34"/>
      <c r="P1" s="34"/>
      <c r="Q1" s="34"/>
      <c r="R1" s="34"/>
    </row>
    <row r="2" spans="1:18" ht="1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34"/>
      <c r="N2" s="34"/>
      <c r="O2" s="34"/>
      <c r="P2" s="34"/>
      <c r="Q2" s="34"/>
      <c r="R2" s="34"/>
    </row>
    <row r="3" spans="1:18" ht="15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34"/>
      <c r="N3" s="34"/>
      <c r="O3" s="34"/>
      <c r="P3" s="34"/>
      <c r="Q3" s="34"/>
      <c r="R3" s="34"/>
    </row>
    <row r="4" spans="1:18" ht="15" customHeight="1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2"/>
      <c r="M4" s="34"/>
      <c r="N4" s="34"/>
      <c r="O4" s="34"/>
      <c r="P4" s="34"/>
      <c r="Q4" s="34"/>
      <c r="R4" s="34"/>
    </row>
    <row r="5" spans="1:18" ht="15.75" customHeight="1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2"/>
      <c r="M5" s="34"/>
      <c r="N5" s="34"/>
      <c r="O5" s="34"/>
      <c r="P5" s="34"/>
      <c r="Q5" s="34"/>
      <c r="R5" s="34"/>
    </row>
    <row r="6" spans="1:18" ht="15.75" customHeight="1" thickBo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5"/>
      <c r="M6" s="34"/>
      <c r="N6" s="34"/>
      <c r="O6" s="34"/>
      <c r="P6" s="34"/>
      <c r="Q6" s="34"/>
      <c r="R6" s="34"/>
    </row>
    <row r="7" spans="1:18" ht="15.75" thickBot="1"/>
    <row r="8" spans="1:18">
      <c r="C8" s="122" t="s">
        <v>27</v>
      </c>
      <c r="D8" s="123"/>
      <c r="E8" s="124"/>
    </row>
    <row r="9" spans="1:18" ht="23.25" customHeight="1" thickBot="1">
      <c r="C9" s="125"/>
      <c r="D9" s="126"/>
      <c r="E9" s="127"/>
    </row>
    <row r="10" spans="1:18" ht="15.7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30" t="s">
        <v>26</v>
      </c>
      <c r="B15" s="131"/>
      <c r="C15" s="131"/>
      <c r="D15" s="131"/>
      <c r="E15" s="131"/>
      <c r="F15" s="131"/>
      <c r="G15" s="131"/>
      <c r="H15" s="131"/>
      <c r="I15" s="48"/>
      <c r="J15" s="48"/>
    </row>
    <row r="16" spans="1:18" ht="24.75" thickBot="1">
      <c r="A16" s="37" t="s">
        <v>29</v>
      </c>
      <c r="B16" s="38" t="s">
        <v>1</v>
      </c>
      <c r="C16" s="39" t="s">
        <v>28</v>
      </c>
      <c r="D16" s="40" t="s">
        <v>36</v>
      </c>
      <c r="E16" s="40" t="s">
        <v>37</v>
      </c>
      <c r="F16" s="40" t="s">
        <v>69</v>
      </c>
      <c r="G16" s="40" t="s">
        <v>12</v>
      </c>
      <c r="H16" s="41" t="s">
        <v>11</v>
      </c>
    </row>
    <row r="17" spans="1:10" ht="39" thickBot="1">
      <c r="A17" s="42" t="s">
        <v>64</v>
      </c>
      <c r="B17" s="43" t="s">
        <v>3</v>
      </c>
      <c r="C17" s="44" t="s">
        <v>7</v>
      </c>
      <c r="D17" s="45" t="s">
        <v>59</v>
      </c>
      <c r="E17" s="45">
        <v>0</v>
      </c>
      <c r="F17" s="45">
        <v>25</v>
      </c>
      <c r="G17" s="46">
        <f>E17/F17</f>
        <v>0</v>
      </c>
      <c r="H17" s="47">
        <f>+G17</f>
        <v>0</v>
      </c>
    </row>
    <row r="19" spans="1:10" ht="15.75" thickBot="1"/>
    <row r="20" spans="1:10" ht="30.75" customHeight="1" thickBot="1">
      <c r="A20" s="130" t="s">
        <v>26</v>
      </c>
      <c r="B20" s="131"/>
      <c r="C20" s="131"/>
      <c r="D20" s="131"/>
      <c r="E20" s="131"/>
      <c r="F20" s="131"/>
      <c r="G20" s="131"/>
      <c r="H20" s="131"/>
    </row>
    <row r="21" spans="1:10" ht="24.75" thickBot="1">
      <c r="A21" s="37" t="s">
        <v>29</v>
      </c>
      <c r="B21" s="38" t="s">
        <v>1</v>
      </c>
      <c r="C21" s="39" t="s">
        <v>28</v>
      </c>
      <c r="D21" s="40" t="s">
        <v>36</v>
      </c>
      <c r="E21" s="40" t="s">
        <v>37</v>
      </c>
      <c r="F21" s="40" t="s">
        <v>38</v>
      </c>
      <c r="G21" s="40" t="s">
        <v>12</v>
      </c>
      <c r="H21" s="41" t="s">
        <v>11</v>
      </c>
    </row>
    <row r="22" spans="1:10" ht="39" thickBot="1">
      <c r="A22" s="42" t="s">
        <v>64</v>
      </c>
      <c r="B22" s="43" t="s">
        <v>3</v>
      </c>
      <c r="C22" s="44" t="s">
        <v>7</v>
      </c>
      <c r="D22" s="45" t="s">
        <v>60</v>
      </c>
      <c r="E22" s="45">
        <v>16</v>
      </c>
      <c r="F22" s="45">
        <v>25</v>
      </c>
      <c r="G22" s="46">
        <f>E22/F22</f>
        <v>0.64</v>
      </c>
      <c r="H22" s="47">
        <f>+G22</f>
        <v>0.64</v>
      </c>
    </row>
    <row r="23" spans="1:10" ht="21.75" customHeight="1">
      <c r="A23" s="51"/>
      <c r="B23" s="75"/>
      <c r="C23" s="76"/>
      <c r="D23" s="77"/>
      <c r="E23" s="77"/>
      <c r="F23" s="77"/>
      <c r="G23" s="78"/>
      <c r="H23" s="78"/>
    </row>
    <row r="24" spans="1:10" ht="18.75" customHeight="1" thickBot="1">
      <c r="A24" s="51"/>
      <c r="B24" s="75"/>
      <c r="C24" s="76"/>
      <c r="D24" s="77"/>
      <c r="E24" s="77"/>
      <c r="F24" s="77"/>
      <c r="G24" s="78"/>
      <c r="H24" s="78"/>
    </row>
    <row r="25" spans="1:10" ht="33.75" customHeight="1" thickBot="1">
      <c r="A25" s="130" t="s">
        <v>26</v>
      </c>
      <c r="B25" s="131"/>
      <c r="C25" s="131"/>
      <c r="D25" s="131"/>
      <c r="E25" s="131"/>
      <c r="F25" s="131"/>
      <c r="G25" s="131"/>
      <c r="H25" s="131"/>
    </row>
    <row r="26" spans="1:10" ht="33.75" customHeight="1" thickBot="1">
      <c r="A26" s="37" t="s">
        <v>29</v>
      </c>
      <c r="B26" s="91" t="s">
        <v>1</v>
      </c>
      <c r="C26" s="39" t="s">
        <v>28</v>
      </c>
      <c r="D26" s="40" t="s">
        <v>36</v>
      </c>
      <c r="E26" s="40" t="s">
        <v>37</v>
      </c>
      <c r="F26" s="40" t="s">
        <v>38</v>
      </c>
      <c r="G26" s="40" t="s">
        <v>12</v>
      </c>
      <c r="H26" s="92" t="s">
        <v>11</v>
      </c>
    </row>
    <row r="27" spans="1:10" ht="33.75" customHeight="1" thickBot="1">
      <c r="A27" s="42" t="s">
        <v>64</v>
      </c>
      <c r="B27" s="43" t="s">
        <v>3</v>
      </c>
      <c r="C27" s="44" t="s">
        <v>7</v>
      </c>
      <c r="D27" s="45" t="s">
        <v>61</v>
      </c>
      <c r="E27" s="45">
        <v>19</v>
      </c>
      <c r="F27" s="45">
        <v>36</v>
      </c>
      <c r="G27" s="46">
        <f>E27/F27</f>
        <v>0.52777777777777779</v>
      </c>
      <c r="H27" s="47">
        <f>+G27</f>
        <v>0.52777777777777779</v>
      </c>
    </row>
    <row r="28" spans="1:10" ht="21">
      <c r="A28" s="51"/>
      <c r="B28" s="75"/>
      <c r="C28" s="76"/>
      <c r="D28" s="77"/>
      <c r="E28" s="77"/>
      <c r="F28" s="77"/>
      <c r="G28" s="78"/>
      <c r="H28" s="78"/>
    </row>
    <row r="29" spans="1:10" ht="15.75" thickBot="1"/>
    <row r="30" spans="1:10" ht="42.75" customHeight="1" thickBot="1">
      <c r="A30" s="130" t="s">
        <v>26</v>
      </c>
      <c r="B30" s="131"/>
      <c r="C30" s="131"/>
      <c r="D30" s="131"/>
      <c r="E30" s="131"/>
      <c r="F30" s="142"/>
      <c r="G30" s="142"/>
      <c r="H30" s="142"/>
      <c r="I30" s="48"/>
      <c r="J30" s="48"/>
    </row>
    <row r="31" spans="1:10" s="32" customFormat="1" ht="54.75" customHeight="1">
      <c r="A31" s="53" t="s">
        <v>29</v>
      </c>
      <c r="B31" s="54" t="s">
        <v>1</v>
      </c>
      <c r="C31" s="54" t="s">
        <v>28</v>
      </c>
      <c r="D31" s="54" t="s">
        <v>59</v>
      </c>
      <c r="E31" s="54" t="s">
        <v>60</v>
      </c>
      <c r="F31" s="168" t="s">
        <v>61</v>
      </c>
      <c r="G31" s="172"/>
      <c r="H31" s="179"/>
      <c r="I31" s="50"/>
    </row>
    <row r="32" spans="1:10" ht="36" customHeight="1">
      <c r="A32" s="56" t="s">
        <v>64</v>
      </c>
      <c r="B32" s="14" t="s">
        <v>3</v>
      </c>
      <c r="C32" s="12" t="s">
        <v>7</v>
      </c>
      <c r="D32" s="13">
        <f>E17</f>
        <v>0</v>
      </c>
      <c r="E32" s="13">
        <f>E22</f>
        <v>16</v>
      </c>
      <c r="F32" s="182">
        <v>19</v>
      </c>
      <c r="G32" s="174"/>
      <c r="H32" s="180"/>
      <c r="I32" s="52"/>
    </row>
    <row r="33" spans="1:20" ht="24">
      <c r="A33" s="132" t="s">
        <v>39</v>
      </c>
      <c r="B33" s="133"/>
      <c r="C33" s="133"/>
      <c r="D33" s="20">
        <f>F17</f>
        <v>25</v>
      </c>
      <c r="E33" s="20">
        <f>F22</f>
        <v>25</v>
      </c>
      <c r="F33" s="182">
        <v>36</v>
      </c>
      <c r="G33" s="181" t="s">
        <v>33</v>
      </c>
      <c r="H33" s="171" t="s">
        <v>30</v>
      </c>
    </row>
    <row r="34" spans="1:20" ht="27" thickBot="1">
      <c r="A34" s="134" t="s">
        <v>40</v>
      </c>
      <c r="B34" s="135"/>
      <c r="C34" s="136"/>
      <c r="D34" s="58">
        <f>D32/D33</f>
        <v>0</v>
      </c>
      <c r="E34" s="58">
        <f>E32/E33</f>
        <v>0.64</v>
      </c>
      <c r="F34" s="58">
        <f>F32/F33</f>
        <v>0.52777777777777779</v>
      </c>
      <c r="G34" s="59">
        <f>+J34</f>
        <v>0</v>
      </c>
      <c r="H34" s="60">
        <f>AVERAGE(D34:F34)</f>
        <v>0.38925925925925925</v>
      </c>
    </row>
    <row r="35" spans="1:20">
      <c r="K35" s="57"/>
    </row>
    <row r="39" spans="1:20" ht="19.5" thickBot="1">
      <c r="H39" s="21"/>
    </row>
    <row r="40" spans="1:20" ht="39.75" customHeight="1">
      <c r="B40" s="128" t="s">
        <v>23</v>
      </c>
      <c r="C40" s="129"/>
      <c r="D40" s="21"/>
      <c r="E40" s="21"/>
      <c r="F40" s="21"/>
      <c r="G40" s="21"/>
      <c r="I40" s="21"/>
      <c r="J40" s="21"/>
      <c r="T40" s="49"/>
    </row>
    <row r="41" spans="1:20" ht="15.75">
      <c r="B41" s="22" t="s">
        <v>25</v>
      </c>
      <c r="C41" s="22" t="s">
        <v>24</v>
      </c>
    </row>
    <row r="42" spans="1:20">
      <c r="B42" s="69" t="s">
        <v>59</v>
      </c>
      <c r="C42" s="36">
        <f>G17</f>
        <v>0</v>
      </c>
    </row>
    <row r="43" spans="1:20">
      <c r="B43" s="69" t="s">
        <v>60</v>
      </c>
      <c r="C43" s="36">
        <f>G22</f>
        <v>0.64</v>
      </c>
    </row>
    <row r="44" spans="1:20">
      <c r="B44" s="90" t="s">
        <v>61</v>
      </c>
      <c r="C44" s="36">
        <f>G27</f>
        <v>0.52777777777777779</v>
      </c>
    </row>
  </sheetData>
  <mergeCells count="10">
    <mergeCell ref="C8:E9"/>
    <mergeCell ref="B40:C40"/>
    <mergeCell ref="A1:L6"/>
    <mergeCell ref="A15:H15"/>
    <mergeCell ref="A20:H20"/>
    <mergeCell ref="A33:C33"/>
    <mergeCell ref="A34:C34"/>
    <mergeCell ref="A25:H25"/>
    <mergeCell ref="A30:H30"/>
    <mergeCell ref="G31:H3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3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G34</xm:sqref>
        </x14:conditionalFormatting>
        <x14:conditionalFormatting xmlns:xm="http://schemas.microsoft.com/office/excel/2006/main">
          <x14:cfRule type="iconSet" priority="8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 H28</xm:sqref>
        </x14:conditionalFormatting>
        <x14:conditionalFormatting xmlns:xm="http://schemas.microsoft.com/office/excel/2006/main">
          <x14:cfRule type="iconSet" priority="1" id="{F0BE7FA0-6F67-470F-8A33-C62DF02749D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zoomScale="85" zoomScaleNormal="85" workbookViewId="0">
      <selection activeCell="P50" sqref="P50"/>
    </sheetView>
  </sheetViews>
  <sheetFormatPr baseColWidth="10" defaultRowHeight="15"/>
  <cols>
    <col min="1" max="1" width="12.28515625" customWidth="1"/>
    <col min="3" max="3" width="12.5703125" customWidth="1"/>
    <col min="4" max="4" width="11.85546875" customWidth="1"/>
    <col min="5" max="5" width="8.42578125" customWidth="1"/>
    <col min="6" max="6" width="10.5703125" customWidth="1"/>
    <col min="7" max="7" width="13.140625" customWidth="1"/>
    <col min="8" max="8" width="12.5703125" customWidth="1"/>
    <col min="9" max="9" width="13.7109375" customWidth="1"/>
    <col min="10" max="10" width="15.85546875" customWidth="1"/>
  </cols>
  <sheetData>
    <row r="1" spans="1:12">
      <c r="A1" s="97" t="s">
        <v>66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2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2"/>
    </row>
    <row r="4" spans="1:12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2"/>
    </row>
    <row r="5" spans="1:12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2"/>
    </row>
    <row r="6" spans="1:12" ht="15.75" thickBo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1:12" ht="15.75" thickBot="1"/>
    <row r="8" spans="1:12">
      <c r="A8" s="122" t="s">
        <v>68</v>
      </c>
      <c r="B8" s="123"/>
      <c r="C8" s="124"/>
    </row>
    <row r="9" spans="1:12" ht="33" customHeight="1" thickBot="1">
      <c r="A9" s="125"/>
      <c r="B9" s="126"/>
      <c r="C9" s="127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41" t="s">
        <v>35</v>
      </c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2" ht="30.75" customHeight="1" thickBot="1">
      <c r="A16" s="29" t="s">
        <v>29</v>
      </c>
      <c r="B16" s="30" t="s">
        <v>1</v>
      </c>
      <c r="C16" s="30" t="s">
        <v>28</v>
      </c>
      <c r="D16" s="33" t="s">
        <v>59</v>
      </c>
      <c r="E16" s="30" t="s">
        <v>60</v>
      </c>
      <c r="F16" s="30" t="s">
        <v>61</v>
      </c>
      <c r="G16" s="30" t="s">
        <v>33</v>
      </c>
      <c r="H16" s="31" t="s">
        <v>30</v>
      </c>
      <c r="I16" s="31" t="s">
        <v>31</v>
      </c>
      <c r="J16" s="23" t="s">
        <v>32</v>
      </c>
    </row>
    <row r="17" spans="1:10" ht="23.25" thickBot="1">
      <c r="A17" s="24" t="s">
        <v>64</v>
      </c>
      <c r="B17" s="25" t="s">
        <v>5</v>
      </c>
      <c r="C17" s="35" t="s">
        <v>34</v>
      </c>
      <c r="D17" s="88">
        <f>G23</f>
        <v>0</v>
      </c>
      <c r="E17" s="89">
        <f>G29</f>
        <v>10</v>
      </c>
      <c r="F17" s="89">
        <f>G34</f>
        <v>0</v>
      </c>
      <c r="G17" s="26">
        <f>+J17</f>
        <v>3.3333333333333335</v>
      </c>
      <c r="H17" s="170">
        <f>(D17+E17+F17)/3</f>
        <v>3.3333333333333335</v>
      </c>
      <c r="I17" s="28">
        <f>J17</f>
        <v>3.3333333333333335</v>
      </c>
      <c r="J17" s="27">
        <f>(E17/3)</f>
        <v>3.3333333333333335</v>
      </c>
    </row>
    <row r="20" spans="1:10" ht="15.75" thickBot="1"/>
    <row r="21" spans="1:10" ht="19.5" thickBot="1">
      <c r="A21" s="130" t="s">
        <v>35</v>
      </c>
      <c r="B21" s="131"/>
      <c r="C21" s="131"/>
      <c r="D21" s="131"/>
      <c r="E21" s="131"/>
      <c r="F21" s="131"/>
      <c r="G21" s="131"/>
      <c r="H21" s="131"/>
    </row>
    <row r="22" spans="1:10" ht="48.75" thickBot="1">
      <c r="A22" s="37" t="s">
        <v>29</v>
      </c>
      <c r="B22" s="38" t="s">
        <v>1</v>
      </c>
      <c r="C22" s="61" t="s">
        <v>28</v>
      </c>
      <c r="D22" s="40" t="s">
        <v>36</v>
      </c>
      <c r="E22" s="40" t="s">
        <v>41</v>
      </c>
      <c r="F22" s="40" t="s">
        <v>42</v>
      </c>
      <c r="G22" s="40" t="s">
        <v>12</v>
      </c>
      <c r="H22" s="41" t="s">
        <v>11</v>
      </c>
    </row>
    <row r="23" spans="1:10" ht="23.25" thickBot="1">
      <c r="A23" s="24" t="s">
        <v>64</v>
      </c>
      <c r="B23" s="43" t="s">
        <v>5</v>
      </c>
      <c r="C23" s="35" t="s">
        <v>34</v>
      </c>
      <c r="D23" s="45" t="s">
        <v>59</v>
      </c>
      <c r="E23" s="45">
        <v>0</v>
      </c>
      <c r="F23" s="45">
        <v>9</v>
      </c>
      <c r="G23" s="68">
        <f>(E23/F23)*100</f>
        <v>0</v>
      </c>
      <c r="H23" s="47">
        <f>+G23</f>
        <v>0</v>
      </c>
    </row>
    <row r="26" spans="1:10" ht="15.75" thickBot="1"/>
    <row r="27" spans="1:10" ht="19.5" thickBot="1">
      <c r="A27" s="130" t="s">
        <v>35</v>
      </c>
      <c r="B27" s="131"/>
      <c r="C27" s="131"/>
      <c r="D27" s="131"/>
      <c r="E27" s="131"/>
      <c r="F27" s="131"/>
      <c r="G27" s="131"/>
      <c r="H27" s="131"/>
    </row>
    <row r="28" spans="1:10" ht="48.75" thickBot="1">
      <c r="A28" s="37" t="s">
        <v>29</v>
      </c>
      <c r="B28" s="38" t="s">
        <v>1</v>
      </c>
      <c r="C28" s="61" t="s">
        <v>28</v>
      </c>
      <c r="D28" s="40" t="s">
        <v>36</v>
      </c>
      <c r="E28" s="40" t="s">
        <v>41</v>
      </c>
      <c r="F28" s="40" t="s">
        <v>42</v>
      </c>
      <c r="G28" s="40" t="s">
        <v>12</v>
      </c>
      <c r="H28" s="41" t="s">
        <v>11</v>
      </c>
    </row>
    <row r="29" spans="1:10" ht="23.25" thickBot="1">
      <c r="A29" s="24" t="s">
        <v>64</v>
      </c>
      <c r="B29" s="43" t="s">
        <v>5</v>
      </c>
      <c r="C29" s="35" t="s">
        <v>34</v>
      </c>
      <c r="D29" s="45" t="s">
        <v>60</v>
      </c>
      <c r="E29" s="45">
        <v>1</v>
      </c>
      <c r="F29" s="45">
        <v>10</v>
      </c>
      <c r="G29" s="67">
        <f>(E29/F29)*100</f>
        <v>10</v>
      </c>
      <c r="H29" s="47">
        <f>+G29</f>
        <v>10</v>
      </c>
    </row>
    <row r="30" spans="1:10" ht="21">
      <c r="A30" s="51"/>
      <c r="B30" s="75"/>
      <c r="C30" s="81"/>
      <c r="D30" s="77"/>
      <c r="E30" s="77"/>
      <c r="F30" s="77"/>
      <c r="G30" s="82"/>
      <c r="H30" s="78"/>
    </row>
    <row r="31" spans="1:10" ht="21.75" thickBot="1">
      <c r="A31" s="51"/>
      <c r="B31" s="75"/>
      <c r="C31" s="81"/>
      <c r="D31" s="77"/>
      <c r="E31" s="77"/>
      <c r="F31" s="77"/>
      <c r="G31" s="82"/>
      <c r="H31" s="78"/>
    </row>
    <row r="32" spans="1:10" ht="19.5" thickBot="1">
      <c r="A32" s="130" t="s">
        <v>35</v>
      </c>
      <c r="B32" s="131"/>
      <c r="C32" s="131"/>
      <c r="D32" s="131"/>
      <c r="E32" s="131"/>
      <c r="F32" s="131"/>
      <c r="G32" s="131"/>
      <c r="H32" s="131"/>
    </row>
    <row r="33" spans="1:8" ht="48.75" thickBot="1">
      <c r="A33" s="37" t="s">
        <v>29</v>
      </c>
      <c r="B33" s="91" t="s">
        <v>1</v>
      </c>
      <c r="C33" s="61" t="s">
        <v>28</v>
      </c>
      <c r="D33" s="40" t="s">
        <v>36</v>
      </c>
      <c r="E33" s="40" t="s">
        <v>41</v>
      </c>
      <c r="F33" s="40" t="s">
        <v>42</v>
      </c>
      <c r="G33" s="40" t="s">
        <v>12</v>
      </c>
      <c r="H33" s="92" t="s">
        <v>11</v>
      </c>
    </row>
    <row r="34" spans="1:8" ht="23.25" thickBot="1">
      <c r="A34" s="24" t="s">
        <v>64</v>
      </c>
      <c r="B34" s="43" t="s">
        <v>5</v>
      </c>
      <c r="C34" s="35" t="s">
        <v>34</v>
      </c>
      <c r="D34" s="45" t="s">
        <v>60</v>
      </c>
      <c r="E34" s="45">
        <v>0</v>
      </c>
      <c r="F34" s="45">
        <v>10</v>
      </c>
      <c r="G34" s="67">
        <f>(E34/F34)*100</f>
        <v>0</v>
      </c>
      <c r="H34" s="47">
        <f>+G34</f>
        <v>0</v>
      </c>
    </row>
    <row r="37" spans="1:8" ht="15.75" thickBot="1"/>
    <row r="38" spans="1:8" ht="19.5" thickBot="1">
      <c r="A38" s="141" t="s">
        <v>35</v>
      </c>
      <c r="B38" s="142"/>
      <c r="C38" s="142"/>
      <c r="D38" s="142"/>
      <c r="E38" s="142"/>
      <c r="F38" s="142"/>
      <c r="G38" s="142"/>
      <c r="H38" s="142"/>
    </row>
    <row r="39" spans="1:8" ht="24.75" thickBot="1">
      <c r="A39" s="53" t="s">
        <v>29</v>
      </c>
      <c r="B39" s="54" t="s">
        <v>1</v>
      </c>
      <c r="C39" s="54" t="s">
        <v>28</v>
      </c>
      <c r="D39" s="54" t="s">
        <v>59</v>
      </c>
      <c r="E39" s="54" t="s">
        <v>60</v>
      </c>
      <c r="F39" s="176" t="s">
        <v>61</v>
      </c>
      <c r="G39" s="172"/>
      <c r="H39" s="173"/>
    </row>
    <row r="40" spans="1:8" ht="54" customHeight="1" thickBot="1">
      <c r="A40" s="56" t="s">
        <v>64</v>
      </c>
      <c r="B40" s="43" t="s">
        <v>5</v>
      </c>
      <c r="C40" s="35" t="s">
        <v>34</v>
      </c>
      <c r="D40" s="13">
        <f>E23</f>
        <v>0</v>
      </c>
      <c r="E40" s="13">
        <f>E29</f>
        <v>1</v>
      </c>
      <c r="F40" s="178">
        <v>0</v>
      </c>
      <c r="G40" s="174"/>
      <c r="H40" s="175"/>
    </row>
    <row r="41" spans="1:8" ht="24">
      <c r="A41" s="132" t="s">
        <v>43</v>
      </c>
      <c r="B41" s="133"/>
      <c r="C41" s="133"/>
      <c r="D41" s="20">
        <f>F23</f>
        <v>9</v>
      </c>
      <c r="E41" s="20">
        <f>F29</f>
        <v>10</v>
      </c>
      <c r="F41" s="177">
        <v>10</v>
      </c>
      <c r="G41" s="54" t="s">
        <v>33</v>
      </c>
      <c r="H41" s="171" t="s">
        <v>30</v>
      </c>
    </row>
    <row r="42" spans="1:8" ht="27" thickBot="1">
      <c r="A42" s="134" t="s">
        <v>40</v>
      </c>
      <c r="B42" s="135"/>
      <c r="C42" s="136"/>
      <c r="D42" s="58">
        <f>D40/D41*100</f>
        <v>0</v>
      </c>
      <c r="E42" s="58">
        <f>E40/E41*100</f>
        <v>10</v>
      </c>
      <c r="F42" s="58">
        <f>F40/F41*100</f>
        <v>0</v>
      </c>
      <c r="G42" s="59">
        <f>+J42</f>
        <v>0</v>
      </c>
      <c r="H42" s="60">
        <f>AVERAGE(D42:F42)</f>
        <v>3.3333333333333335</v>
      </c>
    </row>
    <row r="44" spans="1:8" ht="15.75" thickBot="1"/>
    <row r="45" spans="1:8" ht="36.75" customHeight="1">
      <c r="A45" s="128" t="s">
        <v>23</v>
      </c>
      <c r="B45" s="129"/>
    </row>
    <row r="46" spans="1:8" ht="15.75">
      <c r="A46" s="22" t="s">
        <v>25</v>
      </c>
      <c r="B46" s="22" t="s">
        <v>24</v>
      </c>
    </row>
    <row r="47" spans="1:8">
      <c r="A47" s="20" t="s">
        <v>59</v>
      </c>
      <c r="B47" s="36">
        <f>D42</f>
        <v>0</v>
      </c>
    </row>
    <row r="48" spans="1:8">
      <c r="A48" s="20" t="s">
        <v>60</v>
      </c>
      <c r="B48" s="36">
        <f>E42</f>
        <v>10</v>
      </c>
    </row>
    <row r="49" spans="1:2">
      <c r="A49" s="90" t="s">
        <v>61</v>
      </c>
      <c r="B49" s="36">
        <f>E43</f>
        <v>0</v>
      </c>
    </row>
  </sheetData>
  <mergeCells count="11">
    <mergeCell ref="A32:H32"/>
    <mergeCell ref="G39:G40"/>
    <mergeCell ref="A38:H38"/>
    <mergeCell ref="A41:C41"/>
    <mergeCell ref="A42:C42"/>
    <mergeCell ref="A45:B45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7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5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4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H29:H31</xm:sqref>
        </x14:conditionalFormatting>
        <x14:conditionalFormatting xmlns:xm="http://schemas.microsoft.com/office/excel/2006/main">
          <x14:cfRule type="iconSet" priority="3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G42</xm:sqref>
        </x14:conditionalFormatting>
        <x14:conditionalFormatting xmlns:xm="http://schemas.microsoft.com/office/excel/2006/main">
          <x14:cfRule type="iconSet" priority="1" id="{B20030D8-F9D8-4F32-B671-15AEB708A48E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7" zoomScale="90" zoomScaleNormal="90" workbookViewId="0">
      <selection activeCell="D44" sqref="D44"/>
    </sheetView>
  </sheetViews>
  <sheetFormatPr baseColWidth="10" defaultRowHeight="15"/>
  <cols>
    <col min="1" max="1" width="13" customWidth="1"/>
    <col min="2" max="2" width="14.42578125" customWidth="1"/>
    <col min="8" max="8" width="10.85546875" customWidth="1"/>
    <col min="9" max="9" width="1" hidden="1" customWidth="1"/>
  </cols>
  <sheetData>
    <row r="1" spans="1:11">
      <c r="A1" s="97" t="s">
        <v>65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2"/>
    </row>
    <row r="3" spans="1:1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2"/>
    </row>
    <row r="4" spans="1:11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2"/>
    </row>
    <row r="5" spans="1:11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2"/>
    </row>
    <row r="6" spans="1:11" ht="15.75" thickBot="1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5"/>
    </row>
    <row r="7" spans="1:11" ht="15.75" thickBot="1"/>
    <row r="8" spans="1:11">
      <c r="A8" s="122" t="s">
        <v>67</v>
      </c>
      <c r="B8" s="123"/>
      <c r="C8" s="124"/>
    </row>
    <row r="9" spans="1:11" ht="33" customHeight="1" thickBot="1">
      <c r="A9" s="125"/>
      <c r="B9" s="126"/>
      <c r="C9" s="127"/>
    </row>
    <row r="10" spans="1:11" ht="26.25" thickBot="1">
      <c r="A10" s="1" t="s">
        <v>14</v>
      </c>
      <c r="B10" s="2" t="s">
        <v>15</v>
      </c>
      <c r="C10" s="2" t="s">
        <v>16</v>
      </c>
    </row>
    <row r="11" spans="1:11" ht="15.75" thickBot="1">
      <c r="A11" s="3" t="s">
        <v>17</v>
      </c>
      <c r="B11" s="5">
        <v>0</v>
      </c>
      <c r="C11" s="6">
        <v>0.05</v>
      </c>
    </row>
    <row r="12" spans="1:11" ht="15.75" thickBot="1">
      <c r="A12" s="7" t="s">
        <v>18</v>
      </c>
      <c r="B12" s="8">
        <v>0.06</v>
      </c>
      <c r="C12" s="9">
        <v>0.2</v>
      </c>
    </row>
    <row r="13" spans="1:11" ht="15.75" thickBot="1">
      <c r="A13" s="10" t="s">
        <v>19</v>
      </c>
      <c r="B13" s="8">
        <v>0.21</v>
      </c>
      <c r="C13" s="9">
        <v>1</v>
      </c>
    </row>
    <row r="15" spans="1:11" ht="19.5" customHeight="1">
      <c r="A15" s="167" t="s">
        <v>44</v>
      </c>
      <c r="B15" s="167"/>
      <c r="C15" s="167"/>
      <c r="D15" s="167"/>
      <c r="E15" s="167"/>
      <c r="F15" s="167"/>
    </row>
    <row r="16" spans="1:11">
      <c r="A16" s="168" t="s">
        <v>29</v>
      </c>
      <c r="B16" s="168" t="s">
        <v>1</v>
      </c>
      <c r="C16" s="168" t="s">
        <v>28</v>
      </c>
      <c r="D16" s="168" t="s">
        <v>36</v>
      </c>
      <c r="E16" s="168" t="s">
        <v>46</v>
      </c>
      <c r="F16" s="168" t="s">
        <v>11</v>
      </c>
    </row>
    <row r="17" spans="1:15" ht="22.5">
      <c r="A17" s="93" t="s">
        <v>64</v>
      </c>
      <c r="B17" s="14" t="s">
        <v>45</v>
      </c>
      <c r="C17" s="169" t="s">
        <v>10</v>
      </c>
      <c r="D17" s="90" t="s">
        <v>59</v>
      </c>
      <c r="E17" s="166">
        <v>0.16</v>
      </c>
      <c r="F17" s="166">
        <f>+E17</f>
        <v>0.16</v>
      </c>
    </row>
    <row r="18" spans="1:15" ht="15.75" thickBot="1"/>
    <row r="19" spans="1:15" ht="19.5" customHeight="1" thickBot="1">
      <c r="A19" s="130" t="s">
        <v>44</v>
      </c>
      <c r="B19" s="131"/>
      <c r="C19" s="131"/>
      <c r="D19" s="131"/>
      <c r="E19" s="131"/>
      <c r="F19" s="131"/>
    </row>
    <row r="20" spans="1:15" ht="15.75" thickBot="1">
      <c r="A20" s="37" t="s">
        <v>29</v>
      </c>
      <c r="B20" s="63" t="s">
        <v>1</v>
      </c>
      <c r="C20" s="61" t="s">
        <v>28</v>
      </c>
      <c r="D20" s="40" t="s">
        <v>36</v>
      </c>
      <c r="E20" s="40" t="s">
        <v>46</v>
      </c>
      <c r="F20" s="40" t="s">
        <v>11</v>
      </c>
    </row>
    <row r="21" spans="1:15" ht="23.25" thickBot="1">
      <c r="A21" s="42" t="s">
        <v>64</v>
      </c>
      <c r="B21" s="43" t="s">
        <v>45</v>
      </c>
      <c r="C21" s="35" t="s">
        <v>10</v>
      </c>
      <c r="D21" s="45" t="s">
        <v>60</v>
      </c>
      <c r="E21" s="85">
        <v>0.24</v>
      </c>
      <c r="F21" s="86">
        <f>+E21</f>
        <v>0.24</v>
      </c>
    </row>
    <row r="23" spans="1:15" ht="19.5" customHeight="1">
      <c r="A23" s="167" t="s">
        <v>44</v>
      </c>
      <c r="B23" s="167"/>
      <c r="C23" s="167"/>
      <c r="D23" s="167"/>
      <c r="E23" s="167"/>
      <c r="F23" s="167"/>
    </row>
    <row r="24" spans="1:15">
      <c r="A24" s="168" t="s">
        <v>29</v>
      </c>
      <c r="B24" s="168" t="s">
        <v>1</v>
      </c>
      <c r="C24" s="168" t="s">
        <v>28</v>
      </c>
      <c r="D24" s="168" t="s">
        <v>36</v>
      </c>
      <c r="E24" s="168" t="s">
        <v>46</v>
      </c>
      <c r="F24" s="168" t="s">
        <v>11</v>
      </c>
    </row>
    <row r="25" spans="1:15" ht="22.5">
      <c r="A25" s="93" t="s">
        <v>64</v>
      </c>
      <c r="B25" s="14" t="s">
        <v>45</v>
      </c>
      <c r="C25" s="169" t="s">
        <v>10</v>
      </c>
      <c r="D25" s="90" t="s">
        <v>61</v>
      </c>
      <c r="E25" s="166">
        <v>0.12</v>
      </c>
      <c r="F25" s="36">
        <f>+E25</f>
        <v>0.12</v>
      </c>
    </row>
    <row r="30" spans="1:15" ht="15.75" thickBot="1"/>
    <row r="31" spans="1:15" ht="19.5" customHeight="1" thickBot="1">
      <c r="A31" s="141" t="s">
        <v>44</v>
      </c>
      <c r="B31" s="142"/>
      <c r="C31" s="142"/>
      <c r="D31" s="142"/>
      <c r="E31" s="142"/>
      <c r="F31" s="142"/>
      <c r="G31" s="142"/>
      <c r="H31" s="142"/>
      <c r="I31" s="142"/>
      <c r="M31" s="65"/>
      <c r="N31" s="66"/>
      <c r="O31" s="66"/>
    </row>
    <row r="32" spans="1:15" ht="15.75" thickBot="1">
      <c r="A32" s="53" t="s">
        <v>29</v>
      </c>
      <c r="B32" s="54" t="s">
        <v>1</v>
      </c>
      <c r="C32" s="54" t="s">
        <v>28</v>
      </c>
      <c r="D32" s="54" t="s">
        <v>59</v>
      </c>
      <c r="E32" s="54" t="s">
        <v>60</v>
      </c>
      <c r="F32" s="91" t="s">
        <v>61</v>
      </c>
      <c r="G32" s="137"/>
      <c r="H32" s="138"/>
      <c r="L32" s="65"/>
      <c r="M32" s="66"/>
      <c r="N32" s="66"/>
    </row>
    <row r="33" spans="1:14" ht="53.25" customHeight="1" thickBot="1">
      <c r="A33" s="42" t="s">
        <v>64</v>
      </c>
      <c r="B33" s="43" t="s">
        <v>45</v>
      </c>
      <c r="C33" s="35" t="s">
        <v>10</v>
      </c>
      <c r="D33" s="87">
        <f>E17</f>
        <v>0.16</v>
      </c>
      <c r="E33" s="87">
        <f>E21</f>
        <v>0.24</v>
      </c>
      <c r="F33" s="87">
        <f>E25</f>
        <v>0.12</v>
      </c>
      <c r="G33" s="139"/>
      <c r="H33" s="140"/>
      <c r="L33" s="65"/>
      <c r="M33" s="66"/>
      <c r="N33" s="66"/>
    </row>
    <row r="34" spans="1:14" ht="24.75" thickBot="1">
      <c r="A34" s="132" t="s">
        <v>47</v>
      </c>
      <c r="B34" s="133"/>
      <c r="C34" s="133"/>
      <c r="D34" s="62">
        <f>D33</f>
        <v>0.16</v>
      </c>
      <c r="E34" s="84">
        <f>E33</f>
        <v>0.24</v>
      </c>
      <c r="F34" s="90">
        <f>F33</f>
        <v>0.12</v>
      </c>
      <c r="G34" s="54" t="s">
        <v>33</v>
      </c>
      <c r="H34" s="55" t="s">
        <v>30</v>
      </c>
    </row>
    <row r="35" spans="1:14" ht="27" thickBot="1">
      <c r="A35" s="144" t="s">
        <v>40</v>
      </c>
      <c r="B35" s="145"/>
      <c r="C35" s="146"/>
      <c r="D35" s="84">
        <f>D34</f>
        <v>0.16</v>
      </c>
      <c r="E35" s="84">
        <f>E34</f>
        <v>0.24</v>
      </c>
      <c r="F35" s="90">
        <f>F34</f>
        <v>0.12</v>
      </c>
      <c r="G35" s="85">
        <f>+H35</f>
        <v>0.17333333333333334</v>
      </c>
      <c r="H35" s="64">
        <f>AVERAGE(D35:F35)</f>
        <v>0.17333333333333334</v>
      </c>
    </row>
    <row r="40" spans="1:14" ht="15.75" thickBot="1"/>
    <row r="41" spans="1:14" ht="18.75">
      <c r="A41" s="128" t="s">
        <v>23</v>
      </c>
      <c r="B41" s="129"/>
    </row>
    <row r="42" spans="1:14" ht="15.75">
      <c r="A42" s="22" t="s">
        <v>25</v>
      </c>
      <c r="B42" s="22" t="s">
        <v>24</v>
      </c>
    </row>
    <row r="43" spans="1:14">
      <c r="A43" s="62" t="s">
        <v>59</v>
      </c>
      <c r="B43" s="90">
        <f>D34</f>
        <v>0.16</v>
      </c>
    </row>
    <row r="44" spans="1:14">
      <c r="A44" s="62" t="s">
        <v>60</v>
      </c>
      <c r="B44" s="90">
        <f>E34</f>
        <v>0.24</v>
      </c>
    </row>
    <row r="45" spans="1:14">
      <c r="A45" s="62" t="s">
        <v>61</v>
      </c>
      <c r="B45" s="90">
        <f>F35</f>
        <v>0.12</v>
      </c>
    </row>
  </sheetData>
  <mergeCells count="10">
    <mergeCell ref="A15:F15"/>
    <mergeCell ref="A19:F19"/>
    <mergeCell ref="A23:F23"/>
    <mergeCell ref="A34:C34"/>
    <mergeCell ref="A35:C35"/>
    <mergeCell ref="A41:B41"/>
    <mergeCell ref="A1:K6"/>
    <mergeCell ref="A8:C9"/>
    <mergeCell ref="A31:I31"/>
    <mergeCell ref="G32:H33"/>
  </mergeCells>
  <conditionalFormatting sqref="I9:I11 I14">
    <cfRule type="iconSet" priority="22">
      <iconSet iconSet="3TrafficLights2">
        <cfvo type="percent" val="0"/>
        <cfvo type="percent" val="33"/>
        <cfvo type="percent" val="67"/>
      </iconSet>
    </cfRule>
  </conditionalFormatting>
  <conditionalFormatting sqref="I10">
    <cfRule type="colorScale" priority="20">
      <colorScale>
        <cfvo type="num" val="&quot;$B$11,$B$13&quot;"/>
        <cfvo type="num" val="&quot;$B$12&quot;"/>
        <cfvo type="num" val="$B$11"/>
        <color rgb="FFF8696B"/>
        <color rgb="FFFFEB84"/>
        <color rgb="FF63BE7B"/>
      </colorScale>
    </cfRule>
  </conditionalFormatting>
  <conditionalFormatting sqref="G35">
    <cfRule type="iconSet" priority="3">
      <iconSet iconSet="3TrafficLights2" showValue="0" reverse="1">
        <cfvo type="percent" val="0"/>
        <cfvo type="percent" val="6"/>
        <cfvo type="num" val="21"/>
      </iconSet>
    </cfRule>
    <cfRule type="iconSet" priority="4">
      <iconSet iconSet="3TrafficLights2" showValue="0" reverse="1">
        <cfvo type="percent" val="0"/>
        <cfvo type="percent" val="5"/>
        <cfvo type="percent" val="21"/>
      </iconSet>
    </cfRule>
  </conditionalFormatting>
  <conditionalFormatting sqref="F17">
    <cfRule type="iconSet" priority="27">
      <iconSet iconSet="3TrafficLights2" showValue="0" reverse="1">
        <cfvo type="percent" val="0"/>
        <cfvo type="percent" val="6"/>
        <cfvo type="num" val="21"/>
      </iconSet>
    </cfRule>
    <cfRule type="iconSet" priority="28">
      <iconSet iconSet="3TrafficLights2" showValue="0" reverse="1">
        <cfvo type="percent" val="0"/>
        <cfvo type="percent" val="5"/>
        <cfvo type="percent" val="21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E57B240F-D749-429C-A5AD-243B0754C0FF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30" id="{9892A6DE-5980-4336-B0FC-E1EAA2A14318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85" zoomScaleNormal="85" workbookViewId="0">
      <selection activeCell="D28" sqref="D28"/>
    </sheetView>
  </sheetViews>
  <sheetFormatPr baseColWidth="10" defaultRowHeight="15"/>
  <cols>
    <col min="1" max="1" width="12.140625" customWidth="1"/>
    <col min="2" max="2" width="11.5703125" customWidth="1"/>
    <col min="3" max="3" width="19.140625" customWidth="1"/>
    <col min="4" max="4" width="15.42578125" customWidth="1"/>
    <col min="5" max="5" width="17.7109375" customWidth="1"/>
    <col min="6" max="6" width="15" bestFit="1" customWidth="1"/>
    <col min="7" max="7" width="14.425781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49" t="s">
        <v>62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  <c r="N1" s="34"/>
      <c r="O1" s="34"/>
      <c r="P1" s="34"/>
      <c r="Q1" s="34"/>
      <c r="R1" s="34"/>
      <c r="S1" s="34"/>
    </row>
    <row r="2" spans="1:19" ht="15" customHeight="1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  <c r="N2" s="34"/>
      <c r="O2" s="34"/>
      <c r="P2" s="34"/>
      <c r="Q2" s="34"/>
      <c r="R2" s="34"/>
      <c r="S2" s="34"/>
    </row>
    <row r="3" spans="1:19" ht="15" customHeight="1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4"/>
      <c r="N3" s="34"/>
      <c r="O3" s="34"/>
      <c r="P3" s="34"/>
      <c r="Q3" s="34"/>
      <c r="R3" s="34"/>
      <c r="S3" s="34"/>
    </row>
    <row r="4" spans="1:19" ht="15" customHeight="1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4"/>
      <c r="N4" s="34"/>
      <c r="O4" s="34"/>
      <c r="P4" s="34"/>
      <c r="Q4" s="34"/>
      <c r="R4" s="34"/>
      <c r="S4" s="34"/>
    </row>
    <row r="5" spans="1:19" ht="15.75" customHeight="1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  <c r="N5" s="34"/>
      <c r="O5" s="34"/>
      <c r="P5" s="34"/>
      <c r="Q5" s="34"/>
      <c r="R5" s="34"/>
      <c r="S5" s="34"/>
    </row>
    <row r="6" spans="1:19" ht="15.75" customHeight="1" thickBot="1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  <c r="N6" s="34"/>
      <c r="O6" s="34"/>
      <c r="P6" s="34"/>
      <c r="Q6" s="34"/>
      <c r="R6" s="34"/>
      <c r="S6" s="34"/>
    </row>
    <row r="7" spans="1:19" ht="15.75" thickBot="1"/>
    <row r="8" spans="1:19">
      <c r="C8" s="158" t="s">
        <v>48</v>
      </c>
      <c r="D8" s="159"/>
      <c r="E8" s="160"/>
    </row>
    <row r="9" spans="1:19" ht="23.25" customHeight="1" thickBot="1">
      <c r="C9" s="161"/>
      <c r="D9" s="162"/>
      <c r="E9" s="163"/>
    </row>
    <row r="10" spans="1:19" ht="15.7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64" t="s">
        <v>50</v>
      </c>
      <c r="B15" s="165"/>
      <c r="C15" s="165"/>
      <c r="D15" s="165"/>
      <c r="E15" s="165"/>
      <c r="F15" s="165"/>
      <c r="G15" s="165"/>
      <c r="H15" s="165"/>
      <c r="I15" s="165"/>
      <c r="J15" s="48"/>
      <c r="K15" s="48"/>
    </row>
    <row r="16" spans="1:19" ht="24.75" thickBot="1">
      <c r="A16" s="37" t="s">
        <v>29</v>
      </c>
      <c r="B16" s="73" t="s">
        <v>1</v>
      </c>
      <c r="C16" s="39" t="s">
        <v>28</v>
      </c>
      <c r="D16" s="40" t="s">
        <v>36</v>
      </c>
      <c r="E16" s="40" t="s">
        <v>51</v>
      </c>
      <c r="F16" s="40" t="s">
        <v>52</v>
      </c>
      <c r="G16" s="40" t="s">
        <v>53</v>
      </c>
      <c r="H16" s="40" t="s">
        <v>12</v>
      </c>
      <c r="I16" s="74" t="s">
        <v>11</v>
      </c>
    </row>
    <row r="17" spans="1:9" ht="51.75" thickBot="1">
      <c r="A17" s="42" t="s">
        <v>64</v>
      </c>
      <c r="B17" s="43" t="s">
        <v>4</v>
      </c>
      <c r="C17" s="44" t="s">
        <v>49</v>
      </c>
      <c r="D17" s="45" t="s">
        <v>59</v>
      </c>
      <c r="E17" s="45">
        <v>0</v>
      </c>
      <c r="F17" s="45">
        <v>0</v>
      </c>
      <c r="G17" s="45">
        <v>27</v>
      </c>
      <c r="H17" s="46">
        <f>F17/G17</f>
        <v>0</v>
      </c>
      <c r="I17" s="47">
        <f>+H17</f>
        <v>0</v>
      </c>
    </row>
    <row r="19" spans="1:9" ht="15.75" thickBot="1"/>
    <row r="20" spans="1:9" ht="30.75" customHeight="1" thickBot="1">
      <c r="A20" s="164" t="s">
        <v>50</v>
      </c>
      <c r="B20" s="165"/>
      <c r="C20" s="165"/>
      <c r="D20" s="165"/>
      <c r="E20" s="165"/>
      <c r="F20" s="165"/>
      <c r="G20" s="165"/>
      <c r="H20" s="165"/>
      <c r="I20" s="165"/>
    </row>
    <row r="21" spans="1:9" ht="48.75" customHeight="1" thickBot="1">
      <c r="A21" s="37" t="s">
        <v>29</v>
      </c>
      <c r="B21" s="73" t="s">
        <v>1</v>
      </c>
      <c r="C21" s="39" t="s">
        <v>28</v>
      </c>
      <c r="D21" s="40" t="s">
        <v>36</v>
      </c>
      <c r="E21" s="40" t="s">
        <v>51</v>
      </c>
      <c r="F21" s="40" t="s">
        <v>52</v>
      </c>
      <c r="G21" s="40" t="s">
        <v>53</v>
      </c>
      <c r="H21" s="40" t="s">
        <v>12</v>
      </c>
      <c r="I21" s="74" t="s">
        <v>11</v>
      </c>
    </row>
    <row r="22" spans="1:9" ht="51.75" thickBot="1">
      <c r="A22" s="42" t="s">
        <v>64</v>
      </c>
      <c r="B22" s="43" t="s">
        <v>4</v>
      </c>
      <c r="C22" s="44" t="s">
        <v>49</v>
      </c>
      <c r="D22" s="45" t="s">
        <v>60</v>
      </c>
      <c r="E22" s="45">
        <v>1</v>
      </c>
      <c r="F22" s="45">
        <v>2</v>
      </c>
      <c r="G22" s="45">
        <v>27</v>
      </c>
      <c r="H22" s="46">
        <f>F22/G22</f>
        <v>7.407407407407407E-2</v>
      </c>
      <c r="I22" s="47">
        <f>+H22</f>
        <v>7.407407407407407E-2</v>
      </c>
    </row>
    <row r="23" spans="1:9" ht="33.75" customHeight="1">
      <c r="A23" s="51"/>
      <c r="B23" s="75"/>
      <c r="C23" s="76"/>
      <c r="D23" s="77"/>
      <c r="E23" s="77"/>
      <c r="F23" s="77"/>
      <c r="G23" s="77"/>
      <c r="H23" s="78"/>
      <c r="I23" s="78"/>
    </row>
    <row r="24" spans="1:9" ht="33.75" customHeight="1" thickBot="1">
      <c r="A24" s="51"/>
      <c r="B24" s="75"/>
      <c r="C24" s="76"/>
      <c r="D24" s="77"/>
      <c r="E24" s="77"/>
      <c r="F24" s="77"/>
      <c r="G24" s="77"/>
      <c r="H24" s="78"/>
      <c r="I24" s="78"/>
    </row>
    <row r="25" spans="1:9" ht="33.75" customHeight="1" thickBot="1">
      <c r="A25" s="164" t="s">
        <v>50</v>
      </c>
      <c r="B25" s="165"/>
      <c r="C25" s="165"/>
      <c r="D25" s="165"/>
      <c r="E25" s="165"/>
      <c r="F25" s="165"/>
      <c r="G25" s="165"/>
      <c r="H25" s="165"/>
      <c r="I25" s="165"/>
    </row>
    <row r="26" spans="1:9" ht="33.75" customHeight="1" thickBot="1">
      <c r="A26" s="37" t="s">
        <v>29</v>
      </c>
      <c r="B26" s="91" t="s">
        <v>1</v>
      </c>
      <c r="C26" s="39" t="s">
        <v>28</v>
      </c>
      <c r="D26" s="40" t="s">
        <v>36</v>
      </c>
      <c r="E26" s="40" t="s">
        <v>51</v>
      </c>
      <c r="F26" s="40" t="s">
        <v>52</v>
      </c>
      <c r="G26" s="40" t="s">
        <v>53</v>
      </c>
      <c r="H26" s="40" t="s">
        <v>12</v>
      </c>
      <c r="I26" s="92" t="s">
        <v>11</v>
      </c>
    </row>
    <row r="27" spans="1:9" ht="30.75" customHeight="1" thickBot="1">
      <c r="A27" s="42" t="s">
        <v>64</v>
      </c>
      <c r="B27" s="43" t="s">
        <v>4</v>
      </c>
      <c r="C27" s="44" t="s">
        <v>49</v>
      </c>
      <c r="D27" s="45" t="s">
        <v>61</v>
      </c>
      <c r="E27" s="45">
        <v>0</v>
      </c>
      <c r="F27" s="45">
        <v>0</v>
      </c>
      <c r="G27" s="45">
        <v>38</v>
      </c>
      <c r="H27" s="46">
        <f>F27/G27</f>
        <v>0</v>
      </c>
      <c r="I27" s="47">
        <f>+H27</f>
        <v>0</v>
      </c>
    </row>
    <row r="28" spans="1:9" ht="30" customHeight="1" thickBot="1"/>
    <row r="29" spans="1:9" ht="41.25" customHeight="1" thickBot="1">
      <c r="A29" s="183" t="s">
        <v>50</v>
      </c>
      <c r="B29" s="184"/>
      <c r="C29" s="184"/>
      <c r="D29" s="184"/>
      <c r="E29" s="184"/>
      <c r="F29" s="184"/>
      <c r="G29" s="184"/>
      <c r="H29" s="184"/>
    </row>
    <row r="30" spans="1:9" ht="44.25" customHeight="1" thickBot="1">
      <c r="A30" s="53" t="s">
        <v>29</v>
      </c>
      <c r="B30" s="54" t="s">
        <v>1</v>
      </c>
      <c r="C30" s="54" t="s">
        <v>28</v>
      </c>
      <c r="D30" s="54" t="s">
        <v>59</v>
      </c>
      <c r="E30" s="54" t="s">
        <v>60</v>
      </c>
      <c r="F30" s="176" t="s">
        <v>61</v>
      </c>
      <c r="G30" s="172"/>
      <c r="H30" s="179"/>
    </row>
    <row r="31" spans="1:9" ht="26.25" thickBot="1">
      <c r="A31" s="56" t="s">
        <v>64</v>
      </c>
      <c r="B31" s="43" t="s">
        <v>4</v>
      </c>
      <c r="C31" s="44" t="s">
        <v>54</v>
      </c>
      <c r="D31" s="13">
        <f>F17</f>
        <v>0</v>
      </c>
      <c r="E31" s="13">
        <f>F22</f>
        <v>2</v>
      </c>
      <c r="F31" s="93">
        <f>H17</f>
        <v>0</v>
      </c>
      <c r="G31" s="174"/>
      <c r="H31" s="180"/>
      <c r="I31" s="48"/>
    </row>
    <row r="32" spans="1:9" ht="42.75" customHeight="1">
      <c r="A32" s="147" t="s">
        <v>55</v>
      </c>
      <c r="B32" s="148"/>
      <c r="C32" s="148"/>
      <c r="D32" s="72">
        <f>G17</f>
        <v>27</v>
      </c>
      <c r="E32" s="72">
        <f>G22</f>
        <v>27</v>
      </c>
      <c r="F32" s="90">
        <f>G27</f>
        <v>38</v>
      </c>
      <c r="G32" s="54" t="s">
        <v>33</v>
      </c>
      <c r="H32" s="171" t="s">
        <v>30</v>
      </c>
      <c r="I32" s="50"/>
    </row>
    <row r="33" spans="1:21" s="32" customFormat="1" ht="45.75" customHeight="1" thickBot="1">
      <c r="A33" s="134" t="s">
        <v>40</v>
      </c>
      <c r="B33" s="135"/>
      <c r="C33" s="136"/>
      <c r="D33" s="58">
        <f>D31/D32</f>
        <v>0</v>
      </c>
      <c r="E33" s="58">
        <f>E31/E32</f>
        <v>7.407407407407407E-2</v>
      </c>
      <c r="F33" s="58">
        <f>F31/F32</f>
        <v>0</v>
      </c>
      <c r="G33" s="59">
        <f>+L36</f>
        <v>0</v>
      </c>
      <c r="H33" s="60">
        <f>AVERAGE(D33:F33)</f>
        <v>2.4691358024691357E-2</v>
      </c>
      <c r="I33"/>
    </row>
    <row r="34" spans="1:21" ht="39" customHeight="1">
      <c r="J34" s="51"/>
      <c r="K34" s="52"/>
    </row>
    <row r="35" spans="1:21" ht="28.5" customHeight="1"/>
    <row r="37" spans="1:21" ht="24" customHeight="1">
      <c r="L37" s="57"/>
    </row>
    <row r="38" spans="1:21" ht="19.5" thickBot="1">
      <c r="H38" s="21"/>
      <c r="I38" s="21"/>
    </row>
    <row r="39" spans="1:21" ht="18.75">
      <c r="B39" s="128" t="s">
        <v>23</v>
      </c>
      <c r="C39" s="129"/>
      <c r="D39" s="21"/>
      <c r="E39" s="21"/>
      <c r="F39" s="21"/>
      <c r="G39" s="21"/>
    </row>
    <row r="40" spans="1:21" ht="15.75">
      <c r="B40" s="22" t="s">
        <v>25</v>
      </c>
      <c r="C40" s="22" t="s">
        <v>24</v>
      </c>
    </row>
    <row r="41" spans="1:21">
      <c r="B41" s="72" t="s">
        <v>59</v>
      </c>
      <c r="C41" s="36">
        <f>D33</f>
        <v>0</v>
      </c>
    </row>
    <row r="42" spans="1:21" ht="24.75" customHeight="1">
      <c r="B42" s="72" t="s">
        <v>60</v>
      </c>
      <c r="C42" s="36">
        <f>E33</f>
        <v>7.407407407407407E-2</v>
      </c>
      <c r="J42" s="21"/>
      <c r="K42" s="21"/>
      <c r="U42" s="49"/>
    </row>
    <row r="43" spans="1:21">
      <c r="B43" s="90" t="s">
        <v>61</v>
      </c>
      <c r="C43" s="36">
        <f>F33</f>
        <v>0</v>
      </c>
    </row>
  </sheetData>
  <mergeCells count="10">
    <mergeCell ref="A32:C32"/>
    <mergeCell ref="A33:C33"/>
    <mergeCell ref="B39:C39"/>
    <mergeCell ref="A1:M6"/>
    <mergeCell ref="C8:E9"/>
    <mergeCell ref="A15:I15"/>
    <mergeCell ref="A20:I20"/>
    <mergeCell ref="A25:I25"/>
    <mergeCell ref="G30:H31"/>
    <mergeCell ref="A29:H29"/>
  </mergeCells>
  <conditionalFormatting sqref="J34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J34</xm:sqref>
        </x14:conditionalFormatting>
        <x14:conditionalFormatting xmlns:xm="http://schemas.microsoft.com/office/excel/2006/main">
          <x14:cfRule type="iconSet" priority="4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3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7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I22:I24</xm:sqref>
        </x14:conditionalFormatting>
        <x14:conditionalFormatting xmlns:xm="http://schemas.microsoft.com/office/excel/2006/main">
          <x14:cfRule type="iconSet" priority="1" id="{D6FFC0E2-EDA0-41BA-95D1-7A30E9F00EB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Farix</cp:lastModifiedBy>
  <dcterms:created xsi:type="dcterms:W3CDTF">2015-10-15T17:29:00Z</dcterms:created>
  <dcterms:modified xsi:type="dcterms:W3CDTF">2017-07-19T05:46:05Z</dcterms:modified>
</cp:coreProperties>
</file>